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CDB03D6-1118-4A5C-B35B-703B6505863C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3359" i="1" l="1"/>
  <c r="AF3480" i="1"/>
  <c r="AF3502" i="1"/>
  <c r="AF3555" i="1"/>
  <c r="AE3248" i="1"/>
  <c r="AF3248" i="1" s="1"/>
  <c r="AE3356" i="1"/>
  <c r="AF3356" i="1" s="1"/>
  <c r="AE3359" i="1"/>
  <c r="AE3404" i="1"/>
  <c r="AF3404" i="1" s="1"/>
  <c r="AE3480" i="1"/>
  <c r="AE3522" i="1"/>
  <c r="AF3522" i="1" s="1"/>
  <c r="AE3537" i="1"/>
  <c r="AF3537" i="1" s="1"/>
  <c r="AE3555" i="1"/>
  <c r="AE3558" i="1"/>
  <c r="AF3558" i="1" s="1"/>
  <c r="AD3248" i="1"/>
  <c r="AD3356" i="1"/>
  <c r="AD3480" i="1"/>
  <c r="AD3555" i="1"/>
  <c r="AC3133" i="1"/>
  <c r="AD3133" i="1" s="1"/>
  <c r="AC3248" i="1"/>
  <c r="AC3250" i="1"/>
  <c r="AD3250" i="1" s="1"/>
  <c r="AC3305" i="1"/>
  <c r="AD3305" i="1" s="1"/>
  <c r="AC3353" i="1"/>
  <c r="AD3353" i="1" s="1"/>
  <c r="AC3356" i="1"/>
  <c r="AC3359" i="1"/>
  <c r="AD3359" i="1" s="1"/>
  <c r="AC3373" i="1"/>
  <c r="AD3373" i="1" s="1"/>
  <c r="AC3389" i="1"/>
  <c r="AD3389" i="1" s="1"/>
  <c r="AC3405" i="1"/>
  <c r="AD3405" i="1" s="1"/>
  <c r="AC3422" i="1"/>
  <c r="AD3422" i="1" s="1"/>
  <c r="AC3437" i="1"/>
  <c r="AD3437" i="1" s="1"/>
  <c r="AC3453" i="1"/>
  <c r="AD3453" i="1" s="1"/>
  <c r="AC3454" i="1"/>
  <c r="AD3454" i="1" s="1"/>
  <c r="AC3461" i="1"/>
  <c r="AD3461" i="1" s="1"/>
  <c r="AC3462" i="1"/>
  <c r="AD3462" i="1" s="1"/>
  <c r="AC3469" i="1"/>
  <c r="AD3469" i="1" s="1"/>
  <c r="AC3470" i="1"/>
  <c r="AD3470" i="1" s="1"/>
  <c r="AC3478" i="1"/>
  <c r="AD3478" i="1" s="1"/>
  <c r="AC3480" i="1"/>
  <c r="AC3482" i="1"/>
  <c r="AD3482" i="1" s="1"/>
  <c r="AC3490" i="1"/>
  <c r="AD3490" i="1" s="1"/>
  <c r="AC3498" i="1"/>
  <c r="AD3498" i="1" s="1"/>
  <c r="AC3514" i="1"/>
  <c r="AD3514" i="1" s="1"/>
  <c r="AC3522" i="1"/>
  <c r="AD3522" i="1" s="1"/>
  <c r="AC3530" i="1"/>
  <c r="AD3530" i="1" s="1"/>
  <c r="AC3541" i="1"/>
  <c r="AD3541" i="1" s="1"/>
  <c r="AC3555" i="1"/>
  <c r="AC3561" i="1"/>
  <c r="AD3561" i="1" s="1"/>
  <c r="AC3562" i="1"/>
  <c r="AD3562" i="1" s="1"/>
  <c r="AA3401" i="1"/>
  <c r="AB3401" i="1" s="1"/>
  <c r="AA3462" i="1"/>
  <c r="AB3462" i="1" s="1"/>
  <c r="AA3529" i="1"/>
  <c r="AB3529" i="1" s="1"/>
  <c r="AA3545" i="1"/>
  <c r="AB3545" i="1" s="1"/>
  <c r="AA3558" i="1"/>
  <c r="AB3558" i="1" s="1"/>
  <c r="AA3561" i="1"/>
  <c r="AB3561" i="1" s="1"/>
  <c r="Y3562" i="1"/>
  <c r="AE3562" i="1" s="1"/>
  <c r="AF3562" i="1" s="1"/>
  <c r="F3562" i="1"/>
  <c r="L3562" i="1" s="1"/>
  <c r="N3562" i="1" s="1"/>
  <c r="D3562" i="1"/>
  <c r="H3562" i="1" s="1"/>
  <c r="P3562" i="1" s="1"/>
  <c r="C3562" i="1"/>
  <c r="Y3561" i="1"/>
  <c r="AE3561" i="1" s="1"/>
  <c r="AF3561" i="1" s="1"/>
  <c r="N3561" i="1"/>
  <c r="H3561" i="1"/>
  <c r="P3561" i="1" s="1"/>
  <c r="F3561" i="1"/>
  <c r="L3561" i="1" s="1"/>
  <c r="D3561" i="1"/>
  <c r="C3561" i="1"/>
  <c r="G3561" i="1" s="1"/>
  <c r="O3561" i="1" s="1"/>
  <c r="Y3560" i="1"/>
  <c r="F3560" i="1"/>
  <c r="L3560" i="1" s="1"/>
  <c r="N3560" i="1" s="1"/>
  <c r="D3560" i="1"/>
  <c r="H3560" i="1" s="1"/>
  <c r="P3560" i="1" s="1"/>
  <c r="C3560" i="1"/>
  <c r="G3560" i="1" s="1"/>
  <c r="O3560" i="1" s="1"/>
  <c r="Y3559" i="1"/>
  <c r="H3559" i="1"/>
  <c r="P3559" i="1" s="1"/>
  <c r="F3559" i="1"/>
  <c r="L3559" i="1" s="1"/>
  <c r="N3559" i="1" s="1"/>
  <c r="D3559" i="1"/>
  <c r="C3559" i="1"/>
  <c r="Y3558" i="1"/>
  <c r="AC3558" i="1" s="1"/>
  <c r="AD3558" i="1" s="1"/>
  <c r="H3558" i="1"/>
  <c r="P3558" i="1" s="1"/>
  <c r="F3558" i="1"/>
  <c r="L3558" i="1" s="1"/>
  <c r="N3558" i="1" s="1"/>
  <c r="D3558" i="1"/>
  <c r="C3558" i="1"/>
  <c r="G3558" i="1" s="1"/>
  <c r="O3558" i="1" s="1"/>
  <c r="Y3557" i="1"/>
  <c r="F3557" i="1"/>
  <c r="L3557" i="1" s="1"/>
  <c r="N3557" i="1" s="1"/>
  <c r="D3557" i="1"/>
  <c r="H3557" i="1" s="1"/>
  <c r="P3557" i="1" s="1"/>
  <c r="C3557" i="1"/>
  <c r="Y3556" i="1"/>
  <c r="F3556" i="1"/>
  <c r="L3556" i="1" s="1"/>
  <c r="N3556" i="1" s="1"/>
  <c r="D3556" i="1"/>
  <c r="C3556" i="1"/>
  <c r="F3555" i="1"/>
  <c r="L3555" i="1" s="1"/>
  <c r="N3555" i="1" s="1"/>
  <c r="D3555" i="1"/>
  <c r="C3555" i="1"/>
  <c r="Y3554" i="1"/>
  <c r="G3554" i="1"/>
  <c r="O3554" i="1" s="1"/>
  <c r="AA3554" i="1" s="1"/>
  <c r="AB3554" i="1" s="1"/>
  <c r="F3554" i="1"/>
  <c r="L3554" i="1" s="1"/>
  <c r="N3554" i="1" s="1"/>
  <c r="D3554" i="1"/>
  <c r="C3554" i="1"/>
  <c r="Y3553" i="1"/>
  <c r="F3553" i="1"/>
  <c r="L3553" i="1" s="1"/>
  <c r="N3553" i="1" s="1"/>
  <c r="D3553" i="1"/>
  <c r="H3553" i="1" s="1"/>
  <c r="P3553" i="1" s="1"/>
  <c r="C3553" i="1"/>
  <c r="G3553" i="1" s="1"/>
  <c r="O3553" i="1" s="1"/>
  <c r="AA3553" i="1" s="1"/>
  <c r="AB3553" i="1" s="1"/>
  <c r="Y3552" i="1"/>
  <c r="F3552" i="1"/>
  <c r="L3552" i="1" s="1"/>
  <c r="N3552" i="1" s="1"/>
  <c r="D3552" i="1"/>
  <c r="C3552" i="1"/>
  <c r="G3552" i="1" s="1"/>
  <c r="O3552" i="1" s="1"/>
  <c r="Y3551" i="1"/>
  <c r="G3551" i="1"/>
  <c r="O3551" i="1" s="1"/>
  <c r="F3551" i="1"/>
  <c r="L3551" i="1" s="1"/>
  <c r="N3551" i="1" s="1"/>
  <c r="D3551" i="1"/>
  <c r="C3551" i="1"/>
  <c r="Y3550" i="1"/>
  <c r="F3550" i="1"/>
  <c r="L3550" i="1" s="1"/>
  <c r="N3550" i="1" s="1"/>
  <c r="D3550" i="1"/>
  <c r="C3550" i="1"/>
  <c r="G3550" i="1" s="1"/>
  <c r="O3550" i="1" s="1"/>
  <c r="Y3549" i="1"/>
  <c r="AE3549" i="1" s="1"/>
  <c r="AF3549" i="1" s="1"/>
  <c r="F3549" i="1"/>
  <c r="L3549" i="1" s="1"/>
  <c r="N3549" i="1" s="1"/>
  <c r="D3549" i="1"/>
  <c r="H3549" i="1" s="1"/>
  <c r="P3549" i="1" s="1"/>
  <c r="C3549" i="1"/>
  <c r="G3549" i="1" s="1"/>
  <c r="O3549" i="1" s="1"/>
  <c r="AA3549" i="1" s="1"/>
  <c r="AB3549" i="1" s="1"/>
  <c r="Y3548" i="1"/>
  <c r="F3548" i="1"/>
  <c r="L3548" i="1" s="1"/>
  <c r="N3548" i="1" s="1"/>
  <c r="D3548" i="1"/>
  <c r="H3548" i="1" s="1"/>
  <c r="P3548" i="1" s="1"/>
  <c r="C3548" i="1"/>
  <c r="Y3547" i="1"/>
  <c r="F3547" i="1"/>
  <c r="L3547" i="1" s="1"/>
  <c r="N3547" i="1" s="1"/>
  <c r="D3547" i="1"/>
  <c r="C3547" i="1"/>
  <c r="Y3546" i="1"/>
  <c r="AE3546" i="1" s="1"/>
  <c r="AF3546" i="1" s="1"/>
  <c r="G3546" i="1"/>
  <c r="O3546" i="1" s="1"/>
  <c r="AA3546" i="1" s="1"/>
  <c r="AB3546" i="1" s="1"/>
  <c r="F3546" i="1"/>
  <c r="L3546" i="1" s="1"/>
  <c r="N3546" i="1" s="1"/>
  <c r="D3546" i="1"/>
  <c r="C3546" i="1"/>
  <c r="Y3545" i="1"/>
  <c r="F3545" i="1"/>
  <c r="L3545" i="1" s="1"/>
  <c r="N3545" i="1" s="1"/>
  <c r="D3545" i="1"/>
  <c r="H3545" i="1" s="1"/>
  <c r="P3545" i="1" s="1"/>
  <c r="C3545" i="1"/>
  <c r="G3545" i="1" s="1"/>
  <c r="O3545" i="1" s="1"/>
  <c r="Y3544" i="1"/>
  <c r="F3544" i="1"/>
  <c r="L3544" i="1" s="1"/>
  <c r="N3544" i="1" s="1"/>
  <c r="D3544" i="1"/>
  <c r="C3544" i="1"/>
  <c r="G3544" i="1" s="1"/>
  <c r="O3544" i="1" s="1"/>
  <c r="Y3543" i="1"/>
  <c r="G3543" i="1"/>
  <c r="O3543" i="1" s="1"/>
  <c r="F3543" i="1"/>
  <c r="L3543" i="1" s="1"/>
  <c r="N3543" i="1" s="1"/>
  <c r="D3543" i="1"/>
  <c r="C3543" i="1"/>
  <c r="Y3542" i="1"/>
  <c r="AC3542" i="1" s="1"/>
  <c r="AD3542" i="1" s="1"/>
  <c r="F3542" i="1"/>
  <c r="L3542" i="1" s="1"/>
  <c r="N3542" i="1" s="1"/>
  <c r="D3542" i="1"/>
  <c r="C3542" i="1"/>
  <c r="G3542" i="1" s="1"/>
  <c r="O3542" i="1" s="1"/>
  <c r="Y3541" i="1"/>
  <c r="AE3541" i="1" s="1"/>
  <c r="AF3541" i="1" s="1"/>
  <c r="F3541" i="1"/>
  <c r="L3541" i="1" s="1"/>
  <c r="N3541" i="1" s="1"/>
  <c r="D3541" i="1"/>
  <c r="H3541" i="1" s="1"/>
  <c r="P3541" i="1" s="1"/>
  <c r="C3541" i="1"/>
  <c r="G3541" i="1" s="1"/>
  <c r="O3541" i="1" s="1"/>
  <c r="AA3541" i="1" s="1"/>
  <c r="AB3541" i="1" s="1"/>
  <c r="Y3540" i="1"/>
  <c r="F3540" i="1"/>
  <c r="L3540" i="1" s="1"/>
  <c r="N3540" i="1" s="1"/>
  <c r="D3540" i="1"/>
  <c r="C3540" i="1"/>
  <c r="Y3539" i="1"/>
  <c r="G3539" i="1"/>
  <c r="O3539" i="1" s="1"/>
  <c r="F3539" i="1"/>
  <c r="L3539" i="1" s="1"/>
  <c r="N3539" i="1" s="1"/>
  <c r="D3539" i="1"/>
  <c r="C3539" i="1"/>
  <c r="Y3538" i="1"/>
  <c r="F3538" i="1"/>
  <c r="L3538" i="1" s="1"/>
  <c r="N3538" i="1" s="1"/>
  <c r="D3538" i="1"/>
  <c r="C3538" i="1"/>
  <c r="G3538" i="1" s="1"/>
  <c r="O3538" i="1" s="1"/>
  <c r="Y3537" i="1"/>
  <c r="AC3537" i="1" s="1"/>
  <c r="AD3537" i="1" s="1"/>
  <c r="F3537" i="1"/>
  <c r="L3537" i="1" s="1"/>
  <c r="N3537" i="1" s="1"/>
  <c r="D3537" i="1"/>
  <c r="H3537" i="1" s="1"/>
  <c r="P3537" i="1" s="1"/>
  <c r="C3537" i="1"/>
  <c r="G3537" i="1" s="1"/>
  <c r="O3537" i="1" s="1"/>
  <c r="AA3537" i="1" s="1"/>
  <c r="AB3537" i="1" s="1"/>
  <c r="Y3536" i="1"/>
  <c r="F3536" i="1"/>
  <c r="L3536" i="1" s="1"/>
  <c r="N3536" i="1" s="1"/>
  <c r="D3536" i="1"/>
  <c r="C3536" i="1"/>
  <c r="G3536" i="1" s="1"/>
  <c r="O3536" i="1" s="1"/>
  <c r="Y3535" i="1"/>
  <c r="G3535" i="1"/>
  <c r="O3535" i="1" s="1"/>
  <c r="F3535" i="1"/>
  <c r="L3535" i="1" s="1"/>
  <c r="N3535" i="1" s="1"/>
  <c r="D3535" i="1"/>
  <c r="C3535" i="1"/>
  <c r="Y3534" i="1"/>
  <c r="F3534" i="1"/>
  <c r="L3534" i="1" s="1"/>
  <c r="N3534" i="1" s="1"/>
  <c r="D3534" i="1"/>
  <c r="C3534" i="1"/>
  <c r="G3534" i="1" s="1"/>
  <c r="O3534" i="1" s="1"/>
  <c r="Y3533" i="1"/>
  <c r="AE3533" i="1" s="1"/>
  <c r="AF3533" i="1" s="1"/>
  <c r="F3533" i="1"/>
  <c r="L3533" i="1" s="1"/>
  <c r="N3533" i="1" s="1"/>
  <c r="D3533" i="1"/>
  <c r="H3533" i="1" s="1"/>
  <c r="P3533" i="1" s="1"/>
  <c r="C3533" i="1"/>
  <c r="G3533" i="1" s="1"/>
  <c r="O3533" i="1" s="1"/>
  <c r="Y3532" i="1"/>
  <c r="F3532" i="1"/>
  <c r="L3532" i="1" s="1"/>
  <c r="N3532" i="1" s="1"/>
  <c r="D3532" i="1"/>
  <c r="H3532" i="1" s="1"/>
  <c r="P3532" i="1" s="1"/>
  <c r="C3532" i="1"/>
  <c r="Y3531" i="1"/>
  <c r="F3531" i="1"/>
  <c r="D3531" i="1"/>
  <c r="C3531" i="1"/>
  <c r="Y3530" i="1"/>
  <c r="AE3530" i="1" s="1"/>
  <c r="AF3530" i="1" s="1"/>
  <c r="G3530" i="1"/>
  <c r="O3530" i="1" s="1"/>
  <c r="F3530" i="1"/>
  <c r="L3530" i="1" s="1"/>
  <c r="N3530" i="1" s="1"/>
  <c r="D3530" i="1"/>
  <c r="C3530" i="1"/>
  <c r="Y3529" i="1"/>
  <c r="F3529" i="1"/>
  <c r="L3529" i="1" s="1"/>
  <c r="N3529" i="1" s="1"/>
  <c r="D3529" i="1"/>
  <c r="H3529" i="1" s="1"/>
  <c r="P3529" i="1" s="1"/>
  <c r="C3529" i="1"/>
  <c r="G3529" i="1" s="1"/>
  <c r="O3529" i="1" s="1"/>
  <c r="Y3528" i="1"/>
  <c r="F3528" i="1"/>
  <c r="L3528" i="1" s="1"/>
  <c r="N3528" i="1" s="1"/>
  <c r="D3528" i="1"/>
  <c r="C3528" i="1"/>
  <c r="G3528" i="1" s="1"/>
  <c r="O3528" i="1" s="1"/>
  <c r="Y3527" i="1"/>
  <c r="F3527" i="1"/>
  <c r="D3527" i="1"/>
  <c r="H3527" i="1" s="1"/>
  <c r="P3527" i="1" s="1"/>
  <c r="C3527" i="1"/>
  <c r="Y3526" i="1"/>
  <c r="AC3526" i="1" s="1"/>
  <c r="AD3526" i="1" s="1"/>
  <c r="L3526" i="1"/>
  <c r="N3526" i="1" s="1"/>
  <c r="G3526" i="1"/>
  <c r="O3526" i="1" s="1"/>
  <c r="F3526" i="1"/>
  <c r="K3526" i="1" s="1"/>
  <c r="M3526" i="1" s="1"/>
  <c r="D3526" i="1"/>
  <c r="C3526" i="1"/>
  <c r="Y3525" i="1"/>
  <c r="H3525" i="1"/>
  <c r="P3525" i="1" s="1"/>
  <c r="F3525" i="1"/>
  <c r="K3525" i="1" s="1"/>
  <c r="M3525" i="1" s="1"/>
  <c r="D3525" i="1"/>
  <c r="C3525" i="1"/>
  <c r="G3525" i="1" s="1"/>
  <c r="O3525" i="1" s="1"/>
  <c r="AA3525" i="1" s="1"/>
  <c r="AB3525" i="1" s="1"/>
  <c r="Y3524" i="1"/>
  <c r="F3524" i="1"/>
  <c r="D3524" i="1"/>
  <c r="C3524" i="1"/>
  <c r="Y3523" i="1"/>
  <c r="N3523" i="1"/>
  <c r="L3523" i="1"/>
  <c r="F3523" i="1"/>
  <c r="K3523" i="1" s="1"/>
  <c r="M3523" i="1" s="1"/>
  <c r="D3523" i="1"/>
  <c r="C3523" i="1"/>
  <c r="G3523" i="1" s="1"/>
  <c r="O3523" i="1" s="1"/>
  <c r="F3522" i="1"/>
  <c r="D3522" i="1"/>
  <c r="C3522" i="1"/>
  <c r="Y3521" i="1"/>
  <c r="AE3521" i="1" s="1"/>
  <c r="AF3521" i="1" s="1"/>
  <c r="F3521" i="1"/>
  <c r="D3521" i="1"/>
  <c r="C3521" i="1"/>
  <c r="Y3520" i="1"/>
  <c r="K3520" i="1"/>
  <c r="M3520" i="1" s="1"/>
  <c r="F3520" i="1"/>
  <c r="L3520" i="1" s="1"/>
  <c r="N3520" i="1" s="1"/>
  <c r="D3520" i="1"/>
  <c r="C3520" i="1"/>
  <c r="G3520" i="1" s="1"/>
  <c r="O3520" i="1" s="1"/>
  <c r="Y3519" i="1"/>
  <c r="F3519" i="1"/>
  <c r="D3519" i="1"/>
  <c r="C3519" i="1"/>
  <c r="Y3518" i="1"/>
  <c r="G3518" i="1"/>
  <c r="O3518" i="1" s="1"/>
  <c r="F3518" i="1"/>
  <c r="D3518" i="1"/>
  <c r="C3518" i="1"/>
  <c r="Y3517" i="1"/>
  <c r="F3517" i="1"/>
  <c r="D3517" i="1"/>
  <c r="C3517" i="1"/>
  <c r="Y3516" i="1"/>
  <c r="O3516" i="1"/>
  <c r="G3516" i="1"/>
  <c r="F3516" i="1"/>
  <c r="D3516" i="1"/>
  <c r="C3516" i="1"/>
  <c r="Y3515" i="1"/>
  <c r="F3515" i="1"/>
  <c r="D3515" i="1"/>
  <c r="C3515" i="1"/>
  <c r="Y3514" i="1"/>
  <c r="AE3514" i="1" s="1"/>
  <c r="AF3514" i="1" s="1"/>
  <c r="G3514" i="1"/>
  <c r="O3514" i="1" s="1"/>
  <c r="F3514" i="1"/>
  <c r="D3514" i="1"/>
  <c r="C3514" i="1"/>
  <c r="Y3513" i="1"/>
  <c r="F3513" i="1"/>
  <c r="D3513" i="1"/>
  <c r="C3513" i="1"/>
  <c r="Y3512" i="1"/>
  <c r="O3512" i="1"/>
  <c r="G3512" i="1"/>
  <c r="F3512" i="1"/>
  <c r="D3512" i="1"/>
  <c r="C3512" i="1"/>
  <c r="Y3511" i="1"/>
  <c r="F3511" i="1"/>
  <c r="D3511" i="1"/>
  <c r="C3511" i="1"/>
  <c r="Y3510" i="1"/>
  <c r="AC3510" i="1" s="1"/>
  <c r="AD3510" i="1" s="1"/>
  <c r="G3510" i="1"/>
  <c r="O3510" i="1" s="1"/>
  <c r="F3510" i="1"/>
  <c r="D3510" i="1"/>
  <c r="C3510" i="1"/>
  <c r="Y3509" i="1"/>
  <c r="F3509" i="1"/>
  <c r="D3509" i="1"/>
  <c r="C3509" i="1"/>
  <c r="Y3508" i="1"/>
  <c r="O3508" i="1"/>
  <c r="G3508" i="1"/>
  <c r="F3508" i="1"/>
  <c r="D3508" i="1"/>
  <c r="C3508" i="1"/>
  <c r="Y3507" i="1"/>
  <c r="F3507" i="1"/>
  <c r="D3507" i="1"/>
  <c r="C3507" i="1"/>
  <c r="Y3506" i="1"/>
  <c r="AE3506" i="1" s="1"/>
  <c r="AF3506" i="1" s="1"/>
  <c r="G3506" i="1"/>
  <c r="O3506" i="1" s="1"/>
  <c r="AA3506" i="1" s="1"/>
  <c r="AB3506" i="1" s="1"/>
  <c r="F3506" i="1"/>
  <c r="D3506" i="1"/>
  <c r="C3506" i="1"/>
  <c r="Y3505" i="1"/>
  <c r="F3505" i="1"/>
  <c r="D3505" i="1"/>
  <c r="C3505" i="1"/>
  <c r="Y3504" i="1"/>
  <c r="F3504" i="1"/>
  <c r="D3504" i="1"/>
  <c r="C3504" i="1"/>
  <c r="Y3503" i="1"/>
  <c r="M3503" i="1"/>
  <c r="K3503" i="1"/>
  <c r="F3503" i="1"/>
  <c r="L3503" i="1" s="1"/>
  <c r="N3503" i="1" s="1"/>
  <c r="D3503" i="1"/>
  <c r="H3503" i="1" s="1"/>
  <c r="P3503" i="1" s="1"/>
  <c r="C3503" i="1"/>
  <c r="G3503" i="1" s="1"/>
  <c r="O3503" i="1" s="1"/>
  <c r="Y3502" i="1"/>
  <c r="AE3502" i="1" s="1"/>
  <c r="K3502" i="1"/>
  <c r="M3502" i="1" s="1"/>
  <c r="G3502" i="1"/>
  <c r="O3502" i="1" s="1"/>
  <c r="F3502" i="1"/>
  <c r="L3502" i="1" s="1"/>
  <c r="N3502" i="1" s="1"/>
  <c r="D3502" i="1"/>
  <c r="C3502" i="1"/>
  <c r="Y3501" i="1"/>
  <c r="G3501" i="1"/>
  <c r="O3501" i="1" s="1"/>
  <c r="F3501" i="1"/>
  <c r="D3501" i="1"/>
  <c r="C3501" i="1"/>
  <c r="Y3500" i="1"/>
  <c r="F3500" i="1"/>
  <c r="D3500" i="1"/>
  <c r="H3500" i="1" s="1"/>
  <c r="P3500" i="1" s="1"/>
  <c r="C3500" i="1"/>
  <c r="G3500" i="1" s="1"/>
  <c r="O3500" i="1" s="1"/>
  <c r="AA3500" i="1" s="1"/>
  <c r="AB3500" i="1" s="1"/>
  <c r="Y3499" i="1"/>
  <c r="K3499" i="1"/>
  <c r="M3499" i="1" s="1"/>
  <c r="F3499" i="1"/>
  <c r="L3499" i="1" s="1"/>
  <c r="N3499" i="1" s="1"/>
  <c r="D3499" i="1"/>
  <c r="H3499" i="1" s="1"/>
  <c r="P3499" i="1" s="1"/>
  <c r="C3499" i="1"/>
  <c r="G3499" i="1" s="1"/>
  <c r="O3499" i="1" s="1"/>
  <c r="Y3498" i="1"/>
  <c r="AE3498" i="1" s="1"/>
  <c r="AF3498" i="1" s="1"/>
  <c r="K3498" i="1"/>
  <c r="M3498" i="1" s="1"/>
  <c r="F3498" i="1"/>
  <c r="L3498" i="1" s="1"/>
  <c r="N3498" i="1" s="1"/>
  <c r="D3498" i="1"/>
  <c r="C3498" i="1"/>
  <c r="G3498" i="1" s="1"/>
  <c r="O3498" i="1" s="1"/>
  <c r="Y3497" i="1"/>
  <c r="F3497" i="1"/>
  <c r="D3497" i="1"/>
  <c r="C3497" i="1"/>
  <c r="Y3496" i="1"/>
  <c r="F3496" i="1"/>
  <c r="D3496" i="1"/>
  <c r="C3496" i="1"/>
  <c r="Y3495" i="1"/>
  <c r="M3495" i="1"/>
  <c r="K3495" i="1"/>
  <c r="F3495" i="1"/>
  <c r="L3495" i="1" s="1"/>
  <c r="N3495" i="1" s="1"/>
  <c r="D3495" i="1"/>
  <c r="H3495" i="1" s="1"/>
  <c r="P3495" i="1" s="1"/>
  <c r="C3495" i="1"/>
  <c r="G3495" i="1" s="1"/>
  <c r="O3495" i="1" s="1"/>
  <c r="Y3494" i="1"/>
  <c r="AE3494" i="1" s="1"/>
  <c r="AF3494" i="1" s="1"/>
  <c r="K3494" i="1"/>
  <c r="M3494" i="1" s="1"/>
  <c r="G3494" i="1"/>
  <c r="O3494" i="1" s="1"/>
  <c r="F3494" i="1"/>
  <c r="L3494" i="1" s="1"/>
  <c r="N3494" i="1" s="1"/>
  <c r="D3494" i="1"/>
  <c r="C3494" i="1"/>
  <c r="Y3493" i="1"/>
  <c r="G3493" i="1"/>
  <c r="O3493" i="1" s="1"/>
  <c r="F3493" i="1"/>
  <c r="D3493" i="1"/>
  <c r="C3493" i="1"/>
  <c r="Y3492" i="1"/>
  <c r="F3492" i="1"/>
  <c r="D3492" i="1"/>
  <c r="H3492" i="1" s="1"/>
  <c r="P3492" i="1" s="1"/>
  <c r="C3492" i="1"/>
  <c r="G3492" i="1" s="1"/>
  <c r="O3492" i="1" s="1"/>
  <c r="AA3492" i="1" s="1"/>
  <c r="AB3492" i="1" s="1"/>
  <c r="Y3491" i="1"/>
  <c r="F3491" i="1"/>
  <c r="D3491" i="1"/>
  <c r="C3491" i="1"/>
  <c r="Y3490" i="1"/>
  <c r="AE3490" i="1" s="1"/>
  <c r="AF3490" i="1" s="1"/>
  <c r="F3490" i="1"/>
  <c r="L3490" i="1" s="1"/>
  <c r="N3490" i="1" s="1"/>
  <c r="D3490" i="1"/>
  <c r="C3490" i="1"/>
  <c r="Y3489" i="1"/>
  <c r="L3489" i="1"/>
  <c r="N3489" i="1" s="1"/>
  <c r="F3489" i="1"/>
  <c r="D3489" i="1"/>
  <c r="C3489" i="1"/>
  <c r="G3489" i="1" s="1"/>
  <c r="O3489" i="1" s="1"/>
  <c r="Y3488" i="1"/>
  <c r="L3488" i="1"/>
  <c r="N3488" i="1" s="1"/>
  <c r="F3488" i="1"/>
  <c r="D3488" i="1"/>
  <c r="C3488" i="1"/>
  <c r="Y3487" i="1"/>
  <c r="F3487" i="1"/>
  <c r="L3487" i="1" s="1"/>
  <c r="N3487" i="1" s="1"/>
  <c r="D3487" i="1"/>
  <c r="C3487" i="1"/>
  <c r="Y3486" i="1"/>
  <c r="AE3486" i="1" s="1"/>
  <c r="AF3486" i="1" s="1"/>
  <c r="L3486" i="1"/>
  <c r="N3486" i="1" s="1"/>
  <c r="F3486" i="1"/>
  <c r="D3486" i="1"/>
  <c r="C3486" i="1"/>
  <c r="Y3485" i="1"/>
  <c r="AE3485" i="1" s="1"/>
  <c r="AF3485" i="1" s="1"/>
  <c r="L3485" i="1"/>
  <c r="N3485" i="1" s="1"/>
  <c r="F3485" i="1"/>
  <c r="D3485" i="1"/>
  <c r="C3485" i="1"/>
  <c r="Y3484" i="1"/>
  <c r="L3484" i="1"/>
  <c r="N3484" i="1" s="1"/>
  <c r="F3484" i="1"/>
  <c r="D3484" i="1"/>
  <c r="C3484" i="1"/>
  <c r="Y3483" i="1"/>
  <c r="F3483" i="1"/>
  <c r="L3483" i="1" s="1"/>
  <c r="N3483" i="1" s="1"/>
  <c r="D3483" i="1"/>
  <c r="C3483" i="1"/>
  <c r="Y3482" i="1"/>
  <c r="AE3482" i="1" s="1"/>
  <c r="AF3482" i="1" s="1"/>
  <c r="L3482" i="1"/>
  <c r="N3482" i="1" s="1"/>
  <c r="F3482" i="1"/>
  <c r="D3482" i="1"/>
  <c r="C3482" i="1"/>
  <c r="Y3481" i="1"/>
  <c r="AC3481" i="1" s="1"/>
  <c r="AD3481" i="1" s="1"/>
  <c r="L3481" i="1"/>
  <c r="N3481" i="1" s="1"/>
  <c r="F3481" i="1"/>
  <c r="D3481" i="1"/>
  <c r="C3481" i="1"/>
  <c r="K3480" i="1"/>
  <c r="M3480" i="1" s="1"/>
  <c r="F3480" i="1"/>
  <c r="D3480" i="1"/>
  <c r="H3480" i="1" s="1"/>
  <c r="P3480" i="1" s="1"/>
  <c r="C3480" i="1"/>
  <c r="Y3479" i="1"/>
  <c r="F3479" i="1"/>
  <c r="D3479" i="1"/>
  <c r="H3479" i="1" s="1"/>
  <c r="P3479" i="1" s="1"/>
  <c r="C3479" i="1"/>
  <c r="Y3478" i="1"/>
  <c r="AE3478" i="1" s="1"/>
  <c r="AF3478" i="1" s="1"/>
  <c r="K3478" i="1"/>
  <c r="M3478" i="1" s="1"/>
  <c r="F3478" i="1"/>
  <c r="D3478" i="1"/>
  <c r="C3478" i="1"/>
  <c r="Y3477" i="1"/>
  <c r="K3477" i="1"/>
  <c r="M3477" i="1" s="1"/>
  <c r="F3477" i="1"/>
  <c r="D3477" i="1"/>
  <c r="H3477" i="1" s="1"/>
  <c r="P3477" i="1" s="1"/>
  <c r="C3477" i="1"/>
  <c r="Y3476" i="1"/>
  <c r="F3476" i="1"/>
  <c r="D3476" i="1"/>
  <c r="C3476" i="1"/>
  <c r="Y3475" i="1"/>
  <c r="F3475" i="1"/>
  <c r="D3475" i="1"/>
  <c r="C3475" i="1"/>
  <c r="Y3474" i="1"/>
  <c r="AE3474" i="1" s="1"/>
  <c r="AF3474" i="1" s="1"/>
  <c r="K3474" i="1"/>
  <c r="M3474" i="1" s="1"/>
  <c r="F3474" i="1"/>
  <c r="L3474" i="1" s="1"/>
  <c r="N3474" i="1" s="1"/>
  <c r="D3474" i="1"/>
  <c r="H3474" i="1" s="1"/>
  <c r="P3474" i="1" s="1"/>
  <c r="C3474" i="1"/>
  <c r="G3474" i="1" s="1"/>
  <c r="O3474" i="1" s="1"/>
  <c r="AA3474" i="1" s="1"/>
  <c r="AB3474" i="1" s="1"/>
  <c r="Y3473" i="1"/>
  <c r="AE3473" i="1" s="1"/>
  <c r="AF3473" i="1" s="1"/>
  <c r="K3473" i="1"/>
  <c r="M3473" i="1" s="1"/>
  <c r="G3473" i="1"/>
  <c r="O3473" i="1" s="1"/>
  <c r="AA3473" i="1" s="1"/>
  <c r="AB3473" i="1" s="1"/>
  <c r="F3473" i="1"/>
  <c r="L3473" i="1" s="1"/>
  <c r="N3473" i="1" s="1"/>
  <c r="D3473" i="1"/>
  <c r="C3473" i="1"/>
  <c r="Y3472" i="1"/>
  <c r="G3472" i="1"/>
  <c r="O3472" i="1" s="1"/>
  <c r="F3472" i="1"/>
  <c r="D3472" i="1"/>
  <c r="C3472" i="1"/>
  <c r="Y3471" i="1"/>
  <c r="F3471" i="1"/>
  <c r="D3471" i="1"/>
  <c r="H3471" i="1" s="1"/>
  <c r="P3471" i="1" s="1"/>
  <c r="C3471" i="1"/>
  <c r="G3471" i="1" s="1"/>
  <c r="O3471" i="1" s="1"/>
  <c r="AA3471" i="1" s="1"/>
  <c r="AB3471" i="1" s="1"/>
  <c r="Y3470" i="1"/>
  <c r="AE3470" i="1" s="1"/>
  <c r="AF3470" i="1" s="1"/>
  <c r="K3470" i="1"/>
  <c r="M3470" i="1" s="1"/>
  <c r="F3470" i="1"/>
  <c r="L3470" i="1" s="1"/>
  <c r="N3470" i="1" s="1"/>
  <c r="D3470" i="1"/>
  <c r="H3470" i="1" s="1"/>
  <c r="P3470" i="1" s="1"/>
  <c r="C3470" i="1"/>
  <c r="G3470" i="1" s="1"/>
  <c r="O3470" i="1" s="1"/>
  <c r="AA3470" i="1" s="1"/>
  <c r="AB3470" i="1" s="1"/>
  <c r="Y3469" i="1"/>
  <c r="AE3469" i="1" s="1"/>
  <c r="AF3469" i="1" s="1"/>
  <c r="K3469" i="1"/>
  <c r="M3469" i="1" s="1"/>
  <c r="F3469" i="1"/>
  <c r="L3469" i="1" s="1"/>
  <c r="N3469" i="1" s="1"/>
  <c r="D3469" i="1"/>
  <c r="C3469" i="1"/>
  <c r="G3469" i="1" s="1"/>
  <c r="O3469" i="1" s="1"/>
  <c r="Y3468" i="1"/>
  <c r="F3468" i="1"/>
  <c r="D3468" i="1"/>
  <c r="C3468" i="1"/>
  <c r="Y3467" i="1"/>
  <c r="F3467" i="1"/>
  <c r="D3467" i="1"/>
  <c r="C3467" i="1"/>
  <c r="Y3466" i="1"/>
  <c r="AE3466" i="1" s="1"/>
  <c r="AF3466" i="1" s="1"/>
  <c r="K3466" i="1"/>
  <c r="M3466" i="1" s="1"/>
  <c r="F3466" i="1"/>
  <c r="L3466" i="1" s="1"/>
  <c r="N3466" i="1" s="1"/>
  <c r="D3466" i="1"/>
  <c r="H3466" i="1" s="1"/>
  <c r="P3466" i="1" s="1"/>
  <c r="C3466" i="1"/>
  <c r="G3466" i="1" s="1"/>
  <c r="O3466" i="1" s="1"/>
  <c r="AA3466" i="1" s="1"/>
  <c r="AB3466" i="1" s="1"/>
  <c r="Y3465" i="1"/>
  <c r="AE3465" i="1" s="1"/>
  <c r="AF3465" i="1" s="1"/>
  <c r="K3465" i="1"/>
  <c r="M3465" i="1" s="1"/>
  <c r="G3465" i="1"/>
  <c r="O3465" i="1" s="1"/>
  <c r="F3465" i="1"/>
  <c r="L3465" i="1" s="1"/>
  <c r="N3465" i="1" s="1"/>
  <c r="D3465" i="1"/>
  <c r="C3465" i="1"/>
  <c r="Y3464" i="1"/>
  <c r="G3464" i="1"/>
  <c r="O3464" i="1" s="1"/>
  <c r="F3464" i="1"/>
  <c r="D3464" i="1"/>
  <c r="C3464" i="1"/>
  <c r="Y3463" i="1"/>
  <c r="F3463" i="1"/>
  <c r="D3463" i="1"/>
  <c r="H3463" i="1" s="1"/>
  <c r="P3463" i="1" s="1"/>
  <c r="C3463" i="1"/>
  <c r="G3463" i="1" s="1"/>
  <c r="O3463" i="1" s="1"/>
  <c r="AA3463" i="1" s="1"/>
  <c r="AB3463" i="1" s="1"/>
  <c r="Y3462" i="1"/>
  <c r="AE3462" i="1" s="1"/>
  <c r="AF3462" i="1" s="1"/>
  <c r="K3462" i="1"/>
  <c r="M3462" i="1" s="1"/>
  <c r="F3462" i="1"/>
  <c r="L3462" i="1" s="1"/>
  <c r="N3462" i="1" s="1"/>
  <c r="D3462" i="1"/>
  <c r="H3462" i="1" s="1"/>
  <c r="P3462" i="1" s="1"/>
  <c r="C3462" i="1"/>
  <c r="G3462" i="1" s="1"/>
  <c r="O3462" i="1" s="1"/>
  <c r="Y3461" i="1"/>
  <c r="AE3461" i="1" s="1"/>
  <c r="AF3461" i="1" s="1"/>
  <c r="K3461" i="1"/>
  <c r="M3461" i="1" s="1"/>
  <c r="F3461" i="1"/>
  <c r="L3461" i="1" s="1"/>
  <c r="N3461" i="1" s="1"/>
  <c r="D3461" i="1"/>
  <c r="C3461" i="1"/>
  <c r="G3461" i="1" s="1"/>
  <c r="O3461" i="1" s="1"/>
  <c r="Y3460" i="1"/>
  <c r="F3460" i="1"/>
  <c r="D3460" i="1"/>
  <c r="C3460" i="1"/>
  <c r="Y3459" i="1"/>
  <c r="F3459" i="1"/>
  <c r="D3459" i="1"/>
  <c r="C3459" i="1"/>
  <c r="Y3458" i="1"/>
  <c r="AE3458" i="1" s="1"/>
  <c r="AF3458" i="1" s="1"/>
  <c r="M3458" i="1"/>
  <c r="K3458" i="1"/>
  <c r="F3458" i="1"/>
  <c r="L3458" i="1" s="1"/>
  <c r="N3458" i="1" s="1"/>
  <c r="D3458" i="1"/>
  <c r="H3458" i="1" s="1"/>
  <c r="P3458" i="1" s="1"/>
  <c r="C3458" i="1"/>
  <c r="G3458" i="1" s="1"/>
  <c r="O3458" i="1" s="1"/>
  <c r="AA3458" i="1" s="1"/>
  <c r="AB3458" i="1" s="1"/>
  <c r="Y3457" i="1"/>
  <c r="AE3457" i="1" s="1"/>
  <c r="AF3457" i="1" s="1"/>
  <c r="F3457" i="1"/>
  <c r="D3457" i="1"/>
  <c r="C3457" i="1"/>
  <c r="Y3456" i="1"/>
  <c r="G3456" i="1"/>
  <c r="O3456" i="1" s="1"/>
  <c r="AA3456" i="1" s="1"/>
  <c r="AB3456" i="1" s="1"/>
  <c r="F3456" i="1"/>
  <c r="L3456" i="1" s="1"/>
  <c r="N3456" i="1" s="1"/>
  <c r="D3456" i="1"/>
  <c r="H3456" i="1" s="1"/>
  <c r="P3456" i="1" s="1"/>
  <c r="C3456" i="1"/>
  <c r="Y3455" i="1"/>
  <c r="F3455" i="1"/>
  <c r="D3455" i="1"/>
  <c r="C3455" i="1"/>
  <c r="G3455" i="1" s="1"/>
  <c r="O3455" i="1" s="1"/>
  <c r="Y3454" i="1"/>
  <c r="AE3454" i="1" s="1"/>
  <c r="AF3454" i="1" s="1"/>
  <c r="F3454" i="1"/>
  <c r="K3454" i="1" s="1"/>
  <c r="M3454" i="1" s="1"/>
  <c r="D3454" i="1"/>
  <c r="C3454" i="1"/>
  <c r="Y3453" i="1"/>
  <c r="AE3453" i="1" s="1"/>
  <c r="AF3453" i="1" s="1"/>
  <c r="L3453" i="1"/>
  <c r="N3453" i="1" s="1"/>
  <c r="K3453" i="1"/>
  <c r="M3453" i="1" s="1"/>
  <c r="F3453" i="1"/>
  <c r="D3453" i="1"/>
  <c r="H3453" i="1" s="1"/>
  <c r="P3453" i="1" s="1"/>
  <c r="C3453" i="1"/>
  <c r="G3453" i="1" s="1"/>
  <c r="O3453" i="1" s="1"/>
  <c r="AA3453" i="1" s="1"/>
  <c r="AB3453" i="1" s="1"/>
  <c r="Y3452" i="1"/>
  <c r="L3452" i="1"/>
  <c r="N3452" i="1" s="1"/>
  <c r="F3452" i="1"/>
  <c r="K3452" i="1" s="1"/>
  <c r="M3452" i="1" s="1"/>
  <c r="D3452" i="1"/>
  <c r="C3452" i="1"/>
  <c r="G3452" i="1" s="1"/>
  <c r="O3452" i="1" s="1"/>
  <c r="Y3451" i="1"/>
  <c r="F3451" i="1"/>
  <c r="D3451" i="1"/>
  <c r="C3451" i="1"/>
  <c r="Y3450" i="1"/>
  <c r="L3450" i="1"/>
  <c r="N3450" i="1" s="1"/>
  <c r="F3450" i="1"/>
  <c r="K3450" i="1" s="1"/>
  <c r="M3450" i="1" s="1"/>
  <c r="D3450" i="1"/>
  <c r="H3450" i="1" s="1"/>
  <c r="P3450" i="1" s="1"/>
  <c r="C3450" i="1"/>
  <c r="G3450" i="1" s="1"/>
  <c r="O3450" i="1" s="1"/>
  <c r="AA3450" i="1" s="1"/>
  <c r="AB3450" i="1" s="1"/>
  <c r="Y3449" i="1"/>
  <c r="K3449" i="1"/>
  <c r="M3449" i="1" s="1"/>
  <c r="F3449" i="1"/>
  <c r="L3449" i="1" s="1"/>
  <c r="N3449" i="1" s="1"/>
  <c r="D3449" i="1"/>
  <c r="C3449" i="1"/>
  <c r="G3449" i="1" s="1"/>
  <c r="O3449" i="1" s="1"/>
  <c r="Y3448" i="1"/>
  <c r="F3448" i="1"/>
  <c r="D3448" i="1"/>
  <c r="C3448" i="1"/>
  <c r="Y3447" i="1"/>
  <c r="F3447" i="1"/>
  <c r="D3447" i="1"/>
  <c r="C3447" i="1"/>
  <c r="Y3446" i="1"/>
  <c r="AE3446" i="1" s="1"/>
  <c r="AF3446" i="1" s="1"/>
  <c r="L3446" i="1"/>
  <c r="N3446" i="1" s="1"/>
  <c r="F3446" i="1"/>
  <c r="K3446" i="1" s="1"/>
  <c r="M3446" i="1" s="1"/>
  <c r="D3446" i="1"/>
  <c r="C3446" i="1"/>
  <c r="G3446" i="1" s="1"/>
  <c r="O3446" i="1" s="1"/>
  <c r="Y3445" i="1"/>
  <c r="F3445" i="1"/>
  <c r="D3445" i="1"/>
  <c r="C3445" i="1"/>
  <c r="Y3444" i="1"/>
  <c r="F3444" i="1"/>
  <c r="D3444" i="1"/>
  <c r="C3444" i="1"/>
  <c r="Y3443" i="1"/>
  <c r="L3443" i="1"/>
  <c r="N3443" i="1" s="1"/>
  <c r="K3443" i="1"/>
  <c r="M3443" i="1" s="1"/>
  <c r="F3443" i="1"/>
  <c r="D3443" i="1"/>
  <c r="H3443" i="1" s="1"/>
  <c r="P3443" i="1" s="1"/>
  <c r="C3443" i="1"/>
  <c r="G3443" i="1" s="1"/>
  <c r="O3443" i="1" s="1"/>
  <c r="AA3443" i="1" s="1"/>
  <c r="AB3443" i="1" s="1"/>
  <c r="Y3442" i="1"/>
  <c r="F3442" i="1"/>
  <c r="D3442" i="1"/>
  <c r="C3442" i="1"/>
  <c r="Y3441" i="1"/>
  <c r="F3441" i="1"/>
  <c r="D3441" i="1"/>
  <c r="C3441" i="1"/>
  <c r="Y3440" i="1"/>
  <c r="L3440" i="1"/>
  <c r="N3440" i="1" s="1"/>
  <c r="F3440" i="1"/>
  <c r="K3440" i="1" s="1"/>
  <c r="M3440" i="1" s="1"/>
  <c r="D3440" i="1"/>
  <c r="H3440" i="1" s="1"/>
  <c r="P3440" i="1" s="1"/>
  <c r="C3440" i="1"/>
  <c r="G3440" i="1" s="1"/>
  <c r="O3440" i="1" s="1"/>
  <c r="AA3440" i="1" s="1"/>
  <c r="AB3440" i="1" s="1"/>
  <c r="Y3439" i="1"/>
  <c r="K3439" i="1"/>
  <c r="M3439" i="1" s="1"/>
  <c r="G3439" i="1"/>
  <c r="O3439" i="1" s="1"/>
  <c r="F3439" i="1"/>
  <c r="L3439" i="1" s="1"/>
  <c r="N3439" i="1" s="1"/>
  <c r="D3439" i="1"/>
  <c r="C3439" i="1"/>
  <c r="Y3438" i="1"/>
  <c r="AE3438" i="1" s="1"/>
  <c r="AF3438" i="1" s="1"/>
  <c r="F3438" i="1"/>
  <c r="D3438" i="1"/>
  <c r="C3438" i="1"/>
  <c r="Y3437" i="1"/>
  <c r="AE3437" i="1" s="1"/>
  <c r="AF3437" i="1" s="1"/>
  <c r="L3437" i="1"/>
  <c r="N3437" i="1" s="1"/>
  <c r="K3437" i="1"/>
  <c r="M3437" i="1" s="1"/>
  <c r="F3437" i="1"/>
  <c r="D3437" i="1"/>
  <c r="H3437" i="1" s="1"/>
  <c r="P3437" i="1" s="1"/>
  <c r="C3437" i="1"/>
  <c r="G3437" i="1" s="1"/>
  <c r="O3437" i="1" s="1"/>
  <c r="AA3437" i="1" s="1"/>
  <c r="AB3437" i="1" s="1"/>
  <c r="Y3436" i="1"/>
  <c r="L3436" i="1"/>
  <c r="N3436" i="1" s="1"/>
  <c r="G3436" i="1"/>
  <c r="O3436" i="1" s="1"/>
  <c r="AA3436" i="1" s="1"/>
  <c r="AB3436" i="1" s="1"/>
  <c r="F3436" i="1"/>
  <c r="K3436" i="1" s="1"/>
  <c r="M3436" i="1" s="1"/>
  <c r="D3436" i="1"/>
  <c r="C3436" i="1"/>
  <c r="Y3435" i="1"/>
  <c r="G3435" i="1"/>
  <c r="O3435" i="1" s="1"/>
  <c r="F3435" i="1"/>
  <c r="D3435" i="1"/>
  <c r="C3435" i="1"/>
  <c r="Y3434" i="1"/>
  <c r="L3434" i="1"/>
  <c r="N3434" i="1" s="1"/>
  <c r="F3434" i="1"/>
  <c r="K3434" i="1" s="1"/>
  <c r="M3434" i="1" s="1"/>
  <c r="D3434" i="1"/>
  <c r="H3434" i="1" s="1"/>
  <c r="P3434" i="1" s="1"/>
  <c r="C3434" i="1"/>
  <c r="G3434" i="1" s="1"/>
  <c r="O3434" i="1" s="1"/>
  <c r="AA3434" i="1" s="1"/>
  <c r="AB3434" i="1" s="1"/>
  <c r="Y3433" i="1"/>
  <c r="F3433" i="1"/>
  <c r="L3433" i="1" s="1"/>
  <c r="N3433" i="1" s="1"/>
  <c r="D3433" i="1"/>
  <c r="C3433" i="1"/>
  <c r="Y3432" i="1"/>
  <c r="F3432" i="1"/>
  <c r="D3432" i="1"/>
  <c r="C3432" i="1"/>
  <c r="Y3431" i="1"/>
  <c r="F3431" i="1"/>
  <c r="L3431" i="1" s="1"/>
  <c r="N3431" i="1" s="1"/>
  <c r="D3431" i="1"/>
  <c r="C3431" i="1"/>
  <c r="Y3430" i="1"/>
  <c r="F3430" i="1"/>
  <c r="D3430" i="1"/>
  <c r="C3430" i="1"/>
  <c r="Y3429" i="1"/>
  <c r="L3429" i="1"/>
  <c r="N3429" i="1" s="1"/>
  <c r="F3429" i="1"/>
  <c r="D3429" i="1"/>
  <c r="C3429" i="1"/>
  <c r="G3429" i="1" s="1"/>
  <c r="O3429" i="1" s="1"/>
  <c r="AA3429" i="1" s="1"/>
  <c r="AB3429" i="1" s="1"/>
  <c r="Y3428" i="1"/>
  <c r="F3428" i="1"/>
  <c r="D3428" i="1"/>
  <c r="C3428" i="1"/>
  <c r="Y3427" i="1"/>
  <c r="F3427" i="1"/>
  <c r="D3427" i="1"/>
  <c r="C3427" i="1"/>
  <c r="G3427" i="1" s="1"/>
  <c r="O3427" i="1" s="1"/>
  <c r="Y3426" i="1"/>
  <c r="F3426" i="1"/>
  <c r="D3426" i="1"/>
  <c r="C3426" i="1"/>
  <c r="Y3425" i="1"/>
  <c r="F3425" i="1"/>
  <c r="D3425" i="1"/>
  <c r="C3425" i="1"/>
  <c r="G3425" i="1" s="1"/>
  <c r="O3425" i="1" s="1"/>
  <c r="Y3424" i="1"/>
  <c r="F3424" i="1"/>
  <c r="D3424" i="1"/>
  <c r="C3424" i="1"/>
  <c r="Y3423" i="1"/>
  <c r="F3423" i="1"/>
  <c r="D3423" i="1"/>
  <c r="C3423" i="1"/>
  <c r="G3423" i="1" s="1"/>
  <c r="O3423" i="1" s="1"/>
  <c r="Y3422" i="1"/>
  <c r="AE3422" i="1" s="1"/>
  <c r="AF3422" i="1" s="1"/>
  <c r="F3422" i="1"/>
  <c r="D3422" i="1"/>
  <c r="C3422" i="1"/>
  <c r="Y3421" i="1"/>
  <c r="F3421" i="1"/>
  <c r="D3421" i="1"/>
  <c r="C3421" i="1"/>
  <c r="G3421" i="1" s="1"/>
  <c r="O3421" i="1" s="1"/>
  <c r="Y3420" i="1"/>
  <c r="F3420" i="1"/>
  <c r="D3420" i="1"/>
  <c r="C3420" i="1"/>
  <c r="Y3419" i="1"/>
  <c r="F3419" i="1"/>
  <c r="D3419" i="1"/>
  <c r="C3419" i="1"/>
  <c r="G3419" i="1" s="1"/>
  <c r="O3419" i="1" s="1"/>
  <c r="Y3418" i="1"/>
  <c r="F3418" i="1"/>
  <c r="D3418" i="1"/>
  <c r="C3418" i="1"/>
  <c r="Y3417" i="1"/>
  <c r="F3417" i="1"/>
  <c r="D3417" i="1"/>
  <c r="C3417" i="1"/>
  <c r="G3417" i="1" s="1"/>
  <c r="O3417" i="1" s="1"/>
  <c r="Y3416" i="1"/>
  <c r="F3416" i="1"/>
  <c r="D3416" i="1"/>
  <c r="C3416" i="1"/>
  <c r="Y3415" i="1"/>
  <c r="L3415" i="1"/>
  <c r="N3415" i="1" s="1"/>
  <c r="H3415" i="1"/>
  <c r="P3415" i="1" s="1"/>
  <c r="F3415" i="1"/>
  <c r="K3415" i="1" s="1"/>
  <c r="M3415" i="1" s="1"/>
  <c r="D3415" i="1"/>
  <c r="C3415" i="1"/>
  <c r="G3415" i="1" s="1"/>
  <c r="O3415" i="1" s="1"/>
  <c r="AA3415" i="1" s="1"/>
  <c r="AB3415" i="1" s="1"/>
  <c r="Y3414" i="1"/>
  <c r="F3414" i="1"/>
  <c r="D3414" i="1"/>
  <c r="H3414" i="1" s="1"/>
  <c r="P3414" i="1" s="1"/>
  <c r="C3414" i="1"/>
  <c r="Y3413" i="1"/>
  <c r="AE3413" i="1" s="1"/>
  <c r="AF3413" i="1" s="1"/>
  <c r="L3413" i="1"/>
  <c r="N3413" i="1" s="1"/>
  <c r="H3413" i="1"/>
  <c r="P3413" i="1" s="1"/>
  <c r="F3413" i="1"/>
  <c r="K3413" i="1" s="1"/>
  <c r="M3413" i="1" s="1"/>
  <c r="D3413" i="1"/>
  <c r="C3413" i="1"/>
  <c r="G3413" i="1" s="1"/>
  <c r="O3413" i="1" s="1"/>
  <c r="AA3413" i="1" s="1"/>
  <c r="AB3413" i="1" s="1"/>
  <c r="Y3412" i="1"/>
  <c r="F3412" i="1"/>
  <c r="D3412" i="1"/>
  <c r="C3412" i="1"/>
  <c r="Y3411" i="1"/>
  <c r="L3411" i="1"/>
  <c r="N3411" i="1" s="1"/>
  <c r="H3411" i="1"/>
  <c r="P3411" i="1" s="1"/>
  <c r="F3411" i="1"/>
  <c r="K3411" i="1" s="1"/>
  <c r="M3411" i="1" s="1"/>
  <c r="D3411" i="1"/>
  <c r="C3411" i="1"/>
  <c r="G3411" i="1" s="1"/>
  <c r="O3411" i="1" s="1"/>
  <c r="AA3411" i="1" s="1"/>
  <c r="AB3411" i="1" s="1"/>
  <c r="Y3410" i="1"/>
  <c r="F3410" i="1"/>
  <c r="D3410" i="1"/>
  <c r="H3410" i="1" s="1"/>
  <c r="P3410" i="1" s="1"/>
  <c r="C3410" i="1"/>
  <c r="Y3409" i="1"/>
  <c r="L3409" i="1"/>
  <c r="N3409" i="1" s="1"/>
  <c r="H3409" i="1"/>
  <c r="P3409" i="1" s="1"/>
  <c r="F3409" i="1"/>
  <c r="K3409" i="1" s="1"/>
  <c r="M3409" i="1" s="1"/>
  <c r="D3409" i="1"/>
  <c r="C3409" i="1"/>
  <c r="G3409" i="1" s="1"/>
  <c r="O3409" i="1" s="1"/>
  <c r="AA3409" i="1" s="1"/>
  <c r="AB3409" i="1" s="1"/>
  <c r="Y3408" i="1"/>
  <c r="F3408" i="1"/>
  <c r="D3408" i="1"/>
  <c r="C3408" i="1"/>
  <c r="Y3407" i="1"/>
  <c r="L3407" i="1"/>
  <c r="N3407" i="1" s="1"/>
  <c r="H3407" i="1"/>
  <c r="P3407" i="1" s="1"/>
  <c r="F3407" i="1"/>
  <c r="K3407" i="1" s="1"/>
  <c r="M3407" i="1" s="1"/>
  <c r="D3407" i="1"/>
  <c r="C3407" i="1"/>
  <c r="G3407" i="1" s="1"/>
  <c r="O3407" i="1" s="1"/>
  <c r="AA3407" i="1" s="1"/>
  <c r="AB3407" i="1" s="1"/>
  <c r="Y3406" i="1"/>
  <c r="AE3406" i="1" s="1"/>
  <c r="AF3406" i="1" s="1"/>
  <c r="F3406" i="1"/>
  <c r="D3406" i="1"/>
  <c r="H3406" i="1" s="1"/>
  <c r="P3406" i="1" s="1"/>
  <c r="C3406" i="1"/>
  <c r="Y3405" i="1"/>
  <c r="AE3405" i="1" s="1"/>
  <c r="AF3405" i="1" s="1"/>
  <c r="L3405" i="1"/>
  <c r="N3405" i="1" s="1"/>
  <c r="H3405" i="1"/>
  <c r="P3405" i="1" s="1"/>
  <c r="F3405" i="1"/>
  <c r="K3405" i="1" s="1"/>
  <c r="M3405" i="1" s="1"/>
  <c r="D3405" i="1"/>
  <c r="C3405" i="1"/>
  <c r="G3405" i="1" s="1"/>
  <c r="O3405" i="1" s="1"/>
  <c r="Y3404" i="1"/>
  <c r="AC3404" i="1" s="1"/>
  <c r="AD3404" i="1" s="1"/>
  <c r="F3404" i="1"/>
  <c r="D3404" i="1"/>
  <c r="C3404" i="1"/>
  <c r="Y3403" i="1"/>
  <c r="L3403" i="1"/>
  <c r="N3403" i="1" s="1"/>
  <c r="H3403" i="1"/>
  <c r="P3403" i="1" s="1"/>
  <c r="F3403" i="1"/>
  <c r="K3403" i="1" s="1"/>
  <c r="M3403" i="1" s="1"/>
  <c r="D3403" i="1"/>
  <c r="C3403" i="1"/>
  <c r="G3403" i="1" s="1"/>
  <c r="O3403" i="1" s="1"/>
  <c r="AA3403" i="1" s="1"/>
  <c r="AB3403" i="1" s="1"/>
  <c r="Y3402" i="1"/>
  <c r="F3402" i="1"/>
  <c r="D3402" i="1"/>
  <c r="H3402" i="1" s="1"/>
  <c r="P3402" i="1" s="1"/>
  <c r="C3402" i="1"/>
  <c r="Y3401" i="1"/>
  <c r="L3401" i="1"/>
  <c r="N3401" i="1" s="1"/>
  <c r="H3401" i="1"/>
  <c r="P3401" i="1" s="1"/>
  <c r="F3401" i="1"/>
  <c r="K3401" i="1" s="1"/>
  <c r="M3401" i="1" s="1"/>
  <c r="D3401" i="1"/>
  <c r="C3401" i="1"/>
  <c r="G3401" i="1" s="1"/>
  <c r="O3401" i="1" s="1"/>
  <c r="Y3400" i="1"/>
  <c r="F3400" i="1"/>
  <c r="D3400" i="1"/>
  <c r="C3400" i="1"/>
  <c r="Y3399" i="1"/>
  <c r="L3399" i="1"/>
  <c r="N3399" i="1" s="1"/>
  <c r="H3399" i="1"/>
  <c r="P3399" i="1" s="1"/>
  <c r="F3399" i="1"/>
  <c r="K3399" i="1" s="1"/>
  <c r="M3399" i="1" s="1"/>
  <c r="D3399" i="1"/>
  <c r="C3399" i="1"/>
  <c r="G3399" i="1" s="1"/>
  <c r="O3399" i="1" s="1"/>
  <c r="AA3399" i="1" s="1"/>
  <c r="AB3399" i="1" s="1"/>
  <c r="Y3398" i="1"/>
  <c r="F3398" i="1"/>
  <c r="D3398" i="1"/>
  <c r="H3398" i="1" s="1"/>
  <c r="P3398" i="1" s="1"/>
  <c r="C3398" i="1"/>
  <c r="Y3397" i="1"/>
  <c r="AE3397" i="1" s="1"/>
  <c r="AF3397" i="1" s="1"/>
  <c r="L3397" i="1"/>
  <c r="N3397" i="1" s="1"/>
  <c r="H3397" i="1"/>
  <c r="P3397" i="1" s="1"/>
  <c r="F3397" i="1"/>
  <c r="K3397" i="1" s="1"/>
  <c r="M3397" i="1" s="1"/>
  <c r="D3397" i="1"/>
  <c r="C3397" i="1"/>
  <c r="G3397" i="1" s="1"/>
  <c r="O3397" i="1" s="1"/>
  <c r="Y3396" i="1"/>
  <c r="F3396" i="1"/>
  <c r="D3396" i="1"/>
  <c r="C3396" i="1"/>
  <c r="Y3395" i="1"/>
  <c r="L3395" i="1"/>
  <c r="N3395" i="1" s="1"/>
  <c r="H3395" i="1"/>
  <c r="P3395" i="1" s="1"/>
  <c r="F3395" i="1"/>
  <c r="K3395" i="1" s="1"/>
  <c r="M3395" i="1" s="1"/>
  <c r="D3395" i="1"/>
  <c r="C3395" i="1"/>
  <c r="G3395" i="1" s="1"/>
  <c r="O3395" i="1" s="1"/>
  <c r="AA3395" i="1" s="1"/>
  <c r="AB3395" i="1" s="1"/>
  <c r="Y3394" i="1"/>
  <c r="F3394" i="1"/>
  <c r="D3394" i="1"/>
  <c r="H3394" i="1" s="1"/>
  <c r="P3394" i="1" s="1"/>
  <c r="C3394" i="1"/>
  <c r="G3394" i="1" s="1"/>
  <c r="O3394" i="1" s="1"/>
  <c r="AA3394" i="1" s="1"/>
  <c r="AB3394" i="1" s="1"/>
  <c r="Y3393" i="1"/>
  <c r="F3393" i="1"/>
  <c r="D3393" i="1"/>
  <c r="C3393" i="1"/>
  <c r="Y3392" i="1"/>
  <c r="L3392" i="1"/>
  <c r="N3392" i="1" s="1"/>
  <c r="F3392" i="1"/>
  <c r="K3392" i="1" s="1"/>
  <c r="M3392" i="1" s="1"/>
  <c r="D3392" i="1"/>
  <c r="H3392" i="1" s="1"/>
  <c r="P3392" i="1" s="1"/>
  <c r="C3392" i="1"/>
  <c r="G3392" i="1" s="1"/>
  <c r="O3392" i="1" s="1"/>
  <c r="AA3392" i="1" s="1"/>
  <c r="AB3392" i="1" s="1"/>
  <c r="Y3391" i="1"/>
  <c r="F3391" i="1"/>
  <c r="K3391" i="1" s="1"/>
  <c r="M3391" i="1" s="1"/>
  <c r="D3391" i="1"/>
  <c r="C3391" i="1"/>
  <c r="Y3390" i="1"/>
  <c r="AE3390" i="1" s="1"/>
  <c r="AF3390" i="1" s="1"/>
  <c r="F3390" i="1"/>
  <c r="D3390" i="1"/>
  <c r="C3390" i="1"/>
  <c r="Y3389" i="1"/>
  <c r="AE3389" i="1" s="1"/>
  <c r="AF3389" i="1" s="1"/>
  <c r="L3389" i="1"/>
  <c r="N3389" i="1" s="1"/>
  <c r="F3389" i="1"/>
  <c r="K3389" i="1" s="1"/>
  <c r="M3389" i="1" s="1"/>
  <c r="D3389" i="1"/>
  <c r="C3389" i="1"/>
  <c r="G3389" i="1" s="1"/>
  <c r="O3389" i="1" s="1"/>
  <c r="Y3388" i="1"/>
  <c r="F3388" i="1"/>
  <c r="K3388" i="1" s="1"/>
  <c r="M3388" i="1" s="1"/>
  <c r="D3388" i="1"/>
  <c r="H3388" i="1" s="1"/>
  <c r="P3388" i="1" s="1"/>
  <c r="C3388" i="1"/>
  <c r="Y3387" i="1"/>
  <c r="L3387" i="1"/>
  <c r="N3387" i="1" s="1"/>
  <c r="H3387" i="1"/>
  <c r="P3387" i="1" s="1"/>
  <c r="F3387" i="1"/>
  <c r="K3387" i="1" s="1"/>
  <c r="M3387" i="1" s="1"/>
  <c r="D3387" i="1"/>
  <c r="C3387" i="1"/>
  <c r="G3387" i="1" s="1"/>
  <c r="O3387" i="1" s="1"/>
  <c r="Y3386" i="1"/>
  <c r="F3386" i="1"/>
  <c r="K3386" i="1" s="1"/>
  <c r="M3386" i="1" s="1"/>
  <c r="D3386" i="1"/>
  <c r="H3386" i="1" s="1"/>
  <c r="P3386" i="1" s="1"/>
  <c r="C3386" i="1"/>
  <c r="G3386" i="1" s="1"/>
  <c r="O3386" i="1" s="1"/>
  <c r="AA3386" i="1" s="1"/>
  <c r="AB3386" i="1" s="1"/>
  <c r="Y3385" i="1"/>
  <c r="F3385" i="1"/>
  <c r="D3385" i="1"/>
  <c r="C3385" i="1"/>
  <c r="Y3384" i="1"/>
  <c r="L3384" i="1"/>
  <c r="N3384" i="1" s="1"/>
  <c r="F3384" i="1"/>
  <c r="K3384" i="1" s="1"/>
  <c r="M3384" i="1" s="1"/>
  <c r="D3384" i="1"/>
  <c r="H3384" i="1" s="1"/>
  <c r="P3384" i="1" s="1"/>
  <c r="C3384" i="1"/>
  <c r="G3384" i="1" s="1"/>
  <c r="O3384" i="1" s="1"/>
  <c r="AA3384" i="1" s="1"/>
  <c r="AB3384" i="1" s="1"/>
  <c r="Y3383" i="1"/>
  <c r="F3383" i="1"/>
  <c r="K3383" i="1" s="1"/>
  <c r="M3383" i="1" s="1"/>
  <c r="D3383" i="1"/>
  <c r="C3383" i="1"/>
  <c r="Y3382" i="1"/>
  <c r="F3382" i="1"/>
  <c r="D3382" i="1"/>
  <c r="C3382" i="1"/>
  <c r="Y3381" i="1"/>
  <c r="AE3381" i="1" s="1"/>
  <c r="AF3381" i="1" s="1"/>
  <c r="F3381" i="1"/>
  <c r="D3381" i="1"/>
  <c r="C3381" i="1"/>
  <c r="Y3380" i="1"/>
  <c r="P3380" i="1"/>
  <c r="L3380" i="1"/>
  <c r="N3380" i="1" s="1"/>
  <c r="F3380" i="1"/>
  <c r="K3380" i="1" s="1"/>
  <c r="M3380" i="1" s="1"/>
  <c r="D3380" i="1"/>
  <c r="H3380" i="1" s="1"/>
  <c r="C3380" i="1"/>
  <c r="G3380" i="1" s="1"/>
  <c r="O3380" i="1" s="1"/>
  <c r="AA3380" i="1" s="1"/>
  <c r="AB3380" i="1" s="1"/>
  <c r="Y3379" i="1"/>
  <c r="F3379" i="1"/>
  <c r="D3379" i="1"/>
  <c r="C3379" i="1"/>
  <c r="Y3378" i="1"/>
  <c r="L3378" i="1"/>
  <c r="N3378" i="1" s="1"/>
  <c r="H3378" i="1"/>
  <c r="P3378" i="1" s="1"/>
  <c r="F3378" i="1"/>
  <c r="K3378" i="1" s="1"/>
  <c r="M3378" i="1" s="1"/>
  <c r="D3378" i="1"/>
  <c r="C3378" i="1"/>
  <c r="G3378" i="1" s="1"/>
  <c r="O3378" i="1" s="1"/>
  <c r="Y3377" i="1"/>
  <c r="F3377" i="1"/>
  <c r="D3377" i="1"/>
  <c r="C3377" i="1"/>
  <c r="Y3376" i="1"/>
  <c r="F3376" i="1"/>
  <c r="D3376" i="1"/>
  <c r="H3376" i="1" s="1"/>
  <c r="P3376" i="1" s="1"/>
  <c r="C3376" i="1"/>
  <c r="Y3375" i="1"/>
  <c r="F3375" i="1"/>
  <c r="D3375" i="1"/>
  <c r="C3375" i="1"/>
  <c r="Y3374" i="1"/>
  <c r="AE3374" i="1" s="1"/>
  <c r="AF3374" i="1" s="1"/>
  <c r="P3374" i="1"/>
  <c r="L3374" i="1"/>
  <c r="N3374" i="1" s="1"/>
  <c r="F3374" i="1"/>
  <c r="K3374" i="1" s="1"/>
  <c r="M3374" i="1" s="1"/>
  <c r="D3374" i="1"/>
  <c r="H3374" i="1" s="1"/>
  <c r="C3374" i="1"/>
  <c r="G3374" i="1" s="1"/>
  <c r="O3374" i="1" s="1"/>
  <c r="AA3374" i="1" s="1"/>
  <c r="AB3374" i="1" s="1"/>
  <c r="Y3373" i="1"/>
  <c r="AE3373" i="1" s="1"/>
  <c r="AF3373" i="1" s="1"/>
  <c r="F3373" i="1"/>
  <c r="D3373" i="1"/>
  <c r="C3373" i="1"/>
  <c r="Y3372" i="1"/>
  <c r="L3372" i="1"/>
  <c r="N3372" i="1" s="1"/>
  <c r="H3372" i="1"/>
  <c r="P3372" i="1" s="1"/>
  <c r="F3372" i="1"/>
  <c r="K3372" i="1" s="1"/>
  <c r="M3372" i="1" s="1"/>
  <c r="D3372" i="1"/>
  <c r="C3372" i="1"/>
  <c r="G3372" i="1" s="1"/>
  <c r="O3372" i="1" s="1"/>
  <c r="Y3371" i="1"/>
  <c r="F3371" i="1"/>
  <c r="D3371" i="1"/>
  <c r="C3371" i="1"/>
  <c r="Y3370" i="1"/>
  <c r="L3370" i="1"/>
  <c r="N3370" i="1" s="1"/>
  <c r="F3370" i="1"/>
  <c r="K3370" i="1" s="1"/>
  <c r="M3370" i="1" s="1"/>
  <c r="D3370" i="1"/>
  <c r="C3370" i="1"/>
  <c r="G3370" i="1" s="1"/>
  <c r="O3370" i="1" s="1"/>
  <c r="Y3369" i="1"/>
  <c r="F3369" i="1"/>
  <c r="D3369" i="1"/>
  <c r="C3369" i="1"/>
  <c r="Y3368" i="1"/>
  <c r="F3368" i="1"/>
  <c r="D3368" i="1"/>
  <c r="H3368" i="1" s="1"/>
  <c r="P3368" i="1" s="1"/>
  <c r="C3368" i="1"/>
  <c r="Y3367" i="1"/>
  <c r="F3367" i="1"/>
  <c r="D3367" i="1"/>
  <c r="C3367" i="1"/>
  <c r="Y3366" i="1"/>
  <c r="K3366" i="1"/>
  <c r="M3366" i="1" s="1"/>
  <c r="F3366" i="1"/>
  <c r="L3366" i="1" s="1"/>
  <c r="N3366" i="1" s="1"/>
  <c r="D3366" i="1"/>
  <c r="C3366" i="1"/>
  <c r="G3366" i="1" s="1"/>
  <c r="O3366" i="1" s="1"/>
  <c r="AA3366" i="1" s="1"/>
  <c r="AB3366" i="1" s="1"/>
  <c r="Y3365" i="1"/>
  <c r="K3365" i="1"/>
  <c r="M3365" i="1" s="1"/>
  <c r="F3365" i="1"/>
  <c r="L3365" i="1" s="1"/>
  <c r="N3365" i="1" s="1"/>
  <c r="D3365" i="1"/>
  <c r="H3365" i="1" s="1"/>
  <c r="P3365" i="1" s="1"/>
  <c r="C3365" i="1"/>
  <c r="G3365" i="1" s="1"/>
  <c r="O3365" i="1" s="1"/>
  <c r="AA3365" i="1" s="1"/>
  <c r="AB3365" i="1" s="1"/>
  <c r="Y3364" i="1"/>
  <c r="F3364" i="1"/>
  <c r="D3364" i="1"/>
  <c r="H3364" i="1" s="1"/>
  <c r="P3364" i="1" s="1"/>
  <c r="C3364" i="1"/>
  <c r="G3364" i="1" s="1"/>
  <c r="O3364" i="1" s="1"/>
  <c r="AA3364" i="1" s="1"/>
  <c r="AB3364" i="1" s="1"/>
  <c r="Y3363" i="1"/>
  <c r="F3363" i="1"/>
  <c r="L3363" i="1" s="1"/>
  <c r="N3363" i="1" s="1"/>
  <c r="D3363" i="1"/>
  <c r="H3363" i="1" s="1"/>
  <c r="P3363" i="1" s="1"/>
  <c r="C3363" i="1"/>
  <c r="Y3362" i="1"/>
  <c r="F3362" i="1"/>
  <c r="D3362" i="1"/>
  <c r="C3362" i="1"/>
  <c r="Y3361" i="1"/>
  <c r="K3361" i="1"/>
  <c r="M3361" i="1" s="1"/>
  <c r="F3361" i="1"/>
  <c r="L3361" i="1" s="1"/>
  <c r="N3361" i="1" s="1"/>
  <c r="D3361" i="1"/>
  <c r="H3361" i="1" s="1"/>
  <c r="P3361" i="1" s="1"/>
  <c r="C3361" i="1"/>
  <c r="G3361" i="1" s="1"/>
  <c r="O3361" i="1" s="1"/>
  <c r="AA3361" i="1" s="1"/>
  <c r="AB3361" i="1" s="1"/>
  <c r="Y3360" i="1"/>
  <c r="F3360" i="1"/>
  <c r="D3360" i="1"/>
  <c r="H3360" i="1" s="1"/>
  <c r="P3360" i="1" s="1"/>
  <c r="C3360" i="1"/>
  <c r="G3360" i="1" s="1"/>
  <c r="O3360" i="1" s="1"/>
  <c r="H3359" i="1"/>
  <c r="P3359" i="1" s="1"/>
  <c r="F3359" i="1"/>
  <c r="D3359" i="1"/>
  <c r="C3359" i="1"/>
  <c r="Y3358" i="1"/>
  <c r="F3358" i="1"/>
  <c r="L3358" i="1" s="1"/>
  <c r="N3358" i="1" s="1"/>
  <c r="D3358" i="1"/>
  <c r="H3358" i="1" s="1"/>
  <c r="P3358" i="1" s="1"/>
  <c r="C3358" i="1"/>
  <c r="Y3357" i="1"/>
  <c r="N3357" i="1"/>
  <c r="K3357" i="1"/>
  <c r="M3357" i="1" s="1"/>
  <c r="F3357" i="1"/>
  <c r="L3357" i="1" s="1"/>
  <c r="D3357" i="1"/>
  <c r="C3357" i="1"/>
  <c r="G3357" i="1" s="1"/>
  <c r="O3357" i="1" s="1"/>
  <c r="H3356" i="1"/>
  <c r="P3356" i="1" s="1"/>
  <c r="F3356" i="1"/>
  <c r="L3356" i="1" s="1"/>
  <c r="N3356" i="1" s="1"/>
  <c r="D3356" i="1"/>
  <c r="C3356" i="1"/>
  <c r="G3356" i="1" s="1"/>
  <c r="O3356" i="1" s="1"/>
  <c r="Y3355" i="1"/>
  <c r="F3355" i="1"/>
  <c r="L3355" i="1" s="1"/>
  <c r="N3355" i="1" s="1"/>
  <c r="D3355" i="1"/>
  <c r="H3355" i="1" s="1"/>
  <c r="P3355" i="1" s="1"/>
  <c r="C3355" i="1"/>
  <c r="G3355" i="1" s="1"/>
  <c r="O3355" i="1" s="1"/>
  <c r="AA3355" i="1" s="1"/>
  <c r="AB3355" i="1" s="1"/>
  <c r="Y3354" i="1"/>
  <c r="F3354" i="1"/>
  <c r="L3354" i="1" s="1"/>
  <c r="N3354" i="1" s="1"/>
  <c r="D3354" i="1"/>
  <c r="H3354" i="1" s="1"/>
  <c r="P3354" i="1" s="1"/>
  <c r="C3354" i="1"/>
  <c r="G3354" i="1" s="1"/>
  <c r="O3354" i="1" s="1"/>
  <c r="AA3354" i="1" s="1"/>
  <c r="AB3354" i="1" s="1"/>
  <c r="Y3353" i="1"/>
  <c r="AE3353" i="1" s="1"/>
  <c r="AF3353" i="1" s="1"/>
  <c r="F3353" i="1"/>
  <c r="L3353" i="1" s="1"/>
  <c r="N3353" i="1" s="1"/>
  <c r="D3353" i="1"/>
  <c r="H3353" i="1" s="1"/>
  <c r="P3353" i="1" s="1"/>
  <c r="C3353" i="1"/>
  <c r="Y3352" i="1"/>
  <c r="F3352" i="1"/>
  <c r="D3352" i="1"/>
  <c r="C3352" i="1"/>
  <c r="Y3351" i="1"/>
  <c r="H3351" i="1"/>
  <c r="P3351" i="1" s="1"/>
  <c r="F3351" i="1"/>
  <c r="L3351" i="1" s="1"/>
  <c r="N3351" i="1" s="1"/>
  <c r="D3351" i="1"/>
  <c r="C3351" i="1"/>
  <c r="G3351" i="1" s="1"/>
  <c r="O3351" i="1" s="1"/>
  <c r="Y3350" i="1"/>
  <c r="F3350" i="1"/>
  <c r="L3350" i="1" s="1"/>
  <c r="N3350" i="1" s="1"/>
  <c r="D3350" i="1"/>
  <c r="H3350" i="1" s="1"/>
  <c r="P3350" i="1" s="1"/>
  <c r="C3350" i="1"/>
  <c r="G3350" i="1" s="1"/>
  <c r="O3350" i="1" s="1"/>
  <c r="Y3349" i="1"/>
  <c r="F3349" i="1"/>
  <c r="L3349" i="1" s="1"/>
  <c r="N3349" i="1" s="1"/>
  <c r="D3349" i="1"/>
  <c r="H3349" i="1" s="1"/>
  <c r="P3349" i="1" s="1"/>
  <c r="C3349" i="1"/>
  <c r="Y3348" i="1"/>
  <c r="F3348" i="1"/>
  <c r="L3348" i="1" s="1"/>
  <c r="N3348" i="1" s="1"/>
  <c r="D3348" i="1"/>
  <c r="C3348" i="1"/>
  <c r="Y3347" i="1"/>
  <c r="H3347" i="1"/>
  <c r="P3347" i="1" s="1"/>
  <c r="F3347" i="1"/>
  <c r="L3347" i="1" s="1"/>
  <c r="N3347" i="1" s="1"/>
  <c r="D3347" i="1"/>
  <c r="C3347" i="1"/>
  <c r="G3347" i="1" s="1"/>
  <c r="O3347" i="1" s="1"/>
  <c r="AA3347" i="1" s="1"/>
  <c r="AB3347" i="1" s="1"/>
  <c r="Y3346" i="1"/>
  <c r="F3346" i="1"/>
  <c r="L3346" i="1" s="1"/>
  <c r="N3346" i="1" s="1"/>
  <c r="D3346" i="1"/>
  <c r="C3346" i="1"/>
  <c r="Y3345" i="1"/>
  <c r="AE3345" i="1" s="1"/>
  <c r="AF3345" i="1" s="1"/>
  <c r="H3345" i="1"/>
  <c r="P3345" i="1" s="1"/>
  <c r="F3345" i="1"/>
  <c r="D3345" i="1"/>
  <c r="C3345" i="1"/>
  <c r="Y3344" i="1"/>
  <c r="F3344" i="1"/>
  <c r="D3344" i="1"/>
  <c r="C3344" i="1"/>
  <c r="Y3343" i="1"/>
  <c r="F3343" i="1"/>
  <c r="K3343" i="1" s="1"/>
  <c r="M3343" i="1" s="1"/>
  <c r="D3343" i="1"/>
  <c r="C3343" i="1"/>
  <c r="G3343" i="1" s="1"/>
  <c r="O3343" i="1" s="1"/>
  <c r="Y3342" i="1"/>
  <c r="F3342" i="1"/>
  <c r="D3342" i="1"/>
  <c r="C3342" i="1"/>
  <c r="G3342" i="1" s="1"/>
  <c r="O3342" i="1" s="1"/>
  <c r="Y3341" i="1"/>
  <c r="F3341" i="1"/>
  <c r="K3341" i="1" s="1"/>
  <c r="M3341" i="1" s="1"/>
  <c r="D3341" i="1"/>
  <c r="H3341" i="1" s="1"/>
  <c r="P3341" i="1" s="1"/>
  <c r="C3341" i="1"/>
  <c r="Y3340" i="1"/>
  <c r="F3340" i="1"/>
  <c r="D3340" i="1"/>
  <c r="C3340" i="1"/>
  <c r="Y3339" i="1"/>
  <c r="F3339" i="1"/>
  <c r="D3339" i="1"/>
  <c r="C3339" i="1"/>
  <c r="Y3338" i="1"/>
  <c r="F3338" i="1"/>
  <c r="D3338" i="1"/>
  <c r="C3338" i="1"/>
  <c r="Y3337" i="1"/>
  <c r="AE3337" i="1" s="1"/>
  <c r="AF3337" i="1" s="1"/>
  <c r="F3337" i="1"/>
  <c r="K3337" i="1" s="1"/>
  <c r="M3337" i="1" s="1"/>
  <c r="D3337" i="1"/>
  <c r="H3337" i="1" s="1"/>
  <c r="P3337" i="1" s="1"/>
  <c r="C3337" i="1"/>
  <c r="G3337" i="1" s="1"/>
  <c r="O3337" i="1" s="1"/>
  <c r="AA3337" i="1" s="1"/>
  <c r="AB3337" i="1" s="1"/>
  <c r="Y3336" i="1"/>
  <c r="F3336" i="1"/>
  <c r="D3336" i="1"/>
  <c r="C3336" i="1"/>
  <c r="Y3335" i="1"/>
  <c r="F3335" i="1"/>
  <c r="K3335" i="1" s="1"/>
  <c r="M3335" i="1" s="1"/>
  <c r="D3335" i="1"/>
  <c r="H3335" i="1" s="1"/>
  <c r="P3335" i="1" s="1"/>
  <c r="C3335" i="1"/>
  <c r="G3335" i="1" s="1"/>
  <c r="O3335" i="1" s="1"/>
  <c r="AA3335" i="1" s="1"/>
  <c r="AB3335" i="1" s="1"/>
  <c r="Y3334" i="1"/>
  <c r="F3334" i="1"/>
  <c r="D3334" i="1"/>
  <c r="C3334" i="1"/>
  <c r="G3334" i="1" s="1"/>
  <c r="O3334" i="1" s="1"/>
  <c r="Y3333" i="1"/>
  <c r="F3333" i="1"/>
  <c r="D3333" i="1"/>
  <c r="C3333" i="1"/>
  <c r="Y3332" i="1"/>
  <c r="F3332" i="1"/>
  <c r="D3332" i="1"/>
  <c r="C3332" i="1"/>
  <c r="Y3331" i="1"/>
  <c r="H3331" i="1"/>
  <c r="P3331" i="1" s="1"/>
  <c r="F3331" i="1"/>
  <c r="K3331" i="1" s="1"/>
  <c r="M3331" i="1" s="1"/>
  <c r="D3331" i="1"/>
  <c r="C3331" i="1"/>
  <c r="G3331" i="1" s="1"/>
  <c r="O3331" i="1" s="1"/>
  <c r="Y3330" i="1"/>
  <c r="F3330" i="1"/>
  <c r="D3330" i="1"/>
  <c r="C3330" i="1"/>
  <c r="Y3329" i="1"/>
  <c r="F3329" i="1"/>
  <c r="K3329" i="1" s="1"/>
  <c r="M3329" i="1" s="1"/>
  <c r="D3329" i="1"/>
  <c r="H3329" i="1" s="1"/>
  <c r="P3329" i="1" s="1"/>
  <c r="C3329" i="1"/>
  <c r="Y3328" i="1"/>
  <c r="F3328" i="1"/>
  <c r="D3328" i="1"/>
  <c r="C3328" i="1"/>
  <c r="Y3327" i="1"/>
  <c r="F3327" i="1"/>
  <c r="K3327" i="1" s="1"/>
  <c r="M3327" i="1" s="1"/>
  <c r="D3327" i="1"/>
  <c r="C3327" i="1"/>
  <c r="Y3326" i="1"/>
  <c r="F3326" i="1"/>
  <c r="D3326" i="1"/>
  <c r="C3326" i="1"/>
  <c r="Y3325" i="1"/>
  <c r="F3325" i="1"/>
  <c r="K3325" i="1" s="1"/>
  <c r="M3325" i="1" s="1"/>
  <c r="D3325" i="1"/>
  <c r="C3325" i="1"/>
  <c r="Y3324" i="1"/>
  <c r="F3324" i="1"/>
  <c r="D3324" i="1"/>
  <c r="C3324" i="1"/>
  <c r="Y3323" i="1"/>
  <c r="L3323" i="1"/>
  <c r="N3323" i="1" s="1"/>
  <c r="F3323" i="1"/>
  <c r="D3323" i="1"/>
  <c r="C3323" i="1"/>
  <c r="Y3322" i="1"/>
  <c r="F3322" i="1"/>
  <c r="L3322" i="1" s="1"/>
  <c r="N3322" i="1" s="1"/>
  <c r="D3322" i="1"/>
  <c r="C3322" i="1"/>
  <c r="G3322" i="1" s="1"/>
  <c r="O3322" i="1" s="1"/>
  <c r="Y3321" i="1"/>
  <c r="AE3321" i="1" s="1"/>
  <c r="AF3321" i="1" s="1"/>
  <c r="L3321" i="1"/>
  <c r="N3321" i="1" s="1"/>
  <c r="F3321" i="1"/>
  <c r="D3321" i="1"/>
  <c r="C3321" i="1"/>
  <c r="Y3320" i="1"/>
  <c r="F3320" i="1"/>
  <c r="L3320" i="1" s="1"/>
  <c r="N3320" i="1" s="1"/>
  <c r="D3320" i="1"/>
  <c r="C3320" i="1"/>
  <c r="Y3319" i="1"/>
  <c r="F3319" i="1"/>
  <c r="L3319" i="1" s="1"/>
  <c r="N3319" i="1" s="1"/>
  <c r="D3319" i="1"/>
  <c r="C3319" i="1"/>
  <c r="Y3318" i="1"/>
  <c r="L3318" i="1"/>
  <c r="N3318" i="1" s="1"/>
  <c r="F3318" i="1"/>
  <c r="D3318" i="1"/>
  <c r="C3318" i="1"/>
  <c r="G3318" i="1" s="1"/>
  <c r="O3318" i="1" s="1"/>
  <c r="Y3317" i="1"/>
  <c r="L3317" i="1"/>
  <c r="N3317" i="1" s="1"/>
  <c r="F3317" i="1"/>
  <c r="D3317" i="1"/>
  <c r="C3317" i="1"/>
  <c r="Y3316" i="1"/>
  <c r="F3316" i="1"/>
  <c r="L3316" i="1" s="1"/>
  <c r="N3316" i="1" s="1"/>
  <c r="D3316" i="1"/>
  <c r="C3316" i="1"/>
  <c r="G3316" i="1" s="1"/>
  <c r="O3316" i="1" s="1"/>
  <c r="Y3315" i="1"/>
  <c r="F3315" i="1"/>
  <c r="L3315" i="1" s="1"/>
  <c r="N3315" i="1" s="1"/>
  <c r="D3315" i="1"/>
  <c r="C3315" i="1"/>
  <c r="Y3314" i="1"/>
  <c r="F3314" i="1"/>
  <c r="L3314" i="1" s="1"/>
  <c r="N3314" i="1" s="1"/>
  <c r="D3314" i="1"/>
  <c r="C3314" i="1"/>
  <c r="Y3313" i="1"/>
  <c r="L3313" i="1"/>
  <c r="N3313" i="1" s="1"/>
  <c r="F3313" i="1"/>
  <c r="D3313" i="1"/>
  <c r="C3313" i="1"/>
  <c r="Y3312" i="1"/>
  <c r="F3312" i="1"/>
  <c r="L3312" i="1" s="1"/>
  <c r="N3312" i="1" s="1"/>
  <c r="D3312" i="1"/>
  <c r="C3312" i="1"/>
  <c r="G3312" i="1" s="1"/>
  <c r="O3312" i="1" s="1"/>
  <c r="Y3311" i="1"/>
  <c r="F3311" i="1"/>
  <c r="L3311" i="1" s="1"/>
  <c r="N3311" i="1" s="1"/>
  <c r="D3311" i="1"/>
  <c r="C3311" i="1"/>
  <c r="Y3310" i="1"/>
  <c r="F3310" i="1"/>
  <c r="L3310" i="1" s="1"/>
  <c r="N3310" i="1" s="1"/>
  <c r="D3310" i="1"/>
  <c r="C3310" i="1"/>
  <c r="Y3309" i="1"/>
  <c r="L3309" i="1"/>
  <c r="N3309" i="1" s="1"/>
  <c r="F3309" i="1"/>
  <c r="D3309" i="1"/>
  <c r="C3309" i="1"/>
  <c r="Y3308" i="1"/>
  <c r="F3308" i="1"/>
  <c r="L3308" i="1" s="1"/>
  <c r="N3308" i="1" s="1"/>
  <c r="D3308" i="1"/>
  <c r="C3308" i="1"/>
  <c r="Y3307" i="1"/>
  <c r="L3307" i="1"/>
  <c r="N3307" i="1" s="1"/>
  <c r="F3307" i="1"/>
  <c r="D3307" i="1"/>
  <c r="C3307" i="1"/>
  <c r="Y3306" i="1"/>
  <c r="F3306" i="1"/>
  <c r="L3306" i="1" s="1"/>
  <c r="N3306" i="1" s="1"/>
  <c r="D3306" i="1"/>
  <c r="C3306" i="1"/>
  <c r="G3306" i="1" s="1"/>
  <c r="O3306" i="1" s="1"/>
  <c r="AA3306" i="1" s="1"/>
  <c r="AB3306" i="1" s="1"/>
  <c r="Y3305" i="1"/>
  <c r="AE3305" i="1" s="1"/>
  <c r="AF3305" i="1" s="1"/>
  <c r="L3305" i="1"/>
  <c r="N3305" i="1" s="1"/>
  <c r="F3305" i="1"/>
  <c r="D3305" i="1"/>
  <c r="C3305" i="1"/>
  <c r="Y3304" i="1"/>
  <c r="F3304" i="1"/>
  <c r="L3304" i="1" s="1"/>
  <c r="N3304" i="1" s="1"/>
  <c r="D3304" i="1"/>
  <c r="C3304" i="1"/>
  <c r="Y3303" i="1"/>
  <c r="F3303" i="1"/>
  <c r="L3303" i="1" s="1"/>
  <c r="N3303" i="1" s="1"/>
  <c r="D3303" i="1"/>
  <c r="C3303" i="1"/>
  <c r="Y3302" i="1"/>
  <c r="L3302" i="1"/>
  <c r="N3302" i="1" s="1"/>
  <c r="F3302" i="1"/>
  <c r="D3302" i="1"/>
  <c r="C3302" i="1"/>
  <c r="G3302" i="1" s="1"/>
  <c r="O3302" i="1" s="1"/>
  <c r="AA3302" i="1" s="1"/>
  <c r="AB3302" i="1" s="1"/>
  <c r="Y3301" i="1"/>
  <c r="L3301" i="1"/>
  <c r="N3301" i="1" s="1"/>
  <c r="F3301" i="1"/>
  <c r="D3301" i="1"/>
  <c r="C3301" i="1"/>
  <c r="Y3300" i="1"/>
  <c r="F3300" i="1"/>
  <c r="L3300" i="1" s="1"/>
  <c r="N3300" i="1" s="1"/>
  <c r="D3300" i="1"/>
  <c r="C3300" i="1"/>
  <c r="G3300" i="1" s="1"/>
  <c r="O3300" i="1" s="1"/>
  <c r="Y3299" i="1"/>
  <c r="F3299" i="1"/>
  <c r="L3299" i="1" s="1"/>
  <c r="N3299" i="1" s="1"/>
  <c r="D3299" i="1"/>
  <c r="C3299" i="1"/>
  <c r="Y3298" i="1"/>
  <c r="F3298" i="1"/>
  <c r="L3298" i="1" s="1"/>
  <c r="N3298" i="1" s="1"/>
  <c r="D3298" i="1"/>
  <c r="C3298" i="1"/>
  <c r="Y3297" i="1"/>
  <c r="L3297" i="1"/>
  <c r="N3297" i="1" s="1"/>
  <c r="F3297" i="1"/>
  <c r="D3297" i="1"/>
  <c r="C3297" i="1"/>
  <c r="Y3296" i="1"/>
  <c r="F3296" i="1"/>
  <c r="L3296" i="1" s="1"/>
  <c r="N3296" i="1" s="1"/>
  <c r="D3296" i="1"/>
  <c r="C3296" i="1"/>
  <c r="G3296" i="1" s="1"/>
  <c r="O3296" i="1" s="1"/>
  <c r="Y3295" i="1"/>
  <c r="F3295" i="1"/>
  <c r="L3295" i="1" s="1"/>
  <c r="N3295" i="1" s="1"/>
  <c r="D3295" i="1"/>
  <c r="C3295" i="1"/>
  <c r="Y3294" i="1"/>
  <c r="F3294" i="1"/>
  <c r="L3294" i="1" s="1"/>
  <c r="N3294" i="1" s="1"/>
  <c r="D3294" i="1"/>
  <c r="C3294" i="1"/>
  <c r="Y3293" i="1"/>
  <c r="L3293" i="1"/>
  <c r="N3293" i="1" s="1"/>
  <c r="F3293" i="1"/>
  <c r="D3293" i="1"/>
  <c r="C3293" i="1"/>
  <c r="Y3292" i="1"/>
  <c r="F3292" i="1"/>
  <c r="L3292" i="1" s="1"/>
  <c r="N3292" i="1" s="1"/>
  <c r="D3292" i="1"/>
  <c r="C3292" i="1"/>
  <c r="Y3291" i="1"/>
  <c r="L3291" i="1"/>
  <c r="N3291" i="1" s="1"/>
  <c r="F3291" i="1"/>
  <c r="D3291" i="1"/>
  <c r="C3291" i="1"/>
  <c r="Y3290" i="1"/>
  <c r="F3290" i="1"/>
  <c r="L3290" i="1" s="1"/>
  <c r="N3290" i="1" s="1"/>
  <c r="D3290" i="1"/>
  <c r="C3290" i="1"/>
  <c r="G3290" i="1" s="1"/>
  <c r="O3290" i="1" s="1"/>
  <c r="Y3289" i="1"/>
  <c r="AE3289" i="1" s="1"/>
  <c r="AF3289" i="1" s="1"/>
  <c r="L3289" i="1"/>
  <c r="N3289" i="1" s="1"/>
  <c r="F3289" i="1"/>
  <c r="D3289" i="1"/>
  <c r="C3289" i="1"/>
  <c r="Y3288" i="1"/>
  <c r="F3288" i="1"/>
  <c r="L3288" i="1" s="1"/>
  <c r="N3288" i="1" s="1"/>
  <c r="D3288" i="1"/>
  <c r="C3288" i="1"/>
  <c r="Y3287" i="1"/>
  <c r="F3287" i="1"/>
  <c r="L3287" i="1" s="1"/>
  <c r="N3287" i="1" s="1"/>
  <c r="D3287" i="1"/>
  <c r="C3287" i="1"/>
  <c r="Y3286" i="1"/>
  <c r="L3286" i="1"/>
  <c r="N3286" i="1" s="1"/>
  <c r="F3286" i="1"/>
  <c r="D3286" i="1"/>
  <c r="C3286" i="1"/>
  <c r="G3286" i="1" s="1"/>
  <c r="O3286" i="1" s="1"/>
  <c r="Y3285" i="1"/>
  <c r="L3285" i="1"/>
  <c r="N3285" i="1" s="1"/>
  <c r="F3285" i="1"/>
  <c r="D3285" i="1"/>
  <c r="C3285" i="1"/>
  <c r="Y3284" i="1"/>
  <c r="F3284" i="1"/>
  <c r="L3284" i="1" s="1"/>
  <c r="N3284" i="1" s="1"/>
  <c r="D3284" i="1"/>
  <c r="C3284" i="1"/>
  <c r="G3284" i="1" s="1"/>
  <c r="O3284" i="1" s="1"/>
  <c r="Y3283" i="1"/>
  <c r="F3283" i="1"/>
  <c r="L3283" i="1" s="1"/>
  <c r="N3283" i="1" s="1"/>
  <c r="D3283" i="1"/>
  <c r="C3283" i="1"/>
  <c r="Y3282" i="1"/>
  <c r="F3282" i="1"/>
  <c r="L3282" i="1" s="1"/>
  <c r="N3282" i="1" s="1"/>
  <c r="D3282" i="1"/>
  <c r="C3282" i="1"/>
  <c r="Y3281" i="1"/>
  <c r="F3281" i="1"/>
  <c r="D3281" i="1"/>
  <c r="C3281" i="1"/>
  <c r="Y3280" i="1"/>
  <c r="L3280" i="1"/>
  <c r="N3280" i="1" s="1"/>
  <c r="F3280" i="1"/>
  <c r="D3280" i="1"/>
  <c r="C3280" i="1"/>
  <c r="G3280" i="1" s="1"/>
  <c r="O3280" i="1" s="1"/>
  <c r="AA3280" i="1" s="1"/>
  <c r="AB3280" i="1" s="1"/>
  <c r="Y3279" i="1"/>
  <c r="F3279" i="1"/>
  <c r="D3279" i="1"/>
  <c r="C3279" i="1"/>
  <c r="Y3278" i="1"/>
  <c r="F3278" i="1"/>
  <c r="L3278" i="1" s="1"/>
  <c r="N3278" i="1" s="1"/>
  <c r="D3278" i="1"/>
  <c r="C3278" i="1"/>
  <c r="G3278" i="1" s="1"/>
  <c r="O3278" i="1" s="1"/>
  <c r="Y3277" i="1"/>
  <c r="F3277" i="1"/>
  <c r="D3277" i="1"/>
  <c r="C3277" i="1"/>
  <c r="Y3276" i="1"/>
  <c r="F3276" i="1"/>
  <c r="L3276" i="1" s="1"/>
  <c r="N3276" i="1" s="1"/>
  <c r="D3276" i="1"/>
  <c r="C3276" i="1"/>
  <c r="Y3275" i="1"/>
  <c r="F3275" i="1"/>
  <c r="D3275" i="1"/>
  <c r="C3275" i="1"/>
  <c r="Y3274" i="1"/>
  <c r="F3274" i="1"/>
  <c r="L3274" i="1" s="1"/>
  <c r="N3274" i="1" s="1"/>
  <c r="D3274" i="1"/>
  <c r="C3274" i="1"/>
  <c r="Y3273" i="1"/>
  <c r="AE3273" i="1" s="1"/>
  <c r="AF3273" i="1" s="1"/>
  <c r="F3273" i="1"/>
  <c r="D3273" i="1"/>
  <c r="C3273" i="1"/>
  <c r="Y3272" i="1"/>
  <c r="L3272" i="1"/>
  <c r="N3272" i="1" s="1"/>
  <c r="F3272" i="1"/>
  <c r="D3272" i="1"/>
  <c r="C3272" i="1"/>
  <c r="Y3271" i="1"/>
  <c r="F3271" i="1"/>
  <c r="D3271" i="1"/>
  <c r="C3271" i="1"/>
  <c r="Y3270" i="1"/>
  <c r="F3270" i="1"/>
  <c r="L3270" i="1" s="1"/>
  <c r="N3270" i="1" s="1"/>
  <c r="D3270" i="1"/>
  <c r="C3270" i="1"/>
  <c r="Y3269" i="1"/>
  <c r="F3269" i="1"/>
  <c r="D3269" i="1"/>
  <c r="C3269" i="1"/>
  <c r="Y3268" i="1"/>
  <c r="L3268" i="1"/>
  <c r="N3268" i="1" s="1"/>
  <c r="F3268" i="1"/>
  <c r="D3268" i="1"/>
  <c r="C3268" i="1"/>
  <c r="Y3267" i="1"/>
  <c r="F3267" i="1"/>
  <c r="D3267" i="1"/>
  <c r="C3267" i="1"/>
  <c r="Y3266" i="1"/>
  <c r="F3266" i="1"/>
  <c r="D3266" i="1"/>
  <c r="C3266" i="1"/>
  <c r="Y3265" i="1"/>
  <c r="F3265" i="1"/>
  <c r="D3265" i="1"/>
  <c r="C3265" i="1"/>
  <c r="Y3264" i="1"/>
  <c r="F3264" i="1"/>
  <c r="D3264" i="1"/>
  <c r="C3264" i="1"/>
  <c r="Y3263" i="1"/>
  <c r="F3263" i="1"/>
  <c r="D3263" i="1"/>
  <c r="C3263" i="1"/>
  <c r="Y3262" i="1"/>
  <c r="F3262" i="1"/>
  <c r="D3262" i="1"/>
  <c r="C3262" i="1"/>
  <c r="Y3261" i="1"/>
  <c r="F3261" i="1"/>
  <c r="D3261" i="1"/>
  <c r="C3261" i="1"/>
  <c r="Y3260" i="1"/>
  <c r="L3260" i="1"/>
  <c r="N3260" i="1" s="1"/>
  <c r="F3260" i="1"/>
  <c r="K3260" i="1" s="1"/>
  <c r="M3260" i="1" s="1"/>
  <c r="D3260" i="1"/>
  <c r="C3260" i="1"/>
  <c r="Y3259" i="1"/>
  <c r="F3259" i="1"/>
  <c r="D3259" i="1"/>
  <c r="C3259" i="1"/>
  <c r="Y3258" i="1"/>
  <c r="L3258" i="1"/>
  <c r="N3258" i="1" s="1"/>
  <c r="F3258" i="1"/>
  <c r="K3258" i="1" s="1"/>
  <c r="M3258" i="1" s="1"/>
  <c r="D3258" i="1"/>
  <c r="C3258" i="1"/>
  <c r="Y3257" i="1"/>
  <c r="L3257" i="1"/>
  <c r="N3257" i="1" s="1"/>
  <c r="H3257" i="1"/>
  <c r="P3257" i="1" s="1"/>
  <c r="G3257" i="1"/>
  <c r="O3257" i="1" s="1"/>
  <c r="F3257" i="1"/>
  <c r="K3257" i="1" s="1"/>
  <c r="M3257" i="1" s="1"/>
  <c r="D3257" i="1"/>
  <c r="C3257" i="1"/>
  <c r="Y3256" i="1"/>
  <c r="F3256" i="1"/>
  <c r="D3256" i="1"/>
  <c r="C3256" i="1"/>
  <c r="Y3255" i="1"/>
  <c r="F3255" i="1"/>
  <c r="K3255" i="1" s="1"/>
  <c r="M3255" i="1" s="1"/>
  <c r="D3255" i="1"/>
  <c r="H3255" i="1" s="1"/>
  <c r="P3255" i="1" s="1"/>
  <c r="C3255" i="1"/>
  <c r="Y3254" i="1"/>
  <c r="K3254" i="1"/>
  <c r="M3254" i="1" s="1"/>
  <c r="F3254" i="1"/>
  <c r="L3254" i="1" s="1"/>
  <c r="N3254" i="1" s="1"/>
  <c r="D3254" i="1"/>
  <c r="H3254" i="1" s="1"/>
  <c r="P3254" i="1" s="1"/>
  <c r="C3254" i="1"/>
  <c r="G3254" i="1" s="1"/>
  <c r="O3254" i="1" s="1"/>
  <c r="AA3254" i="1" s="1"/>
  <c r="AB3254" i="1" s="1"/>
  <c r="Y3253" i="1"/>
  <c r="K3253" i="1"/>
  <c r="M3253" i="1" s="1"/>
  <c r="H3253" i="1"/>
  <c r="P3253" i="1" s="1"/>
  <c r="F3253" i="1"/>
  <c r="L3253" i="1" s="1"/>
  <c r="N3253" i="1" s="1"/>
  <c r="D3253" i="1"/>
  <c r="C3253" i="1"/>
  <c r="G3253" i="1" s="1"/>
  <c r="O3253" i="1" s="1"/>
  <c r="AA3253" i="1" s="1"/>
  <c r="AB3253" i="1" s="1"/>
  <c r="Y3252" i="1"/>
  <c r="F3252" i="1"/>
  <c r="D3252" i="1"/>
  <c r="C3252" i="1"/>
  <c r="Y3251" i="1"/>
  <c r="F3251" i="1"/>
  <c r="L3251" i="1" s="1"/>
  <c r="N3251" i="1" s="1"/>
  <c r="D3251" i="1"/>
  <c r="H3251" i="1" s="1"/>
  <c r="P3251" i="1" s="1"/>
  <c r="C3251" i="1"/>
  <c r="Y3250" i="1"/>
  <c r="AE3250" i="1" s="1"/>
  <c r="AF3250" i="1" s="1"/>
  <c r="K3250" i="1"/>
  <c r="M3250" i="1" s="1"/>
  <c r="F3250" i="1"/>
  <c r="L3250" i="1" s="1"/>
  <c r="N3250" i="1" s="1"/>
  <c r="D3250" i="1"/>
  <c r="H3250" i="1" s="1"/>
  <c r="P3250" i="1" s="1"/>
  <c r="C3250" i="1"/>
  <c r="G3250" i="1" s="1"/>
  <c r="O3250" i="1" s="1"/>
  <c r="AA3250" i="1" s="1"/>
  <c r="AB3250" i="1" s="1"/>
  <c r="Y3249" i="1"/>
  <c r="AE3249" i="1" s="1"/>
  <c r="AF3249" i="1" s="1"/>
  <c r="K3249" i="1"/>
  <c r="M3249" i="1" s="1"/>
  <c r="H3249" i="1"/>
  <c r="P3249" i="1" s="1"/>
  <c r="F3249" i="1"/>
  <c r="L3249" i="1" s="1"/>
  <c r="N3249" i="1" s="1"/>
  <c r="D3249" i="1"/>
  <c r="C3249" i="1"/>
  <c r="G3249" i="1" s="1"/>
  <c r="O3249" i="1" s="1"/>
  <c r="AA3249" i="1" s="1"/>
  <c r="AB3249" i="1" s="1"/>
  <c r="F3248" i="1"/>
  <c r="L3248" i="1" s="1"/>
  <c r="N3248" i="1" s="1"/>
  <c r="D3248" i="1"/>
  <c r="C3248" i="1"/>
  <c r="Y3247" i="1"/>
  <c r="F3247" i="1"/>
  <c r="D3247" i="1"/>
  <c r="C3247" i="1"/>
  <c r="Y3246" i="1"/>
  <c r="L3246" i="1"/>
  <c r="N3246" i="1" s="1"/>
  <c r="F3246" i="1"/>
  <c r="D3246" i="1"/>
  <c r="C3246" i="1"/>
  <c r="Y3245" i="1"/>
  <c r="F3245" i="1"/>
  <c r="D3245" i="1"/>
  <c r="C3245" i="1"/>
  <c r="Y3244" i="1"/>
  <c r="F3244" i="1"/>
  <c r="L3244" i="1" s="1"/>
  <c r="N3244" i="1" s="1"/>
  <c r="D3244" i="1"/>
  <c r="C3244" i="1"/>
  <c r="Y3243" i="1"/>
  <c r="F3243" i="1"/>
  <c r="D3243" i="1"/>
  <c r="C3243" i="1"/>
  <c r="Y3242" i="1"/>
  <c r="L3242" i="1"/>
  <c r="N3242" i="1" s="1"/>
  <c r="F3242" i="1"/>
  <c r="D3242" i="1"/>
  <c r="C3242" i="1"/>
  <c r="Y3241" i="1"/>
  <c r="F3241" i="1"/>
  <c r="D3241" i="1"/>
  <c r="C3241" i="1"/>
  <c r="Y3240" i="1"/>
  <c r="F3240" i="1"/>
  <c r="L3240" i="1" s="1"/>
  <c r="N3240" i="1" s="1"/>
  <c r="D3240" i="1"/>
  <c r="C3240" i="1"/>
  <c r="Y3239" i="1"/>
  <c r="F3239" i="1"/>
  <c r="D3239" i="1"/>
  <c r="C3239" i="1"/>
  <c r="Y3238" i="1"/>
  <c r="F3238" i="1"/>
  <c r="L3238" i="1" s="1"/>
  <c r="N3238" i="1" s="1"/>
  <c r="D3238" i="1"/>
  <c r="C3238" i="1"/>
  <c r="Y3237" i="1"/>
  <c r="F3237" i="1"/>
  <c r="D3237" i="1"/>
  <c r="C3237" i="1"/>
  <c r="Y3236" i="1"/>
  <c r="L3236" i="1"/>
  <c r="N3236" i="1" s="1"/>
  <c r="F3236" i="1"/>
  <c r="D3236" i="1"/>
  <c r="C3236" i="1"/>
  <c r="Y3235" i="1"/>
  <c r="F3235" i="1"/>
  <c r="D3235" i="1"/>
  <c r="C3235" i="1"/>
  <c r="Y3234" i="1"/>
  <c r="L3234" i="1"/>
  <c r="N3234" i="1" s="1"/>
  <c r="F3234" i="1"/>
  <c r="D3234" i="1"/>
  <c r="C3234" i="1"/>
  <c r="Y3233" i="1"/>
  <c r="F3233" i="1"/>
  <c r="D3233" i="1"/>
  <c r="C3233" i="1"/>
  <c r="Y3232" i="1"/>
  <c r="F3232" i="1"/>
  <c r="L3232" i="1" s="1"/>
  <c r="N3232" i="1" s="1"/>
  <c r="D3232" i="1"/>
  <c r="C3232" i="1"/>
  <c r="Y3231" i="1"/>
  <c r="F3231" i="1"/>
  <c r="D3231" i="1"/>
  <c r="C3231" i="1"/>
  <c r="Y3230" i="1"/>
  <c r="F3230" i="1"/>
  <c r="L3230" i="1" s="1"/>
  <c r="N3230" i="1" s="1"/>
  <c r="D3230" i="1"/>
  <c r="C3230" i="1"/>
  <c r="Y3229" i="1"/>
  <c r="AE3229" i="1" s="1"/>
  <c r="AF3229" i="1" s="1"/>
  <c r="F3229" i="1"/>
  <c r="D3229" i="1"/>
  <c r="C3229" i="1"/>
  <c r="Y3228" i="1"/>
  <c r="F3228" i="1"/>
  <c r="L3228" i="1" s="1"/>
  <c r="N3228" i="1" s="1"/>
  <c r="D3228" i="1"/>
  <c r="C3228" i="1"/>
  <c r="Y3227" i="1"/>
  <c r="F3227" i="1"/>
  <c r="D3227" i="1"/>
  <c r="C3227" i="1"/>
  <c r="Y3226" i="1"/>
  <c r="L3226" i="1"/>
  <c r="N3226" i="1" s="1"/>
  <c r="F3226" i="1"/>
  <c r="D3226" i="1"/>
  <c r="C3226" i="1"/>
  <c r="Y3225" i="1"/>
  <c r="F3225" i="1"/>
  <c r="D3225" i="1"/>
  <c r="C3225" i="1"/>
  <c r="Y3224" i="1"/>
  <c r="F3224" i="1"/>
  <c r="L3224" i="1" s="1"/>
  <c r="N3224" i="1" s="1"/>
  <c r="D3224" i="1"/>
  <c r="C3224" i="1"/>
  <c r="Y3223" i="1"/>
  <c r="F3223" i="1"/>
  <c r="D3223" i="1"/>
  <c r="C3223" i="1"/>
  <c r="Y3222" i="1"/>
  <c r="AC3222" i="1" s="1"/>
  <c r="AD3222" i="1" s="1"/>
  <c r="F3222" i="1"/>
  <c r="L3222" i="1" s="1"/>
  <c r="N3222" i="1" s="1"/>
  <c r="D3222" i="1"/>
  <c r="C3222" i="1"/>
  <c r="Y3221" i="1"/>
  <c r="F3221" i="1"/>
  <c r="D3221" i="1"/>
  <c r="C3221" i="1"/>
  <c r="Y3220" i="1"/>
  <c r="F3220" i="1"/>
  <c r="L3220" i="1" s="1"/>
  <c r="N3220" i="1" s="1"/>
  <c r="D3220" i="1"/>
  <c r="C3220" i="1"/>
  <c r="Y3219" i="1"/>
  <c r="F3219" i="1"/>
  <c r="D3219" i="1"/>
  <c r="C3219" i="1"/>
  <c r="Y3218" i="1"/>
  <c r="L3218" i="1"/>
  <c r="N3218" i="1" s="1"/>
  <c r="F3218" i="1"/>
  <c r="D3218" i="1"/>
  <c r="C3218" i="1"/>
  <c r="Y3217" i="1"/>
  <c r="F3217" i="1"/>
  <c r="D3217" i="1"/>
  <c r="C3217" i="1"/>
  <c r="Y3216" i="1"/>
  <c r="AC3216" i="1" s="1"/>
  <c r="AD3216" i="1" s="1"/>
  <c r="F3216" i="1"/>
  <c r="L3216" i="1" s="1"/>
  <c r="N3216" i="1" s="1"/>
  <c r="D3216" i="1"/>
  <c r="C3216" i="1"/>
  <c r="Y3215" i="1"/>
  <c r="F3215" i="1"/>
  <c r="D3215" i="1"/>
  <c r="C3215" i="1"/>
  <c r="Y3214" i="1"/>
  <c r="L3214" i="1"/>
  <c r="N3214" i="1" s="1"/>
  <c r="F3214" i="1"/>
  <c r="D3214" i="1"/>
  <c r="C3214" i="1"/>
  <c r="Y3213" i="1"/>
  <c r="AE3213" i="1" s="1"/>
  <c r="AF3213" i="1" s="1"/>
  <c r="F3213" i="1"/>
  <c r="D3213" i="1"/>
  <c r="C3213" i="1"/>
  <c r="Y3212" i="1"/>
  <c r="F3212" i="1"/>
  <c r="L3212" i="1" s="1"/>
  <c r="N3212" i="1" s="1"/>
  <c r="D3212" i="1"/>
  <c r="C3212" i="1"/>
  <c r="Y3211" i="1"/>
  <c r="F3211" i="1"/>
  <c r="D3211" i="1"/>
  <c r="C3211" i="1"/>
  <c r="Y3210" i="1"/>
  <c r="L3210" i="1"/>
  <c r="N3210" i="1" s="1"/>
  <c r="F3210" i="1"/>
  <c r="D3210" i="1"/>
  <c r="C3210" i="1"/>
  <c r="Y3209" i="1"/>
  <c r="F3209" i="1"/>
  <c r="D3209" i="1"/>
  <c r="C3209" i="1"/>
  <c r="Y3208" i="1"/>
  <c r="F3208" i="1"/>
  <c r="L3208" i="1" s="1"/>
  <c r="N3208" i="1" s="1"/>
  <c r="D3208" i="1"/>
  <c r="C3208" i="1"/>
  <c r="Y3207" i="1"/>
  <c r="F3207" i="1"/>
  <c r="D3207" i="1"/>
  <c r="C3207" i="1"/>
  <c r="Y3206" i="1"/>
  <c r="F3206" i="1"/>
  <c r="L3206" i="1" s="1"/>
  <c r="N3206" i="1" s="1"/>
  <c r="D3206" i="1"/>
  <c r="C3206" i="1"/>
  <c r="Y3205" i="1"/>
  <c r="F3205" i="1"/>
  <c r="D3205" i="1"/>
  <c r="C3205" i="1"/>
  <c r="Y3204" i="1"/>
  <c r="L3204" i="1"/>
  <c r="N3204" i="1" s="1"/>
  <c r="F3204" i="1"/>
  <c r="D3204" i="1"/>
  <c r="C3204" i="1"/>
  <c r="Y3203" i="1"/>
  <c r="F3203" i="1"/>
  <c r="D3203" i="1"/>
  <c r="C3203" i="1"/>
  <c r="Y3202" i="1"/>
  <c r="L3202" i="1"/>
  <c r="N3202" i="1" s="1"/>
  <c r="F3202" i="1"/>
  <c r="D3202" i="1"/>
  <c r="C3202" i="1"/>
  <c r="Y3201" i="1"/>
  <c r="F3201" i="1"/>
  <c r="D3201" i="1"/>
  <c r="C3201" i="1"/>
  <c r="Y3200" i="1"/>
  <c r="F3200" i="1"/>
  <c r="L3200" i="1" s="1"/>
  <c r="N3200" i="1" s="1"/>
  <c r="D3200" i="1"/>
  <c r="C3200" i="1"/>
  <c r="Y3199" i="1"/>
  <c r="F3199" i="1"/>
  <c r="D3199" i="1"/>
  <c r="C3199" i="1"/>
  <c r="Y3198" i="1"/>
  <c r="F3198" i="1"/>
  <c r="L3198" i="1" s="1"/>
  <c r="N3198" i="1" s="1"/>
  <c r="D3198" i="1"/>
  <c r="C3198" i="1"/>
  <c r="Y3197" i="1"/>
  <c r="AE3197" i="1" s="1"/>
  <c r="AF3197" i="1" s="1"/>
  <c r="F3197" i="1"/>
  <c r="D3197" i="1"/>
  <c r="C3197" i="1"/>
  <c r="Y3196" i="1"/>
  <c r="F3196" i="1"/>
  <c r="L3196" i="1" s="1"/>
  <c r="N3196" i="1" s="1"/>
  <c r="D3196" i="1"/>
  <c r="C3196" i="1"/>
  <c r="Y3195" i="1"/>
  <c r="F3195" i="1"/>
  <c r="D3195" i="1"/>
  <c r="C3195" i="1"/>
  <c r="Y3194" i="1"/>
  <c r="L3194" i="1"/>
  <c r="N3194" i="1" s="1"/>
  <c r="F3194" i="1"/>
  <c r="D3194" i="1"/>
  <c r="C3194" i="1"/>
  <c r="Y3193" i="1"/>
  <c r="F3193" i="1"/>
  <c r="D3193" i="1"/>
  <c r="C3193" i="1"/>
  <c r="Y3192" i="1"/>
  <c r="F3192" i="1"/>
  <c r="L3192" i="1" s="1"/>
  <c r="N3192" i="1" s="1"/>
  <c r="D3192" i="1"/>
  <c r="C3192" i="1"/>
  <c r="Y3191" i="1"/>
  <c r="F3191" i="1"/>
  <c r="D3191" i="1"/>
  <c r="C3191" i="1"/>
  <c r="Y3190" i="1"/>
  <c r="F3190" i="1"/>
  <c r="L3190" i="1" s="1"/>
  <c r="N3190" i="1" s="1"/>
  <c r="D3190" i="1"/>
  <c r="C3190" i="1"/>
  <c r="Y3189" i="1"/>
  <c r="F3189" i="1"/>
  <c r="D3189" i="1"/>
  <c r="C3189" i="1"/>
  <c r="Y3188" i="1"/>
  <c r="F3188" i="1"/>
  <c r="L3188" i="1" s="1"/>
  <c r="N3188" i="1" s="1"/>
  <c r="D3188" i="1"/>
  <c r="C3188" i="1"/>
  <c r="Y3187" i="1"/>
  <c r="F3187" i="1"/>
  <c r="D3187" i="1"/>
  <c r="C3187" i="1"/>
  <c r="Y3186" i="1"/>
  <c r="L3186" i="1"/>
  <c r="N3186" i="1" s="1"/>
  <c r="F3186" i="1"/>
  <c r="D3186" i="1"/>
  <c r="C3186" i="1"/>
  <c r="Y3185" i="1"/>
  <c r="F3185" i="1"/>
  <c r="D3185" i="1"/>
  <c r="C3185" i="1"/>
  <c r="Y3184" i="1"/>
  <c r="F3184" i="1"/>
  <c r="L3184" i="1" s="1"/>
  <c r="N3184" i="1" s="1"/>
  <c r="D3184" i="1"/>
  <c r="C3184" i="1"/>
  <c r="Y3183" i="1"/>
  <c r="F3183" i="1"/>
  <c r="D3183" i="1"/>
  <c r="C3183" i="1"/>
  <c r="Y3182" i="1"/>
  <c r="L3182" i="1"/>
  <c r="N3182" i="1" s="1"/>
  <c r="F3182" i="1"/>
  <c r="D3182" i="1"/>
  <c r="C3182" i="1"/>
  <c r="Y3181" i="1"/>
  <c r="F3181" i="1"/>
  <c r="D3181" i="1"/>
  <c r="C3181" i="1"/>
  <c r="Y3180" i="1"/>
  <c r="F3180" i="1"/>
  <c r="L3180" i="1" s="1"/>
  <c r="N3180" i="1" s="1"/>
  <c r="D3180" i="1"/>
  <c r="C3180" i="1"/>
  <c r="Y3179" i="1"/>
  <c r="F3179" i="1"/>
  <c r="D3179" i="1"/>
  <c r="C3179" i="1"/>
  <c r="Y3178" i="1"/>
  <c r="L3178" i="1"/>
  <c r="N3178" i="1" s="1"/>
  <c r="F3178" i="1"/>
  <c r="D3178" i="1"/>
  <c r="C3178" i="1"/>
  <c r="Y3177" i="1"/>
  <c r="F3177" i="1"/>
  <c r="D3177" i="1"/>
  <c r="C3177" i="1"/>
  <c r="Y3176" i="1"/>
  <c r="F3176" i="1"/>
  <c r="L3176" i="1" s="1"/>
  <c r="N3176" i="1" s="1"/>
  <c r="D3176" i="1"/>
  <c r="C3176" i="1"/>
  <c r="Y3175" i="1"/>
  <c r="F3175" i="1"/>
  <c r="D3175" i="1"/>
  <c r="C3175" i="1"/>
  <c r="Y3174" i="1"/>
  <c r="F3174" i="1"/>
  <c r="L3174" i="1" s="1"/>
  <c r="N3174" i="1" s="1"/>
  <c r="D3174" i="1"/>
  <c r="C3174" i="1"/>
  <c r="Y3173" i="1"/>
  <c r="F3173" i="1"/>
  <c r="D3173" i="1"/>
  <c r="C3173" i="1"/>
  <c r="Y3172" i="1"/>
  <c r="L3172" i="1"/>
  <c r="N3172" i="1" s="1"/>
  <c r="F3172" i="1"/>
  <c r="D3172" i="1"/>
  <c r="C3172" i="1"/>
  <c r="Y3171" i="1"/>
  <c r="F3171" i="1"/>
  <c r="D3171" i="1"/>
  <c r="C3171" i="1"/>
  <c r="Y3170" i="1"/>
  <c r="L3170" i="1"/>
  <c r="N3170" i="1" s="1"/>
  <c r="F3170" i="1"/>
  <c r="D3170" i="1"/>
  <c r="C3170" i="1"/>
  <c r="Y3169" i="1"/>
  <c r="F3169" i="1"/>
  <c r="L3169" i="1" s="1"/>
  <c r="N3169" i="1" s="1"/>
  <c r="D3169" i="1"/>
  <c r="C3169" i="1"/>
  <c r="Y3168" i="1"/>
  <c r="F3168" i="1"/>
  <c r="L3168" i="1" s="1"/>
  <c r="N3168" i="1" s="1"/>
  <c r="D3168" i="1"/>
  <c r="C3168" i="1"/>
  <c r="Y3167" i="1"/>
  <c r="F3167" i="1"/>
  <c r="L3167" i="1" s="1"/>
  <c r="N3167" i="1" s="1"/>
  <c r="D3167" i="1"/>
  <c r="C3167" i="1"/>
  <c r="Y3166" i="1"/>
  <c r="L3166" i="1"/>
  <c r="N3166" i="1" s="1"/>
  <c r="F3166" i="1"/>
  <c r="D3166" i="1"/>
  <c r="C3166" i="1"/>
  <c r="Y3165" i="1"/>
  <c r="F3165" i="1"/>
  <c r="L3165" i="1" s="1"/>
  <c r="N3165" i="1" s="1"/>
  <c r="D3165" i="1"/>
  <c r="C3165" i="1"/>
  <c r="Y3164" i="1"/>
  <c r="F3164" i="1"/>
  <c r="L3164" i="1" s="1"/>
  <c r="N3164" i="1" s="1"/>
  <c r="D3164" i="1"/>
  <c r="C3164" i="1"/>
  <c r="Y3163" i="1"/>
  <c r="F3163" i="1"/>
  <c r="L3163" i="1" s="1"/>
  <c r="N3163" i="1" s="1"/>
  <c r="D3163" i="1"/>
  <c r="C3163" i="1"/>
  <c r="Y3162" i="1"/>
  <c r="L3162" i="1"/>
  <c r="N3162" i="1" s="1"/>
  <c r="F3162" i="1"/>
  <c r="D3162" i="1"/>
  <c r="C3162" i="1"/>
  <c r="Y3161" i="1"/>
  <c r="F3161" i="1"/>
  <c r="L3161" i="1" s="1"/>
  <c r="N3161" i="1" s="1"/>
  <c r="D3161" i="1"/>
  <c r="C3161" i="1"/>
  <c r="Y3160" i="1"/>
  <c r="L3160" i="1"/>
  <c r="N3160" i="1" s="1"/>
  <c r="F3160" i="1"/>
  <c r="D3160" i="1"/>
  <c r="C3160" i="1"/>
  <c r="Y3159" i="1"/>
  <c r="F3159" i="1"/>
  <c r="L3159" i="1" s="1"/>
  <c r="N3159" i="1" s="1"/>
  <c r="D3159" i="1"/>
  <c r="C3159" i="1"/>
  <c r="Y3158" i="1"/>
  <c r="L3158" i="1"/>
  <c r="N3158" i="1" s="1"/>
  <c r="F3158" i="1"/>
  <c r="D3158" i="1"/>
  <c r="C3158" i="1"/>
  <c r="Y3157" i="1"/>
  <c r="F3157" i="1"/>
  <c r="L3157" i="1" s="1"/>
  <c r="N3157" i="1" s="1"/>
  <c r="D3157" i="1"/>
  <c r="C3157" i="1"/>
  <c r="Y3156" i="1"/>
  <c r="F3156" i="1"/>
  <c r="L3156" i="1" s="1"/>
  <c r="N3156" i="1" s="1"/>
  <c r="D3156" i="1"/>
  <c r="C3156" i="1"/>
  <c r="Y3155" i="1"/>
  <c r="L3155" i="1"/>
  <c r="N3155" i="1" s="1"/>
  <c r="F3155" i="1"/>
  <c r="D3155" i="1"/>
  <c r="C3155" i="1"/>
  <c r="Y3154" i="1"/>
  <c r="L3154" i="1"/>
  <c r="N3154" i="1" s="1"/>
  <c r="F3154" i="1"/>
  <c r="D3154" i="1"/>
  <c r="C3154" i="1"/>
  <c r="Y3153" i="1"/>
  <c r="F3153" i="1"/>
  <c r="L3153" i="1" s="1"/>
  <c r="N3153" i="1" s="1"/>
  <c r="D3153" i="1"/>
  <c r="C3153" i="1"/>
  <c r="Y3152" i="1"/>
  <c r="F3152" i="1"/>
  <c r="L3152" i="1" s="1"/>
  <c r="N3152" i="1" s="1"/>
  <c r="D3152" i="1"/>
  <c r="C3152" i="1"/>
  <c r="Y3151" i="1"/>
  <c r="F3151" i="1"/>
  <c r="L3151" i="1" s="1"/>
  <c r="N3151" i="1" s="1"/>
  <c r="D3151" i="1"/>
  <c r="C3151" i="1"/>
  <c r="Y3150" i="1"/>
  <c r="L3150" i="1"/>
  <c r="N3150" i="1" s="1"/>
  <c r="F3150" i="1"/>
  <c r="D3150" i="1"/>
  <c r="C3150" i="1"/>
  <c r="Y3149" i="1"/>
  <c r="F3149" i="1"/>
  <c r="L3149" i="1" s="1"/>
  <c r="N3149" i="1" s="1"/>
  <c r="D3149" i="1"/>
  <c r="C3149" i="1"/>
  <c r="Y3148" i="1"/>
  <c r="F3148" i="1"/>
  <c r="L3148" i="1" s="1"/>
  <c r="N3148" i="1" s="1"/>
  <c r="D3148" i="1"/>
  <c r="C3148" i="1"/>
  <c r="Y3147" i="1"/>
  <c r="F3147" i="1"/>
  <c r="L3147" i="1" s="1"/>
  <c r="N3147" i="1" s="1"/>
  <c r="D3147" i="1"/>
  <c r="C3147" i="1"/>
  <c r="Y3146" i="1"/>
  <c r="L3146" i="1"/>
  <c r="N3146" i="1" s="1"/>
  <c r="F3146" i="1"/>
  <c r="D3146" i="1"/>
  <c r="C3146" i="1"/>
  <c r="Y3145" i="1"/>
  <c r="F3145" i="1"/>
  <c r="L3145" i="1" s="1"/>
  <c r="N3145" i="1" s="1"/>
  <c r="D3145" i="1"/>
  <c r="C3145" i="1"/>
  <c r="Y3144" i="1"/>
  <c r="L3144" i="1"/>
  <c r="N3144" i="1" s="1"/>
  <c r="F3144" i="1"/>
  <c r="D3144" i="1"/>
  <c r="C3144" i="1"/>
  <c r="Y3143" i="1"/>
  <c r="F3143" i="1"/>
  <c r="L3143" i="1" s="1"/>
  <c r="N3143" i="1" s="1"/>
  <c r="D3143" i="1"/>
  <c r="C3143" i="1"/>
  <c r="Y3142" i="1"/>
  <c r="L3142" i="1"/>
  <c r="N3142" i="1" s="1"/>
  <c r="F3142" i="1"/>
  <c r="D3142" i="1"/>
  <c r="C3142" i="1"/>
  <c r="Y3141" i="1"/>
  <c r="F3141" i="1"/>
  <c r="L3141" i="1" s="1"/>
  <c r="N3141" i="1" s="1"/>
  <c r="D3141" i="1"/>
  <c r="C3141" i="1"/>
  <c r="Y3140" i="1"/>
  <c r="F3140" i="1"/>
  <c r="L3140" i="1" s="1"/>
  <c r="N3140" i="1" s="1"/>
  <c r="D3140" i="1"/>
  <c r="C3140" i="1"/>
  <c r="Y3139" i="1"/>
  <c r="L3139" i="1"/>
  <c r="N3139" i="1" s="1"/>
  <c r="F3139" i="1"/>
  <c r="D3139" i="1"/>
  <c r="C3139" i="1"/>
  <c r="Y3138" i="1"/>
  <c r="L3138" i="1"/>
  <c r="N3138" i="1" s="1"/>
  <c r="F3138" i="1"/>
  <c r="D3138" i="1"/>
  <c r="C3138" i="1"/>
  <c r="Y3137" i="1"/>
  <c r="F3137" i="1"/>
  <c r="L3137" i="1" s="1"/>
  <c r="N3137" i="1" s="1"/>
  <c r="D3137" i="1"/>
  <c r="C3137" i="1"/>
  <c r="Y3136" i="1"/>
  <c r="F3136" i="1"/>
  <c r="L3136" i="1" s="1"/>
  <c r="N3136" i="1" s="1"/>
  <c r="D3136" i="1"/>
  <c r="C3136" i="1"/>
  <c r="Y3135" i="1"/>
  <c r="F3135" i="1"/>
  <c r="D3135" i="1"/>
  <c r="C3135" i="1"/>
  <c r="Y3134" i="1"/>
  <c r="L3134" i="1"/>
  <c r="N3134" i="1" s="1"/>
  <c r="F3134" i="1"/>
  <c r="K3134" i="1" s="1"/>
  <c r="M3134" i="1" s="1"/>
  <c r="D3134" i="1"/>
  <c r="H3134" i="1" s="1"/>
  <c r="P3134" i="1" s="1"/>
  <c r="C3134" i="1"/>
  <c r="G3134" i="1" s="1"/>
  <c r="O3134" i="1" s="1"/>
  <c r="AA3134" i="1" s="1"/>
  <c r="AB3134" i="1" s="1"/>
  <c r="Y3133" i="1"/>
  <c r="AE3133" i="1" s="1"/>
  <c r="AF3133" i="1" s="1"/>
  <c r="F3133" i="1"/>
  <c r="K3133" i="1" s="1"/>
  <c r="M3133" i="1" s="1"/>
  <c r="D3133" i="1"/>
  <c r="C3133" i="1"/>
  <c r="Y3132" i="1"/>
  <c r="L3132" i="1"/>
  <c r="N3132" i="1" s="1"/>
  <c r="H3132" i="1"/>
  <c r="P3132" i="1" s="1"/>
  <c r="F3132" i="1"/>
  <c r="K3132" i="1" s="1"/>
  <c r="M3132" i="1" s="1"/>
  <c r="D3132" i="1"/>
  <c r="C3132" i="1"/>
  <c r="G3132" i="1" s="1"/>
  <c r="O3132" i="1" s="1"/>
  <c r="AA3132" i="1" s="1"/>
  <c r="AB3132" i="1" s="1"/>
  <c r="Y3131" i="1"/>
  <c r="F3131" i="1"/>
  <c r="K3131" i="1" s="1"/>
  <c r="M3131" i="1" s="1"/>
  <c r="D3131" i="1"/>
  <c r="C3131" i="1"/>
  <c r="Y3130" i="1"/>
  <c r="AE3130" i="1" s="1"/>
  <c r="AF3130" i="1" s="1"/>
  <c r="L3130" i="1"/>
  <c r="N3130" i="1" s="1"/>
  <c r="F3130" i="1"/>
  <c r="K3130" i="1" s="1"/>
  <c r="M3130" i="1" s="1"/>
  <c r="D3130" i="1"/>
  <c r="C3130" i="1"/>
  <c r="G3130" i="1" s="1"/>
  <c r="O3130" i="1" s="1"/>
  <c r="Y3129" i="1"/>
  <c r="G3129" i="1"/>
  <c r="O3129" i="1" s="1"/>
  <c r="F3129" i="1"/>
  <c r="K3129" i="1" s="1"/>
  <c r="M3129" i="1" s="1"/>
  <c r="D3129" i="1"/>
  <c r="C3129" i="1"/>
  <c r="Y3128" i="1"/>
  <c r="F3128" i="1"/>
  <c r="K3128" i="1" s="1"/>
  <c r="M3128" i="1" s="1"/>
  <c r="D3128" i="1"/>
  <c r="H3128" i="1" s="1"/>
  <c r="P3128" i="1" s="1"/>
  <c r="C3128" i="1"/>
  <c r="Y3127" i="1"/>
  <c r="F3127" i="1"/>
  <c r="K3127" i="1" s="1"/>
  <c r="M3127" i="1" s="1"/>
  <c r="D3127" i="1"/>
  <c r="H3127" i="1" s="1"/>
  <c r="P3127" i="1" s="1"/>
  <c r="C3127" i="1"/>
  <c r="Y3126" i="1"/>
  <c r="F3126" i="1"/>
  <c r="K3126" i="1" s="1"/>
  <c r="M3126" i="1" s="1"/>
  <c r="D3126" i="1"/>
  <c r="H3126" i="1" s="1"/>
  <c r="P3126" i="1" s="1"/>
  <c r="C3126" i="1"/>
  <c r="Y3125" i="1"/>
  <c r="F3125" i="1"/>
  <c r="K3125" i="1" s="1"/>
  <c r="M3125" i="1" s="1"/>
  <c r="D3125" i="1"/>
  <c r="H3125" i="1" s="1"/>
  <c r="P3125" i="1" s="1"/>
  <c r="C3125" i="1"/>
  <c r="Y3124" i="1"/>
  <c r="F3124" i="1"/>
  <c r="K3124" i="1" s="1"/>
  <c r="M3124" i="1" s="1"/>
  <c r="D3124" i="1"/>
  <c r="H3124" i="1" s="1"/>
  <c r="P3124" i="1" s="1"/>
  <c r="C3124" i="1"/>
  <c r="Y3123" i="1"/>
  <c r="F3123" i="1"/>
  <c r="K3123" i="1" s="1"/>
  <c r="M3123" i="1" s="1"/>
  <c r="D3123" i="1"/>
  <c r="H3123" i="1" s="1"/>
  <c r="P3123" i="1" s="1"/>
  <c r="C3123" i="1"/>
  <c r="Y3122" i="1"/>
  <c r="F3122" i="1"/>
  <c r="K3122" i="1" s="1"/>
  <c r="M3122" i="1" s="1"/>
  <c r="D3122" i="1"/>
  <c r="H3122" i="1" s="1"/>
  <c r="P3122" i="1" s="1"/>
  <c r="C3122" i="1"/>
  <c r="Y3121" i="1"/>
  <c r="F3121" i="1"/>
  <c r="K3121" i="1" s="1"/>
  <c r="M3121" i="1" s="1"/>
  <c r="D3121" i="1"/>
  <c r="H3121" i="1" s="1"/>
  <c r="P3121" i="1" s="1"/>
  <c r="C3121" i="1"/>
  <c r="Y3120" i="1"/>
  <c r="F3120" i="1"/>
  <c r="K3120" i="1" s="1"/>
  <c r="M3120" i="1" s="1"/>
  <c r="D3120" i="1"/>
  <c r="H3120" i="1" s="1"/>
  <c r="P3120" i="1" s="1"/>
  <c r="C3120" i="1"/>
  <c r="Y3119" i="1"/>
  <c r="F3119" i="1"/>
  <c r="K3119" i="1" s="1"/>
  <c r="M3119" i="1" s="1"/>
  <c r="D3119" i="1"/>
  <c r="H3119" i="1" s="1"/>
  <c r="P3119" i="1" s="1"/>
  <c r="C3119" i="1"/>
  <c r="Y3118" i="1"/>
  <c r="F3118" i="1"/>
  <c r="K3118" i="1" s="1"/>
  <c r="M3118" i="1" s="1"/>
  <c r="D3118" i="1"/>
  <c r="H3118" i="1" s="1"/>
  <c r="P3118" i="1" s="1"/>
  <c r="C3118" i="1"/>
  <c r="Y3117" i="1"/>
  <c r="AE3117" i="1" s="1"/>
  <c r="AF3117" i="1" s="1"/>
  <c r="F3117" i="1"/>
  <c r="K3117" i="1" s="1"/>
  <c r="M3117" i="1" s="1"/>
  <c r="D3117" i="1"/>
  <c r="H3117" i="1" s="1"/>
  <c r="P3117" i="1" s="1"/>
  <c r="C3117" i="1"/>
  <c r="Y3116" i="1"/>
  <c r="F3116" i="1"/>
  <c r="K3116" i="1" s="1"/>
  <c r="M3116" i="1" s="1"/>
  <c r="D3116" i="1"/>
  <c r="H3116" i="1" s="1"/>
  <c r="P3116" i="1" s="1"/>
  <c r="C3116" i="1"/>
  <c r="Y3115" i="1"/>
  <c r="F3115" i="1"/>
  <c r="K3115" i="1" s="1"/>
  <c r="M3115" i="1" s="1"/>
  <c r="D3115" i="1"/>
  <c r="H3115" i="1" s="1"/>
  <c r="P3115" i="1" s="1"/>
  <c r="C3115" i="1"/>
  <c r="Y3114" i="1"/>
  <c r="F3114" i="1"/>
  <c r="K3114" i="1" s="1"/>
  <c r="M3114" i="1" s="1"/>
  <c r="D3114" i="1"/>
  <c r="H3114" i="1" s="1"/>
  <c r="P3114" i="1" s="1"/>
  <c r="C3114" i="1"/>
  <c r="Y3113" i="1"/>
  <c r="F3113" i="1"/>
  <c r="K3113" i="1" s="1"/>
  <c r="M3113" i="1" s="1"/>
  <c r="D3113" i="1"/>
  <c r="H3113" i="1" s="1"/>
  <c r="P3113" i="1" s="1"/>
  <c r="C3113" i="1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V3562" i="2"/>
  <c r="Q3562" i="2"/>
  <c r="T3562" i="2" s="1"/>
  <c r="H3562" i="2"/>
  <c r="P3562" i="2" s="1"/>
  <c r="S3562" i="2" s="1"/>
  <c r="F3562" i="2"/>
  <c r="K3562" i="2" s="1"/>
  <c r="W3562" i="2" s="1"/>
  <c r="E3562" i="2"/>
  <c r="J3562" i="2" s="1"/>
  <c r="D3562" i="2"/>
  <c r="I3562" i="2" s="1"/>
  <c r="U3562" i="2" s="1"/>
  <c r="H3561" i="2"/>
  <c r="F3561" i="2"/>
  <c r="E3561" i="2"/>
  <c r="D3561" i="2"/>
  <c r="H3560" i="2"/>
  <c r="P3560" i="2" s="1"/>
  <c r="S3560" i="2" s="1"/>
  <c r="F3560" i="2"/>
  <c r="K3560" i="2" s="1"/>
  <c r="W3560" i="2" s="1"/>
  <c r="E3560" i="2"/>
  <c r="D3560" i="2"/>
  <c r="I3560" i="2" s="1"/>
  <c r="U3560" i="2" s="1"/>
  <c r="Q3559" i="2"/>
  <c r="T3559" i="2" s="1"/>
  <c r="H3559" i="2"/>
  <c r="P3559" i="2" s="1"/>
  <c r="S3559" i="2" s="1"/>
  <c r="F3559" i="2"/>
  <c r="K3559" i="2" s="1"/>
  <c r="W3559" i="2" s="1"/>
  <c r="E3559" i="2"/>
  <c r="D3559" i="2"/>
  <c r="V3558" i="2"/>
  <c r="Q3558" i="2"/>
  <c r="T3558" i="2" s="1"/>
  <c r="H3558" i="2"/>
  <c r="P3558" i="2" s="1"/>
  <c r="S3558" i="2" s="1"/>
  <c r="F3558" i="2"/>
  <c r="K3558" i="2" s="1"/>
  <c r="W3558" i="2" s="1"/>
  <c r="E3558" i="2"/>
  <c r="J3558" i="2" s="1"/>
  <c r="D3558" i="2"/>
  <c r="I3558" i="2" s="1"/>
  <c r="U3558" i="2" s="1"/>
  <c r="Q3557" i="2"/>
  <c r="T3557" i="2" s="1"/>
  <c r="H3557" i="2"/>
  <c r="F3557" i="2"/>
  <c r="E3557" i="2"/>
  <c r="D3557" i="2"/>
  <c r="K3556" i="2"/>
  <c r="W3556" i="2" s="1"/>
  <c r="H3556" i="2"/>
  <c r="P3556" i="2" s="1"/>
  <c r="S3556" i="2" s="1"/>
  <c r="F3556" i="2"/>
  <c r="E3556" i="2"/>
  <c r="D3556" i="2"/>
  <c r="I3556" i="2" s="1"/>
  <c r="U3556" i="2" s="1"/>
  <c r="H3555" i="2"/>
  <c r="F3555" i="2"/>
  <c r="E3555" i="2"/>
  <c r="D3555" i="2"/>
  <c r="V3554" i="2"/>
  <c r="Q3554" i="2"/>
  <c r="T3554" i="2" s="1"/>
  <c r="H3554" i="2"/>
  <c r="P3554" i="2" s="1"/>
  <c r="S3554" i="2" s="1"/>
  <c r="F3554" i="2"/>
  <c r="K3554" i="2" s="1"/>
  <c r="W3554" i="2" s="1"/>
  <c r="E3554" i="2"/>
  <c r="J3554" i="2" s="1"/>
  <c r="D3554" i="2"/>
  <c r="I3554" i="2" s="1"/>
  <c r="U3554" i="2" s="1"/>
  <c r="H3553" i="2"/>
  <c r="F3553" i="2"/>
  <c r="E3553" i="2"/>
  <c r="D3553" i="2"/>
  <c r="K3552" i="2"/>
  <c r="W3552" i="2" s="1"/>
  <c r="H3552" i="2"/>
  <c r="P3552" i="2" s="1"/>
  <c r="S3552" i="2" s="1"/>
  <c r="F3552" i="2"/>
  <c r="E3552" i="2"/>
  <c r="D3552" i="2"/>
  <c r="I3552" i="2" s="1"/>
  <c r="U3552" i="2" s="1"/>
  <c r="Q3551" i="2"/>
  <c r="T3551" i="2" s="1"/>
  <c r="H3551" i="2"/>
  <c r="P3551" i="2" s="1"/>
  <c r="S3551" i="2" s="1"/>
  <c r="F3551" i="2"/>
  <c r="K3551" i="2" s="1"/>
  <c r="W3551" i="2" s="1"/>
  <c r="E3551" i="2"/>
  <c r="J3551" i="2" s="1"/>
  <c r="V3551" i="2" s="1"/>
  <c r="D3551" i="2"/>
  <c r="H3550" i="2"/>
  <c r="P3550" i="2" s="1"/>
  <c r="S3550" i="2" s="1"/>
  <c r="F3550" i="2"/>
  <c r="K3550" i="2" s="1"/>
  <c r="W3550" i="2" s="1"/>
  <c r="E3550" i="2"/>
  <c r="D3550" i="2"/>
  <c r="I3550" i="2" s="1"/>
  <c r="U3550" i="2" s="1"/>
  <c r="H3549" i="2"/>
  <c r="F3549" i="2"/>
  <c r="E3549" i="2"/>
  <c r="D3549" i="2"/>
  <c r="V3548" i="2"/>
  <c r="Q3548" i="2"/>
  <c r="T3548" i="2" s="1"/>
  <c r="H3548" i="2"/>
  <c r="P3548" i="2" s="1"/>
  <c r="S3548" i="2" s="1"/>
  <c r="F3548" i="2"/>
  <c r="K3548" i="2" s="1"/>
  <c r="W3548" i="2" s="1"/>
  <c r="E3548" i="2"/>
  <c r="J3548" i="2" s="1"/>
  <c r="D3548" i="2"/>
  <c r="I3548" i="2" s="1"/>
  <c r="U3548" i="2" s="1"/>
  <c r="H3547" i="2"/>
  <c r="F3547" i="2"/>
  <c r="E3547" i="2"/>
  <c r="J3547" i="2" s="1"/>
  <c r="V3547" i="2" s="1"/>
  <c r="D3547" i="2"/>
  <c r="H3546" i="2"/>
  <c r="P3546" i="2" s="1"/>
  <c r="S3546" i="2" s="1"/>
  <c r="F3546" i="2"/>
  <c r="K3546" i="2" s="1"/>
  <c r="W3546" i="2" s="1"/>
  <c r="E3546" i="2"/>
  <c r="D3546" i="2"/>
  <c r="I3546" i="2" s="1"/>
  <c r="U3546" i="2" s="1"/>
  <c r="Q3545" i="2"/>
  <c r="T3545" i="2" s="1"/>
  <c r="H3545" i="2"/>
  <c r="P3545" i="2" s="1"/>
  <c r="S3545" i="2" s="1"/>
  <c r="F3545" i="2"/>
  <c r="K3545" i="2" s="1"/>
  <c r="W3545" i="2" s="1"/>
  <c r="E3545" i="2"/>
  <c r="D3545" i="2"/>
  <c r="V3544" i="2"/>
  <c r="Q3544" i="2"/>
  <c r="T3544" i="2" s="1"/>
  <c r="H3544" i="2"/>
  <c r="P3544" i="2" s="1"/>
  <c r="S3544" i="2" s="1"/>
  <c r="F3544" i="2"/>
  <c r="K3544" i="2" s="1"/>
  <c r="W3544" i="2" s="1"/>
  <c r="E3544" i="2"/>
  <c r="J3544" i="2" s="1"/>
  <c r="D3544" i="2"/>
  <c r="I3544" i="2" s="1"/>
  <c r="U3544" i="2" s="1"/>
  <c r="Q3543" i="2"/>
  <c r="T3543" i="2" s="1"/>
  <c r="H3543" i="2"/>
  <c r="F3543" i="2"/>
  <c r="E3543" i="2"/>
  <c r="D3543" i="2"/>
  <c r="K3542" i="2"/>
  <c r="W3542" i="2" s="1"/>
  <c r="H3542" i="2"/>
  <c r="P3542" i="2" s="1"/>
  <c r="S3542" i="2" s="1"/>
  <c r="F3542" i="2"/>
  <c r="E3542" i="2"/>
  <c r="D3542" i="2"/>
  <c r="I3542" i="2" s="1"/>
  <c r="U3542" i="2" s="1"/>
  <c r="H3541" i="2"/>
  <c r="F3541" i="2"/>
  <c r="E3541" i="2"/>
  <c r="D3541" i="2"/>
  <c r="V3540" i="2"/>
  <c r="Q3540" i="2"/>
  <c r="T3540" i="2" s="1"/>
  <c r="H3540" i="2"/>
  <c r="P3540" i="2" s="1"/>
  <c r="S3540" i="2" s="1"/>
  <c r="F3540" i="2"/>
  <c r="K3540" i="2" s="1"/>
  <c r="W3540" i="2" s="1"/>
  <c r="E3540" i="2"/>
  <c r="J3540" i="2" s="1"/>
  <c r="D3540" i="2"/>
  <c r="I3540" i="2" s="1"/>
  <c r="U3540" i="2" s="1"/>
  <c r="H3539" i="2"/>
  <c r="F3539" i="2"/>
  <c r="E3539" i="2"/>
  <c r="D3539" i="2"/>
  <c r="Q3538" i="2"/>
  <c r="T3538" i="2" s="1"/>
  <c r="H3538" i="2"/>
  <c r="P3538" i="2" s="1"/>
  <c r="S3538" i="2" s="1"/>
  <c r="F3538" i="2"/>
  <c r="K3538" i="2" s="1"/>
  <c r="W3538" i="2" s="1"/>
  <c r="E3538" i="2"/>
  <c r="D3538" i="2"/>
  <c r="H3537" i="2"/>
  <c r="F3537" i="2"/>
  <c r="E3537" i="2"/>
  <c r="D3537" i="2"/>
  <c r="Q3536" i="2"/>
  <c r="T3536" i="2" s="1"/>
  <c r="H3536" i="2"/>
  <c r="P3536" i="2" s="1"/>
  <c r="S3536" i="2" s="1"/>
  <c r="F3536" i="2"/>
  <c r="K3536" i="2" s="1"/>
  <c r="W3536" i="2" s="1"/>
  <c r="E3536" i="2"/>
  <c r="J3536" i="2" s="1"/>
  <c r="V3536" i="2" s="1"/>
  <c r="D3536" i="2"/>
  <c r="P3535" i="2"/>
  <c r="S3535" i="2" s="1"/>
  <c r="H3535" i="2"/>
  <c r="O3535" i="2" s="1"/>
  <c r="R3535" i="2" s="1"/>
  <c r="F3535" i="2"/>
  <c r="K3535" i="2" s="1"/>
  <c r="W3535" i="2" s="1"/>
  <c r="E3535" i="2"/>
  <c r="D3535" i="2"/>
  <c r="I3535" i="2" s="1"/>
  <c r="U3535" i="2" s="1"/>
  <c r="H3534" i="2"/>
  <c r="F3534" i="2"/>
  <c r="E3534" i="2"/>
  <c r="J3534" i="2" s="1"/>
  <c r="V3534" i="2" s="1"/>
  <c r="D3534" i="2"/>
  <c r="P3533" i="2"/>
  <c r="S3533" i="2" s="1"/>
  <c r="H3533" i="2"/>
  <c r="O3533" i="2" s="1"/>
  <c r="R3533" i="2" s="1"/>
  <c r="F3533" i="2"/>
  <c r="K3533" i="2" s="1"/>
  <c r="W3533" i="2" s="1"/>
  <c r="E3533" i="2"/>
  <c r="J3533" i="2" s="1"/>
  <c r="V3533" i="2" s="1"/>
  <c r="D3533" i="2"/>
  <c r="I3533" i="2" s="1"/>
  <c r="U3533" i="2" s="1"/>
  <c r="H3532" i="2"/>
  <c r="F3532" i="2"/>
  <c r="E3532" i="2"/>
  <c r="D3532" i="2"/>
  <c r="P3531" i="2"/>
  <c r="S3531" i="2" s="1"/>
  <c r="H3531" i="2"/>
  <c r="O3531" i="2" s="1"/>
  <c r="R3531" i="2" s="1"/>
  <c r="F3531" i="2"/>
  <c r="K3531" i="2" s="1"/>
  <c r="W3531" i="2" s="1"/>
  <c r="E3531" i="2"/>
  <c r="D3531" i="2"/>
  <c r="I3531" i="2" s="1"/>
  <c r="U3531" i="2" s="1"/>
  <c r="H3530" i="2"/>
  <c r="F3530" i="2"/>
  <c r="E3530" i="2"/>
  <c r="D3530" i="2"/>
  <c r="P3529" i="2"/>
  <c r="S3529" i="2" s="1"/>
  <c r="H3529" i="2"/>
  <c r="O3529" i="2" s="1"/>
  <c r="R3529" i="2" s="1"/>
  <c r="F3529" i="2"/>
  <c r="K3529" i="2" s="1"/>
  <c r="W3529" i="2" s="1"/>
  <c r="E3529" i="2"/>
  <c r="J3529" i="2" s="1"/>
  <c r="V3529" i="2" s="1"/>
  <c r="D3529" i="2"/>
  <c r="I3529" i="2" s="1"/>
  <c r="U3529" i="2" s="1"/>
  <c r="H3528" i="2"/>
  <c r="F3528" i="2"/>
  <c r="E3528" i="2"/>
  <c r="J3528" i="2" s="1"/>
  <c r="V3528" i="2" s="1"/>
  <c r="D3528" i="2"/>
  <c r="P3527" i="2"/>
  <c r="S3527" i="2" s="1"/>
  <c r="H3527" i="2"/>
  <c r="O3527" i="2" s="1"/>
  <c r="R3527" i="2" s="1"/>
  <c r="F3527" i="2"/>
  <c r="K3527" i="2" s="1"/>
  <c r="W3527" i="2" s="1"/>
  <c r="E3527" i="2"/>
  <c r="D3527" i="2"/>
  <c r="I3527" i="2" s="1"/>
  <c r="U3527" i="2" s="1"/>
  <c r="H3526" i="2"/>
  <c r="F3526" i="2"/>
  <c r="E3526" i="2"/>
  <c r="J3526" i="2" s="1"/>
  <c r="V3526" i="2" s="1"/>
  <c r="D3526" i="2"/>
  <c r="P3525" i="2"/>
  <c r="S3525" i="2" s="1"/>
  <c r="H3525" i="2"/>
  <c r="O3525" i="2" s="1"/>
  <c r="R3525" i="2" s="1"/>
  <c r="F3525" i="2"/>
  <c r="K3525" i="2" s="1"/>
  <c r="W3525" i="2" s="1"/>
  <c r="E3525" i="2"/>
  <c r="J3525" i="2" s="1"/>
  <c r="V3525" i="2" s="1"/>
  <c r="D3525" i="2"/>
  <c r="I3525" i="2" s="1"/>
  <c r="U3525" i="2" s="1"/>
  <c r="H3524" i="2"/>
  <c r="F3524" i="2"/>
  <c r="E3524" i="2"/>
  <c r="D3524" i="2"/>
  <c r="P3523" i="2"/>
  <c r="S3523" i="2" s="1"/>
  <c r="H3523" i="2"/>
  <c r="O3523" i="2" s="1"/>
  <c r="R3523" i="2" s="1"/>
  <c r="F3523" i="2"/>
  <c r="K3523" i="2" s="1"/>
  <c r="W3523" i="2" s="1"/>
  <c r="E3523" i="2"/>
  <c r="D3523" i="2"/>
  <c r="I3523" i="2" s="1"/>
  <c r="U3523" i="2" s="1"/>
  <c r="H3522" i="2"/>
  <c r="F3522" i="2"/>
  <c r="E3522" i="2"/>
  <c r="D3522" i="2"/>
  <c r="P3521" i="2"/>
  <c r="S3521" i="2" s="1"/>
  <c r="H3521" i="2"/>
  <c r="O3521" i="2" s="1"/>
  <c r="R3521" i="2" s="1"/>
  <c r="F3521" i="2"/>
  <c r="K3521" i="2" s="1"/>
  <c r="W3521" i="2" s="1"/>
  <c r="E3521" i="2"/>
  <c r="J3521" i="2" s="1"/>
  <c r="V3521" i="2" s="1"/>
  <c r="D3521" i="2"/>
  <c r="I3521" i="2" s="1"/>
  <c r="U3521" i="2" s="1"/>
  <c r="H3520" i="2"/>
  <c r="F3520" i="2"/>
  <c r="E3520" i="2"/>
  <c r="J3520" i="2" s="1"/>
  <c r="V3520" i="2" s="1"/>
  <c r="D3520" i="2"/>
  <c r="P3519" i="2"/>
  <c r="S3519" i="2" s="1"/>
  <c r="H3519" i="2"/>
  <c r="O3519" i="2" s="1"/>
  <c r="R3519" i="2" s="1"/>
  <c r="F3519" i="2"/>
  <c r="K3519" i="2" s="1"/>
  <c r="W3519" i="2" s="1"/>
  <c r="E3519" i="2"/>
  <c r="D3519" i="2"/>
  <c r="I3519" i="2" s="1"/>
  <c r="U3519" i="2" s="1"/>
  <c r="H3518" i="2"/>
  <c r="F3518" i="2"/>
  <c r="E3518" i="2"/>
  <c r="J3518" i="2" s="1"/>
  <c r="V3518" i="2" s="1"/>
  <c r="D3518" i="2"/>
  <c r="P3517" i="2"/>
  <c r="S3517" i="2" s="1"/>
  <c r="H3517" i="2"/>
  <c r="O3517" i="2" s="1"/>
  <c r="R3517" i="2" s="1"/>
  <c r="F3517" i="2"/>
  <c r="K3517" i="2" s="1"/>
  <c r="W3517" i="2" s="1"/>
  <c r="E3517" i="2"/>
  <c r="J3517" i="2" s="1"/>
  <c r="V3517" i="2" s="1"/>
  <c r="D3517" i="2"/>
  <c r="I3517" i="2" s="1"/>
  <c r="U3517" i="2" s="1"/>
  <c r="H3516" i="2"/>
  <c r="F3516" i="2"/>
  <c r="E3516" i="2"/>
  <c r="D3516" i="2"/>
  <c r="P3515" i="2"/>
  <c r="S3515" i="2" s="1"/>
  <c r="H3515" i="2"/>
  <c r="O3515" i="2" s="1"/>
  <c r="R3515" i="2" s="1"/>
  <c r="F3515" i="2"/>
  <c r="K3515" i="2" s="1"/>
  <c r="W3515" i="2" s="1"/>
  <c r="E3515" i="2"/>
  <c r="D3515" i="2"/>
  <c r="I3515" i="2" s="1"/>
  <c r="U3515" i="2" s="1"/>
  <c r="H3514" i="2"/>
  <c r="F3514" i="2"/>
  <c r="E3514" i="2"/>
  <c r="D3514" i="2"/>
  <c r="P3513" i="2"/>
  <c r="S3513" i="2" s="1"/>
  <c r="H3513" i="2"/>
  <c r="O3513" i="2" s="1"/>
  <c r="R3513" i="2" s="1"/>
  <c r="F3513" i="2"/>
  <c r="K3513" i="2" s="1"/>
  <c r="W3513" i="2" s="1"/>
  <c r="E3513" i="2"/>
  <c r="J3513" i="2" s="1"/>
  <c r="V3513" i="2" s="1"/>
  <c r="D3513" i="2"/>
  <c r="I3513" i="2" s="1"/>
  <c r="U3513" i="2" s="1"/>
  <c r="H3512" i="2"/>
  <c r="F3512" i="2"/>
  <c r="E3512" i="2"/>
  <c r="J3512" i="2" s="1"/>
  <c r="V3512" i="2" s="1"/>
  <c r="D3512" i="2"/>
  <c r="P3511" i="2"/>
  <c r="S3511" i="2" s="1"/>
  <c r="H3511" i="2"/>
  <c r="O3511" i="2" s="1"/>
  <c r="R3511" i="2" s="1"/>
  <c r="F3511" i="2"/>
  <c r="K3511" i="2" s="1"/>
  <c r="W3511" i="2" s="1"/>
  <c r="E3511" i="2"/>
  <c r="D3511" i="2"/>
  <c r="I3511" i="2" s="1"/>
  <c r="U3511" i="2" s="1"/>
  <c r="H3510" i="2"/>
  <c r="F3510" i="2"/>
  <c r="E3510" i="2"/>
  <c r="J3510" i="2" s="1"/>
  <c r="V3510" i="2" s="1"/>
  <c r="D3510" i="2"/>
  <c r="T3509" i="2"/>
  <c r="H3509" i="2"/>
  <c r="Q3509" i="2" s="1"/>
  <c r="F3509" i="2"/>
  <c r="E3509" i="2"/>
  <c r="D3509" i="2"/>
  <c r="I3509" i="2" s="1"/>
  <c r="U3509" i="2" s="1"/>
  <c r="H3508" i="2"/>
  <c r="F3508" i="2"/>
  <c r="E3508" i="2"/>
  <c r="D3508" i="2"/>
  <c r="T3507" i="2"/>
  <c r="H3507" i="2"/>
  <c r="Q3507" i="2" s="1"/>
  <c r="F3507" i="2"/>
  <c r="E3507" i="2"/>
  <c r="D3507" i="2"/>
  <c r="I3507" i="2" s="1"/>
  <c r="U3507" i="2" s="1"/>
  <c r="H3506" i="2"/>
  <c r="F3506" i="2"/>
  <c r="E3506" i="2"/>
  <c r="D3506" i="2"/>
  <c r="T3505" i="2"/>
  <c r="H3505" i="2"/>
  <c r="Q3505" i="2" s="1"/>
  <c r="F3505" i="2"/>
  <c r="E3505" i="2"/>
  <c r="D3505" i="2"/>
  <c r="I3505" i="2" s="1"/>
  <c r="U3505" i="2" s="1"/>
  <c r="H3504" i="2"/>
  <c r="F3504" i="2"/>
  <c r="E3504" i="2"/>
  <c r="J3504" i="2" s="1"/>
  <c r="V3504" i="2" s="1"/>
  <c r="D3504" i="2"/>
  <c r="T3503" i="2"/>
  <c r="H3503" i="2"/>
  <c r="Q3503" i="2" s="1"/>
  <c r="F3503" i="2"/>
  <c r="E3503" i="2"/>
  <c r="D3503" i="2"/>
  <c r="I3503" i="2" s="1"/>
  <c r="U3503" i="2" s="1"/>
  <c r="O3502" i="2"/>
  <c r="R3502" i="2" s="1"/>
  <c r="H3502" i="2"/>
  <c r="Q3502" i="2" s="1"/>
  <c r="T3502" i="2" s="1"/>
  <c r="F3502" i="2"/>
  <c r="K3502" i="2" s="1"/>
  <c r="W3502" i="2" s="1"/>
  <c r="E3502" i="2"/>
  <c r="J3502" i="2" s="1"/>
  <c r="V3502" i="2" s="1"/>
  <c r="D3502" i="2"/>
  <c r="I3502" i="2" s="1"/>
  <c r="U3502" i="2" s="1"/>
  <c r="H3501" i="2"/>
  <c r="Q3501" i="2" s="1"/>
  <c r="T3501" i="2" s="1"/>
  <c r="F3501" i="2"/>
  <c r="E3501" i="2"/>
  <c r="D3501" i="2"/>
  <c r="P3500" i="2"/>
  <c r="S3500" i="2" s="1"/>
  <c r="H3500" i="2"/>
  <c r="F3500" i="2"/>
  <c r="E3500" i="2"/>
  <c r="D3500" i="2"/>
  <c r="T3499" i="2"/>
  <c r="H3499" i="2"/>
  <c r="Q3499" i="2" s="1"/>
  <c r="F3499" i="2"/>
  <c r="E3499" i="2"/>
  <c r="D3499" i="2"/>
  <c r="I3499" i="2" s="1"/>
  <c r="U3499" i="2" s="1"/>
  <c r="O3498" i="2"/>
  <c r="R3498" i="2" s="1"/>
  <c r="H3498" i="2"/>
  <c r="Q3498" i="2" s="1"/>
  <c r="T3498" i="2" s="1"/>
  <c r="F3498" i="2"/>
  <c r="K3498" i="2" s="1"/>
  <c r="W3498" i="2" s="1"/>
  <c r="E3498" i="2"/>
  <c r="J3498" i="2" s="1"/>
  <c r="V3498" i="2" s="1"/>
  <c r="D3498" i="2"/>
  <c r="I3498" i="2" s="1"/>
  <c r="U3498" i="2" s="1"/>
  <c r="H3497" i="2"/>
  <c r="Q3497" i="2" s="1"/>
  <c r="T3497" i="2" s="1"/>
  <c r="F3497" i="2"/>
  <c r="E3497" i="2"/>
  <c r="D3497" i="2"/>
  <c r="H3496" i="2"/>
  <c r="F3496" i="2"/>
  <c r="E3496" i="2"/>
  <c r="J3496" i="2" s="1"/>
  <c r="V3496" i="2" s="1"/>
  <c r="D3496" i="2"/>
  <c r="T3495" i="2"/>
  <c r="H3495" i="2"/>
  <c r="Q3495" i="2" s="1"/>
  <c r="F3495" i="2"/>
  <c r="E3495" i="2"/>
  <c r="D3495" i="2"/>
  <c r="I3495" i="2" s="1"/>
  <c r="U3495" i="2" s="1"/>
  <c r="H3494" i="2"/>
  <c r="F3494" i="2"/>
  <c r="E3494" i="2"/>
  <c r="D3494" i="2"/>
  <c r="I3494" i="2" s="1"/>
  <c r="U3494" i="2" s="1"/>
  <c r="Q3493" i="2"/>
  <c r="T3493" i="2" s="1"/>
  <c r="H3493" i="2"/>
  <c r="P3493" i="2" s="1"/>
  <c r="S3493" i="2" s="1"/>
  <c r="F3493" i="2"/>
  <c r="K3493" i="2" s="1"/>
  <c r="W3493" i="2" s="1"/>
  <c r="E3493" i="2"/>
  <c r="J3493" i="2" s="1"/>
  <c r="V3493" i="2" s="1"/>
  <c r="D3493" i="2"/>
  <c r="I3493" i="2" s="1"/>
  <c r="U3493" i="2" s="1"/>
  <c r="Q3492" i="2"/>
  <c r="T3492" i="2" s="1"/>
  <c r="H3492" i="2"/>
  <c r="P3492" i="2" s="1"/>
  <c r="S3492" i="2" s="1"/>
  <c r="F3492" i="2"/>
  <c r="K3492" i="2" s="1"/>
  <c r="W3492" i="2" s="1"/>
  <c r="E3492" i="2"/>
  <c r="D3492" i="2"/>
  <c r="I3492" i="2" s="1"/>
  <c r="U3492" i="2" s="1"/>
  <c r="Q3491" i="2"/>
  <c r="T3491" i="2" s="1"/>
  <c r="H3491" i="2"/>
  <c r="P3491" i="2" s="1"/>
  <c r="S3491" i="2" s="1"/>
  <c r="F3491" i="2"/>
  <c r="K3491" i="2" s="1"/>
  <c r="W3491" i="2" s="1"/>
  <c r="E3491" i="2"/>
  <c r="J3491" i="2" s="1"/>
  <c r="V3491" i="2" s="1"/>
  <c r="D3491" i="2"/>
  <c r="I3491" i="2" s="1"/>
  <c r="U3491" i="2" s="1"/>
  <c r="Q3490" i="2"/>
  <c r="T3490" i="2" s="1"/>
  <c r="H3490" i="2"/>
  <c r="P3490" i="2" s="1"/>
  <c r="S3490" i="2" s="1"/>
  <c r="F3490" i="2"/>
  <c r="K3490" i="2" s="1"/>
  <c r="W3490" i="2" s="1"/>
  <c r="E3490" i="2"/>
  <c r="D3490" i="2"/>
  <c r="I3490" i="2" s="1"/>
  <c r="U3490" i="2" s="1"/>
  <c r="Q3489" i="2"/>
  <c r="T3489" i="2" s="1"/>
  <c r="H3489" i="2"/>
  <c r="P3489" i="2" s="1"/>
  <c r="S3489" i="2" s="1"/>
  <c r="F3489" i="2"/>
  <c r="K3489" i="2" s="1"/>
  <c r="W3489" i="2" s="1"/>
  <c r="E3489" i="2"/>
  <c r="J3489" i="2" s="1"/>
  <c r="V3489" i="2" s="1"/>
  <c r="D3489" i="2"/>
  <c r="I3489" i="2" s="1"/>
  <c r="U3489" i="2" s="1"/>
  <c r="Q3488" i="2"/>
  <c r="T3488" i="2" s="1"/>
  <c r="H3488" i="2"/>
  <c r="F3488" i="2"/>
  <c r="E3488" i="2"/>
  <c r="J3488" i="2" s="1"/>
  <c r="V3488" i="2" s="1"/>
  <c r="D3488" i="2"/>
  <c r="H3487" i="2"/>
  <c r="P3487" i="2" s="1"/>
  <c r="S3487" i="2" s="1"/>
  <c r="F3487" i="2"/>
  <c r="K3487" i="2" s="1"/>
  <c r="W3487" i="2" s="1"/>
  <c r="E3487" i="2"/>
  <c r="D3487" i="2"/>
  <c r="I3487" i="2" s="1"/>
  <c r="U3487" i="2" s="1"/>
  <c r="H3486" i="2"/>
  <c r="P3486" i="2" s="1"/>
  <c r="S3486" i="2" s="1"/>
  <c r="F3486" i="2"/>
  <c r="E3486" i="2"/>
  <c r="D3486" i="2"/>
  <c r="V3485" i="2"/>
  <c r="Q3485" i="2"/>
  <c r="T3485" i="2" s="1"/>
  <c r="H3485" i="2"/>
  <c r="P3485" i="2" s="1"/>
  <c r="S3485" i="2" s="1"/>
  <c r="F3485" i="2"/>
  <c r="K3485" i="2" s="1"/>
  <c r="W3485" i="2" s="1"/>
  <c r="E3485" i="2"/>
  <c r="J3485" i="2" s="1"/>
  <c r="D3485" i="2"/>
  <c r="I3485" i="2" s="1"/>
  <c r="U3485" i="2" s="1"/>
  <c r="H3484" i="2"/>
  <c r="F3484" i="2"/>
  <c r="E3484" i="2"/>
  <c r="D3484" i="2"/>
  <c r="H3483" i="2"/>
  <c r="P3483" i="2" s="1"/>
  <c r="S3483" i="2" s="1"/>
  <c r="F3483" i="2"/>
  <c r="K3483" i="2" s="1"/>
  <c r="W3483" i="2" s="1"/>
  <c r="E3483" i="2"/>
  <c r="D3483" i="2"/>
  <c r="I3483" i="2" s="1"/>
  <c r="U3483" i="2" s="1"/>
  <c r="H3482" i="2"/>
  <c r="P3482" i="2" s="1"/>
  <c r="S3482" i="2" s="1"/>
  <c r="F3482" i="2"/>
  <c r="K3482" i="2" s="1"/>
  <c r="W3482" i="2" s="1"/>
  <c r="E3482" i="2"/>
  <c r="D3482" i="2"/>
  <c r="V3481" i="2"/>
  <c r="Q3481" i="2"/>
  <c r="T3481" i="2" s="1"/>
  <c r="H3481" i="2"/>
  <c r="P3481" i="2" s="1"/>
  <c r="S3481" i="2" s="1"/>
  <c r="F3481" i="2"/>
  <c r="K3481" i="2" s="1"/>
  <c r="W3481" i="2" s="1"/>
  <c r="E3481" i="2"/>
  <c r="J3481" i="2" s="1"/>
  <c r="D3481" i="2"/>
  <c r="I3481" i="2" s="1"/>
  <c r="U3481" i="2" s="1"/>
  <c r="H3480" i="2"/>
  <c r="Q3480" i="2" s="1"/>
  <c r="T3480" i="2" s="1"/>
  <c r="F3480" i="2"/>
  <c r="E3480" i="2"/>
  <c r="D3480" i="2"/>
  <c r="K3479" i="2"/>
  <c r="W3479" i="2" s="1"/>
  <c r="H3479" i="2"/>
  <c r="P3479" i="2" s="1"/>
  <c r="S3479" i="2" s="1"/>
  <c r="F3479" i="2"/>
  <c r="E3479" i="2"/>
  <c r="D3479" i="2"/>
  <c r="I3479" i="2" s="1"/>
  <c r="U3479" i="2" s="1"/>
  <c r="H3478" i="2"/>
  <c r="P3478" i="2" s="1"/>
  <c r="S3478" i="2" s="1"/>
  <c r="F3478" i="2"/>
  <c r="K3478" i="2" s="1"/>
  <c r="W3478" i="2" s="1"/>
  <c r="E3478" i="2"/>
  <c r="J3478" i="2" s="1"/>
  <c r="V3478" i="2" s="1"/>
  <c r="D3478" i="2"/>
  <c r="V3477" i="2"/>
  <c r="Q3477" i="2"/>
  <c r="T3477" i="2" s="1"/>
  <c r="K3477" i="2"/>
  <c r="W3477" i="2" s="1"/>
  <c r="H3477" i="2"/>
  <c r="P3477" i="2" s="1"/>
  <c r="S3477" i="2" s="1"/>
  <c r="F3477" i="2"/>
  <c r="E3477" i="2"/>
  <c r="J3477" i="2" s="1"/>
  <c r="D3477" i="2"/>
  <c r="I3477" i="2" s="1"/>
  <c r="U3477" i="2" s="1"/>
  <c r="H3476" i="2"/>
  <c r="F3476" i="2"/>
  <c r="E3476" i="2"/>
  <c r="J3476" i="2" s="1"/>
  <c r="V3476" i="2" s="1"/>
  <c r="D3476" i="2"/>
  <c r="K3475" i="2"/>
  <c r="W3475" i="2" s="1"/>
  <c r="H3475" i="2"/>
  <c r="P3475" i="2" s="1"/>
  <c r="S3475" i="2" s="1"/>
  <c r="F3475" i="2"/>
  <c r="E3475" i="2"/>
  <c r="D3475" i="2"/>
  <c r="I3475" i="2" s="1"/>
  <c r="U3475" i="2" s="1"/>
  <c r="Q3474" i="2"/>
  <c r="T3474" i="2" s="1"/>
  <c r="H3474" i="2"/>
  <c r="P3474" i="2" s="1"/>
  <c r="S3474" i="2" s="1"/>
  <c r="F3474" i="2"/>
  <c r="K3474" i="2" s="1"/>
  <c r="W3474" i="2" s="1"/>
  <c r="E3474" i="2"/>
  <c r="J3474" i="2" s="1"/>
  <c r="V3474" i="2" s="1"/>
  <c r="D3474" i="2"/>
  <c r="V3473" i="2"/>
  <c r="Q3473" i="2"/>
  <c r="T3473" i="2" s="1"/>
  <c r="K3473" i="2"/>
  <c r="W3473" i="2" s="1"/>
  <c r="H3473" i="2"/>
  <c r="P3473" i="2" s="1"/>
  <c r="S3473" i="2" s="1"/>
  <c r="F3473" i="2"/>
  <c r="E3473" i="2"/>
  <c r="J3473" i="2" s="1"/>
  <c r="D3473" i="2"/>
  <c r="I3473" i="2" s="1"/>
  <c r="U3473" i="2" s="1"/>
  <c r="Q3472" i="2"/>
  <c r="T3472" i="2" s="1"/>
  <c r="H3472" i="2"/>
  <c r="F3472" i="2"/>
  <c r="E3472" i="2"/>
  <c r="J3472" i="2" s="1"/>
  <c r="V3472" i="2" s="1"/>
  <c r="D3472" i="2"/>
  <c r="H3471" i="2"/>
  <c r="P3471" i="2" s="1"/>
  <c r="S3471" i="2" s="1"/>
  <c r="F3471" i="2"/>
  <c r="K3471" i="2" s="1"/>
  <c r="W3471" i="2" s="1"/>
  <c r="E3471" i="2"/>
  <c r="D3471" i="2"/>
  <c r="I3471" i="2" s="1"/>
  <c r="U3471" i="2" s="1"/>
  <c r="H3470" i="2"/>
  <c r="P3470" i="2" s="1"/>
  <c r="S3470" i="2" s="1"/>
  <c r="F3470" i="2"/>
  <c r="E3470" i="2"/>
  <c r="D3470" i="2"/>
  <c r="V3469" i="2"/>
  <c r="Q3469" i="2"/>
  <c r="T3469" i="2" s="1"/>
  <c r="H3469" i="2"/>
  <c r="P3469" i="2" s="1"/>
  <c r="S3469" i="2" s="1"/>
  <c r="F3469" i="2"/>
  <c r="K3469" i="2" s="1"/>
  <c r="W3469" i="2" s="1"/>
  <c r="E3469" i="2"/>
  <c r="J3469" i="2" s="1"/>
  <c r="D3469" i="2"/>
  <c r="I3469" i="2" s="1"/>
  <c r="U3469" i="2" s="1"/>
  <c r="H3468" i="2"/>
  <c r="F3468" i="2"/>
  <c r="E3468" i="2"/>
  <c r="D3468" i="2"/>
  <c r="H3467" i="2"/>
  <c r="P3467" i="2" s="1"/>
  <c r="S3467" i="2" s="1"/>
  <c r="F3467" i="2"/>
  <c r="K3467" i="2" s="1"/>
  <c r="W3467" i="2" s="1"/>
  <c r="E3467" i="2"/>
  <c r="D3467" i="2"/>
  <c r="I3467" i="2" s="1"/>
  <c r="U3467" i="2" s="1"/>
  <c r="H3466" i="2"/>
  <c r="P3466" i="2" s="1"/>
  <c r="S3466" i="2" s="1"/>
  <c r="F3466" i="2"/>
  <c r="K3466" i="2" s="1"/>
  <c r="W3466" i="2" s="1"/>
  <c r="E3466" i="2"/>
  <c r="D3466" i="2"/>
  <c r="V3465" i="2"/>
  <c r="Q3465" i="2"/>
  <c r="T3465" i="2" s="1"/>
  <c r="H3465" i="2"/>
  <c r="P3465" i="2" s="1"/>
  <c r="S3465" i="2" s="1"/>
  <c r="F3465" i="2"/>
  <c r="K3465" i="2" s="1"/>
  <c r="W3465" i="2" s="1"/>
  <c r="E3465" i="2"/>
  <c r="J3465" i="2" s="1"/>
  <c r="D3465" i="2"/>
  <c r="I3465" i="2" s="1"/>
  <c r="U3465" i="2" s="1"/>
  <c r="H3464" i="2"/>
  <c r="Q3464" i="2" s="1"/>
  <c r="T3464" i="2" s="1"/>
  <c r="F3464" i="2"/>
  <c r="E3464" i="2"/>
  <c r="D3464" i="2"/>
  <c r="K3463" i="2"/>
  <c r="W3463" i="2" s="1"/>
  <c r="H3463" i="2"/>
  <c r="P3463" i="2" s="1"/>
  <c r="S3463" i="2" s="1"/>
  <c r="F3463" i="2"/>
  <c r="E3463" i="2"/>
  <c r="D3463" i="2"/>
  <c r="I3463" i="2" s="1"/>
  <c r="U3463" i="2" s="1"/>
  <c r="H3462" i="2"/>
  <c r="P3462" i="2" s="1"/>
  <c r="S3462" i="2" s="1"/>
  <c r="F3462" i="2"/>
  <c r="K3462" i="2" s="1"/>
  <c r="W3462" i="2" s="1"/>
  <c r="E3462" i="2"/>
  <c r="J3462" i="2" s="1"/>
  <c r="V3462" i="2" s="1"/>
  <c r="D3462" i="2"/>
  <c r="V3461" i="2"/>
  <c r="Q3461" i="2"/>
  <c r="T3461" i="2" s="1"/>
  <c r="K3461" i="2"/>
  <c r="W3461" i="2" s="1"/>
  <c r="H3461" i="2"/>
  <c r="P3461" i="2" s="1"/>
  <c r="S3461" i="2" s="1"/>
  <c r="F3461" i="2"/>
  <c r="E3461" i="2"/>
  <c r="J3461" i="2" s="1"/>
  <c r="D3461" i="2"/>
  <c r="I3461" i="2" s="1"/>
  <c r="U3461" i="2" s="1"/>
  <c r="H3460" i="2"/>
  <c r="F3460" i="2"/>
  <c r="E3460" i="2"/>
  <c r="J3460" i="2" s="1"/>
  <c r="V3460" i="2" s="1"/>
  <c r="D3460" i="2"/>
  <c r="Q3459" i="2"/>
  <c r="T3459" i="2" s="1"/>
  <c r="J3459" i="2"/>
  <c r="V3459" i="2" s="1"/>
  <c r="H3459" i="2"/>
  <c r="P3459" i="2" s="1"/>
  <c r="S3459" i="2" s="1"/>
  <c r="F3459" i="2"/>
  <c r="K3459" i="2" s="1"/>
  <c r="W3459" i="2" s="1"/>
  <c r="E3459" i="2"/>
  <c r="D3459" i="2"/>
  <c r="I3459" i="2" s="1"/>
  <c r="U3459" i="2" s="1"/>
  <c r="Q3458" i="2"/>
  <c r="T3458" i="2" s="1"/>
  <c r="H3458" i="2"/>
  <c r="P3458" i="2" s="1"/>
  <c r="S3458" i="2" s="1"/>
  <c r="F3458" i="2"/>
  <c r="K3458" i="2" s="1"/>
  <c r="W3458" i="2" s="1"/>
  <c r="E3458" i="2"/>
  <c r="J3458" i="2" s="1"/>
  <c r="V3458" i="2" s="1"/>
  <c r="D3458" i="2"/>
  <c r="I3458" i="2" s="1"/>
  <c r="U3458" i="2" s="1"/>
  <c r="H3457" i="2"/>
  <c r="F3457" i="2"/>
  <c r="E3457" i="2"/>
  <c r="D3457" i="2"/>
  <c r="K3456" i="2"/>
  <c r="W3456" i="2" s="1"/>
  <c r="H3456" i="2"/>
  <c r="P3456" i="2" s="1"/>
  <c r="S3456" i="2" s="1"/>
  <c r="F3456" i="2"/>
  <c r="E3456" i="2"/>
  <c r="D3456" i="2"/>
  <c r="I3456" i="2" s="1"/>
  <c r="U3456" i="2" s="1"/>
  <c r="H3455" i="2"/>
  <c r="F3455" i="2"/>
  <c r="E3455" i="2"/>
  <c r="J3455" i="2" s="1"/>
  <c r="V3455" i="2" s="1"/>
  <c r="D3455" i="2"/>
  <c r="H3454" i="2"/>
  <c r="F3454" i="2"/>
  <c r="E3454" i="2"/>
  <c r="D3454" i="2"/>
  <c r="Q3453" i="2"/>
  <c r="T3453" i="2" s="1"/>
  <c r="J3453" i="2"/>
  <c r="V3453" i="2" s="1"/>
  <c r="H3453" i="2"/>
  <c r="P3453" i="2" s="1"/>
  <c r="S3453" i="2" s="1"/>
  <c r="F3453" i="2"/>
  <c r="K3453" i="2" s="1"/>
  <c r="W3453" i="2" s="1"/>
  <c r="E3453" i="2"/>
  <c r="D3453" i="2"/>
  <c r="I3453" i="2" s="1"/>
  <c r="U3453" i="2" s="1"/>
  <c r="H3452" i="2"/>
  <c r="P3452" i="2" s="1"/>
  <c r="S3452" i="2" s="1"/>
  <c r="F3452" i="2"/>
  <c r="E3452" i="2"/>
  <c r="J3452" i="2" s="1"/>
  <c r="V3452" i="2" s="1"/>
  <c r="D3452" i="2"/>
  <c r="Q3451" i="2"/>
  <c r="T3451" i="2" s="1"/>
  <c r="H3451" i="2"/>
  <c r="P3451" i="2" s="1"/>
  <c r="S3451" i="2" s="1"/>
  <c r="F3451" i="2"/>
  <c r="K3451" i="2" s="1"/>
  <c r="W3451" i="2" s="1"/>
  <c r="E3451" i="2"/>
  <c r="D3451" i="2"/>
  <c r="I3451" i="2" s="1"/>
  <c r="U3451" i="2" s="1"/>
  <c r="Q3450" i="2"/>
  <c r="T3450" i="2" s="1"/>
  <c r="J3450" i="2"/>
  <c r="V3450" i="2" s="1"/>
  <c r="H3450" i="2"/>
  <c r="P3450" i="2" s="1"/>
  <c r="S3450" i="2" s="1"/>
  <c r="F3450" i="2"/>
  <c r="K3450" i="2" s="1"/>
  <c r="W3450" i="2" s="1"/>
  <c r="E3450" i="2"/>
  <c r="D3450" i="2"/>
  <c r="I3450" i="2" s="1"/>
  <c r="U3450" i="2" s="1"/>
  <c r="Q3449" i="2"/>
  <c r="T3449" i="2" s="1"/>
  <c r="H3449" i="2"/>
  <c r="P3449" i="2" s="1"/>
  <c r="S3449" i="2" s="1"/>
  <c r="F3449" i="2"/>
  <c r="K3449" i="2" s="1"/>
  <c r="W3449" i="2" s="1"/>
  <c r="E3449" i="2"/>
  <c r="D3449" i="2"/>
  <c r="I3449" i="2" s="1"/>
  <c r="U3449" i="2" s="1"/>
  <c r="H3448" i="2"/>
  <c r="P3448" i="2" s="1"/>
  <c r="S3448" i="2" s="1"/>
  <c r="F3448" i="2"/>
  <c r="E3448" i="2"/>
  <c r="D3448" i="2"/>
  <c r="Q3447" i="2"/>
  <c r="T3447" i="2" s="1"/>
  <c r="H3447" i="2"/>
  <c r="P3447" i="2" s="1"/>
  <c r="S3447" i="2" s="1"/>
  <c r="F3447" i="2"/>
  <c r="K3447" i="2" s="1"/>
  <c r="W3447" i="2" s="1"/>
  <c r="E3447" i="2"/>
  <c r="D3447" i="2"/>
  <c r="I3447" i="2" s="1"/>
  <c r="U3447" i="2" s="1"/>
  <c r="Q3446" i="2"/>
  <c r="T3446" i="2" s="1"/>
  <c r="J3446" i="2"/>
  <c r="V3446" i="2" s="1"/>
  <c r="H3446" i="2"/>
  <c r="P3446" i="2" s="1"/>
  <c r="S3446" i="2" s="1"/>
  <c r="F3446" i="2"/>
  <c r="K3446" i="2" s="1"/>
  <c r="W3446" i="2" s="1"/>
  <c r="E3446" i="2"/>
  <c r="D3446" i="2"/>
  <c r="I3446" i="2" s="1"/>
  <c r="U3446" i="2" s="1"/>
  <c r="Q3445" i="2"/>
  <c r="T3445" i="2" s="1"/>
  <c r="H3445" i="2"/>
  <c r="P3445" i="2" s="1"/>
  <c r="S3445" i="2" s="1"/>
  <c r="F3445" i="2"/>
  <c r="K3445" i="2" s="1"/>
  <c r="W3445" i="2" s="1"/>
  <c r="E3445" i="2"/>
  <c r="D3445" i="2"/>
  <c r="I3445" i="2" s="1"/>
  <c r="U3445" i="2" s="1"/>
  <c r="H3444" i="2"/>
  <c r="P3444" i="2" s="1"/>
  <c r="S3444" i="2" s="1"/>
  <c r="F3444" i="2"/>
  <c r="E3444" i="2"/>
  <c r="D3444" i="2"/>
  <c r="Q3443" i="2"/>
  <c r="T3443" i="2" s="1"/>
  <c r="H3443" i="2"/>
  <c r="P3443" i="2" s="1"/>
  <c r="S3443" i="2" s="1"/>
  <c r="F3443" i="2"/>
  <c r="K3443" i="2" s="1"/>
  <c r="W3443" i="2" s="1"/>
  <c r="E3443" i="2"/>
  <c r="D3443" i="2"/>
  <c r="I3443" i="2" s="1"/>
  <c r="U3443" i="2" s="1"/>
  <c r="Q3442" i="2"/>
  <c r="T3442" i="2" s="1"/>
  <c r="J3442" i="2"/>
  <c r="V3442" i="2" s="1"/>
  <c r="H3442" i="2"/>
  <c r="P3442" i="2" s="1"/>
  <c r="S3442" i="2" s="1"/>
  <c r="F3442" i="2"/>
  <c r="K3442" i="2" s="1"/>
  <c r="W3442" i="2" s="1"/>
  <c r="E3442" i="2"/>
  <c r="D3442" i="2"/>
  <c r="I3442" i="2" s="1"/>
  <c r="U3442" i="2" s="1"/>
  <c r="Q3441" i="2"/>
  <c r="T3441" i="2" s="1"/>
  <c r="H3441" i="2"/>
  <c r="P3441" i="2" s="1"/>
  <c r="S3441" i="2" s="1"/>
  <c r="F3441" i="2"/>
  <c r="K3441" i="2" s="1"/>
  <c r="W3441" i="2" s="1"/>
  <c r="E3441" i="2"/>
  <c r="D3441" i="2"/>
  <c r="I3441" i="2" s="1"/>
  <c r="U3441" i="2" s="1"/>
  <c r="Q3440" i="2"/>
  <c r="T3440" i="2" s="1"/>
  <c r="H3440" i="2"/>
  <c r="P3440" i="2" s="1"/>
  <c r="S3440" i="2" s="1"/>
  <c r="F3440" i="2"/>
  <c r="E3440" i="2"/>
  <c r="J3440" i="2" s="1"/>
  <c r="V3440" i="2" s="1"/>
  <c r="D3440" i="2"/>
  <c r="Q3439" i="2"/>
  <c r="T3439" i="2" s="1"/>
  <c r="H3439" i="2"/>
  <c r="P3439" i="2" s="1"/>
  <c r="S3439" i="2" s="1"/>
  <c r="F3439" i="2"/>
  <c r="K3439" i="2" s="1"/>
  <c r="W3439" i="2" s="1"/>
  <c r="E3439" i="2"/>
  <c r="D3439" i="2"/>
  <c r="I3439" i="2" s="1"/>
  <c r="U3439" i="2" s="1"/>
  <c r="Q3438" i="2"/>
  <c r="T3438" i="2" s="1"/>
  <c r="J3438" i="2"/>
  <c r="V3438" i="2" s="1"/>
  <c r="H3438" i="2"/>
  <c r="P3438" i="2" s="1"/>
  <c r="S3438" i="2" s="1"/>
  <c r="F3438" i="2"/>
  <c r="K3438" i="2" s="1"/>
  <c r="W3438" i="2" s="1"/>
  <c r="E3438" i="2"/>
  <c r="D3438" i="2"/>
  <c r="I3438" i="2" s="1"/>
  <c r="U3438" i="2" s="1"/>
  <c r="Q3437" i="2"/>
  <c r="T3437" i="2" s="1"/>
  <c r="H3437" i="2"/>
  <c r="P3437" i="2" s="1"/>
  <c r="S3437" i="2" s="1"/>
  <c r="F3437" i="2"/>
  <c r="K3437" i="2" s="1"/>
  <c r="W3437" i="2" s="1"/>
  <c r="E3437" i="2"/>
  <c r="D3437" i="2"/>
  <c r="I3437" i="2" s="1"/>
  <c r="U3437" i="2" s="1"/>
  <c r="H3436" i="2"/>
  <c r="P3436" i="2" s="1"/>
  <c r="S3436" i="2" s="1"/>
  <c r="F3436" i="2"/>
  <c r="E3436" i="2"/>
  <c r="J3436" i="2" s="1"/>
  <c r="V3436" i="2" s="1"/>
  <c r="D3436" i="2"/>
  <c r="Q3435" i="2"/>
  <c r="T3435" i="2" s="1"/>
  <c r="H3435" i="2"/>
  <c r="P3435" i="2" s="1"/>
  <c r="S3435" i="2" s="1"/>
  <c r="F3435" i="2"/>
  <c r="K3435" i="2" s="1"/>
  <c r="W3435" i="2" s="1"/>
  <c r="E3435" i="2"/>
  <c r="D3435" i="2"/>
  <c r="I3435" i="2" s="1"/>
  <c r="U3435" i="2" s="1"/>
  <c r="Q3434" i="2"/>
  <c r="T3434" i="2" s="1"/>
  <c r="K3434" i="2"/>
  <c r="W3434" i="2" s="1"/>
  <c r="H3434" i="2"/>
  <c r="P3434" i="2" s="1"/>
  <c r="S3434" i="2" s="1"/>
  <c r="F3434" i="2"/>
  <c r="E3434" i="2"/>
  <c r="J3434" i="2" s="1"/>
  <c r="V3434" i="2" s="1"/>
  <c r="D3434" i="2"/>
  <c r="I3434" i="2" s="1"/>
  <c r="U3434" i="2" s="1"/>
  <c r="H3433" i="2"/>
  <c r="P3433" i="2" s="1"/>
  <c r="S3433" i="2" s="1"/>
  <c r="F3433" i="2"/>
  <c r="K3433" i="2" s="1"/>
  <c r="W3433" i="2" s="1"/>
  <c r="E3433" i="2"/>
  <c r="D3433" i="2"/>
  <c r="I3433" i="2" s="1"/>
  <c r="U3433" i="2" s="1"/>
  <c r="Q3432" i="2"/>
  <c r="T3432" i="2" s="1"/>
  <c r="K3432" i="2"/>
  <c r="W3432" i="2" s="1"/>
  <c r="H3432" i="2"/>
  <c r="P3432" i="2" s="1"/>
  <c r="S3432" i="2" s="1"/>
  <c r="F3432" i="2"/>
  <c r="E3432" i="2"/>
  <c r="J3432" i="2" s="1"/>
  <c r="V3432" i="2" s="1"/>
  <c r="D3432" i="2"/>
  <c r="I3432" i="2" s="1"/>
  <c r="U3432" i="2" s="1"/>
  <c r="Q3431" i="2"/>
  <c r="T3431" i="2" s="1"/>
  <c r="H3431" i="2"/>
  <c r="F3431" i="2"/>
  <c r="E3431" i="2"/>
  <c r="J3431" i="2" s="1"/>
  <c r="V3431" i="2" s="1"/>
  <c r="D3431" i="2"/>
  <c r="H3430" i="2"/>
  <c r="P3430" i="2" s="1"/>
  <c r="S3430" i="2" s="1"/>
  <c r="F3430" i="2"/>
  <c r="K3430" i="2" s="1"/>
  <c r="W3430" i="2" s="1"/>
  <c r="E3430" i="2"/>
  <c r="J3430" i="2" s="1"/>
  <c r="V3430" i="2" s="1"/>
  <c r="D3430" i="2"/>
  <c r="H3429" i="2"/>
  <c r="F3429" i="2"/>
  <c r="E3429" i="2"/>
  <c r="D3429" i="2"/>
  <c r="H3428" i="2"/>
  <c r="P3428" i="2" s="1"/>
  <c r="S3428" i="2" s="1"/>
  <c r="F3428" i="2"/>
  <c r="E3428" i="2"/>
  <c r="D3428" i="2"/>
  <c r="V3427" i="2"/>
  <c r="Q3427" i="2"/>
  <c r="T3427" i="2" s="1"/>
  <c r="H3427" i="2"/>
  <c r="P3427" i="2" s="1"/>
  <c r="S3427" i="2" s="1"/>
  <c r="F3427" i="2"/>
  <c r="K3427" i="2" s="1"/>
  <c r="W3427" i="2" s="1"/>
  <c r="E3427" i="2"/>
  <c r="J3427" i="2" s="1"/>
  <c r="D3427" i="2"/>
  <c r="I3427" i="2" s="1"/>
  <c r="U3427" i="2" s="1"/>
  <c r="K3426" i="2"/>
  <c r="W3426" i="2" s="1"/>
  <c r="H3426" i="2"/>
  <c r="P3426" i="2" s="1"/>
  <c r="S3426" i="2" s="1"/>
  <c r="F3426" i="2"/>
  <c r="E3426" i="2"/>
  <c r="D3426" i="2"/>
  <c r="I3426" i="2" s="1"/>
  <c r="U3426" i="2" s="1"/>
  <c r="Q3425" i="2"/>
  <c r="T3425" i="2" s="1"/>
  <c r="H3425" i="2"/>
  <c r="P3425" i="2" s="1"/>
  <c r="S3425" i="2" s="1"/>
  <c r="F3425" i="2"/>
  <c r="K3425" i="2" s="1"/>
  <c r="W3425" i="2" s="1"/>
  <c r="E3425" i="2"/>
  <c r="J3425" i="2" s="1"/>
  <c r="V3425" i="2" s="1"/>
  <c r="D3425" i="2"/>
  <c r="I3425" i="2" s="1"/>
  <c r="U3425" i="2" s="1"/>
  <c r="H3424" i="2"/>
  <c r="P3424" i="2" s="1"/>
  <c r="S3424" i="2" s="1"/>
  <c r="F3424" i="2"/>
  <c r="K3424" i="2" s="1"/>
  <c r="W3424" i="2" s="1"/>
  <c r="E3424" i="2"/>
  <c r="D3424" i="2"/>
  <c r="I3424" i="2" s="1"/>
  <c r="U3424" i="2" s="1"/>
  <c r="H3423" i="2"/>
  <c r="P3423" i="2" s="1"/>
  <c r="S3423" i="2" s="1"/>
  <c r="F3423" i="2"/>
  <c r="E3423" i="2"/>
  <c r="D3423" i="2"/>
  <c r="H3422" i="2"/>
  <c r="P3422" i="2" s="1"/>
  <c r="S3422" i="2" s="1"/>
  <c r="F3422" i="2"/>
  <c r="E3422" i="2"/>
  <c r="J3422" i="2" s="1"/>
  <c r="V3422" i="2" s="1"/>
  <c r="D3422" i="2"/>
  <c r="Q3421" i="2"/>
  <c r="T3421" i="2" s="1"/>
  <c r="H3421" i="2"/>
  <c r="F3421" i="2"/>
  <c r="E3421" i="2"/>
  <c r="D3421" i="2"/>
  <c r="J3420" i="2"/>
  <c r="V3420" i="2" s="1"/>
  <c r="H3420" i="2"/>
  <c r="P3420" i="2" s="1"/>
  <c r="S3420" i="2" s="1"/>
  <c r="F3420" i="2"/>
  <c r="K3420" i="2" s="1"/>
  <c r="W3420" i="2" s="1"/>
  <c r="E3420" i="2"/>
  <c r="D3420" i="2"/>
  <c r="I3420" i="2" s="1"/>
  <c r="U3420" i="2" s="1"/>
  <c r="S3419" i="2"/>
  <c r="H3419" i="2"/>
  <c r="P3419" i="2" s="1"/>
  <c r="F3419" i="2"/>
  <c r="K3419" i="2" s="1"/>
  <c r="W3419" i="2" s="1"/>
  <c r="E3419" i="2"/>
  <c r="J3419" i="2" s="1"/>
  <c r="V3419" i="2" s="1"/>
  <c r="D3419" i="2"/>
  <c r="S3418" i="2"/>
  <c r="O3418" i="2"/>
  <c r="R3418" i="2" s="1"/>
  <c r="J3418" i="2"/>
  <c r="V3418" i="2" s="1"/>
  <c r="H3418" i="2"/>
  <c r="P3418" i="2" s="1"/>
  <c r="F3418" i="2"/>
  <c r="K3418" i="2" s="1"/>
  <c r="W3418" i="2" s="1"/>
  <c r="E3418" i="2"/>
  <c r="D3418" i="2"/>
  <c r="I3418" i="2" s="1"/>
  <c r="U3418" i="2" s="1"/>
  <c r="H3417" i="2"/>
  <c r="Q3417" i="2" s="1"/>
  <c r="T3417" i="2" s="1"/>
  <c r="F3417" i="2"/>
  <c r="E3417" i="2"/>
  <c r="J3417" i="2" s="1"/>
  <c r="V3417" i="2" s="1"/>
  <c r="D3417" i="2"/>
  <c r="H3416" i="2"/>
  <c r="P3416" i="2" s="1"/>
  <c r="S3416" i="2" s="1"/>
  <c r="F3416" i="2"/>
  <c r="E3416" i="2"/>
  <c r="D3416" i="2"/>
  <c r="H3415" i="2"/>
  <c r="F3415" i="2"/>
  <c r="E3415" i="2"/>
  <c r="J3415" i="2" s="1"/>
  <c r="V3415" i="2" s="1"/>
  <c r="D3415" i="2"/>
  <c r="H3414" i="2"/>
  <c r="P3414" i="2" s="1"/>
  <c r="S3414" i="2" s="1"/>
  <c r="F3414" i="2"/>
  <c r="E3414" i="2"/>
  <c r="D3414" i="2"/>
  <c r="Q3413" i="2"/>
  <c r="T3413" i="2" s="1"/>
  <c r="H3413" i="2"/>
  <c r="F3413" i="2"/>
  <c r="E3413" i="2"/>
  <c r="J3413" i="2" s="1"/>
  <c r="V3413" i="2" s="1"/>
  <c r="D3413" i="2"/>
  <c r="R3412" i="2"/>
  <c r="O3412" i="2"/>
  <c r="J3412" i="2"/>
  <c r="V3412" i="2" s="1"/>
  <c r="H3412" i="2"/>
  <c r="P3412" i="2" s="1"/>
  <c r="S3412" i="2" s="1"/>
  <c r="F3412" i="2"/>
  <c r="K3412" i="2" s="1"/>
  <c r="W3412" i="2" s="1"/>
  <c r="E3412" i="2"/>
  <c r="D3412" i="2"/>
  <c r="I3412" i="2" s="1"/>
  <c r="U3412" i="2" s="1"/>
  <c r="K3411" i="2"/>
  <c r="W3411" i="2" s="1"/>
  <c r="H3411" i="2"/>
  <c r="P3411" i="2" s="1"/>
  <c r="S3411" i="2" s="1"/>
  <c r="F3411" i="2"/>
  <c r="E3411" i="2"/>
  <c r="D3411" i="2"/>
  <c r="P3410" i="2"/>
  <c r="S3410" i="2" s="1"/>
  <c r="H3410" i="2"/>
  <c r="O3410" i="2" s="1"/>
  <c r="R3410" i="2" s="1"/>
  <c r="F3410" i="2"/>
  <c r="K3410" i="2" s="1"/>
  <c r="W3410" i="2" s="1"/>
  <c r="E3410" i="2"/>
  <c r="J3410" i="2" s="1"/>
  <c r="V3410" i="2" s="1"/>
  <c r="D3410" i="2"/>
  <c r="I3410" i="2" s="1"/>
  <c r="U3410" i="2" s="1"/>
  <c r="H3409" i="2"/>
  <c r="F3409" i="2"/>
  <c r="E3409" i="2"/>
  <c r="J3409" i="2" s="1"/>
  <c r="V3409" i="2" s="1"/>
  <c r="D3409" i="2"/>
  <c r="P3408" i="2"/>
  <c r="S3408" i="2" s="1"/>
  <c r="H3408" i="2"/>
  <c r="O3408" i="2" s="1"/>
  <c r="R3408" i="2" s="1"/>
  <c r="F3408" i="2"/>
  <c r="K3408" i="2" s="1"/>
  <c r="W3408" i="2" s="1"/>
  <c r="E3408" i="2"/>
  <c r="D3408" i="2"/>
  <c r="I3408" i="2" s="1"/>
  <c r="U3408" i="2" s="1"/>
  <c r="H3407" i="2"/>
  <c r="F3407" i="2"/>
  <c r="E3407" i="2"/>
  <c r="J3407" i="2" s="1"/>
  <c r="V3407" i="2" s="1"/>
  <c r="D3407" i="2"/>
  <c r="P3406" i="2"/>
  <c r="S3406" i="2" s="1"/>
  <c r="H3406" i="2"/>
  <c r="O3406" i="2" s="1"/>
  <c r="R3406" i="2" s="1"/>
  <c r="F3406" i="2"/>
  <c r="K3406" i="2" s="1"/>
  <c r="W3406" i="2" s="1"/>
  <c r="E3406" i="2"/>
  <c r="J3406" i="2" s="1"/>
  <c r="V3406" i="2" s="1"/>
  <c r="D3406" i="2"/>
  <c r="I3406" i="2" s="1"/>
  <c r="U3406" i="2" s="1"/>
  <c r="H3405" i="2"/>
  <c r="F3405" i="2"/>
  <c r="E3405" i="2"/>
  <c r="D3405" i="2"/>
  <c r="P3404" i="2"/>
  <c r="S3404" i="2" s="1"/>
  <c r="H3404" i="2"/>
  <c r="O3404" i="2" s="1"/>
  <c r="R3404" i="2" s="1"/>
  <c r="F3404" i="2"/>
  <c r="K3404" i="2" s="1"/>
  <c r="W3404" i="2" s="1"/>
  <c r="E3404" i="2"/>
  <c r="D3404" i="2"/>
  <c r="I3404" i="2" s="1"/>
  <c r="U3404" i="2" s="1"/>
  <c r="H3403" i="2"/>
  <c r="F3403" i="2"/>
  <c r="E3403" i="2"/>
  <c r="D3403" i="2"/>
  <c r="P3402" i="2"/>
  <c r="S3402" i="2" s="1"/>
  <c r="H3402" i="2"/>
  <c r="O3402" i="2" s="1"/>
  <c r="R3402" i="2" s="1"/>
  <c r="F3402" i="2"/>
  <c r="K3402" i="2" s="1"/>
  <c r="W3402" i="2" s="1"/>
  <c r="E3402" i="2"/>
  <c r="J3402" i="2" s="1"/>
  <c r="V3402" i="2" s="1"/>
  <c r="D3402" i="2"/>
  <c r="I3402" i="2" s="1"/>
  <c r="U3402" i="2" s="1"/>
  <c r="H3401" i="2"/>
  <c r="F3401" i="2"/>
  <c r="E3401" i="2"/>
  <c r="J3401" i="2" s="1"/>
  <c r="V3401" i="2" s="1"/>
  <c r="D3401" i="2"/>
  <c r="P3400" i="2"/>
  <c r="S3400" i="2" s="1"/>
  <c r="H3400" i="2"/>
  <c r="O3400" i="2" s="1"/>
  <c r="R3400" i="2" s="1"/>
  <c r="F3400" i="2"/>
  <c r="K3400" i="2" s="1"/>
  <c r="W3400" i="2" s="1"/>
  <c r="E3400" i="2"/>
  <c r="D3400" i="2"/>
  <c r="I3400" i="2" s="1"/>
  <c r="U3400" i="2" s="1"/>
  <c r="H3399" i="2"/>
  <c r="F3399" i="2"/>
  <c r="E3399" i="2"/>
  <c r="J3399" i="2" s="1"/>
  <c r="V3399" i="2" s="1"/>
  <c r="D3399" i="2"/>
  <c r="P3398" i="2"/>
  <c r="S3398" i="2" s="1"/>
  <c r="H3398" i="2"/>
  <c r="O3398" i="2" s="1"/>
  <c r="R3398" i="2" s="1"/>
  <c r="F3398" i="2"/>
  <c r="K3398" i="2" s="1"/>
  <c r="W3398" i="2" s="1"/>
  <c r="E3398" i="2"/>
  <c r="J3398" i="2" s="1"/>
  <c r="V3398" i="2" s="1"/>
  <c r="D3398" i="2"/>
  <c r="I3398" i="2" s="1"/>
  <c r="U3398" i="2" s="1"/>
  <c r="H3397" i="2"/>
  <c r="F3397" i="2"/>
  <c r="E3397" i="2"/>
  <c r="D3397" i="2"/>
  <c r="P3396" i="2"/>
  <c r="S3396" i="2" s="1"/>
  <c r="H3396" i="2"/>
  <c r="O3396" i="2" s="1"/>
  <c r="R3396" i="2" s="1"/>
  <c r="F3396" i="2"/>
  <c r="K3396" i="2" s="1"/>
  <c r="W3396" i="2" s="1"/>
  <c r="E3396" i="2"/>
  <c r="D3396" i="2"/>
  <c r="I3396" i="2" s="1"/>
  <c r="U3396" i="2" s="1"/>
  <c r="H3395" i="2"/>
  <c r="F3395" i="2"/>
  <c r="E3395" i="2"/>
  <c r="D3395" i="2"/>
  <c r="P3394" i="2"/>
  <c r="S3394" i="2" s="1"/>
  <c r="H3394" i="2"/>
  <c r="O3394" i="2" s="1"/>
  <c r="R3394" i="2" s="1"/>
  <c r="F3394" i="2"/>
  <c r="K3394" i="2" s="1"/>
  <c r="W3394" i="2" s="1"/>
  <c r="E3394" i="2"/>
  <c r="J3394" i="2" s="1"/>
  <c r="V3394" i="2" s="1"/>
  <c r="D3394" i="2"/>
  <c r="I3394" i="2" s="1"/>
  <c r="U3394" i="2" s="1"/>
  <c r="H3393" i="2"/>
  <c r="F3393" i="2"/>
  <c r="E3393" i="2"/>
  <c r="J3393" i="2" s="1"/>
  <c r="V3393" i="2" s="1"/>
  <c r="D3393" i="2"/>
  <c r="P3392" i="2"/>
  <c r="S3392" i="2" s="1"/>
  <c r="H3392" i="2"/>
  <c r="O3392" i="2" s="1"/>
  <c r="R3392" i="2" s="1"/>
  <c r="F3392" i="2"/>
  <c r="K3392" i="2" s="1"/>
  <c r="W3392" i="2" s="1"/>
  <c r="E3392" i="2"/>
  <c r="D3392" i="2"/>
  <c r="I3392" i="2" s="1"/>
  <c r="U3392" i="2" s="1"/>
  <c r="H3391" i="2"/>
  <c r="F3391" i="2"/>
  <c r="E3391" i="2"/>
  <c r="J3391" i="2" s="1"/>
  <c r="V3391" i="2" s="1"/>
  <c r="D3391" i="2"/>
  <c r="P3390" i="2"/>
  <c r="S3390" i="2" s="1"/>
  <c r="H3390" i="2"/>
  <c r="O3390" i="2" s="1"/>
  <c r="R3390" i="2" s="1"/>
  <c r="F3390" i="2"/>
  <c r="K3390" i="2" s="1"/>
  <c r="W3390" i="2" s="1"/>
  <c r="E3390" i="2"/>
  <c r="J3390" i="2" s="1"/>
  <c r="V3390" i="2" s="1"/>
  <c r="D3390" i="2"/>
  <c r="I3390" i="2" s="1"/>
  <c r="U3390" i="2" s="1"/>
  <c r="H3389" i="2"/>
  <c r="F3389" i="2"/>
  <c r="E3389" i="2"/>
  <c r="D3389" i="2"/>
  <c r="P3388" i="2"/>
  <c r="S3388" i="2" s="1"/>
  <c r="H3388" i="2"/>
  <c r="O3388" i="2" s="1"/>
  <c r="R3388" i="2" s="1"/>
  <c r="F3388" i="2"/>
  <c r="K3388" i="2" s="1"/>
  <c r="W3388" i="2" s="1"/>
  <c r="E3388" i="2"/>
  <c r="D3388" i="2"/>
  <c r="I3388" i="2" s="1"/>
  <c r="U3388" i="2" s="1"/>
  <c r="H3387" i="2"/>
  <c r="F3387" i="2"/>
  <c r="E3387" i="2"/>
  <c r="D3387" i="2"/>
  <c r="P3386" i="2"/>
  <c r="S3386" i="2" s="1"/>
  <c r="H3386" i="2"/>
  <c r="O3386" i="2" s="1"/>
  <c r="R3386" i="2" s="1"/>
  <c r="F3386" i="2"/>
  <c r="K3386" i="2" s="1"/>
  <c r="W3386" i="2" s="1"/>
  <c r="E3386" i="2"/>
  <c r="J3386" i="2" s="1"/>
  <c r="V3386" i="2" s="1"/>
  <c r="D3386" i="2"/>
  <c r="I3386" i="2" s="1"/>
  <c r="U3386" i="2" s="1"/>
  <c r="H3385" i="2"/>
  <c r="F3385" i="2"/>
  <c r="E3385" i="2"/>
  <c r="J3385" i="2" s="1"/>
  <c r="V3385" i="2" s="1"/>
  <c r="D3385" i="2"/>
  <c r="P3384" i="2"/>
  <c r="S3384" i="2" s="1"/>
  <c r="H3384" i="2"/>
  <c r="O3384" i="2" s="1"/>
  <c r="R3384" i="2" s="1"/>
  <c r="F3384" i="2"/>
  <c r="K3384" i="2" s="1"/>
  <c r="W3384" i="2" s="1"/>
  <c r="E3384" i="2"/>
  <c r="D3384" i="2"/>
  <c r="I3384" i="2" s="1"/>
  <c r="U3384" i="2" s="1"/>
  <c r="H3383" i="2"/>
  <c r="F3383" i="2"/>
  <c r="E3383" i="2"/>
  <c r="J3383" i="2" s="1"/>
  <c r="V3383" i="2" s="1"/>
  <c r="D3383" i="2"/>
  <c r="P3382" i="2"/>
  <c r="S3382" i="2" s="1"/>
  <c r="H3382" i="2"/>
  <c r="O3382" i="2" s="1"/>
  <c r="R3382" i="2" s="1"/>
  <c r="F3382" i="2"/>
  <c r="K3382" i="2" s="1"/>
  <c r="W3382" i="2" s="1"/>
  <c r="E3382" i="2"/>
  <c r="J3382" i="2" s="1"/>
  <c r="V3382" i="2" s="1"/>
  <c r="D3382" i="2"/>
  <c r="I3382" i="2" s="1"/>
  <c r="U3382" i="2" s="1"/>
  <c r="H3381" i="2"/>
  <c r="F3381" i="2"/>
  <c r="E3381" i="2"/>
  <c r="D3381" i="2"/>
  <c r="P3380" i="2"/>
  <c r="S3380" i="2" s="1"/>
  <c r="H3380" i="2"/>
  <c r="O3380" i="2" s="1"/>
  <c r="R3380" i="2" s="1"/>
  <c r="F3380" i="2"/>
  <c r="K3380" i="2" s="1"/>
  <c r="W3380" i="2" s="1"/>
  <c r="E3380" i="2"/>
  <c r="D3380" i="2"/>
  <c r="I3380" i="2" s="1"/>
  <c r="U3380" i="2" s="1"/>
  <c r="H3379" i="2"/>
  <c r="F3379" i="2"/>
  <c r="E3379" i="2"/>
  <c r="D3379" i="2"/>
  <c r="P3378" i="2"/>
  <c r="S3378" i="2" s="1"/>
  <c r="H3378" i="2"/>
  <c r="O3378" i="2" s="1"/>
  <c r="R3378" i="2" s="1"/>
  <c r="F3378" i="2"/>
  <c r="K3378" i="2" s="1"/>
  <c r="W3378" i="2" s="1"/>
  <c r="E3378" i="2"/>
  <c r="J3378" i="2" s="1"/>
  <c r="V3378" i="2" s="1"/>
  <c r="D3378" i="2"/>
  <c r="I3378" i="2" s="1"/>
  <c r="U3378" i="2" s="1"/>
  <c r="H3377" i="2"/>
  <c r="F3377" i="2"/>
  <c r="E3377" i="2"/>
  <c r="J3377" i="2" s="1"/>
  <c r="V3377" i="2" s="1"/>
  <c r="D3377" i="2"/>
  <c r="P3376" i="2"/>
  <c r="S3376" i="2" s="1"/>
  <c r="H3376" i="2"/>
  <c r="O3376" i="2" s="1"/>
  <c r="R3376" i="2" s="1"/>
  <c r="F3376" i="2"/>
  <c r="K3376" i="2" s="1"/>
  <c r="W3376" i="2" s="1"/>
  <c r="E3376" i="2"/>
  <c r="D3376" i="2"/>
  <c r="I3376" i="2" s="1"/>
  <c r="U3376" i="2" s="1"/>
  <c r="H3375" i="2"/>
  <c r="F3375" i="2"/>
  <c r="E3375" i="2"/>
  <c r="J3375" i="2" s="1"/>
  <c r="V3375" i="2" s="1"/>
  <c r="D3375" i="2"/>
  <c r="P3374" i="2"/>
  <c r="S3374" i="2" s="1"/>
  <c r="H3374" i="2"/>
  <c r="O3374" i="2" s="1"/>
  <c r="R3374" i="2" s="1"/>
  <c r="F3374" i="2"/>
  <c r="K3374" i="2" s="1"/>
  <c r="W3374" i="2" s="1"/>
  <c r="E3374" i="2"/>
  <c r="J3374" i="2" s="1"/>
  <c r="V3374" i="2" s="1"/>
  <c r="D3374" i="2"/>
  <c r="I3374" i="2" s="1"/>
  <c r="U3374" i="2" s="1"/>
  <c r="H3373" i="2"/>
  <c r="F3373" i="2"/>
  <c r="E3373" i="2"/>
  <c r="D3373" i="2"/>
  <c r="P3372" i="2"/>
  <c r="S3372" i="2" s="1"/>
  <c r="H3372" i="2"/>
  <c r="O3372" i="2" s="1"/>
  <c r="R3372" i="2" s="1"/>
  <c r="F3372" i="2"/>
  <c r="K3372" i="2" s="1"/>
  <c r="W3372" i="2" s="1"/>
  <c r="E3372" i="2"/>
  <c r="D3372" i="2"/>
  <c r="I3372" i="2" s="1"/>
  <c r="U3372" i="2" s="1"/>
  <c r="H3371" i="2"/>
  <c r="F3371" i="2"/>
  <c r="E3371" i="2"/>
  <c r="D3371" i="2"/>
  <c r="P3370" i="2"/>
  <c r="S3370" i="2" s="1"/>
  <c r="H3370" i="2"/>
  <c r="O3370" i="2" s="1"/>
  <c r="R3370" i="2" s="1"/>
  <c r="F3370" i="2"/>
  <c r="K3370" i="2" s="1"/>
  <c r="W3370" i="2" s="1"/>
  <c r="E3370" i="2"/>
  <c r="J3370" i="2" s="1"/>
  <c r="V3370" i="2" s="1"/>
  <c r="D3370" i="2"/>
  <c r="I3370" i="2" s="1"/>
  <c r="U3370" i="2" s="1"/>
  <c r="H3369" i="2"/>
  <c r="F3369" i="2"/>
  <c r="E3369" i="2"/>
  <c r="J3369" i="2" s="1"/>
  <c r="V3369" i="2" s="1"/>
  <c r="D3369" i="2"/>
  <c r="P3368" i="2"/>
  <c r="S3368" i="2" s="1"/>
  <c r="H3368" i="2"/>
  <c r="O3368" i="2" s="1"/>
  <c r="R3368" i="2" s="1"/>
  <c r="F3368" i="2"/>
  <c r="K3368" i="2" s="1"/>
  <c r="W3368" i="2" s="1"/>
  <c r="E3368" i="2"/>
  <c r="D3368" i="2"/>
  <c r="I3368" i="2" s="1"/>
  <c r="U3368" i="2" s="1"/>
  <c r="H3367" i="2"/>
  <c r="F3367" i="2"/>
  <c r="E3367" i="2"/>
  <c r="J3367" i="2" s="1"/>
  <c r="V3367" i="2" s="1"/>
  <c r="D3367" i="2"/>
  <c r="P3366" i="2"/>
  <c r="S3366" i="2" s="1"/>
  <c r="H3366" i="2"/>
  <c r="O3366" i="2" s="1"/>
  <c r="R3366" i="2" s="1"/>
  <c r="F3366" i="2"/>
  <c r="K3366" i="2" s="1"/>
  <c r="W3366" i="2" s="1"/>
  <c r="E3366" i="2"/>
  <c r="J3366" i="2" s="1"/>
  <c r="V3366" i="2" s="1"/>
  <c r="D3366" i="2"/>
  <c r="I3366" i="2" s="1"/>
  <c r="U3366" i="2" s="1"/>
  <c r="H3365" i="2"/>
  <c r="F3365" i="2"/>
  <c r="E3365" i="2"/>
  <c r="D3365" i="2"/>
  <c r="P3364" i="2"/>
  <c r="S3364" i="2" s="1"/>
  <c r="H3364" i="2"/>
  <c r="O3364" i="2" s="1"/>
  <c r="R3364" i="2" s="1"/>
  <c r="F3364" i="2"/>
  <c r="K3364" i="2" s="1"/>
  <c r="W3364" i="2" s="1"/>
  <c r="E3364" i="2"/>
  <c r="D3364" i="2"/>
  <c r="I3364" i="2" s="1"/>
  <c r="U3364" i="2" s="1"/>
  <c r="H3363" i="2"/>
  <c r="F3363" i="2"/>
  <c r="E3363" i="2"/>
  <c r="D3363" i="2"/>
  <c r="P3362" i="2"/>
  <c r="S3362" i="2" s="1"/>
  <c r="H3362" i="2"/>
  <c r="O3362" i="2" s="1"/>
  <c r="R3362" i="2" s="1"/>
  <c r="F3362" i="2"/>
  <c r="K3362" i="2" s="1"/>
  <c r="W3362" i="2" s="1"/>
  <c r="E3362" i="2"/>
  <c r="J3362" i="2" s="1"/>
  <c r="V3362" i="2" s="1"/>
  <c r="D3362" i="2"/>
  <c r="I3362" i="2" s="1"/>
  <c r="U3362" i="2" s="1"/>
  <c r="H3361" i="2"/>
  <c r="F3361" i="2"/>
  <c r="E3361" i="2"/>
  <c r="J3361" i="2" s="1"/>
  <c r="V3361" i="2" s="1"/>
  <c r="D3361" i="2"/>
  <c r="P3360" i="2"/>
  <c r="S3360" i="2" s="1"/>
  <c r="H3360" i="2"/>
  <c r="O3360" i="2" s="1"/>
  <c r="R3360" i="2" s="1"/>
  <c r="F3360" i="2"/>
  <c r="K3360" i="2" s="1"/>
  <c r="W3360" i="2" s="1"/>
  <c r="E3360" i="2"/>
  <c r="D3360" i="2"/>
  <c r="I3360" i="2" s="1"/>
  <c r="U3360" i="2" s="1"/>
  <c r="H3359" i="2"/>
  <c r="F3359" i="2"/>
  <c r="E3359" i="2"/>
  <c r="J3359" i="2" s="1"/>
  <c r="V3359" i="2" s="1"/>
  <c r="D3359" i="2"/>
  <c r="P3358" i="2"/>
  <c r="S3358" i="2" s="1"/>
  <c r="H3358" i="2"/>
  <c r="O3358" i="2" s="1"/>
  <c r="R3358" i="2" s="1"/>
  <c r="F3358" i="2"/>
  <c r="K3358" i="2" s="1"/>
  <c r="W3358" i="2" s="1"/>
  <c r="E3358" i="2"/>
  <c r="J3358" i="2" s="1"/>
  <c r="V3358" i="2" s="1"/>
  <c r="D3358" i="2"/>
  <c r="I3358" i="2" s="1"/>
  <c r="U3358" i="2" s="1"/>
  <c r="H3357" i="2"/>
  <c r="F3357" i="2"/>
  <c r="E3357" i="2"/>
  <c r="D3357" i="2"/>
  <c r="P3356" i="2"/>
  <c r="S3356" i="2" s="1"/>
  <c r="H3356" i="2"/>
  <c r="O3356" i="2" s="1"/>
  <c r="R3356" i="2" s="1"/>
  <c r="F3356" i="2"/>
  <c r="K3356" i="2" s="1"/>
  <c r="W3356" i="2" s="1"/>
  <c r="E3356" i="2"/>
  <c r="D3356" i="2"/>
  <c r="I3356" i="2" s="1"/>
  <c r="U3356" i="2" s="1"/>
  <c r="H3355" i="2"/>
  <c r="F3355" i="2"/>
  <c r="E3355" i="2"/>
  <c r="D3355" i="2"/>
  <c r="P3354" i="2"/>
  <c r="S3354" i="2" s="1"/>
  <c r="H3354" i="2"/>
  <c r="O3354" i="2" s="1"/>
  <c r="R3354" i="2" s="1"/>
  <c r="F3354" i="2"/>
  <c r="K3354" i="2" s="1"/>
  <c r="W3354" i="2" s="1"/>
  <c r="E3354" i="2"/>
  <c r="J3354" i="2" s="1"/>
  <c r="V3354" i="2" s="1"/>
  <c r="D3354" i="2"/>
  <c r="I3354" i="2" s="1"/>
  <c r="U3354" i="2" s="1"/>
  <c r="H3353" i="2"/>
  <c r="F3353" i="2"/>
  <c r="E3353" i="2"/>
  <c r="J3353" i="2" s="1"/>
  <c r="V3353" i="2" s="1"/>
  <c r="D3353" i="2"/>
  <c r="P3352" i="2"/>
  <c r="S3352" i="2" s="1"/>
  <c r="H3352" i="2"/>
  <c r="O3352" i="2" s="1"/>
  <c r="R3352" i="2" s="1"/>
  <c r="F3352" i="2"/>
  <c r="K3352" i="2" s="1"/>
  <c r="W3352" i="2" s="1"/>
  <c r="E3352" i="2"/>
  <c r="D3352" i="2"/>
  <c r="I3352" i="2" s="1"/>
  <c r="U3352" i="2" s="1"/>
  <c r="H3351" i="2"/>
  <c r="F3351" i="2"/>
  <c r="E3351" i="2"/>
  <c r="J3351" i="2" s="1"/>
  <c r="V3351" i="2" s="1"/>
  <c r="D3351" i="2"/>
  <c r="P3350" i="2"/>
  <c r="S3350" i="2" s="1"/>
  <c r="H3350" i="2"/>
  <c r="O3350" i="2" s="1"/>
  <c r="R3350" i="2" s="1"/>
  <c r="F3350" i="2"/>
  <c r="K3350" i="2" s="1"/>
  <c r="W3350" i="2" s="1"/>
  <c r="E3350" i="2"/>
  <c r="J3350" i="2" s="1"/>
  <c r="V3350" i="2" s="1"/>
  <c r="D3350" i="2"/>
  <c r="I3350" i="2" s="1"/>
  <c r="U3350" i="2" s="1"/>
  <c r="H3349" i="2"/>
  <c r="F3349" i="2"/>
  <c r="E3349" i="2"/>
  <c r="D3349" i="2"/>
  <c r="P3348" i="2"/>
  <c r="S3348" i="2" s="1"/>
  <c r="H3348" i="2"/>
  <c r="O3348" i="2" s="1"/>
  <c r="R3348" i="2" s="1"/>
  <c r="F3348" i="2"/>
  <c r="K3348" i="2" s="1"/>
  <c r="W3348" i="2" s="1"/>
  <c r="E3348" i="2"/>
  <c r="D3348" i="2"/>
  <c r="I3348" i="2" s="1"/>
  <c r="U3348" i="2" s="1"/>
  <c r="H3347" i="2"/>
  <c r="F3347" i="2"/>
  <c r="E3347" i="2"/>
  <c r="D3347" i="2"/>
  <c r="P3346" i="2"/>
  <c r="S3346" i="2" s="1"/>
  <c r="H3346" i="2"/>
  <c r="O3346" i="2" s="1"/>
  <c r="R3346" i="2" s="1"/>
  <c r="F3346" i="2"/>
  <c r="K3346" i="2" s="1"/>
  <c r="W3346" i="2" s="1"/>
  <c r="E3346" i="2"/>
  <c r="J3346" i="2" s="1"/>
  <c r="V3346" i="2" s="1"/>
  <c r="D3346" i="2"/>
  <c r="I3346" i="2" s="1"/>
  <c r="U3346" i="2" s="1"/>
  <c r="H3345" i="2"/>
  <c r="F3345" i="2"/>
  <c r="E3345" i="2"/>
  <c r="J3345" i="2" s="1"/>
  <c r="V3345" i="2" s="1"/>
  <c r="D3345" i="2"/>
  <c r="P3344" i="2"/>
  <c r="S3344" i="2" s="1"/>
  <c r="H3344" i="2"/>
  <c r="O3344" i="2" s="1"/>
  <c r="R3344" i="2" s="1"/>
  <c r="F3344" i="2"/>
  <c r="K3344" i="2" s="1"/>
  <c r="W3344" i="2" s="1"/>
  <c r="E3344" i="2"/>
  <c r="D3344" i="2"/>
  <c r="I3344" i="2" s="1"/>
  <c r="U3344" i="2" s="1"/>
  <c r="H3343" i="2"/>
  <c r="F3343" i="2"/>
  <c r="E3343" i="2"/>
  <c r="J3343" i="2" s="1"/>
  <c r="V3343" i="2" s="1"/>
  <c r="D3343" i="2"/>
  <c r="P3342" i="2"/>
  <c r="S3342" i="2" s="1"/>
  <c r="H3342" i="2"/>
  <c r="O3342" i="2" s="1"/>
  <c r="R3342" i="2" s="1"/>
  <c r="F3342" i="2"/>
  <c r="K3342" i="2" s="1"/>
  <c r="W3342" i="2" s="1"/>
  <c r="E3342" i="2"/>
  <c r="J3342" i="2" s="1"/>
  <c r="V3342" i="2" s="1"/>
  <c r="D3342" i="2"/>
  <c r="I3342" i="2" s="1"/>
  <c r="U3342" i="2" s="1"/>
  <c r="H3341" i="2"/>
  <c r="F3341" i="2"/>
  <c r="E3341" i="2"/>
  <c r="D3341" i="2"/>
  <c r="P3340" i="2"/>
  <c r="S3340" i="2" s="1"/>
  <c r="H3340" i="2"/>
  <c r="O3340" i="2" s="1"/>
  <c r="R3340" i="2" s="1"/>
  <c r="F3340" i="2"/>
  <c r="K3340" i="2" s="1"/>
  <c r="W3340" i="2" s="1"/>
  <c r="E3340" i="2"/>
  <c r="D3340" i="2"/>
  <c r="I3340" i="2" s="1"/>
  <c r="U3340" i="2" s="1"/>
  <c r="H3339" i="2"/>
  <c r="F3339" i="2"/>
  <c r="E3339" i="2"/>
  <c r="D3339" i="2"/>
  <c r="P3338" i="2"/>
  <c r="S3338" i="2" s="1"/>
  <c r="H3338" i="2"/>
  <c r="O3338" i="2" s="1"/>
  <c r="R3338" i="2" s="1"/>
  <c r="F3338" i="2"/>
  <c r="K3338" i="2" s="1"/>
  <c r="W3338" i="2" s="1"/>
  <c r="E3338" i="2"/>
  <c r="J3338" i="2" s="1"/>
  <c r="V3338" i="2" s="1"/>
  <c r="D3338" i="2"/>
  <c r="I3338" i="2" s="1"/>
  <c r="U3338" i="2" s="1"/>
  <c r="H3337" i="2"/>
  <c r="F3337" i="2"/>
  <c r="E3337" i="2"/>
  <c r="J3337" i="2" s="1"/>
  <c r="V3337" i="2" s="1"/>
  <c r="D3337" i="2"/>
  <c r="P3336" i="2"/>
  <c r="S3336" i="2" s="1"/>
  <c r="H3336" i="2"/>
  <c r="O3336" i="2" s="1"/>
  <c r="R3336" i="2" s="1"/>
  <c r="F3336" i="2"/>
  <c r="K3336" i="2" s="1"/>
  <c r="W3336" i="2" s="1"/>
  <c r="E3336" i="2"/>
  <c r="D3336" i="2"/>
  <c r="I3336" i="2" s="1"/>
  <c r="U3336" i="2" s="1"/>
  <c r="H3335" i="2"/>
  <c r="F3335" i="2"/>
  <c r="E3335" i="2"/>
  <c r="J3335" i="2" s="1"/>
  <c r="V3335" i="2" s="1"/>
  <c r="D3335" i="2"/>
  <c r="P3334" i="2"/>
  <c r="S3334" i="2" s="1"/>
  <c r="H3334" i="2"/>
  <c r="O3334" i="2" s="1"/>
  <c r="R3334" i="2" s="1"/>
  <c r="F3334" i="2"/>
  <c r="K3334" i="2" s="1"/>
  <c r="W3334" i="2" s="1"/>
  <c r="E3334" i="2"/>
  <c r="J3334" i="2" s="1"/>
  <c r="V3334" i="2" s="1"/>
  <c r="D3334" i="2"/>
  <c r="I3334" i="2" s="1"/>
  <c r="U3334" i="2" s="1"/>
  <c r="H3333" i="2"/>
  <c r="F3333" i="2"/>
  <c r="E3333" i="2"/>
  <c r="D3333" i="2"/>
  <c r="P3332" i="2"/>
  <c r="S3332" i="2" s="1"/>
  <c r="H3332" i="2"/>
  <c r="O3332" i="2" s="1"/>
  <c r="R3332" i="2" s="1"/>
  <c r="F3332" i="2"/>
  <c r="K3332" i="2" s="1"/>
  <c r="W3332" i="2" s="1"/>
  <c r="E3332" i="2"/>
  <c r="D3332" i="2"/>
  <c r="I3332" i="2" s="1"/>
  <c r="U3332" i="2" s="1"/>
  <c r="H3331" i="2"/>
  <c r="F3331" i="2"/>
  <c r="E3331" i="2"/>
  <c r="D3331" i="2"/>
  <c r="P3330" i="2"/>
  <c r="S3330" i="2" s="1"/>
  <c r="H3330" i="2"/>
  <c r="O3330" i="2" s="1"/>
  <c r="R3330" i="2" s="1"/>
  <c r="F3330" i="2"/>
  <c r="K3330" i="2" s="1"/>
  <c r="W3330" i="2" s="1"/>
  <c r="E3330" i="2"/>
  <c r="J3330" i="2" s="1"/>
  <c r="V3330" i="2" s="1"/>
  <c r="D3330" i="2"/>
  <c r="I3330" i="2" s="1"/>
  <c r="U3330" i="2" s="1"/>
  <c r="H3329" i="2"/>
  <c r="F3329" i="2"/>
  <c r="E3329" i="2"/>
  <c r="J3329" i="2" s="1"/>
  <c r="V3329" i="2" s="1"/>
  <c r="D3329" i="2"/>
  <c r="P3328" i="2"/>
  <c r="S3328" i="2" s="1"/>
  <c r="H3328" i="2"/>
  <c r="O3328" i="2" s="1"/>
  <c r="R3328" i="2" s="1"/>
  <c r="F3328" i="2"/>
  <c r="K3328" i="2" s="1"/>
  <c r="W3328" i="2" s="1"/>
  <c r="E3328" i="2"/>
  <c r="D3328" i="2"/>
  <c r="I3328" i="2" s="1"/>
  <c r="U3328" i="2" s="1"/>
  <c r="H3327" i="2"/>
  <c r="F3327" i="2"/>
  <c r="E3327" i="2"/>
  <c r="J3327" i="2" s="1"/>
  <c r="V3327" i="2" s="1"/>
  <c r="D3327" i="2"/>
  <c r="P3326" i="2"/>
  <c r="S3326" i="2" s="1"/>
  <c r="H3326" i="2"/>
  <c r="O3326" i="2" s="1"/>
  <c r="R3326" i="2" s="1"/>
  <c r="F3326" i="2"/>
  <c r="K3326" i="2" s="1"/>
  <c r="W3326" i="2" s="1"/>
  <c r="E3326" i="2"/>
  <c r="J3326" i="2" s="1"/>
  <c r="V3326" i="2" s="1"/>
  <c r="D3326" i="2"/>
  <c r="I3326" i="2" s="1"/>
  <c r="U3326" i="2" s="1"/>
  <c r="H3325" i="2"/>
  <c r="F3325" i="2"/>
  <c r="E3325" i="2"/>
  <c r="D3325" i="2"/>
  <c r="P3324" i="2"/>
  <c r="S3324" i="2" s="1"/>
  <c r="H3324" i="2"/>
  <c r="O3324" i="2" s="1"/>
  <c r="R3324" i="2" s="1"/>
  <c r="F3324" i="2"/>
  <c r="K3324" i="2" s="1"/>
  <c r="W3324" i="2" s="1"/>
  <c r="E3324" i="2"/>
  <c r="D3324" i="2"/>
  <c r="I3324" i="2" s="1"/>
  <c r="U3324" i="2" s="1"/>
  <c r="H3323" i="2"/>
  <c r="F3323" i="2"/>
  <c r="E3323" i="2"/>
  <c r="D3323" i="2"/>
  <c r="P3322" i="2"/>
  <c r="S3322" i="2" s="1"/>
  <c r="H3322" i="2"/>
  <c r="O3322" i="2" s="1"/>
  <c r="R3322" i="2" s="1"/>
  <c r="F3322" i="2"/>
  <c r="K3322" i="2" s="1"/>
  <c r="W3322" i="2" s="1"/>
  <c r="E3322" i="2"/>
  <c r="J3322" i="2" s="1"/>
  <c r="V3322" i="2" s="1"/>
  <c r="D3322" i="2"/>
  <c r="I3322" i="2" s="1"/>
  <c r="U3322" i="2" s="1"/>
  <c r="H3321" i="2"/>
  <c r="Q3321" i="2" s="1"/>
  <c r="T3321" i="2" s="1"/>
  <c r="F3321" i="2"/>
  <c r="E3321" i="2"/>
  <c r="D3321" i="2"/>
  <c r="H3320" i="2"/>
  <c r="Q3320" i="2" s="1"/>
  <c r="T3320" i="2" s="1"/>
  <c r="F3320" i="2"/>
  <c r="K3320" i="2" s="1"/>
  <c r="W3320" i="2" s="1"/>
  <c r="E3320" i="2"/>
  <c r="D3320" i="2"/>
  <c r="I3320" i="2" s="1"/>
  <c r="U3320" i="2" s="1"/>
  <c r="T3319" i="2"/>
  <c r="O3319" i="2"/>
  <c r="R3319" i="2" s="1"/>
  <c r="H3319" i="2"/>
  <c r="Q3319" i="2" s="1"/>
  <c r="F3319" i="2"/>
  <c r="K3319" i="2" s="1"/>
  <c r="W3319" i="2" s="1"/>
  <c r="E3319" i="2"/>
  <c r="J3319" i="2" s="1"/>
  <c r="V3319" i="2" s="1"/>
  <c r="D3319" i="2"/>
  <c r="I3319" i="2" s="1"/>
  <c r="U3319" i="2" s="1"/>
  <c r="H3318" i="2"/>
  <c r="F3318" i="2"/>
  <c r="K3318" i="2" s="1"/>
  <c r="W3318" i="2" s="1"/>
  <c r="E3318" i="2"/>
  <c r="D3318" i="2"/>
  <c r="H3317" i="2"/>
  <c r="Q3317" i="2" s="1"/>
  <c r="T3317" i="2" s="1"/>
  <c r="F3317" i="2"/>
  <c r="K3317" i="2" s="1"/>
  <c r="W3317" i="2" s="1"/>
  <c r="E3317" i="2"/>
  <c r="D3317" i="2"/>
  <c r="I3317" i="2" s="1"/>
  <c r="U3317" i="2" s="1"/>
  <c r="H3316" i="2"/>
  <c r="Q3316" i="2" s="1"/>
  <c r="T3316" i="2" s="1"/>
  <c r="F3316" i="2"/>
  <c r="E3316" i="2"/>
  <c r="D3316" i="2"/>
  <c r="P3315" i="2"/>
  <c r="S3315" i="2" s="1"/>
  <c r="H3315" i="2"/>
  <c r="O3315" i="2" s="1"/>
  <c r="R3315" i="2" s="1"/>
  <c r="F3315" i="2"/>
  <c r="K3315" i="2" s="1"/>
  <c r="W3315" i="2" s="1"/>
  <c r="E3315" i="2"/>
  <c r="D3315" i="2"/>
  <c r="I3315" i="2" s="1"/>
  <c r="U3315" i="2" s="1"/>
  <c r="H3314" i="2"/>
  <c r="F3314" i="2"/>
  <c r="E3314" i="2"/>
  <c r="J3314" i="2" s="1"/>
  <c r="V3314" i="2" s="1"/>
  <c r="D3314" i="2"/>
  <c r="P3313" i="2"/>
  <c r="S3313" i="2" s="1"/>
  <c r="H3313" i="2"/>
  <c r="O3313" i="2" s="1"/>
  <c r="R3313" i="2" s="1"/>
  <c r="F3313" i="2"/>
  <c r="K3313" i="2" s="1"/>
  <c r="W3313" i="2" s="1"/>
  <c r="E3313" i="2"/>
  <c r="J3313" i="2" s="1"/>
  <c r="V3313" i="2" s="1"/>
  <c r="D3313" i="2"/>
  <c r="I3313" i="2" s="1"/>
  <c r="U3313" i="2" s="1"/>
  <c r="H3312" i="2"/>
  <c r="F3312" i="2"/>
  <c r="E3312" i="2"/>
  <c r="J3312" i="2" s="1"/>
  <c r="V3312" i="2" s="1"/>
  <c r="D3312" i="2"/>
  <c r="P3311" i="2"/>
  <c r="S3311" i="2" s="1"/>
  <c r="H3311" i="2"/>
  <c r="O3311" i="2" s="1"/>
  <c r="R3311" i="2" s="1"/>
  <c r="F3311" i="2"/>
  <c r="K3311" i="2" s="1"/>
  <c r="W3311" i="2" s="1"/>
  <c r="E3311" i="2"/>
  <c r="D3311" i="2"/>
  <c r="I3311" i="2" s="1"/>
  <c r="U3311" i="2" s="1"/>
  <c r="H3310" i="2"/>
  <c r="F3310" i="2"/>
  <c r="E3310" i="2"/>
  <c r="D3310" i="2"/>
  <c r="P3309" i="2"/>
  <c r="S3309" i="2" s="1"/>
  <c r="H3309" i="2"/>
  <c r="O3309" i="2" s="1"/>
  <c r="R3309" i="2" s="1"/>
  <c r="F3309" i="2"/>
  <c r="K3309" i="2" s="1"/>
  <c r="W3309" i="2" s="1"/>
  <c r="E3309" i="2"/>
  <c r="J3309" i="2" s="1"/>
  <c r="V3309" i="2" s="1"/>
  <c r="D3309" i="2"/>
  <c r="I3309" i="2" s="1"/>
  <c r="U3309" i="2" s="1"/>
  <c r="H3308" i="2"/>
  <c r="F3308" i="2"/>
  <c r="E3308" i="2"/>
  <c r="D3308" i="2"/>
  <c r="P3307" i="2"/>
  <c r="S3307" i="2" s="1"/>
  <c r="H3307" i="2"/>
  <c r="O3307" i="2" s="1"/>
  <c r="R3307" i="2" s="1"/>
  <c r="F3307" i="2"/>
  <c r="K3307" i="2" s="1"/>
  <c r="W3307" i="2" s="1"/>
  <c r="E3307" i="2"/>
  <c r="D3307" i="2"/>
  <c r="I3307" i="2" s="1"/>
  <c r="U3307" i="2" s="1"/>
  <c r="H3306" i="2"/>
  <c r="F3306" i="2"/>
  <c r="E3306" i="2"/>
  <c r="J3306" i="2" s="1"/>
  <c r="V3306" i="2" s="1"/>
  <c r="D3306" i="2"/>
  <c r="P3305" i="2"/>
  <c r="S3305" i="2" s="1"/>
  <c r="H3305" i="2"/>
  <c r="O3305" i="2" s="1"/>
  <c r="R3305" i="2" s="1"/>
  <c r="F3305" i="2"/>
  <c r="K3305" i="2" s="1"/>
  <c r="W3305" i="2" s="1"/>
  <c r="E3305" i="2"/>
  <c r="J3305" i="2" s="1"/>
  <c r="V3305" i="2" s="1"/>
  <c r="D3305" i="2"/>
  <c r="I3305" i="2" s="1"/>
  <c r="U3305" i="2" s="1"/>
  <c r="H3304" i="2"/>
  <c r="F3304" i="2"/>
  <c r="E3304" i="2"/>
  <c r="J3304" i="2" s="1"/>
  <c r="V3304" i="2" s="1"/>
  <c r="D3304" i="2"/>
  <c r="P3303" i="2"/>
  <c r="S3303" i="2" s="1"/>
  <c r="H3303" i="2"/>
  <c r="O3303" i="2" s="1"/>
  <c r="R3303" i="2" s="1"/>
  <c r="F3303" i="2"/>
  <c r="K3303" i="2" s="1"/>
  <c r="W3303" i="2" s="1"/>
  <c r="E3303" i="2"/>
  <c r="D3303" i="2"/>
  <c r="I3303" i="2" s="1"/>
  <c r="U3303" i="2" s="1"/>
  <c r="H3302" i="2"/>
  <c r="F3302" i="2"/>
  <c r="E3302" i="2"/>
  <c r="D3302" i="2"/>
  <c r="P3301" i="2"/>
  <c r="S3301" i="2" s="1"/>
  <c r="H3301" i="2"/>
  <c r="O3301" i="2" s="1"/>
  <c r="R3301" i="2" s="1"/>
  <c r="F3301" i="2"/>
  <c r="K3301" i="2" s="1"/>
  <c r="W3301" i="2" s="1"/>
  <c r="E3301" i="2"/>
  <c r="J3301" i="2" s="1"/>
  <c r="V3301" i="2" s="1"/>
  <c r="D3301" i="2"/>
  <c r="I3301" i="2" s="1"/>
  <c r="U3301" i="2" s="1"/>
  <c r="H3300" i="2"/>
  <c r="F3300" i="2"/>
  <c r="E3300" i="2"/>
  <c r="D3300" i="2"/>
  <c r="P3299" i="2"/>
  <c r="S3299" i="2" s="1"/>
  <c r="H3299" i="2"/>
  <c r="O3299" i="2" s="1"/>
  <c r="R3299" i="2" s="1"/>
  <c r="F3299" i="2"/>
  <c r="K3299" i="2" s="1"/>
  <c r="W3299" i="2" s="1"/>
  <c r="E3299" i="2"/>
  <c r="D3299" i="2"/>
  <c r="I3299" i="2" s="1"/>
  <c r="U3299" i="2" s="1"/>
  <c r="H3298" i="2"/>
  <c r="F3298" i="2"/>
  <c r="E3298" i="2"/>
  <c r="J3298" i="2" s="1"/>
  <c r="V3298" i="2" s="1"/>
  <c r="D3298" i="2"/>
  <c r="P3297" i="2"/>
  <c r="S3297" i="2" s="1"/>
  <c r="H3297" i="2"/>
  <c r="O3297" i="2" s="1"/>
  <c r="R3297" i="2" s="1"/>
  <c r="F3297" i="2"/>
  <c r="K3297" i="2" s="1"/>
  <c r="W3297" i="2" s="1"/>
  <c r="E3297" i="2"/>
  <c r="J3297" i="2" s="1"/>
  <c r="V3297" i="2" s="1"/>
  <c r="D3297" i="2"/>
  <c r="I3297" i="2" s="1"/>
  <c r="U3297" i="2" s="1"/>
  <c r="H3296" i="2"/>
  <c r="F3296" i="2"/>
  <c r="E3296" i="2"/>
  <c r="J3296" i="2" s="1"/>
  <c r="V3296" i="2" s="1"/>
  <c r="D3296" i="2"/>
  <c r="P3295" i="2"/>
  <c r="S3295" i="2" s="1"/>
  <c r="H3295" i="2"/>
  <c r="O3295" i="2" s="1"/>
  <c r="R3295" i="2" s="1"/>
  <c r="F3295" i="2"/>
  <c r="K3295" i="2" s="1"/>
  <c r="W3295" i="2" s="1"/>
  <c r="E3295" i="2"/>
  <c r="D3295" i="2"/>
  <c r="I3295" i="2" s="1"/>
  <c r="U3295" i="2" s="1"/>
  <c r="H3294" i="2"/>
  <c r="F3294" i="2"/>
  <c r="E3294" i="2"/>
  <c r="D3294" i="2"/>
  <c r="P3293" i="2"/>
  <c r="S3293" i="2" s="1"/>
  <c r="H3293" i="2"/>
  <c r="O3293" i="2" s="1"/>
  <c r="R3293" i="2" s="1"/>
  <c r="F3293" i="2"/>
  <c r="K3293" i="2" s="1"/>
  <c r="W3293" i="2" s="1"/>
  <c r="E3293" i="2"/>
  <c r="J3293" i="2" s="1"/>
  <c r="V3293" i="2" s="1"/>
  <c r="D3293" i="2"/>
  <c r="I3293" i="2" s="1"/>
  <c r="U3293" i="2" s="1"/>
  <c r="H3292" i="2"/>
  <c r="F3292" i="2"/>
  <c r="E3292" i="2"/>
  <c r="D3292" i="2"/>
  <c r="P3291" i="2"/>
  <c r="S3291" i="2" s="1"/>
  <c r="H3291" i="2"/>
  <c r="O3291" i="2" s="1"/>
  <c r="R3291" i="2" s="1"/>
  <c r="F3291" i="2"/>
  <c r="K3291" i="2" s="1"/>
  <c r="W3291" i="2" s="1"/>
  <c r="E3291" i="2"/>
  <c r="D3291" i="2"/>
  <c r="I3291" i="2" s="1"/>
  <c r="U3291" i="2" s="1"/>
  <c r="H3290" i="2"/>
  <c r="F3290" i="2"/>
  <c r="E3290" i="2"/>
  <c r="J3290" i="2" s="1"/>
  <c r="V3290" i="2" s="1"/>
  <c r="D3290" i="2"/>
  <c r="P3289" i="2"/>
  <c r="S3289" i="2" s="1"/>
  <c r="H3289" i="2"/>
  <c r="O3289" i="2" s="1"/>
  <c r="R3289" i="2" s="1"/>
  <c r="F3289" i="2"/>
  <c r="K3289" i="2" s="1"/>
  <c r="W3289" i="2" s="1"/>
  <c r="E3289" i="2"/>
  <c r="J3289" i="2" s="1"/>
  <c r="V3289" i="2" s="1"/>
  <c r="D3289" i="2"/>
  <c r="I3289" i="2" s="1"/>
  <c r="U3289" i="2" s="1"/>
  <c r="H3288" i="2"/>
  <c r="F3288" i="2"/>
  <c r="E3288" i="2"/>
  <c r="J3288" i="2" s="1"/>
  <c r="V3288" i="2" s="1"/>
  <c r="D3288" i="2"/>
  <c r="P3287" i="2"/>
  <c r="S3287" i="2" s="1"/>
  <c r="H3287" i="2"/>
  <c r="O3287" i="2" s="1"/>
  <c r="R3287" i="2" s="1"/>
  <c r="F3287" i="2"/>
  <c r="K3287" i="2" s="1"/>
  <c r="W3287" i="2" s="1"/>
  <c r="E3287" i="2"/>
  <c r="D3287" i="2"/>
  <c r="I3287" i="2" s="1"/>
  <c r="U3287" i="2" s="1"/>
  <c r="H3286" i="2"/>
  <c r="F3286" i="2"/>
  <c r="E3286" i="2"/>
  <c r="D3286" i="2"/>
  <c r="P3285" i="2"/>
  <c r="S3285" i="2" s="1"/>
  <c r="H3285" i="2"/>
  <c r="O3285" i="2" s="1"/>
  <c r="R3285" i="2" s="1"/>
  <c r="F3285" i="2"/>
  <c r="K3285" i="2" s="1"/>
  <c r="W3285" i="2" s="1"/>
  <c r="E3285" i="2"/>
  <c r="J3285" i="2" s="1"/>
  <c r="V3285" i="2" s="1"/>
  <c r="D3285" i="2"/>
  <c r="I3285" i="2" s="1"/>
  <c r="U3285" i="2" s="1"/>
  <c r="H3284" i="2"/>
  <c r="F3284" i="2"/>
  <c r="E3284" i="2"/>
  <c r="D3284" i="2"/>
  <c r="P3283" i="2"/>
  <c r="S3283" i="2" s="1"/>
  <c r="H3283" i="2"/>
  <c r="O3283" i="2" s="1"/>
  <c r="R3283" i="2" s="1"/>
  <c r="F3283" i="2"/>
  <c r="K3283" i="2" s="1"/>
  <c r="W3283" i="2" s="1"/>
  <c r="E3283" i="2"/>
  <c r="D3283" i="2"/>
  <c r="I3283" i="2" s="1"/>
  <c r="U3283" i="2" s="1"/>
  <c r="H3282" i="2"/>
  <c r="F3282" i="2"/>
  <c r="E3282" i="2"/>
  <c r="J3282" i="2" s="1"/>
  <c r="V3282" i="2" s="1"/>
  <c r="D3282" i="2"/>
  <c r="P3281" i="2"/>
  <c r="S3281" i="2" s="1"/>
  <c r="H3281" i="2"/>
  <c r="O3281" i="2" s="1"/>
  <c r="R3281" i="2" s="1"/>
  <c r="F3281" i="2"/>
  <c r="K3281" i="2" s="1"/>
  <c r="W3281" i="2" s="1"/>
  <c r="E3281" i="2"/>
  <c r="J3281" i="2" s="1"/>
  <c r="V3281" i="2" s="1"/>
  <c r="D3281" i="2"/>
  <c r="I3281" i="2" s="1"/>
  <c r="U3281" i="2" s="1"/>
  <c r="H3280" i="2"/>
  <c r="F3280" i="2"/>
  <c r="E3280" i="2"/>
  <c r="J3280" i="2" s="1"/>
  <c r="V3280" i="2" s="1"/>
  <c r="D3280" i="2"/>
  <c r="P3279" i="2"/>
  <c r="S3279" i="2" s="1"/>
  <c r="H3279" i="2"/>
  <c r="O3279" i="2" s="1"/>
  <c r="R3279" i="2" s="1"/>
  <c r="F3279" i="2"/>
  <c r="K3279" i="2" s="1"/>
  <c r="W3279" i="2" s="1"/>
  <c r="E3279" i="2"/>
  <c r="D3279" i="2"/>
  <c r="I3279" i="2" s="1"/>
  <c r="U3279" i="2" s="1"/>
  <c r="H3278" i="2"/>
  <c r="F3278" i="2"/>
  <c r="E3278" i="2"/>
  <c r="D3278" i="2"/>
  <c r="P3277" i="2"/>
  <c r="S3277" i="2" s="1"/>
  <c r="H3277" i="2"/>
  <c r="O3277" i="2" s="1"/>
  <c r="R3277" i="2" s="1"/>
  <c r="F3277" i="2"/>
  <c r="K3277" i="2" s="1"/>
  <c r="W3277" i="2" s="1"/>
  <c r="E3277" i="2"/>
  <c r="J3277" i="2" s="1"/>
  <c r="V3277" i="2" s="1"/>
  <c r="D3277" i="2"/>
  <c r="I3277" i="2" s="1"/>
  <c r="U3277" i="2" s="1"/>
  <c r="H3276" i="2"/>
  <c r="F3276" i="2"/>
  <c r="E3276" i="2"/>
  <c r="D3276" i="2"/>
  <c r="P3275" i="2"/>
  <c r="S3275" i="2" s="1"/>
  <c r="H3275" i="2"/>
  <c r="O3275" i="2" s="1"/>
  <c r="R3275" i="2" s="1"/>
  <c r="F3275" i="2"/>
  <c r="K3275" i="2" s="1"/>
  <c r="W3275" i="2" s="1"/>
  <c r="E3275" i="2"/>
  <c r="D3275" i="2"/>
  <c r="I3275" i="2" s="1"/>
  <c r="U3275" i="2" s="1"/>
  <c r="H3274" i="2"/>
  <c r="F3274" i="2"/>
  <c r="E3274" i="2"/>
  <c r="J3274" i="2" s="1"/>
  <c r="V3274" i="2" s="1"/>
  <c r="D3274" i="2"/>
  <c r="P3273" i="2"/>
  <c r="S3273" i="2" s="1"/>
  <c r="H3273" i="2"/>
  <c r="O3273" i="2" s="1"/>
  <c r="R3273" i="2" s="1"/>
  <c r="F3273" i="2"/>
  <c r="K3273" i="2" s="1"/>
  <c r="W3273" i="2" s="1"/>
  <c r="E3273" i="2"/>
  <c r="J3273" i="2" s="1"/>
  <c r="V3273" i="2" s="1"/>
  <c r="D3273" i="2"/>
  <c r="I3273" i="2" s="1"/>
  <c r="U3273" i="2" s="1"/>
  <c r="H3272" i="2"/>
  <c r="F3272" i="2"/>
  <c r="E3272" i="2"/>
  <c r="J3272" i="2" s="1"/>
  <c r="V3272" i="2" s="1"/>
  <c r="D3272" i="2"/>
  <c r="P3271" i="2"/>
  <c r="S3271" i="2" s="1"/>
  <c r="H3271" i="2"/>
  <c r="O3271" i="2" s="1"/>
  <c r="R3271" i="2" s="1"/>
  <c r="F3271" i="2"/>
  <c r="K3271" i="2" s="1"/>
  <c r="W3271" i="2" s="1"/>
  <c r="E3271" i="2"/>
  <c r="D3271" i="2"/>
  <c r="I3271" i="2" s="1"/>
  <c r="U3271" i="2" s="1"/>
  <c r="H3270" i="2"/>
  <c r="F3270" i="2"/>
  <c r="E3270" i="2"/>
  <c r="D3270" i="2"/>
  <c r="P3269" i="2"/>
  <c r="S3269" i="2" s="1"/>
  <c r="H3269" i="2"/>
  <c r="O3269" i="2" s="1"/>
  <c r="R3269" i="2" s="1"/>
  <c r="F3269" i="2"/>
  <c r="K3269" i="2" s="1"/>
  <c r="W3269" i="2" s="1"/>
  <c r="E3269" i="2"/>
  <c r="J3269" i="2" s="1"/>
  <c r="V3269" i="2" s="1"/>
  <c r="D3269" i="2"/>
  <c r="I3269" i="2" s="1"/>
  <c r="U3269" i="2" s="1"/>
  <c r="H3268" i="2"/>
  <c r="F3268" i="2"/>
  <c r="E3268" i="2"/>
  <c r="D3268" i="2"/>
  <c r="P3267" i="2"/>
  <c r="S3267" i="2" s="1"/>
  <c r="H3267" i="2"/>
  <c r="O3267" i="2" s="1"/>
  <c r="R3267" i="2" s="1"/>
  <c r="F3267" i="2"/>
  <c r="K3267" i="2" s="1"/>
  <c r="W3267" i="2" s="1"/>
  <c r="E3267" i="2"/>
  <c r="D3267" i="2"/>
  <c r="I3267" i="2" s="1"/>
  <c r="U3267" i="2" s="1"/>
  <c r="H3266" i="2"/>
  <c r="F3266" i="2"/>
  <c r="E3266" i="2"/>
  <c r="J3266" i="2" s="1"/>
  <c r="V3266" i="2" s="1"/>
  <c r="D3266" i="2"/>
  <c r="P3265" i="2"/>
  <c r="S3265" i="2" s="1"/>
  <c r="H3265" i="2"/>
  <c r="O3265" i="2" s="1"/>
  <c r="R3265" i="2" s="1"/>
  <c r="F3265" i="2"/>
  <c r="K3265" i="2" s="1"/>
  <c r="W3265" i="2" s="1"/>
  <c r="E3265" i="2"/>
  <c r="J3265" i="2" s="1"/>
  <c r="V3265" i="2" s="1"/>
  <c r="D3265" i="2"/>
  <c r="I3265" i="2" s="1"/>
  <c r="U3265" i="2" s="1"/>
  <c r="H3264" i="2"/>
  <c r="F3264" i="2"/>
  <c r="E3264" i="2"/>
  <c r="J3264" i="2" s="1"/>
  <c r="V3264" i="2" s="1"/>
  <c r="D3264" i="2"/>
  <c r="P3263" i="2"/>
  <c r="S3263" i="2" s="1"/>
  <c r="H3263" i="2"/>
  <c r="O3263" i="2" s="1"/>
  <c r="R3263" i="2" s="1"/>
  <c r="F3263" i="2"/>
  <c r="K3263" i="2" s="1"/>
  <c r="W3263" i="2" s="1"/>
  <c r="E3263" i="2"/>
  <c r="D3263" i="2"/>
  <c r="I3263" i="2" s="1"/>
  <c r="U3263" i="2" s="1"/>
  <c r="H3262" i="2"/>
  <c r="F3262" i="2"/>
  <c r="E3262" i="2"/>
  <c r="D3262" i="2"/>
  <c r="P3261" i="2"/>
  <c r="S3261" i="2" s="1"/>
  <c r="H3261" i="2"/>
  <c r="O3261" i="2" s="1"/>
  <c r="R3261" i="2" s="1"/>
  <c r="F3261" i="2"/>
  <c r="K3261" i="2" s="1"/>
  <c r="W3261" i="2" s="1"/>
  <c r="E3261" i="2"/>
  <c r="J3261" i="2" s="1"/>
  <c r="V3261" i="2" s="1"/>
  <c r="D3261" i="2"/>
  <c r="I3261" i="2" s="1"/>
  <c r="U3261" i="2" s="1"/>
  <c r="H3260" i="2"/>
  <c r="F3260" i="2"/>
  <c r="E3260" i="2"/>
  <c r="D3260" i="2"/>
  <c r="P3259" i="2"/>
  <c r="S3259" i="2" s="1"/>
  <c r="H3259" i="2"/>
  <c r="O3259" i="2" s="1"/>
  <c r="R3259" i="2" s="1"/>
  <c r="F3259" i="2"/>
  <c r="K3259" i="2" s="1"/>
  <c r="W3259" i="2" s="1"/>
  <c r="E3259" i="2"/>
  <c r="D3259" i="2"/>
  <c r="I3259" i="2" s="1"/>
  <c r="U3259" i="2" s="1"/>
  <c r="H3258" i="2"/>
  <c r="F3258" i="2"/>
  <c r="E3258" i="2"/>
  <c r="J3258" i="2" s="1"/>
  <c r="V3258" i="2" s="1"/>
  <c r="D3258" i="2"/>
  <c r="P3257" i="2"/>
  <c r="S3257" i="2" s="1"/>
  <c r="H3257" i="2"/>
  <c r="O3257" i="2" s="1"/>
  <c r="R3257" i="2" s="1"/>
  <c r="F3257" i="2"/>
  <c r="K3257" i="2" s="1"/>
  <c r="W3257" i="2" s="1"/>
  <c r="E3257" i="2"/>
  <c r="J3257" i="2" s="1"/>
  <c r="V3257" i="2" s="1"/>
  <c r="D3257" i="2"/>
  <c r="I3257" i="2" s="1"/>
  <c r="U3257" i="2" s="1"/>
  <c r="H3256" i="2"/>
  <c r="F3256" i="2"/>
  <c r="E3256" i="2"/>
  <c r="J3256" i="2" s="1"/>
  <c r="V3256" i="2" s="1"/>
  <c r="D3256" i="2"/>
  <c r="P3255" i="2"/>
  <c r="S3255" i="2" s="1"/>
  <c r="H3255" i="2"/>
  <c r="O3255" i="2" s="1"/>
  <c r="R3255" i="2" s="1"/>
  <c r="F3255" i="2"/>
  <c r="K3255" i="2" s="1"/>
  <c r="W3255" i="2" s="1"/>
  <c r="E3255" i="2"/>
  <c r="D3255" i="2"/>
  <c r="I3255" i="2" s="1"/>
  <c r="U3255" i="2" s="1"/>
  <c r="H3254" i="2"/>
  <c r="F3254" i="2"/>
  <c r="E3254" i="2"/>
  <c r="D3254" i="2"/>
  <c r="P3253" i="2"/>
  <c r="S3253" i="2" s="1"/>
  <c r="H3253" i="2"/>
  <c r="O3253" i="2" s="1"/>
  <c r="R3253" i="2" s="1"/>
  <c r="F3253" i="2"/>
  <c r="K3253" i="2" s="1"/>
  <c r="W3253" i="2" s="1"/>
  <c r="E3253" i="2"/>
  <c r="J3253" i="2" s="1"/>
  <c r="V3253" i="2" s="1"/>
  <c r="D3253" i="2"/>
  <c r="I3253" i="2" s="1"/>
  <c r="U3253" i="2" s="1"/>
  <c r="H3252" i="2"/>
  <c r="F3252" i="2"/>
  <c r="E3252" i="2"/>
  <c r="D3252" i="2"/>
  <c r="P3251" i="2"/>
  <c r="S3251" i="2" s="1"/>
  <c r="H3251" i="2"/>
  <c r="O3251" i="2" s="1"/>
  <c r="R3251" i="2" s="1"/>
  <c r="F3251" i="2"/>
  <c r="K3251" i="2" s="1"/>
  <c r="W3251" i="2" s="1"/>
  <c r="E3251" i="2"/>
  <c r="D3251" i="2"/>
  <c r="I3251" i="2" s="1"/>
  <c r="U3251" i="2" s="1"/>
  <c r="H3250" i="2"/>
  <c r="F3250" i="2"/>
  <c r="E3250" i="2"/>
  <c r="J3250" i="2" s="1"/>
  <c r="V3250" i="2" s="1"/>
  <c r="D3250" i="2"/>
  <c r="P3249" i="2"/>
  <c r="S3249" i="2" s="1"/>
  <c r="H3249" i="2"/>
  <c r="O3249" i="2" s="1"/>
  <c r="R3249" i="2" s="1"/>
  <c r="F3249" i="2"/>
  <c r="K3249" i="2" s="1"/>
  <c r="W3249" i="2" s="1"/>
  <c r="E3249" i="2"/>
  <c r="J3249" i="2" s="1"/>
  <c r="V3249" i="2" s="1"/>
  <c r="D3249" i="2"/>
  <c r="I3249" i="2" s="1"/>
  <c r="U3249" i="2" s="1"/>
  <c r="H3248" i="2"/>
  <c r="F3248" i="2"/>
  <c r="E3248" i="2"/>
  <c r="J3248" i="2" s="1"/>
  <c r="V3248" i="2" s="1"/>
  <c r="D3248" i="2"/>
  <c r="P3247" i="2"/>
  <c r="S3247" i="2" s="1"/>
  <c r="H3247" i="2"/>
  <c r="O3247" i="2" s="1"/>
  <c r="R3247" i="2" s="1"/>
  <c r="F3247" i="2"/>
  <c r="K3247" i="2" s="1"/>
  <c r="W3247" i="2" s="1"/>
  <c r="E3247" i="2"/>
  <c r="D3247" i="2"/>
  <c r="I3247" i="2" s="1"/>
  <c r="U3247" i="2" s="1"/>
  <c r="H3246" i="2"/>
  <c r="F3246" i="2"/>
  <c r="E3246" i="2"/>
  <c r="D3246" i="2"/>
  <c r="P3245" i="2"/>
  <c r="S3245" i="2" s="1"/>
  <c r="H3245" i="2"/>
  <c r="O3245" i="2" s="1"/>
  <c r="R3245" i="2" s="1"/>
  <c r="F3245" i="2"/>
  <c r="K3245" i="2" s="1"/>
  <c r="W3245" i="2" s="1"/>
  <c r="E3245" i="2"/>
  <c r="J3245" i="2" s="1"/>
  <c r="V3245" i="2" s="1"/>
  <c r="D3245" i="2"/>
  <c r="I3245" i="2" s="1"/>
  <c r="U3245" i="2" s="1"/>
  <c r="H3244" i="2"/>
  <c r="F3244" i="2"/>
  <c r="E3244" i="2"/>
  <c r="D3244" i="2"/>
  <c r="P3243" i="2"/>
  <c r="S3243" i="2" s="1"/>
  <c r="H3243" i="2"/>
  <c r="O3243" i="2" s="1"/>
  <c r="R3243" i="2" s="1"/>
  <c r="F3243" i="2"/>
  <c r="K3243" i="2" s="1"/>
  <c r="W3243" i="2" s="1"/>
  <c r="E3243" i="2"/>
  <c r="D3243" i="2"/>
  <c r="I3243" i="2" s="1"/>
  <c r="U3243" i="2" s="1"/>
  <c r="H3242" i="2"/>
  <c r="F3242" i="2"/>
  <c r="E3242" i="2"/>
  <c r="J3242" i="2" s="1"/>
  <c r="V3242" i="2" s="1"/>
  <c r="D3242" i="2"/>
  <c r="P3241" i="2"/>
  <c r="S3241" i="2" s="1"/>
  <c r="H3241" i="2"/>
  <c r="O3241" i="2" s="1"/>
  <c r="R3241" i="2" s="1"/>
  <c r="F3241" i="2"/>
  <c r="K3241" i="2" s="1"/>
  <c r="W3241" i="2" s="1"/>
  <c r="E3241" i="2"/>
  <c r="J3241" i="2" s="1"/>
  <c r="V3241" i="2" s="1"/>
  <c r="D3241" i="2"/>
  <c r="I3241" i="2" s="1"/>
  <c r="U3241" i="2" s="1"/>
  <c r="H3240" i="2"/>
  <c r="F3240" i="2"/>
  <c r="E3240" i="2"/>
  <c r="J3240" i="2" s="1"/>
  <c r="V3240" i="2" s="1"/>
  <c r="D3240" i="2"/>
  <c r="P3239" i="2"/>
  <c r="S3239" i="2" s="1"/>
  <c r="H3239" i="2"/>
  <c r="O3239" i="2" s="1"/>
  <c r="R3239" i="2" s="1"/>
  <c r="F3239" i="2"/>
  <c r="K3239" i="2" s="1"/>
  <c r="W3239" i="2" s="1"/>
  <c r="E3239" i="2"/>
  <c r="D3239" i="2"/>
  <c r="I3239" i="2" s="1"/>
  <c r="U3239" i="2" s="1"/>
  <c r="H3238" i="2"/>
  <c r="P3238" i="2" s="1"/>
  <c r="S3238" i="2" s="1"/>
  <c r="F3238" i="2"/>
  <c r="E3238" i="2"/>
  <c r="D3238" i="2"/>
  <c r="H3237" i="2"/>
  <c r="F3237" i="2"/>
  <c r="E3237" i="2"/>
  <c r="D3237" i="2"/>
  <c r="P3236" i="2"/>
  <c r="S3236" i="2" s="1"/>
  <c r="H3236" i="2"/>
  <c r="F3236" i="2"/>
  <c r="E3236" i="2"/>
  <c r="J3236" i="2" s="1"/>
  <c r="V3236" i="2" s="1"/>
  <c r="D3236" i="2"/>
  <c r="H3235" i="2"/>
  <c r="F3235" i="2"/>
  <c r="E3235" i="2"/>
  <c r="D3235" i="2"/>
  <c r="H3234" i="2"/>
  <c r="F3234" i="2"/>
  <c r="E3234" i="2"/>
  <c r="D3234" i="2"/>
  <c r="H3233" i="2"/>
  <c r="F3233" i="2"/>
  <c r="E3233" i="2"/>
  <c r="D3233" i="2"/>
  <c r="P3232" i="2"/>
  <c r="S3232" i="2" s="1"/>
  <c r="H3232" i="2"/>
  <c r="F3232" i="2"/>
  <c r="E3232" i="2"/>
  <c r="J3232" i="2" s="1"/>
  <c r="V3232" i="2" s="1"/>
  <c r="D3232" i="2"/>
  <c r="H3231" i="2"/>
  <c r="F3231" i="2"/>
  <c r="E3231" i="2"/>
  <c r="D3231" i="2"/>
  <c r="H3230" i="2"/>
  <c r="P3230" i="2" s="1"/>
  <c r="S3230" i="2" s="1"/>
  <c r="F3230" i="2"/>
  <c r="E3230" i="2"/>
  <c r="D3230" i="2"/>
  <c r="H3229" i="2"/>
  <c r="F3229" i="2"/>
  <c r="E3229" i="2"/>
  <c r="D3229" i="2"/>
  <c r="P3228" i="2"/>
  <c r="S3228" i="2" s="1"/>
  <c r="H3228" i="2"/>
  <c r="F3228" i="2"/>
  <c r="E3228" i="2"/>
  <c r="J3228" i="2" s="1"/>
  <c r="V3228" i="2" s="1"/>
  <c r="D3228" i="2"/>
  <c r="H3227" i="2"/>
  <c r="F3227" i="2"/>
  <c r="E3227" i="2"/>
  <c r="D3227" i="2"/>
  <c r="H3226" i="2"/>
  <c r="P3226" i="2" s="1"/>
  <c r="S3226" i="2" s="1"/>
  <c r="F3226" i="2"/>
  <c r="E3226" i="2"/>
  <c r="D3226" i="2"/>
  <c r="H3225" i="2"/>
  <c r="F3225" i="2"/>
  <c r="E3225" i="2"/>
  <c r="D3225" i="2"/>
  <c r="P3224" i="2"/>
  <c r="S3224" i="2" s="1"/>
  <c r="H3224" i="2"/>
  <c r="F3224" i="2"/>
  <c r="E3224" i="2"/>
  <c r="J3224" i="2" s="1"/>
  <c r="V3224" i="2" s="1"/>
  <c r="D3224" i="2"/>
  <c r="T3223" i="2"/>
  <c r="P3223" i="2"/>
  <c r="S3223" i="2" s="1"/>
  <c r="H3223" i="2"/>
  <c r="Q3223" i="2" s="1"/>
  <c r="F3223" i="2"/>
  <c r="K3223" i="2" s="1"/>
  <c r="W3223" i="2" s="1"/>
  <c r="E3223" i="2"/>
  <c r="D3223" i="2"/>
  <c r="I3223" i="2" s="1"/>
  <c r="U3223" i="2" s="1"/>
  <c r="H3222" i="2"/>
  <c r="F3222" i="2"/>
  <c r="E3222" i="2"/>
  <c r="D3222" i="2"/>
  <c r="U3221" i="2"/>
  <c r="Q3221" i="2"/>
  <c r="T3221" i="2" s="1"/>
  <c r="P3221" i="2"/>
  <c r="S3221" i="2" s="1"/>
  <c r="H3221" i="2"/>
  <c r="O3221" i="2" s="1"/>
  <c r="R3221" i="2" s="1"/>
  <c r="F3221" i="2"/>
  <c r="K3221" i="2" s="1"/>
  <c r="W3221" i="2" s="1"/>
  <c r="E3221" i="2"/>
  <c r="J3221" i="2" s="1"/>
  <c r="V3221" i="2" s="1"/>
  <c r="D3221" i="2"/>
  <c r="I3221" i="2" s="1"/>
  <c r="H3220" i="2"/>
  <c r="F3220" i="2"/>
  <c r="E3220" i="2"/>
  <c r="D3220" i="2"/>
  <c r="U3219" i="2"/>
  <c r="P3219" i="2"/>
  <c r="S3219" i="2" s="1"/>
  <c r="H3219" i="2"/>
  <c r="O3219" i="2" s="1"/>
  <c r="R3219" i="2" s="1"/>
  <c r="F3219" i="2"/>
  <c r="K3219" i="2" s="1"/>
  <c r="W3219" i="2" s="1"/>
  <c r="E3219" i="2"/>
  <c r="D3219" i="2"/>
  <c r="I3219" i="2" s="1"/>
  <c r="H3218" i="2"/>
  <c r="F3218" i="2"/>
  <c r="E3218" i="2"/>
  <c r="D3218" i="2"/>
  <c r="U3217" i="2"/>
  <c r="Q3217" i="2"/>
  <c r="T3217" i="2" s="1"/>
  <c r="P3217" i="2"/>
  <c r="S3217" i="2" s="1"/>
  <c r="H3217" i="2"/>
  <c r="O3217" i="2" s="1"/>
  <c r="R3217" i="2" s="1"/>
  <c r="F3217" i="2"/>
  <c r="K3217" i="2" s="1"/>
  <c r="W3217" i="2" s="1"/>
  <c r="E3217" i="2"/>
  <c r="J3217" i="2" s="1"/>
  <c r="V3217" i="2" s="1"/>
  <c r="D3217" i="2"/>
  <c r="I3217" i="2" s="1"/>
  <c r="H3216" i="2"/>
  <c r="F3216" i="2"/>
  <c r="E3216" i="2"/>
  <c r="D3216" i="2"/>
  <c r="P3215" i="2"/>
  <c r="S3215" i="2" s="1"/>
  <c r="H3215" i="2"/>
  <c r="O3215" i="2" s="1"/>
  <c r="R3215" i="2" s="1"/>
  <c r="F3215" i="2"/>
  <c r="K3215" i="2" s="1"/>
  <c r="W3215" i="2" s="1"/>
  <c r="E3215" i="2"/>
  <c r="D3215" i="2"/>
  <c r="I3215" i="2" s="1"/>
  <c r="U3215" i="2" s="1"/>
  <c r="H3214" i="2"/>
  <c r="F3214" i="2"/>
  <c r="E3214" i="2"/>
  <c r="J3214" i="2" s="1"/>
  <c r="V3214" i="2" s="1"/>
  <c r="D3214" i="2"/>
  <c r="Q3213" i="2"/>
  <c r="T3213" i="2" s="1"/>
  <c r="P3213" i="2"/>
  <c r="S3213" i="2" s="1"/>
  <c r="H3213" i="2"/>
  <c r="O3213" i="2" s="1"/>
  <c r="R3213" i="2" s="1"/>
  <c r="F3213" i="2"/>
  <c r="K3213" i="2" s="1"/>
  <c r="W3213" i="2" s="1"/>
  <c r="E3213" i="2"/>
  <c r="J3213" i="2" s="1"/>
  <c r="V3213" i="2" s="1"/>
  <c r="D3213" i="2"/>
  <c r="I3213" i="2" s="1"/>
  <c r="U3213" i="2" s="1"/>
  <c r="H3212" i="2"/>
  <c r="F3212" i="2"/>
  <c r="E3212" i="2"/>
  <c r="J3212" i="2" s="1"/>
  <c r="V3212" i="2" s="1"/>
  <c r="D3212" i="2"/>
  <c r="P3211" i="2"/>
  <c r="S3211" i="2" s="1"/>
  <c r="H3211" i="2"/>
  <c r="O3211" i="2" s="1"/>
  <c r="R3211" i="2" s="1"/>
  <c r="F3211" i="2"/>
  <c r="K3211" i="2" s="1"/>
  <c r="W3211" i="2" s="1"/>
  <c r="E3211" i="2"/>
  <c r="D3211" i="2"/>
  <c r="I3211" i="2" s="1"/>
  <c r="U3211" i="2" s="1"/>
  <c r="Q3210" i="2"/>
  <c r="T3210" i="2" s="1"/>
  <c r="H3210" i="2"/>
  <c r="F3210" i="2"/>
  <c r="E3210" i="2"/>
  <c r="J3210" i="2" s="1"/>
  <c r="V3210" i="2" s="1"/>
  <c r="D3210" i="2"/>
  <c r="Q3209" i="2"/>
  <c r="T3209" i="2" s="1"/>
  <c r="P3209" i="2"/>
  <c r="S3209" i="2" s="1"/>
  <c r="H3209" i="2"/>
  <c r="O3209" i="2" s="1"/>
  <c r="R3209" i="2" s="1"/>
  <c r="F3209" i="2"/>
  <c r="K3209" i="2" s="1"/>
  <c r="W3209" i="2" s="1"/>
  <c r="E3209" i="2"/>
  <c r="J3209" i="2" s="1"/>
  <c r="V3209" i="2" s="1"/>
  <c r="D3209" i="2"/>
  <c r="I3209" i="2" s="1"/>
  <c r="U3209" i="2" s="1"/>
  <c r="Q3208" i="2"/>
  <c r="T3208" i="2" s="1"/>
  <c r="H3208" i="2"/>
  <c r="F3208" i="2"/>
  <c r="E3208" i="2"/>
  <c r="J3208" i="2" s="1"/>
  <c r="V3208" i="2" s="1"/>
  <c r="D3208" i="2"/>
  <c r="P3207" i="2"/>
  <c r="S3207" i="2" s="1"/>
  <c r="H3207" i="2"/>
  <c r="O3207" i="2" s="1"/>
  <c r="R3207" i="2" s="1"/>
  <c r="F3207" i="2"/>
  <c r="K3207" i="2" s="1"/>
  <c r="W3207" i="2" s="1"/>
  <c r="E3207" i="2"/>
  <c r="D3207" i="2"/>
  <c r="I3207" i="2" s="1"/>
  <c r="U3207" i="2" s="1"/>
  <c r="H3206" i="2"/>
  <c r="F3206" i="2"/>
  <c r="E3206" i="2"/>
  <c r="D3206" i="2"/>
  <c r="Q3205" i="2"/>
  <c r="T3205" i="2" s="1"/>
  <c r="H3205" i="2"/>
  <c r="P3205" i="2" s="1"/>
  <c r="S3205" i="2" s="1"/>
  <c r="F3205" i="2"/>
  <c r="K3205" i="2" s="1"/>
  <c r="W3205" i="2" s="1"/>
  <c r="E3205" i="2"/>
  <c r="D3205" i="2"/>
  <c r="I3205" i="2" s="1"/>
  <c r="U3205" i="2" s="1"/>
  <c r="Q3204" i="2"/>
  <c r="T3204" i="2" s="1"/>
  <c r="J3204" i="2"/>
  <c r="V3204" i="2" s="1"/>
  <c r="H3204" i="2"/>
  <c r="P3204" i="2" s="1"/>
  <c r="S3204" i="2" s="1"/>
  <c r="F3204" i="2"/>
  <c r="K3204" i="2" s="1"/>
  <c r="W3204" i="2" s="1"/>
  <c r="E3204" i="2"/>
  <c r="D3204" i="2"/>
  <c r="I3204" i="2" s="1"/>
  <c r="U3204" i="2" s="1"/>
  <c r="H3203" i="2"/>
  <c r="P3203" i="2" s="1"/>
  <c r="S3203" i="2" s="1"/>
  <c r="F3203" i="2"/>
  <c r="E3203" i="2"/>
  <c r="D3203" i="2"/>
  <c r="H3202" i="2"/>
  <c r="F3202" i="2"/>
  <c r="E3202" i="2"/>
  <c r="J3202" i="2" s="1"/>
  <c r="V3202" i="2" s="1"/>
  <c r="D3202" i="2"/>
  <c r="Q3201" i="2"/>
  <c r="T3201" i="2" s="1"/>
  <c r="H3201" i="2"/>
  <c r="P3201" i="2" s="1"/>
  <c r="S3201" i="2" s="1"/>
  <c r="F3201" i="2"/>
  <c r="K3201" i="2" s="1"/>
  <c r="W3201" i="2" s="1"/>
  <c r="E3201" i="2"/>
  <c r="D3201" i="2"/>
  <c r="I3201" i="2" s="1"/>
  <c r="U3201" i="2" s="1"/>
  <c r="Q3200" i="2"/>
  <c r="T3200" i="2" s="1"/>
  <c r="J3200" i="2"/>
  <c r="V3200" i="2" s="1"/>
  <c r="H3200" i="2"/>
  <c r="P3200" i="2" s="1"/>
  <c r="S3200" i="2" s="1"/>
  <c r="F3200" i="2"/>
  <c r="K3200" i="2" s="1"/>
  <c r="W3200" i="2" s="1"/>
  <c r="E3200" i="2"/>
  <c r="D3200" i="2"/>
  <c r="I3200" i="2" s="1"/>
  <c r="U3200" i="2" s="1"/>
  <c r="Q3199" i="2"/>
  <c r="T3199" i="2" s="1"/>
  <c r="H3199" i="2"/>
  <c r="P3199" i="2" s="1"/>
  <c r="S3199" i="2" s="1"/>
  <c r="F3199" i="2"/>
  <c r="E3199" i="2"/>
  <c r="J3199" i="2" s="1"/>
  <c r="V3199" i="2" s="1"/>
  <c r="D3199" i="2"/>
  <c r="H3198" i="2"/>
  <c r="F3198" i="2"/>
  <c r="E3198" i="2"/>
  <c r="J3198" i="2" s="1"/>
  <c r="V3198" i="2" s="1"/>
  <c r="D3198" i="2"/>
  <c r="Q3197" i="2"/>
  <c r="T3197" i="2" s="1"/>
  <c r="H3197" i="2"/>
  <c r="P3197" i="2" s="1"/>
  <c r="S3197" i="2" s="1"/>
  <c r="F3197" i="2"/>
  <c r="K3197" i="2" s="1"/>
  <c r="W3197" i="2" s="1"/>
  <c r="E3197" i="2"/>
  <c r="D3197" i="2"/>
  <c r="I3197" i="2" s="1"/>
  <c r="U3197" i="2" s="1"/>
  <c r="Q3196" i="2"/>
  <c r="T3196" i="2" s="1"/>
  <c r="J3196" i="2"/>
  <c r="V3196" i="2" s="1"/>
  <c r="H3196" i="2"/>
  <c r="P3196" i="2" s="1"/>
  <c r="S3196" i="2" s="1"/>
  <c r="F3196" i="2"/>
  <c r="K3196" i="2" s="1"/>
  <c r="W3196" i="2" s="1"/>
  <c r="E3196" i="2"/>
  <c r="D3196" i="2"/>
  <c r="I3196" i="2" s="1"/>
  <c r="U3196" i="2" s="1"/>
  <c r="H3195" i="2"/>
  <c r="P3195" i="2" s="1"/>
  <c r="S3195" i="2" s="1"/>
  <c r="F3195" i="2"/>
  <c r="E3195" i="2"/>
  <c r="J3195" i="2" s="1"/>
  <c r="V3195" i="2" s="1"/>
  <c r="D3195" i="2"/>
  <c r="H3194" i="2"/>
  <c r="F3194" i="2"/>
  <c r="E3194" i="2"/>
  <c r="D3194" i="2"/>
  <c r="Q3193" i="2"/>
  <c r="T3193" i="2" s="1"/>
  <c r="H3193" i="2"/>
  <c r="P3193" i="2" s="1"/>
  <c r="S3193" i="2" s="1"/>
  <c r="F3193" i="2"/>
  <c r="K3193" i="2" s="1"/>
  <c r="W3193" i="2" s="1"/>
  <c r="E3193" i="2"/>
  <c r="D3193" i="2"/>
  <c r="I3193" i="2" s="1"/>
  <c r="U3193" i="2" s="1"/>
  <c r="Q3192" i="2"/>
  <c r="T3192" i="2" s="1"/>
  <c r="J3192" i="2"/>
  <c r="V3192" i="2" s="1"/>
  <c r="H3192" i="2"/>
  <c r="P3192" i="2" s="1"/>
  <c r="S3192" i="2" s="1"/>
  <c r="F3192" i="2"/>
  <c r="K3192" i="2" s="1"/>
  <c r="W3192" i="2" s="1"/>
  <c r="E3192" i="2"/>
  <c r="D3192" i="2"/>
  <c r="I3192" i="2" s="1"/>
  <c r="U3192" i="2" s="1"/>
  <c r="H3191" i="2"/>
  <c r="P3191" i="2" s="1"/>
  <c r="S3191" i="2" s="1"/>
  <c r="F3191" i="2"/>
  <c r="E3191" i="2"/>
  <c r="D3191" i="2"/>
  <c r="H3190" i="2"/>
  <c r="F3190" i="2"/>
  <c r="E3190" i="2"/>
  <c r="D3190" i="2"/>
  <c r="Q3189" i="2"/>
  <c r="T3189" i="2" s="1"/>
  <c r="H3189" i="2"/>
  <c r="P3189" i="2" s="1"/>
  <c r="S3189" i="2" s="1"/>
  <c r="F3189" i="2"/>
  <c r="K3189" i="2" s="1"/>
  <c r="W3189" i="2" s="1"/>
  <c r="E3189" i="2"/>
  <c r="D3189" i="2"/>
  <c r="I3189" i="2" s="1"/>
  <c r="U3189" i="2" s="1"/>
  <c r="Q3188" i="2"/>
  <c r="T3188" i="2" s="1"/>
  <c r="J3188" i="2"/>
  <c r="V3188" i="2" s="1"/>
  <c r="H3188" i="2"/>
  <c r="P3188" i="2" s="1"/>
  <c r="S3188" i="2" s="1"/>
  <c r="F3188" i="2"/>
  <c r="K3188" i="2" s="1"/>
  <c r="W3188" i="2" s="1"/>
  <c r="E3188" i="2"/>
  <c r="D3188" i="2"/>
  <c r="I3188" i="2" s="1"/>
  <c r="U3188" i="2" s="1"/>
  <c r="H3187" i="2"/>
  <c r="P3187" i="2" s="1"/>
  <c r="S3187" i="2" s="1"/>
  <c r="F3187" i="2"/>
  <c r="E3187" i="2"/>
  <c r="D3187" i="2"/>
  <c r="H3186" i="2"/>
  <c r="F3186" i="2"/>
  <c r="E3186" i="2"/>
  <c r="J3186" i="2" s="1"/>
  <c r="V3186" i="2" s="1"/>
  <c r="D3186" i="2"/>
  <c r="Q3185" i="2"/>
  <c r="T3185" i="2" s="1"/>
  <c r="H3185" i="2"/>
  <c r="P3185" i="2" s="1"/>
  <c r="S3185" i="2" s="1"/>
  <c r="F3185" i="2"/>
  <c r="K3185" i="2" s="1"/>
  <c r="W3185" i="2" s="1"/>
  <c r="E3185" i="2"/>
  <c r="D3185" i="2"/>
  <c r="I3185" i="2" s="1"/>
  <c r="U3185" i="2" s="1"/>
  <c r="Q3184" i="2"/>
  <c r="T3184" i="2" s="1"/>
  <c r="J3184" i="2"/>
  <c r="V3184" i="2" s="1"/>
  <c r="H3184" i="2"/>
  <c r="P3184" i="2" s="1"/>
  <c r="S3184" i="2" s="1"/>
  <c r="F3184" i="2"/>
  <c r="K3184" i="2" s="1"/>
  <c r="W3184" i="2" s="1"/>
  <c r="E3184" i="2"/>
  <c r="D3184" i="2"/>
  <c r="I3184" i="2" s="1"/>
  <c r="U3184" i="2" s="1"/>
  <c r="Q3183" i="2"/>
  <c r="T3183" i="2" s="1"/>
  <c r="H3183" i="2"/>
  <c r="P3183" i="2" s="1"/>
  <c r="S3183" i="2" s="1"/>
  <c r="F3183" i="2"/>
  <c r="E3183" i="2"/>
  <c r="J3183" i="2" s="1"/>
  <c r="V3183" i="2" s="1"/>
  <c r="D3183" i="2"/>
  <c r="H3182" i="2"/>
  <c r="F3182" i="2"/>
  <c r="E3182" i="2"/>
  <c r="J3182" i="2" s="1"/>
  <c r="V3182" i="2" s="1"/>
  <c r="D3182" i="2"/>
  <c r="Q3181" i="2"/>
  <c r="T3181" i="2" s="1"/>
  <c r="H3181" i="2"/>
  <c r="P3181" i="2" s="1"/>
  <c r="S3181" i="2" s="1"/>
  <c r="F3181" i="2"/>
  <c r="K3181" i="2" s="1"/>
  <c r="W3181" i="2" s="1"/>
  <c r="E3181" i="2"/>
  <c r="D3181" i="2"/>
  <c r="I3181" i="2" s="1"/>
  <c r="U3181" i="2" s="1"/>
  <c r="Q3180" i="2"/>
  <c r="T3180" i="2" s="1"/>
  <c r="J3180" i="2"/>
  <c r="V3180" i="2" s="1"/>
  <c r="H3180" i="2"/>
  <c r="P3180" i="2" s="1"/>
  <c r="S3180" i="2" s="1"/>
  <c r="F3180" i="2"/>
  <c r="K3180" i="2" s="1"/>
  <c r="W3180" i="2" s="1"/>
  <c r="E3180" i="2"/>
  <c r="D3180" i="2"/>
  <c r="I3180" i="2" s="1"/>
  <c r="U3180" i="2" s="1"/>
  <c r="H3179" i="2"/>
  <c r="P3179" i="2" s="1"/>
  <c r="S3179" i="2" s="1"/>
  <c r="F3179" i="2"/>
  <c r="E3179" i="2"/>
  <c r="J3179" i="2" s="1"/>
  <c r="V3179" i="2" s="1"/>
  <c r="D3179" i="2"/>
  <c r="H3178" i="2"/>
  <c r="F3178" i="2"/>
  <c r="E3178" i="2"/>
  <c r="D3178" i="2"/>
  <c r="Q3177" i="2"/>
  <c r="T3177" i="2" s="1"/>
  <c r="H3177" i="2"/>
  <c r="P3177" i="2" s="1"/>
  <c r="S3177" i="2" s="1"/>
  <c r="F3177" i="2"/>
  <c r="K3177" i="2" s="1"/>
  <c r="W3177" i="2" s="1"/>
  <c r="E3177" i="2"/>
  <c r="D3177" i="2"/>
  <c r="I3177" i="2" s="1"/>
  <c r="U3177" i="2" s="1"/>
  <c r="Q3176" i="2"/>
  <c r="T3176" i="2" s="1"/>
  <c r="J3176" i="2"/>
  <c r="V3176" i="2" s="1"/>
  <c r="H3176" i="2"/>
  <c r="P3176" i="2" s="1"/>
  <c r="S3176" i="2" s="1"/>
  <c r="F3176" i="2"/>
  <c r="K3176" i="2" s="1"/>
  <c r="W3176" i="2" s="1"/>
  <c r="E3176" i="2"/>
  <c r="D3176" i="2"/>
  <c r="I3176" i="2" s="1"/>
  <c r="U3176" i="2" s="1"/>
  <c r="H3175" i="2"/>
  <c r="P3175" i="2" s="1"/>
  <c r="S3175" i="2" s="1"/>
  <c r="F3175" i="2"/>
  <c r="E3175" i="2"/>
  <c r="D3175" i="2"/>
  <c r="H3174" i="2"/>
  <c r="F3174" i="2"/>
  <c r="E3174" i="2"/>
  <c r="D3174" i="2"/>
  <c r="Q3173" i="2"/>
  <c r="T3173" i="2" s="1"/>
  <c r="H3173" i="2"/>
  <c r="P3173" i="2" s="1"/>
  <c r="S3173" i="2" s="1"/>
  <c r="F3173" i="2"/>
  <c r="K3173" i="2" s="1"/>
  <c r="W3173" i="2" s="1"/>
  <c r="E3173" i="2"/>
  <c r="D3173" i="2"/>
  <c r="I3173" i="2" s="1"/>
  <c r="U3173" i="2" s="1"/>
  <c r="Q3172" i="2"/>
  <c r="T3172" i="2" s="1"/>
  <c r="J3172" i="2"/>
  <c r="V3172" i="2" s="1"/>
  <c r="H3172" i="2"/>
  <c r="P3172" i="2" s="1"/>
  <c r="S3172" i="2" s="1"/>
  <c r="F3172" i="2"/>
  <c r="K3172" i="2" s="1"/>
  <c r="W3172" i="2" s="1"/>
  <c r="E3172" i="2"/>
  <c r="D3172" i="2"/>
  <c r="I3172" i="2" s="1"/>
  <c r="U3172" i="2" s="1"/>
  <c r="H3171" i="2"/>
  <c r="P3171" i="2" s="1"/>
  <c r="S3171" i="2" s="1"/>
  <c r="F3171" i="2"/>
  <c r="E3171" i="2"/>
  <c r="D3171" i="2"/>
  <c r="H3170" i="2"/>
  <c r="F3170" i="2"/>
  <c r="E3170" i="2"/>
  <c r="J3170" i="2" s="1"/>
  <c r="V3170" i="2" s="1"/>
  <c r="D3170" i="2"/>
  <c r="Q3169" i="2"/>
  <c r="T3169" i="2" s="1"/>
  <c r="H3169" i="2"/>
  <c r="P3169" i="2" s="1"/>
  <c r="S3169" i="2" s="1"/>
  <c r="F3169" i="2"/>
  <c r="K3169" i="2" s="1"/>
  <c r="W3169" i="2" s="1"/>
  <c r="E3169" i="2"/>
  <c r="D3169" i="2"/>
  <c r="I3169" i="2" s="1"/>
  <c r="U3169" i="2" s="1"/>
  <c r="Q3168" i="2"/>
  <c r="T3168" i="2" s="1"/>
  <c r="J3168" i="2"/>
  <c r="V3168" i="2" s="1"/>
  <c r="H3168" i="2"/>
  <c r="P3168" i="2" s="1"/>
  <c r="S3168" i="2" s="1"/>
  <c r="F3168" i="2"/>
  <c r="K3168" i="2" s="1"/>
  <c r="W3168" i="2" s="1"/>
  <c r="E3168" i="2"/>
  <c r="D3168" i="2"/>
  <c r="I3168" i="2" s="1"/>
  <c r="U3168" i="2" s="1"/>
  <c r="Q3167" i="2"/>
  <c r="T3167" i="2" s="1"/>
  <c r="H3167" i="2"/>
  <c r="P3167" i="2" s="1"/>
  <c r="S3167" i="2" s="1"/>
  <c r="F3167" i="2"/>
  <c r="E3167" i="2"/>
  <c r="J3167" i="2" s="1"/>
  <c r="V3167" i="2" s="1"/>
  <c r="D3167" i="2"/>
  <c r="H3166" i="2"/>
  <c r="F3166" i="2"/>
  <c r="E3166" i="2"/>
  <c r="J3166" i="2" s="1"/>
  <c r="V3166" i="2" s="1"/>
  <c r="D3166" i="2"/>
  <c r="Q3165" i="2"/>
  <c r="T3165" i="2" s="1"/>
  <c r="H3165" i="2"/>
  <c r="P3165" i="2" s="1"/>
  <c r="S3165" i="2" s="1"/>
  <c r="F3165" i="2"/>
  <c r="K3165" i="2" s="1"/>
  <c r="W3165" i="2" s="1"/>
  <c r="E3165" i="2"/>
  <c r="D3165" i="2"/>
  <c r="I3165" i="2" s="1"/>
  <c r="U3165" i="2" s="1"/>
  <c r="Q3164" i="2"/>
  <c r="T3164" i="2" s="1"/>
  <c r="J3164" i="2"/>
  <c r="V3164" i="2" s="1"/>
  <c r="H3164" i="2"/>
  <c r="P3164" i="2" s="1"/>
  <c r="S3164" i="2" s="1"/>
  <c r="F3164" i="2"/>
  <c r="K3164" i="2" s="1"/>
  <c r="W3164" i="2" s="1"/>
  <c r="E3164" i="2"/>
  <c r="D3164" i="2"/>
  <c r="I3164" i="2" s="1"/>
  <c r="U3164" i="2" s="1"/>
  <c r="H3163" i="2"/>
  <c r="P3163" i="2" s="1"/>
  <c r="S3163" i="2" s="1"/>
  <c r="F3163" i="2"/>
  <c r="E3163" i="2"/>
  <c r="J3163" i="2" s="1"/>
  <c r="V3163" i="2" s="1"/>
  <c r="D3163" i="2"/>
  <c r="H3162" i="2"/>
  <c r="F3162" i="2"/>
  <c r="E3162" i="2"/>
  <c r="D3162" i="2"/>
  <c r="Q3161" i="2"/>
  <c r="T3161" i="2" s="1"/>
  <c r="H3161" i="2"/>
  <c r="P3161" i="2" s="1"/>
  <c r="S3161" i="2" s="1"/>
  <c r="F3161" i="2"/>
  <c r="K3161" i="2" s="1"/>
  <c r="W3161" i="2" s="1"/>
  <c r="E3161" i="2"/>
  <c r="D3161" i="2"/>
  <c r="I3161" i="2" s="1"/>
  <c r="U3161" i="2" s="1"/>
  <c r="Q3160" i="2"/>
  <c r="T3160" i="2" s="1"/>
  <c r="J3160" i="2"/>
  <c r="V3160" i="2" s="1"/>
  <c r="H3160" i="2"/>
  <c r="P3160" i="2" s="1"/>
  <c r="S3160" i="2" s="1"/>
  <c r="F3160" i="2"/>
  <c r="K3160" i="2" s="1"/>
  <c r="W3160" i="2" s="1"/>
  <c r="E3160" i="2"/>
  <c r="D3160" i="2"/>
  <c r="I3160" i="2" s="1"/>
  <c r="U3160" i="2" s="1"/>
  <c r="H3159" i="2"/>
  <c r="P3159" i="2" s="1"/>
  <c r="S3159" i="2" s="1"/>
  <c r="F3159" i="2"/>
  <c r="E3159" i="2"/>
  <c r="D3159" i="2"/>
  <c r="H3158" i="2"/>
  <c r="F3158" i="2"/>
  <c r="E3158" i="2"/>
  <c r="D3158" i="2"/>
  <c r="Q3157" i="2"/>
  <c r="T3157" i="2" s="1"/>
  <c r="H3157" i="2"/>
  <c r="P3157" i="2" s="1"/>
  <c r="S3157" i="2" s="1"/>
  <c r="F3157" i="2"/>
  <c r="K3157" i="2" s="1"/>
  <c r="W3157" i="2" s="1"/>
  <c r="E3157" i="2"/>
  <c r="D3157" i="2"/>
  <c r="I3157" i="2" s="1"/>
  <c r="U3157" i="2" s="1"/>
  <c r="Q3156" i="2"/>
  <c r="T3156" i="2" s="1"/>
  <c r="J3156" i="2"/>
  <c r="V3156" i="2" s="1"/>
  <c r="H3156" i="2"/>
  <c r="P3156" i="2" s="1"/>
  <c r="S3156" i="2" s="1"/>
  <c r="F3156" i="2"/>
  <c r="K3156" i="2" s="1"/>
  <c r="W3156" i="2" s="1"/>
  <c r="E3156" i="2"/>
  <c r="D3156" i="2"/>
  <c r="I3156" i="2" s="1"/>
  <c r="U3156" i="2" s="1"/>
  <c r="H3155" i="2"/>
  <c r="P3155" i="2" s="1"/>
  <c r="S3155" i="2" s="1"/>
  <c r="F3155" i="2"/>
  <c r="E3155" i="2"/>
  <c r="D3155" i="2"/>
  <c r="H3154" i="2"/>
  <c r="F3154" i="2"/>
  <c r="E3154" i="2"/>
  <c r="J3154" i="2" s="1"/>
  <c r="V3154" i="2" s="1"/>
  <c r="D3154" i="2"/>
  <c r="Q3153" i="2"/>
  <c r="T3153" i="2" s="1"/>
  <c r="H3153" i="2"/>
  <c r="P3153" i="2" s="1"/>
  <c r="S3153" i="2" s="1"/>
  <c r="F3153" i="2"/>
  <c r="K3153" i="2" s="1"/>
  <c r="W3153" i="2" s="1"/>
  <c r="E3153" i="2"/>
  <c r="D3153" i="2"/>
  <c r="I3153" i="2" s="1"/>
  <c r="U3153" i="2" s="1"/>
  <c r="Q3152" i="2"/>
  <c r="T3152" i="2" s="1"/>
  <c r="J3152" i="2"/>
  <c r="V3152" i="2" s="1"/>
  <c r="H3152" i="2"/>
  <c r="P3152" i="2" s="1"/>
  <c r="S3152" i="2" s="1"/>
  <c r="F3152" i="2"/>
  <c r="K3152" i="2" s="1"/>
  <c r="W3152" i="2" s="1"/>
  <c r="E3152" i="2"/>
  <c r="D3152" i="2"/>
  <c r="I3152" i="2" s="1"/>
  <c r="U3152" i="2" s="1"/>
  <c r="Q3151" i="2"/>
  <c r="T3151" i="2" s="1"/>
  <c r="H3151" i="2"/>
  <c r="P3151" i="2" s="1"/>
  <c r="S3151" i="2" s="1"/>
  <c r="F3151" i="2"/>
  <c r="E3151" i="2"/>
  <c r="J3151" i="2" s="1"/>
  <c r="V3151" i="2" s="1"/>
  <c r="D3151" i="2"/>
  <c r="H3150" i="2"/>
  <c r="F3150" i="2"/>
  <c r="E3150" i="2"/>
  <c r="J3150" i="2" s="1"/>
  <c r="V3150" i="2" s="1"/>
  <c r="D3150" i="2"/>
  <c r="Q3149" i="2"/>
  <c r="T3149" i="2" s="1"/>
  <c r="H3149" i="2"/>
  <c r="P3149" i="2" s="1"/>
  <c r="S3149" i="2" s="1"/>
  <c r="F3149" i="2"/>
  <c r="K3149" i="2" s="1"/>
  <c r="W3149" i="2" s="1"/>
  <c r="E3149" i="2"/>
  <c r="D3149" i="2"/>
  <c r="I3149" i="2" s="1"/>
  <c r="U3149" i="2" s="1"/>
  <c r="Q3148" i="2"/>
  <c r="T3148" i="2" s="1"/>
  <c r="J3148" i="2"/>
  <c r="V3148" i="2" s="1"/>
  <c r="H3148" i="2"/>
  <c r="P3148" i="2" s="1"/>
  <c r="S3148" i="2" s="1"/>
  <c r="F3148" i="2"/>
  <c r="K3148" i="2" s="1"/>
  <c r="W3148" i="2" s="1"/>
  <c r="E3148" i="2"/>
  <c r="D3148" i="2"/>
  <c r="I3148" i="2" s="1"/>
  <c r="U3148" i="2" s="1"/>
  <c r="H3147" i="2"/>
  <c r="P3147" i="2" s="1"/>
  <c r="S3147" i="2" s="1"/>
  <c r="F3147" i="2"/>
  <c r="E3147" i="2"/>
  <c r="J3147" i="2" s="1"/>
  <c r="V3147" i="2" s="1"/>
  <c r="D3147" i="2"/>
  <c r="H3146" i="2"/>
  <c r="F3146" i="2"/>
  <c r="E3146" i="2"/>
  <c r="D3146" i="2"/>
  <c r="Q3145" i="2"/>
  <c r="T3145" i="2" s="1"/>
  <c r="H3145" i="2"/>
  <c r="P3145" i="2" s="1"/>
  <c r="S3145" i="2" s="1"/>
  <c r="F3145" i="2"/>
  <c r="K3145" i="2" s="1"/>
  <c r="W3145" i="2" s="1"/>
  <c r="E3145" i="2"/>
  <c r="D3145" i="2"/>
  <c r="I3145" i="2" s="1"/>
  <c r="U3145" i="2" s="1"/>
  <c r="Q3144" i="2"/>
  <c r="T3144" i="2" s="1"/>
  <c r="J3144" i="2"/>
  <c r="V3144" i="2" s="1"/>
  <c r="H3144" i="2"/>
  <c r="P3144" i="2" s="1"/>
  <c r="S3144" i="2" s="1"/>
  <c r="F3144" i="2"/>
  <c r="K3144" i="2" s="1"/>
  <c r="W3144" i="2" s="1"/>
  <c r="E3144" i="2"/>
  <c r="D3144" i="2"/>
  <c r="I3144" i="2" s="1"/>
  <c r="U3144" i="2" s="1"/>
  <c r="H3143" i="2"/>
  <c r="P3143" i="2" s="1"/>
  <c r="S3143" i="2" s="1"/>
  <c r="F3143" i="2"/>
  <c r="E3143" i="2"/>
  <c r="D3143" i="2"/>
  <c r="H3142" i="2"/>
  <c r="F3142" i="2"/>
  <c r="E3142" i="2"/>
  <c r="D3142" i="2"/>
  <c r="Q3141" i="2"/>
  <c r="T3141" i="2" s="1"/>
  <c r="H3141" i="2"/>
  <c r="P3141" i="2" s="1"/>
  <c r="S3141" i="2" s="1"/>
  <c r="F3141" i="2"/>
  <c r="K3141" i="2" s="1"/>
  <c r="W3141" i="2" s="1"/>
  <c r="E3141" i="2"/>
  <c r="D3141" i="2"/>
  <c r="I3141" i="2" s="1"/>
  <c r="U3141" i="2" s="1"/>
  <c r="Q3140" i="2"/>
  <c r="T3140" i="2" s="1"/>
  <c r="J3140" i="2"/>
  <c r="V3140" i="2" s="1"/>
  <c r="H3140" i="2"/>
  <c r="P3140" i="2" s="1"/>
  <c r="S3140" i="2" s="1"/>
  <c r="F3140" i="2"/>
  <c r="K3140" i="2" s="1"/>
  <c r="W3140" i="2" s="1"/>
  <c r="E3140" i="2"/>
  <c r="D3140" i="2"/>
  <c r="I3140" i="2" s="1"/>
  <c r="U3140" i="2" s="1"/>
  <c r="H3139" i="2"/>
  <c r="P3139" i="2" s="1"/>
  <c r="S3139" i="2" s="1"/>
  <c r="F3139" i="2"/>
  <c r="E3139" i="2"/>
  <c r="D3139" i="2"/>
  <c r="H3138" i="2"/>
  <c r="F3138" i="2"/>
  <c r="E3138" i="2"/>
  <c r="J3138" i="2" s="1"/>
  <c r="V3138" i="2" s="1"/>
  <c r="D3138" i="2"/>
  <c r="Q3137" i="2"/>
  <c r="T3137" i="2" s="1"/>
  <c r="H3137" i="2"/>
  <c r="F3137" i="2"/>
  <c r="K3137" i="2" s="1"/>
  <c r="W3137" i="2" s="1"/>
  <c r="E3137" i="2"/>
  <c r="D3137" i="2"/>
  <c r="I3137" i="2" s="1"/>
  <c r="U3137" i="2" s="1"/>
  <c r="H3136" i="2"/>
  <c r="P3136" i="2" s="1"/>
  <c r="S3136" i="2" s="1"/>
  <c r="F3136" i="2"/>
  <c r="E3136" i="2"/>
  <c r="D3136" i="2"/>
  <c r="H3135" i="2"/>
  <c r="F3135" i="2"/>
  <c r="E3135" i="2"/>
  <c r="D3135" i="2"/>
  <c r="H3134" i="2"/>
  <c r="F3134" i="2"/>
  <c r="E3134" i="2"/>
  <c r="D3134" i="2"/>
  <c r="Q3133" i="2"/>
  <c r="T3133" i="2" s="1"/>
  <c r="H3133" i="2"/>
  <c r="F3133" i="2"/>
  <c r="E3133" i="2"/>
  <c r="J3133" i="2" s="1"/>
  <c r="V3133" i="2" s="1"/>
  <c r="D3133" i="2"/>
  <c r="H3132" i="2"/>
  <c r="F3132" i="2"/>
  <c r="E3132" i="2"/>
  <c r="J3132" i="2" s="1"/>
  <c r="V3132" i="2" s="1"/>
  <c r="D3132" i="2"/>
  <c r="H3131" i="2"/>
  <c r="F3131" i="2"/>
  <c r="E3131" i="2"/>
  <c r="D3131" i="2"/>
  <c r="H3130" i="2"/>
  <c r="F3130" i="2"/>
  <c r="E3130" i="2"/>
  <c r="D3130" i="2"/>
  <c r="Q3129" i="2"/>
  <c r="T3129" i="2" s="1"/>
  <c r="H3129" i="2"/>
  <c r="F3129" i="2"/>
  <c r="E3129" i="2"/>
  <c r="J3129" i="2" s="1"/>
  <c r="V3129" i="2" s="1"/>
  <c r="D3129" i="2"/>
  <c r="H3128" i="2"/>
  <c r="F3128" i="2"/>
  <c r="E3128" i="2"/>
  <c r="J3128" i="2" s="1"/>
  <c r="V3128" i="2" s="1"/>
  <c r="D3128" i="2"/>
  <c r="H3127" i="2"/>
  <c r="F3127" i="2"/>
  <c r="E3127" i="2"/>
  <c r="D3127" i="2"/>
  <c r="H3126" i="2"/>
  <c r="Q3126" i="2" s="1"/>
  <c r="T3126" i="2" s="1"/>
  <c r="F3126" i="2"/>
  <c r="E3126" i="2"/>
  <c r="D3126" i="2"/>
  <c r="Q3125" i="2"/>
  <c r="T3125" i="2" s="1"/>
  <c r="H3125" i="2"/>
  <c r="F3125" i="2"/>
  <c r="E3125" i="2"/>
  <c r="J3125" i="2" s="1"/>
  <c r="V3125" i="2" s="1"/>
  <c r="D3125" i="2"/>
  <c r="H3124" i="2"/>
  <c r="F3124" i="2"/>
  <c r="E3124" i="2"/>
  <c r="J3124" i="2" s="1"/>
  <c r="V3124" i="2" s="1"/>
  <c r="D3124" i="2"/>
  <c r="H3123" i="2"/>
  <c r="F3123" i="2"/>
  <c r="E3123" i="2"/>
  <c r="D3123" i="2"/>
  <c r="H3122" i="2"/>
  <c r="Q3122" i="2" s="1"/>
  <c r="T3122" i="2" s="1"/>
  <c r="F3122" i="2"/>
  <c r="E3122" i="2"/>
  <c r="D3122" i="2"/>
  <c r="Q3121" i="2"/>
  <c r="T3121" i="2" s="1"/>
  <c r="H3121" i="2"/>
  <c r="F3121" i="2"/>
  <c r="E3121" i="2"/>
  <c r="J3121" i="2" s="1"/>
  <c r="V3121" i="2" s="1"/>
  <c r="D3121" i="2"/>
  <c r="H3120" i="2"/>
  <c r="F3120" i="2"/>
  <c r="E3120" i="2"/>
  <c r="J3120" i="2" s="1"/>
  <c r="V3120" i="2" s="1"/>
  <c r="D3120" i="2"/>
  <c r="H3119" i="2"/>
  <c r="F3119" i="2"/>
  <c r="E3119" i="2"/>
  <c r="D3119" i="2"/>
  <c r="H3118" i="2"/>
  <c r="Q3118" i="2" s="1"/>
  <c r="T3118" i="2" s="1"/>
  <c r="F3118" i="2"/>
  <c r="E3118" i="2"/>
  <c r="D3118" i="2"/>
  <c r="Q3117" i="2"/>
  <c r="T3117" i="2" s="1"/>
  <c r="H3117" i="2"/>
  <c r="F3117" i="2"/>
  <c r="E3117" i="2"/>
  <c r="J3117" i="2" s="1"/>
  <c r="V3117" i="2" s="1"/>
  <c r="D3117" i="2"/>
  <c r="H3116" i="2"/>
  <c r="F3116" i="2"/>
  <c r="E3116" i="2"/>
  <c r="J3116" i="2" s="1"/>
  <c r="V3116" i="2" s="1"/>
  <c r="D3116" i="2"/>
  <c r="H3115" i="2"/>
  <c r="F3115" i="2"/>
  <c r="E3115" i="2"/>
  <c r="D3115" i="2"/>
  <c r="H3114" i="2"/>
  <c r="F3114" i="2"/>
  <c r="E3114" i="2"/>
  <c r="D3114" i="2"/>
  <c r="Q3113" i="2"/>
  <c r="T3113" i="2" s="1"/>
  <c r="H3113" i="2"/>
  <c r="F3113" i="2"/>
  <c r="K3113" i="2" s="1"/>
  <c r="W3113" i="2" s="1"/>
  <c r="E3113" i="2"/>
  <c r="J3113" i="2" s="1"/>
  <c r="V3113" i="2" s="1"/>
  <c r="D3113" i="2"/>
  <c r="O3130" i="2" l="1"/>
  <c r="R3130" i="2" s="1"/>
  <c r="P3130" i="2"/>
  <c r="S3130" i="2" s="1"/>
  <c r="O3222" i="2"/>
  <c r="R3222" i="2" s="1"/>
  <c r="P3222" i="2"/>
  <c r="S3222" i="2" s="1"/>
  <c r="O3252" i="2"/>
  <c r="R3252" i="2" s="1"/>
  <c r="P3252" i="2"/>
  <c r="S3252" i="2" s="1"/>
  <c r="O3260" i="2"/>
  <c r="R3260" i="2" s="1"/>
  <c r="P3260" i="2"/>
  <c r="S3260" i="2" s="1"/>
  <c r="O3292" i="2"/>
  <c r="R3292" i="2" s="1"/>
  <c r="P3292" i="2"/>
  <c r="S3292" i="2" s="1"/>
  <c r="O3300" i="2"/>
  <c r="R3300" i="2" s="1"/>
  <c r="P3300" i="2"/>
  <c r="S3300" i="2" s="1"/>
  <c r="O3331" i="2"/>
  <c r="R3331" i="2" s="1"/>
  <c r="P3331" i="2"/>
  <c r="S3331" i="2" s="1"/>
  <c r="O3339" i="2"/>
  <c r="R3339" i="2" s="1"/>
  <c r="P3339" i="2"/>
  <c r="S3339" i="2" s="1"/>
  <c r="O3347" i="2"/>
  <c r="R3347" i="2" s="1"/>
  <c r="P3347" i="2"/>
  <c r="S3347" i="2" s="1"/>
  <c r="O3355" i="2"/>
  <c r="R3355" i="2" s="1"/>
  <c r="P3355" i="2"/>
  <c r="S3355" i="2" s="1"/>
  <c r="O3395" i="2"/>
  <c r="R3395" i="2" s="1"/>
  <c r="P3395" i="2"/>
  <c r="S3395" i="2" s="1"/>
  <c r="P3484" i="2"/>
  <c r="S3484" i="2" s="1"/>
  <c r="K3484" i="2"/>
  <c r="W3484" i="2" s="1"/>
  <c r="O3522" i="2"/>
  <c r="R3522" i="2" s="1"/>
  <c r="P3522" i="2"/>
  <c r="S3522" i="2" s="1"/>
  <c r="P3537" i="2"/>
  <c r="S3537" i="2" s="1"/>
  <c r="Q3537" i="2"/>
  <c r="T3537" i="2" s="1"/>
  <c r="P3541" i="2"/>
  <c r="S3541" i="2" s="1"/>
  <c r="Q3541" i="2"/>
  <c r="T3541" i="2" s="1"/>
  <c r="AE3170" i="1"/>
  <c r="AF3170" i="1" s="1"/>
  <c r="AC3170" i="1"/>
  <c r="AD3170" i="1" s="1"/>
  <c r="AE3193" i="1"/>
  <c r="AF3193" i="1" s="1"/>
  <c r="AC3193" i="1"/>
  <c r="AD3193" i="1" s="1"/>
  <c r="AE3235" i="1"/>
  <c r="AF3235" i="1" s="1"/>
  <c r="AC3235" i="1"/>
  <c r="AD3235" i="1" s="1"/>
  <c r="L3517" i="1"/>
  <c r="N3517" i="1" s="1"/>
  <c r="K3517" i="1"/>
  <c r="M3517" i="1" s="1"/>
  <c r="G3517" i="1"/>
  <c r="O3517" i="1" s="1"/>
  <c r="AA3517" i="1" s="1"/>
  <c r="AB3517" i="1" s="1"/>
  <c r="O3123" i="2"/>
  <c r="R3123" i="2" s="1"/>
  <c r="P3123" i="2"/>
  <c r="S3123" i="2" s="1"/>
  <c r="O3118" i="2"/>
  <c r="R3118" i="2" s="1"/>
  <c r="P3118" i="2"/>
  <c r="S3118" i="2" s="1"/>
  <c r="O3126" i="2"/>
  <c r="R3126" i="2" s="1"/>
  <c r="P3126" i="2"/>
  <c r="S3126" i="2" s="1"/>
  <c r="P3158" i="2"/>
  <c r="S3158" i="2" s="1"/>
  <c r="Q3158" i="2"/>
  <c r="T3158" i="2" s="1"/>
  <c r="P3190" i="2"/>
  <c r="S3190" i="2" s="1"/>
  <c r="Q3190" i="2"/>
  <c r="T3190" i="2" s="1"/>
  <c r="O3244" i="2"/>
  <c r="R3244" i="2" s="1"/>
  <c r="P3244" i="2"/>
  <c r="S3244" i="2" s="1"/>
  <c r="O3268" i="2"/>
  <c r="R3268" i="2" s="1"/>
  <c r="P3268" i="2"/>
  <c r="S3268" i="2" s="1"/>
  <c r="O3284" i="2"/>
  <c r="R3284" i="2" s="1"/>
  <c r="P3284" i="2"/>
  <c r="S3284" i="2" s="1"/>
  <c r="O3323" i="2"/>
  <c r="R3323" i="2" s="1"/>
  <c r="P3323" i="2"/>
  <c r="S3323" i="2" s="1"/>
  <c r="O3363" i="2"/>
  <c r="R3363" i="2" s="1"/>
  <c r="P3363" i="2"/>
  <c r="S3363" i="2" s="1"/>
  <c r="O3403" i="2"/>
  <c r="R3403" i="2" s="1"/>
  <c r="P3403" i="2"/>
  <c r="S3403" i="2" s="1"/>
  <c r="O3530" i="2"/>
  <c r="R3530" i="2" s="1"/>
  <c r="P3530" i="2"/>
  <c r="S3530" i="2" s="1"/>
  <c r="P3555" i="2"/>
  <c r="S3555" i="2" s="1"/>
  <c r="Q3555" i="2"/>
  <c r="T3555" i="2" s="1"/>
  <c r="AE3138" i="1"/>
  <c r="AF3138" i="1" s="1"/>
  <c r="AC3138" i="1"/>
  <c r="AD3138" i="1" s="1"/>
  <c r="AE3171" i="1"/>
  <c r="AF3171" i="1" s="1"/>
  <c r="AC3171" i="1"/>
  <c r="AD3171" i="1" s="1"/>
  <c r="AE3192" i="1"/>
  <c r="AF3192" i="1" s="1"/>
  <c r="AC3192" i="1"/>
  <c r="AD3192" i="1" s="1"/>
  <c r="AE3212" i="1"/>
  <c r="AF3212" i="1" s="1"/>
  <c r="AC3212" i="1"/>
  <c r="AD3212" i="1" s="1"/>
  <c r="K3444" i="1"/>
  <c r="M3444" i="1" s="1"/>
  <c r="L3444" i="1"/>
  <c r="N3444" i="1" s="1"/>
  <c r="O3115" i="2"/>
  <c r="R3115" i="2" s="1"/>
  <c r="P3115" i="2"/>
  <c r="S3115" i="2" s="1"/>
  <c r="Q3130" i="2"/>
  <c r="T3130" i="2" s="1"/>
  <c r="O3131" i="2"/>
  <c r="R3131" i="2" s="1"/>
  <c r="P3131" i="2"/>
  <c r="S3131" i="2" s="1"/>
  <c r="P3135" i="2"/>
  <c r="S3135" i="2" s="1"/>
  <c r="O3135" i="2"/>
  <c r="R3135" i="2" s="1"/>
  <c r="Q3139" i="2"/>
  <c r="T3139" i="2" s="1"/>
  <c r="P3146" i="2"/>
  <c r="S3146" i="2" s="1"/>
  <c r="Q3146" i="2"/>
  <c r="T3146" i="2" s="1"/>
  <c r="P3162" i="2"/>
  <c r="S3162" i="2" s="1"/>
  <c r="Q3162" i="2"/>
  <c r="T3162" i="2" s="1"/>
  <c r="Q3171" i="2"/>
  <c r="T3171" i="2" s="1"/>
  <c r="P3178" i="2"/>
  <c r="S3178" i="2" s="1"/>
  <c r="Q3178" i="2"/>
  <c r="T3178" i="2" s="1"/>
  <c r="Q3187" i="2"/>
  <c r="T3187" i="2" s="1"/>
  <c r="P3194" i="2"/>
  <c r="S3194" i="2" s="1"/>
  <c r="Q3194" i="2"/>
  <c r="T3194" i="2" s="1"/>
  <c r="Q3203" i="2"/>
  <c r="T3203" i="2" s="1"/>
  <c r="O3216" i="2"/>
  <c r="R3216" i="2" s="1"/>
  <c r="P3216" i="2"/>
  <c r="S3216" i="2" s="1"/>
  <c r="O3218" i="2"/>
  <c r="R3218" i="2" s="1"/>
  <c r="P3218" i="2"/>
  <c r="S3218" i="2" s="1"/>
  <c r="Q3234" i="2"/>
  <c r="T3234" i="2" s="1"/>
  <c r="O3234" i="2"/>
  <c r="R3234" i="2" s="1"/>
  <c r="O3254" i="2"/>
  <c r="R3254" i="2" s="1"/>
  <c r="P3254" i="2"/>
  <c r="S3254" i="2" s="1"/>
  <c r="O3270" i="2"/>
  <c r="R3270" i="2" s="1"/>
  <c r="P3270" i="2"/>
  <c r="S3270" i="2" s="1"/>
  <c r="O3286" i="2"/>
  <c r="R3286" i="2" s="1"/>
  <c r="P3286" i="2"/>
  <c r="S3286" i="2" s="1"/>
  <c r="O3325" i="2"/>
  <c r="R3325" i="2" s="1"/>
  <c r="P3325" i="2"/>
  <c r="S3325" i="2" s="1"/>
  <c r="O3341" i="2"/>
  <c r="R3341" i="2" s="1"/>
  <c r="P3341" i="2"/>
  <c r="S3341" i="2" s="1"/>
  <c r="O3357" i="2"/>
  <c r="R3357" i="2" s="1"/>
  <c r="P3357" i="2"/>
  <c r="S3357" i="2" s="1"/>
  <c r="O3365" i="2"/>
  <c r="R3365" i="2" s="1"/>
  <c r="P3365" i="2"/>
  <c r="S3365" i="2" s="1"/>
  <c r="O3381" i="2"/>
  <c r="R3381" i="2" s="1"/>
  <c r="P3381" i="2"/>
  <c r="S3381" i="2" s="1"/>
  <c r="O3397" i="2"/>
  <c r="R3397" i="2" s="1"/>
  <c r="P3397" i="2"/>
  <c r="S3397" i="2" s="1"/>
  <c r="P3429" i="2"/>
  <c r="S3429" i="2" s="1"/>
  <c r="K3429" i="2"/>
  <c r="W3429" i="2" s="1"/>
  <c r="P3454" i="2"/>
  <c r="S3454" i="2" s="1"/>
  <c r="K3454" i="2"/>
  <c r="W3454" i="2" s="1"/>
  <c r="P3457" i="2"/>
  <c r="S3457" i="2" s="1"/>
  <c r="Q3457" i="2"/>
  <c r="T3457" i="2" s="1"/>
  <c r="J3142" i="2"/>
  <c r="V3142" i="2" s="1"/>
  <c r="J3155" i="2"/>
  <c r="V3155" i="2" s="1"/>
  <c r="J3158" i="2"/>
  <c r="V3158" i="2" s="1"/>
  <c r="Q3159" i="2"/>
  <c r="T3159" i="2" s="1"/>
  <c r="P3166" i="2"/>
  <c r="S3166" i="2" s="1"/>
  <c r="Q3166" i="2"/>
  <c r="T3166" i="2" s="1"/>
  <c r="J3171" i="2"/>
  <c r="V3171" i="2" s="1"/>
  <c r="J3174" i="2"/>
  <c r="V3174" i="2" s="1"/>
  <c r="Q3175" i="2"/>
  <c r="T3175" i="2" s="1"/>
  <c r="P3182" i="2"/>
  <c r="S3182" i="2" s="1"/>
  <c r="Q3182" i="2"/>
  <c r="T3182" i="2" s="1"/>
  <c r="J3187" i="2"/>
  <c r="V3187" i="2" s="1"/>
  <c r="J3190" i="2"/>
  <c r="V3190" i="2" s="1"/>
  <c r="Q3191" i="2"/>
  <c r="T3191" i="2" s="1"/>
  <c r="P3198" i="2"/>
  <c r="S3198" i="2" s="1"/>
  <c r="Q3198" i="2"/>
  <c r="T3198" i="2" s="1"/>
  <c r="J3203" i="2"/>
  <c r="V3203" i="2" s="1"/>
  <c r="J3206" i="2"/>
  <c r="V3206" i="2" s="1"/>
  <c r="O3212" i="2"/>
  <c r="R3212" i="2" s="1"/>
  <c r="P3212" i="2"/>
  <c r="S3212" i="2" s="1"/>
  <c r="O3214" i="2"/>
  <c r="R3214" i="2" s="1"/>
  <c r="P3214" i="2"/>
  <c r="S3214" i="2" s="1"/>
  <c r="Q3216" i="2"/>
  <c r="T3216" i="2" s="1"/>
  <c r="Q3218" i="2"/>
  <c r="T3218" i="2" s="1"/>
  <c r="J3220" i="2"/>
  <c r="V3220" i="2" s="1"/>
  <c r="J3222" i="2"/>
  <c r="V3222" i="2" s="1"/>
  <c r="P3234" i="2"/>
  <c r="S3234" i="2" s="1"/>
  <c r="O3240" i="2"/>
  <c r="R3240" i="2" s="1"/>
  <c r="P3240" i="2"/>
  <c r="S3240" i="2" s="1"/>
  <c r="J3244" i="2"/>
  <c r="V3244" i="2" s="1"/>
  <c r="O3248" i="2"/>
  <c r="R3248" i="2" s="1"/>
  <c r="P3248" i="2"/>
  <c r="S3248" i="2" s="1"/>
  <c r="J3252" i="2"/>
  <c r="V3252" i="2" s="1"/>
  <c r="O3256" i="2"/>
  <c r="R3256" i="2" s="1"/>
  <c r="P3256" i="2"/>
  <c r="S3256" i="2" s="1"/>
  <c r="J3260" i="2"/>
  <c r="V3260" i="2" s="1"/>
  <c r="O3264" i="2"/>
  <c r="R3264" i="2" s="1"/>
  <c r="P3264" i="2"/>
  <c r="S3264" i="2" s="1"/>
  <c r="J3268" i="2"/>
  <c r="V3268" i="2" s="1"/>
  <c r="O3272" i="2"/>
  <c r="R3272" i="2" s="1"/>
  <c r="P3272" i="2"/>
  <c r="S3272" i="2" s="1"/>
  <c r="J3276" i="2"/>
  <c r="V3276" i="2" s="1"/>
  <c r="O3280" i="2"/>
  <c r="R3280" i="2" s="1"/>
  <c r="P3280" i="2"/>
  <c r="S3280" i="2" s="1"/>
  <c r="J3284" i="2"/>
  <c r="V3284" i="2" s="1"/>
  <c r="O3288" i="2"/>
  <c r="R3288" i="2" s="1"/>
  <c r="P3288" i="2"/>
  <c r="S3288" i="2" s="1"/>
  <c r="J3292" i="2"/>
  <c r="V3292" i="2" s="1"/>
  <c r="O3296" i="2"/>
  <c r="R3296" i="2" s="1"/>
  <c r="P3296" i="2"/>
  <c r="S3296" i="2" s="1"/>
  <c r="J3300" i="2"/>
  <c r="V3300" i="2" s="1"/>
  <c r="O3304" i="2"/>
  <c r="R3304" i="2" s="1"/>
  <c r="P3304" i="2"/>
  <c r="S3304" i="2" s="1"/>
  <c r="J3308" i="2"/>
  <c r="V3308" i="2" s="1"/>
  <c r="O3312" i="2"/>
  <c r="R3312" i="2" s="1"/>
  <c r="P3312" i="2"/>
  <c r="S3312" i="2" s="1"/>
  <c r="J3316" i="2"/>
  <c r="V3316" i="2" s="1"/>
  <c r="J3323" i="2"/>
  <c r="V3323" i="2" s="1"/>
  <c r="O3327" i="2"/>
  <c r="R3327" i="2" s="1"/>
  <c r="P3327" i="2"/>
  <c r="S3327" i="2" s="1"/>
  <c r="J3331" i="2"/>
  <c r="V3331" i="2" s="1"/>
  <c r="O3335" i="2"/>
  <c r="R3335" i="2" s="1"/>
  <c r="P3335" i="2"/>
  <c r="S3335" i="2" s="1"/>
  <c r="J3339" i="2"/>
  <c r="V3339" i="2" s="1"/>
  <c r="O3343" i="2"/>
  <c r="R3343" i="2" s="1"/>
  <c r="P3343" i="2"/>
  <c r="S3343" i="2" s="1"/>
  <c r="J3347" i="2"/>
  <c r="V3347" i="2" s="1"/>
  <c r="O3351" i="2"/>
  <c r="R3351" i="2" s="1"/>
  <c r="P3351" i="2"/>
  <c r="S3351" i="2" s="1"/>
  <c r="J3355" i="2"/>
  <c r="V3355" i="2" s="1"/>
  <c r="O3359" i="2"/>
  <c r="R3359" i="2" s="1"/>
  <c r="P3359" i="2"/>
  <c r="S3359" i="2" s="1"/>
  <c r="J3363" i="2"/>
  <c r="V3363" i="2" s="1"/>
  <c r="O3367" i="2"/>
  <c r="R3367" i="2" s="1"/>
  <c r="P3367" i="2"/>
  <c r="S3367" i="2" s="1"/>
  <c r="J3371" i="2"/>
  <c r="V3371" i="2" s="1"/>
  <c r="O3375" i="2"/>
  <c r="R3375" i="2" s="1"/>
  <c r="P3375" i="2"/>
  <c r="S3375" i="2" s="1"/>
  <c r="J3379" i="2"/>
  <c r="V3379" i="2" s="1"/>
  <c r="O3383" i="2"/>
  <c r="R3383" i="2" s="1"/>
  <c r="P3383" i="2"/>
  <c r="S3383" i="2" s="1"/>
  <c r="J3387" i="2"/>
  <c r="V3387" i="2" s="1"/>
  <c r="O3391" i="2"/>
  <c r="R3391" i="2" s="1"/>
  <c r="P3391" i="2"/>
  <c r="S3391" i="2" s="1"/>
  <c r="J3395" i="2"/>
  <c r="V3395" i="2" s="1"/>
  <c r="O3399" i="2"/>
  <c r="R3399" i="2" s="1"/>
  <c r="P3399" i="2"/>
  <c r="S3399" i="2" s="1"/>
  <c r="J3403" i="2"/>
  <c r="V3403" i="2" s="1"/>
  <c r="O3407" i="2"/>
  <c r="R3407" i="2" s="1"/>
  <c r="P3407" i="2"/>
  <c r="S3407" i="2" s="1"/>
  <c r="O3414" i="2"/>
  <c r="R3414" i="2" s="1"/>
  <c r="J3416" i="2"/>
  <c r="V3416" i="2" s="1"/>
  <c r="J3423" i="2"/>
  <c r="V3423" i="2" s="1"/>
  <c r="J3428" i="2"/>
  <c r="V3428" i="2" s="1"/>
  <c r="Q3429" i="2"/>
  <c r="T3429" i="2" s="1"/>
  <c r="J3444" i="2"/>
  <c r="V3444" i="2" s="1"/>
  <c r="Q3448" i="2"/>
  <c r="T3448" i="2" s="1"/>
  <c r="Q3454" i="2"/>
  <c r="T3454" i="2" s="1"/>
  <c r="P3455" i="2"/>
  <c r="S3455" i="2" s="1"/>
  <c r="Q3455" i="2"/>
  <c r="T3455" i="2" s="1"/>
  <c r="K3457" i="2"/>
  <c r="W3457" i="2" s="1"/>
  <c r="P3460" i="2"/>
  <c r="S3460" i="2" s="1"/>
  <c r="K3460" i="2"/>
  <c r="W3460" i="2" s="1"/>
  <c r="Q3466" i="2"/>
  <c r="T3466" i="2" s="1"/>
  <c r="J3468" i="2"/>
  <c r="V3468" i="2" s="1"/>
  <c r="J3470" i="2"/>
  <c r="V3470" i="2" s="1"/>
  <c r="P3476" i="2"/>
  <c r="S3476" i="2" s="1"/>
  <c r="K3476" i="2"/>
  <c r="W3476" i="2" s="1"/>
  <c r="Q3482" i="2"/>
  <c r="T3482" i="2" s="1"/>
  <c r="J3484" i="2"/>
  <c r="V3484" i="2" s="1"/>
  <c r="J3486" i="2"/>
  <c r="V3486" i="2" s="1"/>
  <c r="Q3496" i="2"/>
  <c r="T3496" i="2" s="1"/>
  <c r="O3496" i="2"/>
  <c r="R3496" i="2" s="1"/>
  <c r="P3496" i="2"/>
  <c r="S3496" i="2" s="1"/>
  <c r="J3506" i="2"/>
  <c r="V3506" i="2" s="1"/>
  <c r="O3510" i="2"/>
  <c r="R3510" i="2" s="1"/>
  <c r="P3510" i="2"/>
  <c r="S3510" i="2" s="1"/>
  <c r="J3514" i="2"/>
  <c r="V3514" i="2" s="1"/>
  <c r="O3518" i="2"/>
  <c r="R3518" i="2" s="1"/>
  <c r="P3518" i="2"/>
  <c r="S3518" i="2" s="1"/>
  <c r="J3522" i="2"/>
  <c r="V3522" i="2" s="1"/>
  <c r="O3526" i="2"/>
  <c r="R3526" i="2" s="1"/>
  <c r="P3526" i="2"/>
  <c r="S3526" i="2" s="1"/>
  <c r="J3530" i="2"/>
  <c r="V3530" i="2" s="1"/>
  <c r="O3534" i="2"/>
  <c r="R3534" i="2" s="1"/>
  <c r="P3534" i="2"/>
  <c r="S3534" i="2" s="1"/>
  <c r="J3537" i="2"/>
  <c r="V3537" i="2" s="1"/>
  <c r="J3541" i="2"/>
  <c r="V3541" i="2" s="1"/>
  <c r="P3547" i="2"/>
  <c r="S3547" i="2" s="1"/>
  <c r="K3547" i="2"/>
  <c r="W3547" i="2" s="1"/>
  <c r="Q3547" i="2"/>
  <c r="T3547" i="2" s="1"/>
  <c r="J3555" i="2"/>
  <c r="V3555" i="2" s="1"/>
  <c r="P3561" i="2"/>
  <c r="S3561" i="2" s="1"/>
  <c r="K3561" i="2"/>
  <c r="W3561" i="2" s="1"/>
  <c r="Q3561" i="2"/>
  <c r="T3561" i="2" s="1"/>
  <c r="G3476" i="1"/>
  <c r="O3476" i="1" s="1"/>
  <c r="AA3476" i="1" s="1"/>
  <c r="AB3476" i="1" s="1"/>
  <c r="K3476" i="1"/>
  <c r="M3476" i="1" s="1"/>
  <c r="O3114" i="2"/>
  <c r="R3114" i="2" s="1"/>
  <c r="P3114" i="2"/>
  <c r="S3114" i="2" s="1"/>
  <c r="O3122" i="2"/>
  <c r="R3122" i="2" s="1"/>
  <c r="P3122" i="2"/>
  <c r="S3122" i="2" s="1"/>
  <c r="P3134" i="2"/>
  <c r="S3134" i="2" s="1"/>
  <c r="O3134" i="2"/>
  <c r="R3134" i="2" s="1"/>
  <c r="P3142" i="2"/>
  <c r="S3142" i="2" s="1"/>
  <c r="Q3142" i="2"/>
  <c r="T3142" i="2" s="1"/>
  <c r="P3174" i="2"/>
  <c r="S3174" i="2" s="1"/>
  <c r="Q3174" i="2"/>
  <c r="T3174" i="2" s="1"/>
  <c r="O3206" i="2"/>
  <c r="R3206" i="2" s="1"/>
  <c r="P3206" i="2"/>
  <c r="S3206" i="2" s="1"/>
  <c r="O3220" i="2"/>
  <c r="R3220" i="2" s="1"/>
  <c r="P3220" i="2"/>
  <c r="S3220" i="2" s="1"/>
  <c r="O3276" i="2"/>
  <c r="R3276" i="2" s="1"/>
  <c r="P3276" i="2"/>
  <c r="S3276" i="2" s="1"/>
  <c r="O3308" i="2"/>
  <c r="R3308" i="2" s="1"/>
  <c r="P3308" i="2"/>
  <c r="S3308" i="2" s="1"/>
  <c r="O3371" i="2"/>
  <c r="R3371" i="2" s="1"/>
  <c r="P3371" i="2"/>
  <c r="S3371" i="2" s="1"/>
  <c r="O3379" i="2"/>
  <c r="R3379" i="2" s="1"/>
  <c r="P3379" i="2"/>
  <c r="S3379" i="2" s="1"/>
  <c r="O3387" i="2"/>
  <c r="R3387" i="2" s="1"/>
  <c r="P3387" i="2"/>
  <c r="S3387" i="2" s="1"/>
  <c r="P3468" i="2"/>
  <c r="S3468" i="2" s="1"/>
  <c r="K3468" i="2"/>
  <c r="W3468" i="2" s="1"/>
  <c r="Q3506" i="2"/>
  <c r="T3506" i="2" s="1"/>
  <c r="O3506" i="2"/>
  <c r="R3506" i="2" s="1"/>
  <c r="P3506" i="2"/>
  <c r="S3506" i="2" s="1"/>
  <c r="O3514" i="2"/>
  <c r="R3514" i="2" s="1"/>
  <c r="P3514" i="2"/>
  <c r="S3514" i="2" s="1"/>
  <c r="AE3149" i="1"/>
  <c r="AF3149" i="1" s="1"/>
  <c r="AC3149" i="1"/>
  <c r="AD3149" i="1" s="1"/>
  <c r="AE3159" i="1"/>
  <c r="AF3159" i="1" s="1"/>
  <c r="AC3159" i="1"/>
  <c r="AD3159" i="1" s="1"/>
  <c r="AE3234" i="1"/>
  <c r="AF3234" i="1" s="1"/>
  <c r="AC3234" i="1"/>
  <c r="AD3234" i="1" s="1"/>
  <c r="I3114" i="2"/>
  <c r="U3114" i="2" s="1"/>
  <c r="Q3114" i="2"/>
  <c r="T3114" i="2" s="1"/>
  <c r="O3119" i="2"/>
  <c r="R3119" i="2" s="1"/>
  <c r="P3119" i="2"/>
  <c r="S3119" i="2" s="1"/>
  <c r="O3127" i="2"/>
  <c r="R3127" i="2" s="1"/>
  <c r="P3127" i="2"/>
  <c r="S3127" i="2" s="1"/>
  <c r="Q3155" i="2"/>
  <c r="T3155" i="2" s="1"/>
  <c r="Q3206" i="2"/>
  <c r="T3206" i="2" s="1"/>
  <c r="Q3220" i="2"/>
  <c r="T3220" i="2" s="1"/>
  <c r="Q3222" i="2"/>
  <c r="T3222" i="2" s="1"/>
  <c r="Q3226" i="2"/>
  <c r="T3226" i="2" s="1"/>
  <c r="O3226" i="2"/>
  <c r="R3226" i="2" s="1"/>
  <c r="Q3230" i="2"/>
  <c r="T3230" i="2" s="1"/>
  <c r="O3230" i="2"/>
  <c r="R3230" i="2" s="1"/>
  <c r="O3246" i="2"/>
  <c r="R3246" i="2" s="1"/>
  <c r="P3246" i="2"/>
  <c r="S3246" i="2" s="1"/>
  <c r="O3262" i="2"/>
  <c r="R3262" i="2" s="1"/>
  <c r="P3262" i="2"/>
  <c r="S3262" i="2" s="1"/>
  <c r="O3278" i="2"/>
  <c r="R3278" i="2" s="1"/>
  <c r="P3278" i="2"/>
  <c r="S3278" i="2" s="1"/>
  <c r="O3294" i="2"/>
  <c r="R3294" i="2" s="1"/>
  <c r="P3294" i="2"/>
  <c r="S3294" i="2" s="1"/>
  <c r="O3302" i="2"/>
  <c r="R3302" i="2" s="1"/>
  <c r="P3302" i="2"/>
  <c r="S3302" i="2" s="1"/>
  <c r="O3310" i="2"/>
  <c r="R3310" i="2" s="1"/>
  <c r="P3310" i="2"/>
  <c r="S3310" i="2" s="1"/>
  <c r="O3333" i="2"/>
  <c r="R3333" i="2" s="1"/>
  <c r="P3333" i="2"/>
  <c r="S3333" i="2" s="1"/>
  <c r="O3349" i="2"/>
  <c r="R3349" i="2" s="1"/>
  <c r="P3349" i="2"/>
  <c r="S3349" i="2" s="1"/>
  <c r="O3373" i="2"/>
  <c r="R3373" i="2" s="1"/>
  <c r="P3373" i="2"/>
  <c r="S3373" i="2" s="1"/>
  <c r="O3389" i="2"/>
  <c r="R3389" i="2" s="1"/>
  <c r="P3389" i="2"/>
  <c r="S3389" i="2" s="1"/>
  <c r="O3405" i="2"/>
  <c r="R3405" i="2" s="1"/>
  <c r="P3405" i="2"/>
  <c r="S3405" i="2" s="1"/>
  <c r="O3416" i="2"/>
  <c r="R3416" i="2" s="1"/>
  <c r="Q3423" i="2"/>
  <c r="T3423" i="2" s="1"/>
  <c r="Q3428" i="2"/>
  <c r="T3428" i="2" s="1"/>
  <c r="Q3444" i="2"/>
  <c r="T3444" i="2" s="1"/>
  <c r="P3464" i="2"/>
  <c r="S3464" i="2" s="1"/>
  <c r="K3464" i="2"/>
  <c r="W3464" i="2" s="1"/>
  <c r="Q3468" i="2"/>
  <c r="T3468" i="2" s="1"/>
  <c r="Q3470" i="2"/>
  <c r="T3470" i="2" s="1"/>
  <c r="P3480" i="2"/>
  <c r="S3480" i="2" s="1"/>
  <c r="K3480" i="2"/>
  <c r="W3480" i="2" s="1"/>
  <c r="Q3484" i="2"/>
  <c r="T3484" i="2" s="1"/>
  <c r="Q3486" i="2"/>
  <c r="T3486" i="2" s="1"/>
  <c r="Q3508" i="2"/>
  <c r="T3508" i="2" s="1"/>
  <c r="O3508" i="2"/>
  <c r="R3508" i="2" s="1"/>
  <c r="P3508" i="2"/>
  <c r="S3508" i="2" s="1"/>
  <c r="P3539" i="2"/>
  <c r="S3539" i="2" s="1"/>
  <c r="K3539" i="2"/>
  <c r="W3539" i="2" s="1"/>
  <c r="Q3539" i="2"/>
  <c r="T3539" i="2" s="1"/>
  <c r="P3549" i="2"/>
  <c r="S3549" i="2" s="1"/>
  <c r="Q3549" i="2"/>
  <c r="T3549" i="2" s="1"/>
  <c r="P3553" i="2"/>
  <c r="S3553" i="2" s="1"/>
  <c r="K3553" i="2"/>
  <c r="W3553" i="2" s="1"/>
  <c r="Q3553" i="2"/>
  <c r="T3553" i="2" s="1"/>
  <c r="AE3343" i="1"/>
  <c r="AF3343" i="1" s="1"/>
  <c r="AC3343" i="1"/>
  <c r="AD3343" i="1" s="1"/>
  <c r="AE3344" i="1"/>
  <c r="AF3344" i="1" s="1"/>
  <c r="AC3344" i="1"/>
  <c r="AD3344" i="1" s="1"/>
  <c r="K3382" i="1"/>
  <c r="M3382" i="1" s="1"/>
  <c r="L3382" i="1"/>
  <c r="N3382" i="1" s="1"/>
  <c r="K3390" i="1"/>
  <c r="M3390" i="1" s="1"/>
  <c r="L3390" i="1"/>
  <c r="N3390" i="1" s="1"/>
  <c r="J3114" i="2"/>
  <c r="V3114" i="2" s="1"/>
  <c r="Q3115" i="2"/>
  <c r="T3115" i="2" s="1"/>
  <c r="O3116" i="2"/>
  <c r="R3116" i="2" s="1"/>
  <c r="P3116" i="2"/>
  <c r="S3116" i="2" s="1"/>
  <c r="J3118" i="2"/>
  <c r="V3118" i="2" s="1"/>
  <c r="Q3119" i="2"/>
  <c r="T3119" i="2" s="1"/>
  <c r="O3120" i="2"/>
  <c r="R3120" i="2" s="1"/>
  <c r="P3120" i="2"/>
  <c r="S3120" i="2" s="1"/>
  <c r="J3122" i="2"/>
  <c r="V3122" i="2" s="1"/>
  <c r="Q3123" i="2"/>
  <c r="T3123" i="2" s="1"/>
  <c r="O3124" i="2"/>
  <c r="R3124" i="2" s="1"/>
  <c r="P3124" i="2"/>
  <c r="S3124" i="2" s="1"/>
  <c r="J3126" i="2"/>
  <c r="V3126" i="2" s="1"/>
  <c r="Q3127" i="2"/>
  <c r="T3127" i="2" s="1"/>
  <c r="O3128" i="2"/>
  <c r="R3128" i="2" s="1"/>
  <c r="P3128" i="2"/>
  <c r="S3128" i="2" s="1"/>
  <c r="J3130" i="2"/>
  <c r="V3130" i="2" s="1"/>
  <c r="Q3131" i="2"/>
  <c r="T3131" i="2" s="1"/>
  <c r="O3132" i="2"/>
  <c r="R3132" i="2" s="1"/>
  <c r="P3132" i="2"/>
  <c r="S3132" i="2" s="1"/>
  <c r="J3134" i="2"/>
  <c r="V3134" i="2" s="1"/>
  <c r="Q3135" i="2"/>
  <c r="T3135" i="2" s="1"/>
  <c r="J3139" i="2"/>
  <c r="V3139" i="2" s="1"/>
  <c r="Q3143" i="2"/>
  <c r="T3143" i="2" s="1"/>
  <c r="P3150" i="2"/>
  <c r="S3150" i="2" s="1"/>
  <c r="Q3150" i="2"/>
  <c r="T3150" i="2" s="1"/>
  <c r="O3113" i="2"/>
  <c r="R3113" i="2" s="1"/>
  <c r="P3113" i="2"/>
  <c r="S3113" i="2" s="1"/>
  <c r="J3115" i="2"/>
  <c r="V3115" i="2" s="1"/>
  <c r="Q3116" i="2"/>
  <c r="T3116" i="2" s="1"/>
  <c r="O3117" i="2"/>
  <c r="R3117" i="2" s="1"/>
  <c r="P3117" i="2"/>
  <c r="S3117" i="2" s="1"/>
  <c r="J3119" i="2"/>
  <c r="V3119" i="2" s="1"/>
  <c r="Q3120" i="2"/>
  <c r="T3120" i="2" s="1"/>
  <c r="O3121" i="2"/>
  <c r="R3121" i="2" s="1"/>
  <c r="P3121" i="2"/>
  <c r="S3121" i="2" s="1"/>
  <c r="J3123" i="2"/>
  <c r="V3123" i="2" s="1"/>
  <c r="Q3124" i="2"/>
  <c r="T3124" i="2" s="1"/>
  <c r="O3125" i="2"/>
  <c r="R3125" i="2" s="1"/>
  <c r="P3125" i="2"/>
  <c r="S3125" i="2" s="1"/>
  <c r="J3127" i="2"/>
  <c r="V3127" i="2" s="1"/>
  <c r="Q3128" i="2"/>
  <c r="T3128" i="2" s="1"/>
  <c r="O3129" i="2"/>
  <c r="R3129" i="2" s="1"/>
  <c r="P3129" i="2"/>
  <c r="S3129" i="2" s="1"/>
  <c r="J3131" i="2"/>
  <c r="V3131" i="2" s="1"/>
  <c r="Q3132" i="2"/>
  <c r="T3132" i="2" s="1"/>
  <c r="O3133" i="2"/>
  <c r="R3133" i="2" s="1"/>
  <c r="P3133" i="2"/>
  <c r="S3133" i="2" s="1"/>
  <c r="J3135" i="2"/>
  <c r="V3135" i="2" s="1"/>
  <c r="P3138" i="2"/>
  <c r="S3138" i="2" s="1"/>
  <c r="Q3138" i="2"/>
  <c r="T3138" i="2" s="1"/>
  <c r="J3143" i="2"/>
  <c r="V3143" i="2" s="1"/>
  <c r="J3146" i="2"/>
  <c r="V3146" i="2" s="1"/>
  <c r="Q3147" i="2"/>
  <c r="T3147" i="2" s="1"/>
  <c r="P3154" i="2"/>
  <c r="S3154" i="2" s="1"/>
  <c r="Q3154" i="2"/>
  <c r="T3154" i="2" s="1"/>
  <c r="J3159" i="2"/>
  <c r="V3159" i="2" s="1"/>
  <c r="J3162" i="2"/>
  <c r="V3162" i="2" s="1"/>
  <c r="Q3163" i="2"/>
  <c r="T3163" i="2" s="1"/>
  <c r="P3170" i="2"/>
  <c r="S3170" i="2" s="1"/>
  <c r="Q3170" i="2"/>
  <c r="T3170" i="2" s="1"/>
  <c r="J3175" i="2"/>
  <c r="V3175" i="2" s="1"/>
  <c r="J3178" i="2"/>
  <c r="V3178" i="2" s="1"/>
  <c r="Q3179" i="2"/>
  <c r="T3179" i="2" s="1"/>
  <c r="P3186" i="2"/>
  <c r="S3186" i="2" s="1"/>
  <c r="Q3186" i="2"/>
  <c r="T3186" i="2" s="1"/>
  <c r="J3191" i="2"/>
  <c r="V3191" i="2" s="1"/>
  <c r="J3194" i="2"/>
  <c r="V3194" i="2" s="1"/>
  <c r="Q3195" i="2"/>
  <c r="T3195" i="2" s="1"/>
  <c r="P3202" i="2"/>
  <c r="S3202" i="2" s="1"/>
  <c r="Q3202" i="2"/>
  <c r="T3202" i="2" s="1"/>
  <c r="O3208" i="2"/>
  <c r="R3208" i="2" s="1"/>
  <c r="P3208" i="2"/>
  <c r="S3208" i="2" s="1"/>
  <c r="O3210" i="2"/>
  <c r="R3210" i="2" s="1"/>
  <c r="P3210" i="2"/>
  <c r="S3210" i="2" s="1"/>
  <c r="Q3212" i="2"/>
  <c r="T3212" i="2" s="1"/>
  <c r="Q3214" i="2"/>
  <c r="T3214" i="2" s="1"/>
  <c r="J3216" i="2"/>
  <c r="V3216" i="2" s="1"/>
  <c r="J3218" i="2"/>
  <c r="V3218" i="2" s="1"/>
  <c r="Q3224" i="2"/>
  <c r="T3224" i="2" s="1"/>
  <c r="O3224" i="2"/>
  <c r="R3224" i="2" s="1"/>
  <c r="J3226" i="2"/>
  <c r="V3226" i="2" s="1"/>
  <c r="Q3228" i="2"/>
  <c r="T3228" i="2" s="1"/>
  <c r="O3228" i="2"/>
  <c r="R3228" i="2" s="1"/>
  <c r="J3230" i="2"/>
  <c r="V3230" i="2" s="1"/>
  <c r="Q3232" i="2"/>
  <c r="T3232" i="2" s="1"/>
  <c r="O3232" i="2"/>
  <c r="R3232" i="2" s="1"/>
  <c r="J3234" i="2"/>
  <c r="V3234" i="2" s="1"/>
  <c r="Q3236" i="2"/>
  <c r="T3236" i="2" s="1"/>
  <c r="O3236" i="2"/>
  <c r="R3236" i="2" s="1"/>
  <c r="J3238" i="2"/>
  <c r="V3238" i="2" s="1"/>
  <c r="O3242" i="2"/>
  <c r="R3242" i="2" s="1"/>
  <c r="P3242" i="2"/>
  <c r="S3242" i="2" s="1"/>
  <c r="J3246" i="2"/>
  <c r="V3246" i="2" s="1"/>
  <c r="O3250" i="2"/>
  <c r="R3250" i="2" s="1"/>
  <c r="P3250" i="2"/>
  <c r="S3250" i="2" s="1"/>
  <c r="J3254" i="2"/>
  <c r="V3254" i="2" s="1"/>
  <c r="O3258" i="2"/>
  <c r="R3258" i="2" s="1"/>
  <c r="P3258" i="2"/>
  <c r="S3258" i="2" s="1"/>
  <c r="J3262" i="2"/>
  <c r="V3262" i="2" s="1"/>
  <c r="O3266" i="2"/>
  <c r="R3266" i="2" s="1"/>
  <c r="P3266" i="2"/>
  <c r="S3266" i="2" s="1"/>
  <c r="J3270" i="2"/>
  <c r="V3270" i="2" s="1"/>
  <c r="O3274" i="2"/>
  <c r="R3274" i="2" s="1"/>
  <c r="P3274" i="2"/>
  <c r="S3274" i="2" s="1"/>
  <c r="J3278" i="2"/>
  <c r="V3278" i="2" s="1"/>
  <c r="O3282" i="2"/>
  <c r="R3282" i="2" s="1"/>
  <c r="P3282" i="2"/>
  <c r="S3282" i="2" s="1"/>
  <c r="J3286" i="2"/>
  <c r="V3286" i="2" s="1"/>
  <c r="O3290" i="2"/>
  <c r="R3290" i="2" s="1"/>
  <c r="P3290" i="2"/>
  <c r="S3290" i="2" s="1"/>
  <c r="J3294" i="2"/>
  <c r="V3294" i="2" s="1"/>
  <c r="O3298" i="2"/>
  <c r="R3298" i="2" s="1"/>
  <c r="P3298" i="2"/>
  <c r="S3298" i="2" s="1"/>
  <c r="J3302" i="2"/>
  <c r="V3302" i="2" s="1"/>
  <c r="O3306" i="2"/>
  <c r="R3306" i="2" s="1"/>
  <c r="P3306" i="2"/>
  <c r="S3306" i="2" s="1"/>
  <c r="J3310" i="2"/>
  <c r="V3310" i="2" s="1"/>
  <c r="O3314" i="2"/>
  <c r="R3314" i="2" s="1"/>
  <c r="P3314" i="2"/>
  <c r="S3314" i="2" s="1"/>
  <c r="K3316" i="2"/>
  <c r="W3316" i="2" s="1"/>
  <c r="J3325" i="2"/>
  <c r="V3325" i="2" s="1"/>
  <c r="O3329" i="2"/>
  <c r="R3329" i="2" s="1"/>
  <c r="P3329" i="2"/>
  <c r="S3329" i="2" s="1"/>
  <c r="J3333" i="2"/>
  <c r="V3333" i="2" s="1"/>
  <c r="O3337" i="2"/>
  <c r="R3337" i="2" s="1"/>
  <c r="P3337" i="2"/>
  <c r="S3337" i="2" s="1"/>
  <c r="J3341" i="2"/>
  <c r="V3341" i="2" s="1"/>
  <c r="O3345" i="2"/>
  <c r="R3345" i="2" s="1"/>
  <c r="P3345" i="2"/>
  <c r="S3345" i="2" s="1"/>
  <c r="J3349" i="2"/>
  <c r="V3349" i="2" s="1"/>
  <c r="O3353" i="2"/>
  <c r="R3353" i="2" s="1"/>
  <c r="P3353" i="2"/>
  <c r="S3353" i="2" s="1"/>
  <c r="J3357" i="2"/>
  <c r="V3357" i="2" s="1"/>
  <c r="O3361" i="2"/>
  <c r="R3361" i="2" s="1"/>
  <c r="P3361" i="2"/>
  <c r="S3361" i="2" s="1"/>
  <c r="J3365" i="2"/>
  <c r="V3365" i="2" s="1"/>
  <c r="O3369" i="2"/>
  <c r="R3369" i="2" s="1"/>
  <c r="P3369" i="2"/>
  <c r="S3369" i="2" s="1"/>
  <c r="J3373" i="2"/>
  <c r="V3373" i="2" s="1"/>
  <c r="O3377" i="2"/>
  <c r="R3377" i="2" s="1"/>
  <c r="P3377" i="2"/>
  <c r="S3377" i="2" s="1"/>
  <c r="J3381" i="2"/>
  <c r="V3381" i="2" s="1"/>
  <c r="O3385" i="2"/>
  <c r="R3385" i="2" s="1"/>
  <c r="P3385" i="2"/>
  <c r="S3385" i="2" s="1"/>
  <c r="J3389" i="2"/>
  <c r="V3389" i="2" s="1"/>
  <c r="O3393" i="2"/>
  <c r="R3393" i="2" s="1"/>
  <c r="P3393" i="2"/>
  <c r="S3393" i="2" s="1"/>
  <c r="J3397" i="2"/>
  <c r="V3397" i="2" s="1"/>
  <c r="O3401" i="2"/>
  <c r="R3401" i="2" s="1"/>
  <c r="P3401" i="2"/>
  <c r="S3401" i="2" s="1"/>
  <c r="J3405" i="2"/>
  <c r="V3405" i="2" s="1"/>
  <c r="O3409" i="2"/>
  <c r="R3409" i="2" s="1"/>
  <c r="P3409" i="2"/>
  <c r="S3409" i="2" s="1"/>
  <c r="J3414" i="2"/>
  <c r="V3414" i="2" s="1"/>
  <c r="P3415" i="2"/>
  <c r="S3415" i="2" s="1"/>
  <c r="K3415" i="2"/>
  <c r="W3415" i="2" s="1"/>
  <c r="O3422" i="2"/>
  <c r="R3422" i="2" s="1"/>
  <c r="K3423" i="2"/>
  <c r="W3423" i="2" s="1"/>
  <c r="K3428" i="2"/>
  <c r="W3428" i="2" s="1"/>
  <c r="J3429" i="2"/>
  <c r="V3429" i="2" s="1"/>
  <c r="Q3430" i="2"/>
  <c r="T3430" i="2" s="1"/>
  <c r="P3431" i="2"/>
  <c r="S3431" i="2" s="1"/>
  <c r="K3431" i="2"/>
  <c r="W3431" i="2" s="1"/>
  <c r="Q3436" i="2"/>
  <c r="T3436" i="2" s="1"/>
  <c r="J3448" i="2"/>
  <c r="V3448" i="2" s="1"/>
  <c r="Q3452" i="2"/>
  <c r="T3452" i="2" s="1"/>
  <c r="J3454" i="2"/>
  <c r="V3454" i="2" s="1"/>
  <c r="K3455" i="2"/>
  <c r="W3455" i="2" s="1"/>
  <c r="J3457" i="2"/>
  <c r="V3457" i="2" s="1"/>
  <c r="Q3460" i="2"/>
  <c r="T3460" i="2" s="1"/>
  <c r="Q3462" i="2"/>
  <c r="T3462" i="2" s="1"/>
  <c r="J3464" i="2"/>
  <c r="V3464" i="2" s="1"/>
  <c r="J3466" i="2"/>
  <c r="V3466" i="2" s="1"/>
  <c r="K3470" i="2"/>
  <c r="W3470" i="2" s="1"/>
  <c r="P3472" i="2"/>
  <c r="S3472" i="2" s="1"/>
  <c r="K3472" i="2"/>
  <c r="W3472" i="2" s="1"/>
  <c r="Q3476" i="2"/>
  <c r="T3476" i="2" s="1"/>
  <c r="Q3478" i="2"/>
  <c r="T3478" i="2" s="1"/>
  <c r="J3480" i="2"/>
  <c r="V3480" i="2" s="1"/>
  <c r="J3482" i="2"/>
  <c r="V3482" i="2" s="1"/>
  <c r="K3486" i="2"/>
  <c r="W3486" i="2" s="1"/>
  <c r="P3488" i="2"/>
  <c r="S3488" i="2" s="1"/>
  <c r="K3488" i="2"/>
  <c r="W3488" i="2" s="1"/>
  <c r="Q3504" i="2"/>
  <c r="T3504" i="2" s="1"/>
  <c r="O3504" i="2"/>
  <c r="R3504" i="2" s="1"/>
  <c r="P3504" i="2"/>
  <c r="S3504" i="2" s="1"/>
  <c r="J3508" i="2"/>
  <c r="V3508" i="2" s="1"/>
  <c r="J3539" i="2"/>
  <c r="V3539" i="2" s="1"/>
  <c r="J3549" i="2"/>
  <c r="V3549" i="2" s="1"/>
  <c r="J3553" i="2"/>
  <c r="V3553" i="2" s="1"/>
  <c r="AA3449" i="1"/>
  <c r="AB3449" i="1" s="1"/>
  <c r="AC3213" i="1"/>
  <c r="AD3213" i="1" s="1"/>
  <c r="K3115" i="2"/>
  <c r="W3115" i="2" s="1"/>
  <c r="I3116" i="2"/>
  <c r="U3116" i="2" s="1"/>
  <c r="K3117" i="2"/>
  <c r="W3117" i="2" s="1"/>
  <c r="I3118" i="2"/>
  <c r="U3118" i="2" s="1"/>
  <c r="K3119" i="2"/>
  <c r="W3119" i="2" s="1"/>
  <c r="I3120" i="2"/>
  <c r="U3120" i="2" s="1"/>
  <c r="K3121" i="2"/>
  <c r="W3121" i="2" s="1"/>
  <c r="I3122" i="2"/>
  <c r="U3122" i="2" s="1"/>
  <c r="K3123" i="2"/>
  <c r="W3123" i="2" s="1"/>
  <c r="I3124" i="2"/>
  <c r="U3124" i="2" s="1"/>
  <c r="K3125" i="2"/>
  <c r="W3125" i="2" s="1"/>
  <c r="I3126" i="2"/>
  <c r="U3126" i="2" s="1"/>
  <c r="K3127" i="2"/>
  <c r="W3127" i="2" s="1"/>
  <c r="I3128" i="2"/>
  <c r="U3128" i="2" s="1"/>
  <c r="K3129" i="2"/>
  <c r="W3129" i="2" s="1"/>
  <c r="I3130" i="2"/>
  <c r="U3130" i="2" s="1"/>
  <c r="K3131" i="2"/>
  <c r="W3131" i="2" s="1"/>
  <c r="I3132" i="2"/>
  <c r="U3132" i="2" s="1"/>
  <c r="K3133" i="2"/>
  <c r="W3133" i="2" s="1"/>
  <c r="K3135" i="2"/>
  <c r="W3135" i="2" s="1"/>
  <c r="K3138" i="2"/>
  <c r="W3138" i="2" s="1"/>
  <c r="I3139" i="2"/>
  <c r="U3139" i="2" s="1"/>
  <c r="K3142" i="2"/>
  <c r="W3142" i="2" s="1"/>
  <c r="I3143" i="2"/>
  <c r="U3143" i="2" s="1"/>
  <c r="K3146" i="2"/>
  <c r="W3146" i="2" s="1"/>
  <c r="I3147" i="2"/>
  <c r="U3147" i="2" s="1"/>
  <c r="K3150" i="2"/>
  <c r="W3150" i="2" s="1"/>
  <c r="I3151" i="2"/>
  <c r="U3151" i="2" s="1"/>
  <c r="K3154" i="2"/>
  <c r="W3154" i="2" s="1"/>
  <c r="I3155" i="2"/>
  <c r="U3155" i="2" s="1"/>
  <c r="K3158" i="2"/>
  <c r="W3158" i="2" s="1"/>
  <c r="I3159" i="2"/>
  <c r="U3159" i="2" s="1"/>
  <c r="K3162" i="2"/>
  <c r="W3162" i="2" s="1"/>
  <c r="I3163" i="2"/>
  <c r="U3163" i="2" s="1"/>
  <c r="K3166" i="2"/>
  <c r="W3166" i="2" s="1"/>
  <c r="I3167" i="2"/>
  <c r="U3167" i="2" s="1"/>
  <c r="K3170" i="2"/>
  <c r="W3170" i="2" s="1"/>
  <c r="I3171" i="2"/>
  <c r="U3171" i="2" s="1"/>
  <c r="K3174" i="2"/>
  <c r="W3174" i="2" s="1"/>
  <c r="I3175" i="2"/>
  <c r="U3175" i="2" s="1"/>
  <c r="K3178" i="2"/>
  <c r="W3178" i="2" s="1"/>
  <c r="I3179" i="2"/>
  <c r="U3179" i="2" s="1"/>
  <c r="K3182" i="2"/>
  <c r="W3182" i="2" s="1"/>
  <c r="I3183" i="2"/>
  <c r="U3183" i="2" s="1"/>
  <c r="K3186" i="2"/>
  <c r="W3186" i="2" s="1"/>
  <c r="I3187" i="2"/>
  <c r="U3187" i="2" s="1"/>
  <c r="K3190" i="2"/>
  <c r="W3190" i="2" s="1"/>
  <c r="I3191" i="2"/>
  <c r="U3191" i="2" s="1"/>
  <c r="K3194" i="2"/>
  <c r="W3194" i="2" s="1"/>
  <c r="I3195" i="2"/>
  <c r="U3195" i="2" s="1"/>
  <c r="K3198" i="2"/>
  <c r="W3198" i="2" s="1"/>
  <c r="I3199" i="2"/>
  <c r="U3199" i="2" s="1"/>
  <c r="K3202" i="2"/>
  <c r="W3202" i="2" s="1"/>
  <c r="I3203" i="2"/>
  <c r="U3203" i="2" s="1"/>
  <c r="K3206" i="2"/>
  <c r="W3206" i="2" s="1"/>
  <c r="I3208" i="2"/>
  <c r="U3208" i="2" s="1"/>
  <c r="K3210" i="2"/>
  <c r="W3210" i="2" s="1"/>
  <c r="I3212" i="2"/>
  <c r="U3212" i="2" s="1"/>
  <c r="K3214" i="2"/>
  <c r="W3214" i="2" s="1"/>
  <c r="I3216" i="2"/>
  <c r="U3216" i="2" s="1"/>
  <c r="K3218" i="2"/>
  <c r="W3218" i="2" s="1"/>
  <c r="I3220" i="2"/>
  <c r="U3220" i="2" s="1"/>
  <c r="K3222" i="2"/>
  <c r="W3222" i="2" s="1"/>
  <c r="I3224" i="2"/>
  <c r="U3224" i="2" s="1"/>
  <c r="I3226" i="2"/>
  <c r="U3226" i="2" s="1"/>
  <c r="I3227" i="2"/>
  <c r="U3227" i="2" s="1"/>
  <c r="I3228" i="2"/>
  <c r="U3228" i="2" s="1"/>
  <c r="I3229" i="2"/>
  <c r="U3229" i="2" s="1"/>
  <c r="I3230" i="2"/>
  <c r="U3230" i="2" s="1"/>
  <c r="I3232" i="2"/>
  <c r="U3232" i="2" s="1"/>
  <c r="I3234" i="2"/>
  <c r="U3234" i="2" s="1"/>
  <c r="I3235" i="2"/>
  <c r="U3235" i="2" s="1"/>
  <c r="I3236" i="2"/>
  <c r="U3236" i="2" s="1"/>
  <c r="I3237" i="2"/>
  <c r="U3237" i="2" s="1"/>
  <c r="I3238" i="2"/>
  <c r="U3238" i="2" s="1"/>
  <c r="K3240" i="2"/>
  <c r="W3240" i="2" s="1"/>
  <c r="I3242" i="2"/>
  <c r="U3242" i="2" s="1"/>
  <c r="K3244" i="2"/>
  <c r="W3244" i="2" s="1"/>
  <c r="I3246" i="2"/>
  <c r="U3246" i="2" s="1"/>
  <c r="K3248" i="2"/>
  <c r="W3248" i="2" s="1"/>
  <c r="I3250" i="2"/>
  <c r="U3250" i="2" s="1"/>
  <c r="K3252" i="2"/>
  <c r="W3252" i="2" s="1"/>
  <c r="I3254" i="2"/>
  <c r="U3254" i="2" s="1"/>
  <c r="K3256" i="2"/>
  <c r="W3256" i="2" s="1"/>
  <c r="I3258" i="2"/>
  <c r="U3258" i="2" s="1"/>
  <c r="K3260" i="2"/>
  <c r="W3260" i="2" s="1"/>
  <c r="I3262" i="2"/>
  <c r="U3262" i="2" s="1"/>
  <c r="K3264" i="2"/>
  <c r="W3264" i="2" s="1"/>
  <c r="I3266" i="2"/>
  <c r="U3266" i="2" s="1"/>
  <c r="K3268" i="2"/>
  <c r="W3268" i="2" s="1"/>
  <c r="I3270" i="2"/>
  <c r="U3270" i="2" s="1"/>
  <c r="K3272" i="2"/>
  <c r="W3272" i="2" s="1"/>
  <c r="I3274" i="2"/>
  <c r="U3274" i="2" s="1"/>
  <c r="K3276" i="2"/>
  <c r="W3276" i="2" s="1"/>
  <c r="I3278" i="2"/>
  <c r="U3278" i="2" s="1"/>
  <c r="K3280" i="2"/>
  <c r="W3280" i="2" s="1"/>
  <c r="I3282" i="2"/>
  <c r="U3282" i="2" s="1"/>
  <c r="K3284" i="2"/>
  <c r="W3284" i="2" s="1"/>
  <c r="I3286" i="2"/>
  <c r="U3286" i="2" s="1"/>
  <c r="K3288" i="2"/>
  <c r="W3288" i="2" s="1"/>
  <c r="I3290" i="2"/>
  <c r="U3290" i="2" s="1"/>
  <c r="K3292" i="2"/>
  <c r="W3292" i="2" s="1"/>
  <c r="I3294" i="2"/>
  <c r="U3294" i="2" s="1"/>
  <c r="K3296" i="2"/>
  <c r="W3296" i="2" s="1"/>
  <c r="I3298" i="2"/>
  <c r="U3298" i="2" s="1"/>
  <c r="K3300" i="2"/>
  <c r="W3300" i="2" s="1"/>
  <c r="I3302" i="2"/>
  <c r="U3302" i="2" s="1"/>
  <c r="K3304" i="2"/>
  <c r="W3304" i="2" s="1"/>
  <c r="I3306" i="2"/>
  <c r="U3306" i="2" s="1"/>
  <c r="K3308" i="2"/>
  <c r="W3308" i="2" s="1"/>
  <c r="I3310" i="2"/>
  <c r="U3310" i="2" s="1"/>
  <c r="K3312" i="2"/>
  <c r="W3312" i="2" s="1"/>
  <c r="I3314" i="2"/>
  <c r="U3314" i="2" s="1"/>
  <c r="I3323" i="2"/>
  <c r="U3323" i="2" s="1"/>
  <c r="K3325" i="2"/>
  <c r="W3325" i="2" s="1"/>
  <c r="I3327" i="2"/>
  <c r="U3327" i="2" s="1"/>
  <c r="K3329" i="2"/>
  <c r="W3329" i="2" s="1"/>
  <c r="I3331" i="2"/>
  <c r="U3331" i="2" s="1"/>
  <c r="K3333" i="2"/>
  <c r="W3333" i="2" s="1"/>
  <c r="I3335" i="2"/>
  <c r="U3335" i="2" s="1"/>
  <c r="K3337" i="2"/>
  <c r="W3337" i="2" s="1"/>
  <c r="I3339" i="2"/>
  <c r="U3339" i="2" s="1"/>
  <c r="K3341" i="2"/>
  <c r="W3341" i="2" s="1"/>
  <c r="I3343" i="2"/>
  <c r="U3343" i="2" s="1"/>
  <c r="K3345" i="2"/>
  <c r="W3345" i="2" s="1"/>
  <c r="I3347" i="2"/>
  <c r="U3347" i="2" s="1"/>
  <c r="K3349" i="2"/>
  <c r="W3349" i="2" s="1"/>
  <c r="I3351" i="2"/>
  <c r="U3351" i="2" s="1"/>
  <c r="K3353" i="2"/>
  <c r="W3353" i="2" s="1"/>
  <c r="I3355" i="2"/>
  <c r="U3355" i="2" s="1"/>
  <c r="K3357" i="2"/>
  <c r="W3357" i="2" s="1"/>
  <c r="I3359" i="2"/>
  <c r="U3359" i="2" s="1"/>
  <c r="K3361" i="2"/>
  <c r="W3361" i="2" s="1"/>
  <c r="I3363" i="2"/>
  <c r="U3363" i="2" s="1"/>
  <c r="K3365" i="2"/>
  <c r="W3365" i="2" s="1"/>
  <c r="I3367" i="2"/>
  <c r="U3367" i="2" s="1"/>
  <c r="K3369" i="2"/>
  <c r="W3369" i="2" s="1"/>
  <c r="I3371" i="2"/>
  <c r="U3371" i="2" s="1"/>
  <c r="K3373" i="2"/>
  <c r="W3373" i="2" s="1"/>
  <c r="I3375" i="2"/>
  <c r="U3375" i="2" s="1"/>
  <c r="K3377" i="2"/>
  <c r="W3377" i="2" s="1"/>
  <c r="I3379" i="2"/>
  <c r="U3379" i="2" s="1"/>
  <c r="K3381" i="2"/>
  <c r="W3381" i="2" s="1"/>
  <c r="I3383" i="2"/>
  <c r="U3383" i="2" s="1"/>
  <c r="K3385" i="2"/>
  <c r="W3385" i="2" s="1"/>
  <c r="I3387" i="2"/>
  <c r="U3387" i="2" s="1"/>
  <c r="K3389" i="2"/>
  <c r="W3389" i="2" s="1"/>
  <c r="I3391" i="2"/>
  <c r="U3391" i="2" s="1"/>
  <c r="K3393" i="2"/>
  <c r="W3393" i="2" s="1"/>
  <c r="I3395" i="2"/>
  <c r="U3395" i="2" s="1"/>
  <c r="K3397" i="2"/>
  <c r="W3397" i="2" s="1"/>
  <c r="I3399" i="2"/>
  <c r="U3399" i="2" s="1"/>
  <c r="K3401" i="2"/>
  <c r="W3401" i="2" s="1"/>
  <c r="I3403" i="2"/>
  <c r="U3403" i="2" s="1"/>
  <c r="K3405" i="2"/>
  <c r="W3405" i="2" s="1"/>
  <c r="I3407" i="2"/>
  <c r="U3407" i="2" s="1"/>
  <c r="K3409" i="2"/>
  <c r="W3409" i="2" s="1"/>
  <c r="I3414" i="2"/>
  <c r="U3414" i="2" s="1"/>
  <c r="K3416" i="2"/>
  <c r="W3416" i="2" s="1"/>
  <c r="K3422" i="2"/>
  <c r="W3422" i="2" s="1"/>
  <c r="I3429" i="2"/>
  <c r="U3429" i="2" s="1"/>
  <c r="I3431" i="2"/>
  <c r="U3431" i="2" s="1"/>
  <c r="K3436" i="2"/>
  <c r="W3436" i="2" s="1"/>
  <c r="K3440" i="2"/>
  <c r="W3440" i="2" s="1"/>
  <c r="K3444" i="2"/>
  <c r="W3444" i="2" s="1"/>
  <c r="K3448" i="2"/>
  <c r="W3448" i="2" s="1"/>
  <c r="K3452" i="2"/>
  <c r="W3452" i="2" s="1"/>
  <c r="I3454" i="2"/>
  <c r="U3454" i="2" s="1"/>
  <c r="I3457" i="2"/>
  <c r="U3457" i="2" s="1"/>
  <c r="I3460" i="2"/>
  <c r="U3460" i="2" s="1"/>
  <c r="I3464" i="2"/>
  <c r="U3464" i="2" s="1"/>
  <c r="I3468" i="2"/>
  <c r="U3468" i="2" s="1"/>
  <c r="I3472" i="2"/>
  <c r="U3472" i="2" s="1"/>
  <c r="I3476" i="2"/>
  <c r="U3476" i="2" s="1"/>
  <c r="I3480" i="2"/>
  <c r="U3480" i="2" s="1"/>
  <c r="I3484" i="2"/>
  <c r="U3484" i="2" s="1"/>
  <c r="I3488" i="2"/>
  <c r="U3488" i="2" s="1"/>
  <c r="P3494" i="2"/>
  <c r="S3494" i="2" s="1"/>
  <c r="Q3494" i="2"/>
  <c r="T3494" i="2" s="1"/>
  <c r="Q3500" i="2"/>
  <c r="T3500" i="2" s="1"/>
  <c r="O3500" i="2"/>
  <c r="R3500" i="2" s="1"/>
  <c r="O3516" i="2"/>
  <c r="R3516" i="2" s="1"/>
  <c r="P3516" i="2"/>
  <c r="S3516" i="2" s="1"/>
  <c r="O3524" i="2"/>
  <c r="R3524" i="2" s="1"/>
  <c r="P3524" i="2"/>
  <c r="S3524" i="2" s="1"/>
  <c r="O3532" i="2"/>
  <c r="R3532" i="2" s="1"/>
  <c r="P3532" i="2"/>
  <c r="S3532" i="2" s="1"/>
  <c r="K3541" i="2"/>
  <c r="W3541" i="2" s="1"/>
  <c r="P3543" i="2"/>
  <c r="S3543" i="2" s="1"/>
  <c r="K3543" i="2"/>
  <c r="W3543" i="2" s="1"/>
  <c r="K3555" i="2"/>
  <c r="W3555" i="2" s="1"/>
  <c r="P3557" i="2"/>
  <c r="S3557" i="2" s="1"/>
  <c r="K3557" i="2"/>
  <c r="W3557" i="2" s="1"/>
  <c r="L3252" i="1"/>
  <c r="N3252" i="1" s="1"/>
  <c r="K3252" i="1"/>
  <c r="M3252" i="1" s="1"/>
  <c r="H3252" i="1"/>
  <c r="P3252" i="1" s="1"/>
  <c r="K3256" i="1"/>
  <c r="M3256" i="1" s="1"/>
  <c r="L3256" i="1"/>
  <c r="N3256" i="1" s="1"/>
  <c r="AE3257" i="1"/>
  <c r="AF3257" i="1" s="1"/>
  <c r="AC3257" i="1"/>
  <c r="AD3257" i="1" s="1"/>
  <c r="K3259" i="1"/>
  <c r="M3259" i="1" s="1"/>
  <c r="L3259" i="1"/>
  <c r="N3259" i="1" s="1"/>
  <c r="H3259" i="1"/>
  <c r="P3259" i="1" s="1"/>
  <c r="G3259" i="1"/>
  <c r="O3259" i="1" s="1"/>
  <c r="AE3278" i="1"/>
  <c r="AF3278" i="1" s="1"/>
  <c r="AC3278" i="1"/>
  <c r="AD3278" i="1" s="1"/>
  <c r="AE3279" i="1"/>
  <c r="AF3279" i="1" s="1"/>
  <c r="AC3279" i="1"/>
  <c r="AD3279" i="1" s="1"/>
  <c r="AE3290" i="1"/>
  <c r="AF3290" i="1" s="1"/>
  <c r="AC3290" i="1"/>
  <c r="AD3290" i="1" s="1"/>
  <c r="AA3300" i="1"/>
  <c r="AB3300" i="1" s="1"/>
  <c r="AC3301" i="1"/>
  <c r="AD3301" i="1" s="1"/>
  <c r="AE3301" i="1"/>
  <c r="AF3301" i="1" s="1"/>
  <c r="AE3312" i="1"/>
  <c r="AF3312" i="1" s="1"/>
  <c r="AC3312" i="1"/>
  <c r="AD3312" i="1" s="1"/>
  <c r="AE3322" i="1"/>
  <c r="AF3322" i="1" s="1"/>
  <c r="AC3322" i="1"/>
  <c r="AD3322" i="1" s="1"/>
  <c r="AA3343" i="1"/>
  <c r="AB3343" i="1" s="1"/>
  <c r="AE3358" i="1"/>
  <c r="AF3358" i="1" s="1"/>
  <c r="AC3358" i="1"/>
  <c r="AD3358" i="1" s="1"/>
  <c r="AC3360" i="1"/>
  <c r="AD3360" i="1" s="1"/>
  <c r="AE3360" i="1"/>
  <c r="AF3360" i="1" s="1"/>
  <c r="L3362" i="1"/>
  <c r="N3362" i="1" s="1"/>
  <c r="K3362" i="1"/>
  <c r="M3362" i="1" s="1"/>
  <c r="AE3376" i="1"/>
  <c r="AF3376" i="1" s="1"/>
  <c r="AC3376" i="1"/>
  <c r="AD3376" i="1" s="1"/>
  <c r="AE3377" i="1"/>
  <c r="AF3377" i="1" s="1"/>
  <c r="AC3377" i="1"/>
  <c r="AD3377" i="1" s="1"/>
  <c r="K3385" i="1"/>
  <c r="M3385" i="1" s="1"/>
  <c r="L3385" i="1"/>
  <c r="N3385" i="1" s="1"/>
  <c r="H3385" i="1"/>
  <c r="P3385" i="1" s="1"/>
  <c r="K3393" i="1"/>
  <c r="M3393" i="1" s="1"/>
  <c r="L3393" i="1"/>
  <c r="N3393" i="1" s="1"/>
  <c r="H3393" i="1"/>
  <c r="P3393" i="1" s="1"/>
  <c r="K3447" i="1"/>
  <c r="M3447" i="1" s="1"/>
  <c r="L3447" i="1"/>
  <c r="N3447" i="1" s="1"/>
  <c r="L3468" i="1"/>
  <c r="N3468" i="1" s="1"/>
  <c r="K3468" i="1"/>
  <c r="M3468" i="1" s="1"/>
  <c r="G3468" i="1"/>
  <c r="O3468" i="1" s="1"/>
  <c r="AE3472" i="1"/>
  <c r="AF3472" i="1" s="1"/>
  <c r="AC3472" i="1"/>
  <c r="AD3472" i="1" s="1"/>
  <c r="AA3512" i="1"/>
  <c r="AB3512" i="1" s="1"/>
  <c r="L3513" i="1"/>
  <c r="N3513" i="1" s="1"/>
  <c r="K3513" i="1"/>
  <c r="M3513" i="1" s="1"/>
  <c r="G3513" i="1"/>
  <c r="O3513" i="1" s="1"/>
  <c r="AE3538" i="1"/>
  <c r="AF3538" i="1" s="1"/>
  <c r="AC3538" i="1"/>
  <c r="AD3538" i="1" s="1"/>
  <c r="AA3539" i="1"/>
  <c r="AB3539" i="1" s="1"/>
  <c r="AA3257" i="1"/>
  <c r="AB3257" i="1" s="1"/>
  <c r="J3561" i="2"/>
  <c r="V3561" i="2" s="1"/>
  <c r="K3135" i="1"/>
  <c r="M3135" i="1" s="1"/>
  <c r="G3135" i="1"/>
  <c r="O3135" i="1" s="1"/>
  <c r="AA3135" i="1" s="1"/>
  <c r="AB3135" i="1" s="1"/>
  <c r="AE3143" i="1"/>
  <c r="AF3143" i="1" s="1"/>
  <c r="AC3143" i="1"/>
  <c r="AD3143" i="1" s="1"/>
  <c r="AE3154" i="1"/>
  <c r="AF3154" i="1" s="1"/>
  <c r="AC3154" i="1"/>
  <c r="AD3154" i="1" s="1"/>
  <c r="AE3165" i="1"/>
  <c r="AF3165" i="1" s="1"/>
  <c r="AC3165" i="1"/>
  <c r="AD3165" i="1" s="1"/>
  <c r="AC3180" i="1"/>
  <c r="AD3180" i="1" s="1"/>
  <c r="AE3180" i="1"/>
  <c r="AF3180" i="1" s="1"/>
  <c r="AE3181" i="1"/>
  <c r="AF3181" i="1" s="1"/>
  <c r="AC3181" i="1"/>
  <c r="AD3181" i="1" s="1"/>
  <c r="AE3202" i="1"/>
  <c r="AF3202" i="1" s="1"/>
  <c r="AC3202" i="1"/>
  <c r="AD3202" i="1" s="1"/>
  <c r="AE3203" i="1"/>
  <c r="AF3203" i="1" s="1"/>
  <c r="AC3203" i="1"/>
  <c r="AD3203" i="1" s="1"/>
  <c r="AE3224" i="1"/>
  <c r="AF3224" i="1" s="1"/>
  <c r="AC3224" i="1"/>
  <c r="AD3224" i="1" s="1"/>
  <c r="AE3225" i="1"/>
  <c r="AF3225" i="1" s="1"/>
  <c r="AC3225" i="1"/>
  <c r="AD3225" i="1" s="1"/>
  <c r="AE3244" i="1"/>
  <c r="AF3244" i="1" s="1"/>
  <c r="AC3244" i="1"/>
  <c r="AD3244" i="1" s="1"/>
  <c r="AE3245" i="1"/>
  <c r="AF3245" i="1" s="1"/>
  <c r="AC3245" i="1"/>
  <c r="AD3245" i="1" s="1"/>
  <c r="AE3259" i="1"/>
  <c r="AF3259" i="1" s="1"/>
  <c r="AC3259" i="1"/>
  <c r="AD3259" i="1" s="1"/>
  <c r="K3261" i="1"/>
  <c r="M3261" i="1" s="1"/>
  <c r="L3261" i="1"/>
  <c r="N3261" i="1" s="1"/>
  <c r="G3261" i="1"/>
  <c r="O3261" i="1" s="1"/>
  <c r="AA3261" i="1" s="1"/>
  <c r="AB3261" i="1" s="1"/>
  <c r="AA3322" i="1"/>
  <c r="AB3322" i="1" s="1"/>
  <c r="AE3329" i="1"/>
  <c r="AF3329" i="1" s="1"/>
  <c r="AC3329" i="1"/>
  <c r="AD3329" i="1" s="1"/>
  <c r="AE3330" i="1"/>
  <c r="AF3330" i="1" s="1"/>
  <c r="AC3330" i="1"/>
  <c r="AD3330" i="1" s="1"/>
  <c r="K3333" i="1"/>
  <c r="M3333" i="1" s="1"/>
  <c r="H3333" i="1"/>
  <c r="P3333" i="1" s="1"/>
  <c r="AE3350" i="1"/>
  <c r="AF3350" i="1" s="1"/>
  <c r="AC3350" i="1"/>
  <c r="AD3350" i="1" s="1"/>
  <c r="L3352" i="1"/>
  <c r="N3352" i="1" s="1"/>
  <c r="H3352" i="1"/>
  <c r="P3352" i="1" s="1"/>
  <c r="AE3386" i="1"/>
  <c r="AF3386" i="1" s="1"/>
  <c r="AC3386" i="1"/>
  <c r="AD3386" i="1" s="1"/>
  <c r="AE3434" i="1"/>
  <c r="AF3434" i="1" s="1"/>
  <c r="AC3434" i="1"/>
  <c r="AD3434" i="1" s="1"/>
  <c r="K3438" i="1"/>
  <c r="M3438" i="1" s="1"/>
  <c r="L3438" i="1"/>
  <c r="N3438" i="1" s="1"/>
  <c r="K3441" i="1"/>
  <c r="M3441" i="1" s="1"/>
  <c r="L3441" i="1"/>
  <c r="N3441" i="1" s="1"/>
  <c r="L3460" i="1"/>
  <c r="N3460" i="1" s="1"/>
  <c r="K3460" i="1"/>
  <c r="M3460" i="1" s="1"/>
  <c r="G3460" i="1"/>
  <c r="O3460" i="1" s="1"/>
  <c r="AE3464" i="1"/>
  <c r="AF3464" i="1" s="1"/>
  <c r="AC3464" i="1"/>
  <c r="AD3464" i="1" s="1"/>
  <c r="AA3508" i="1"/>
  <c r="AB3508" i="1" s="1"/>
  <c r="L3509" i="1"/>
  <c r="N3509" i="1" s="1"/>
  <c r="K3509" i="1"/>
  <c r="M3509" i="1" s="1"/>
  <c r="G3509" i="1"/>
  <c r="O3509" i="1" s="1"/>
  <c r="I3113" i="2"/>
  <c r="U3113" i="2" s="1"/>
  <c r="K3114" i="2"/>
  <c r="W3114" i="2" s="1"/>
  <c r="I3115" i="2"/>
  <c r="U3115" i="2" s="1"/>
  <c r="K3116" i="2"/>
  <c r="W3116" i="2" s="1"/>
  <c r="I3117" i="2"/>
  <c r="U3117" i="2" s="1"/>
  <c r="K3118" i="2"/>
  <c r="W3118" i="2" s="1"/>
  <c r="I3119" i="2"/>
  <c r="U3119" i="2" s="1"/>
  <c r="K3120" i="2"/>
  <c r="W3120" i="2" s="1"/>
  <c r="I3121" i="2"/>
  <c r="U3121" i="2" s="1"/>
  <c r="K3122" i="2"/>
  <c r="W3122" i="2" s="1"/>
  <c r="I3123" i="2"/>
  <c r="U3123" i="2" s="1"/>
  <c r="K3124" i="2"/>
  <c r="W3124" i="2" s="1"/>
  <c r="I3125" i="2"/>
  <c r="U3125" i="2" s="1"/>
  <c r="K3126" i="2"/>
  <c r="W3126" i="2" s="1"/>
  <c r="I3127" i="2"/>
  <c r="U3127" i="2" s="1"/>
  <c r="K3128" i="2"/>
  <c r="W3128" i="2" s="1"/>
  <c r="I3129" i="2"/>
  <c r="U3129" i="2" s="1"/>
  <c r="K3130" i="2"/>
  <c r="W3130" i="2" s="1"/>
  <c r="I3131" i="2"/>
  <c r="U3131" i="2" s="1"/>
  <c r="K3132" i="2"/>
  <c r="W3132" i="2" s="1"/>
  <c r="I3133" i="2"/>
  <c r="U3133" i="2" s="1"/>
  <c r="K3134" i="2"/>
  <c r="W3134" i="2" s="1"/>
  <c r="I3135" i="2"/>
  <c r="U3135" i="2" s="1"/>
  <c r="J3137" i="2"/>
  <c r="V3137" i="2" s="1"/>
  <c r="I3138" i="2"/>
  <c r="U3138" i="2" s="1"/>
  <c r="K3139" i="2"/>
  <c r="W3139" i="2" s="1"/>
  <c r="J3141" i="2"/>
  <c r="V3141" i="2" s="1"/>
  <c r="I3142" i="2"/>
  <c r="U3142" i="2" s="1"/>
  <c r="K3143" i="2"/>
  <c r="W3143" i="2" s="1"/>
  <c r="J3145" i="2"/>
  <c r="V3145" i="2" s="1"/>
  <c r="I3146" i="2"/>
  <c r="U3146" i="2" s="1"/>
  <c r="K3147" i="2"/>
  <c r="W3147" i="2" s="1"/>
  <c r="J3149" i="2"/>
  <c r="V3149" i="2" s="1"/>
  <c r="I3150" i="2"/>
  <c r="U3150" i="2" s="1"/>
  <c r="K3151" i="2"/>
  <c r="W3151" i="2" s="1"/>
  <c r="J3153" i="2"/>
  <c r="V3153" i="2" s="1"/>
  <c r="I3154" i="2"/>
  <c r="U3154" i="2" s="1"/>
  <c r="K3155" i="2"/>
  <c r="W3155" i="2" s="1"/>
  <c r="J3157" i="2"/>
  <c r="V3157" i="2" s="1"/>
  <c r="I3158" i="2"/>
  <c r="U3158" i="2" s="1"/>
  <c r="K3159" i="2"/>
  <c r="W3159" i="2" s="1"/>
  <c r="J3161" i="2"/>
  <c r="V3161" i="2" s="1"/>
  <c r="I3162" i="2"/>
  <c r="U3162" i="2" s="1"/>
  <c r="K3163" i="2"/>
  <c r="W3163" i="2" s="1"/>
  <c r="J3165" i="2"/>
  <c r="V3165" i="2" s="1"/>
  <c r="I3166" i="2"/>
  <c r="U3166" i="2" s="1"/>
  <c r="K3167" i="2"/>
  <c r="W3167" i="2" s="1"/>
  <c r="J3169" i="2"/>
  <c r="V3169" i="2" s="1"/>
  <c r="I3170" i="2"/>
  <c r="U3170" i="2" s="1"/>
  <c r="K3171" i="2"/>
  <c r="W3171" i="2" s="1"/>
  <c r="J3173" i="2"/>
  <c r="V3173" i="2" s="1"/>
  <c r="I3174" i="2"/>
  <c r="U3174" i="2" s="1"/>
  <c r="K3175" i="2"/>
  <c r="W3175" i="2" s="1"/>
  <c r="J3177" i="2"/>
  <c r="V3177" i="2" s="1"/>
  <c r="I3178" i="2"/>
  <c r="U3178" i="2" s="1"/>
  <c r="K3179" i="2"/>
  <c r="W3179" i="2" s="1"/>
  <c r="J3181" i="2"/>
  <c r="V3181" i="2" s="1"/>
  <c r="I3182" i="2"/>
  <c r="U3182" i="2" s="1"/>
  <c r="K3183" i="2"/>
  <c r="W3183" i="2" s="1"/>
  <c r="J3185" i="2"/>
  <c r="V3185" i="2" s="1"/>
  <c r="I3186" i="2"/>
  <c r="U3186" i="2" s="1"/>
  <c r="K3187" i="2"/>
  <c r="W3187" i="2" s="1"/>
  <c r="J3189" i="2"/>
  <c r="V3189" i="2" s="1"/>
  <c r="I3190" i="2"/>
  <c r="U3190" i="2" s="1"/>
  <c r="K3191" i="2"/>
  <c r="W3191" i="2" s="1"/>
  <c r="J3193" i="2"/>
  <c r="V3193" i="2" s="1"/>
  <c r="I3194" i="2"/>
  <c r="U3194" i="2" s="1"/>
  <c r="K3195" i="2"/>
  <c r="W3195" i="2" s="1"/>
  <c r="J3197" i="2"/>
  <c r="V3197" i="2" s="1"/>
  <c r="I3198" i="2"/>
  <c r="U3198" i="2" s="1"/>
  <c r="K3199" i="2"/>
  <c r="W3199" i="2" s="1"/>
  <c r="J3201" i="2"/>
  <c r="V3201" i="2" s="1"/>
  <c r="I3202" i="2"/>
  <c r="U3202" i="2" s="1"/>
  <c r="K3203" i="2"/>
  <c r="W3203" i="2" s="1"/>
  <c r="J3205" i="2"/>
  <c r="V3205" i="2" s="1"/>
  <c r="I3206" i="2"/>
  <c r="U3206" i="2" s="1"/>
  <c r="J3207" i="2"/>
  <c r="V3207" i="2" s="1"/>
  <c r="Q3207" i="2"/>
  <c r="T3207" i="2" s="1"/>
  <c r="K3208" i="2"/>
  <c r="W3208" i="2" s="1"/>
  <c r="I3210" i="2"/>
  <c r="U3210" i="2" s="1"/>
  <c r="J3211" i="2"/>
  <c r="V3211" i="2" s="1"/>
  <c r="Q3211" i="2"/>
  <c r="T3211" i="2" s="1"/>
  <c r="K3212" i="2"/>
  <c r="W3212" i="2" s="1"/>
  <c r="I3214" i="2"/>
  <c r="U3214" i="2" s="1"/>
  <c r="J3215" i="2"/>
  <c r="V3215" i="2" s="1"/>
  <c r="Q3215" i="2"/>
  <c r="T3215" i="2" s="1"/>
  <c r="K3216" i="2"/>
  <c r="W3216" i="2" s="1"/>
  <c r="I3218" i="2"/>
  <c r="U3218" i="2" s="1"/>
  <c r="J3219" i="2"/>
  <c r="V3219" i="2" s="1"/>
  <c r="Q3219" i="2"/>
  <c r="T3219" i="2" s="1"/>
  <c r="K3220" i="2"/>
  <c r="W3220" i="2" s="1"/>
  <c r="I3222" i="2"/>
  <c r="U3222" i="2" s="1"/>
  <c r="J3223" i="2"/>
  <c r="V3223" i="2" s="1"/>
  <c r="K3224" i="2"/>
  <c r="W3224" i="2" s="1"/>
  <c r="K3226" i="2"/>
  <c r="W3226" i="2" s="1"/>
  <c r="K3228" i="2"/>
  <c r="W3228" i="2" s="1"/>
  <c r="K3230" i="2"/>
  <c r="W3230" i="2" s="1"/>
  <c r="K3232" i="2"/>
  <c r="W3232" i="2" s="1"/>
  <c r="K3234" i="2"/>
  <c r="W3234" i="2" s="1"/>
  <c r="K3236" i="2"/>
  <c r="W3236" i="2" s="1"/>
  <c r="K3238" i="2"/>
  <c r="W3238" i="2" s="1"/>
  <c r="J3239" i="2"/>
  <c r="V3239" i="2" s="1"/>
  <c r="I3240" i="2"/>
  <c r="U3240" i="2" s="1"/>
  <c r="K3242" i="2"/>
  <c r="W3242" i="2" s="1"/>
  <c r="J3243" i="2"/>
  <c r="V3243" i="2" s="1"/>
  <c r="I3244" i="2"/>
  <c r="U3244" i="2" s="1"/>
  <c r="K3246" i="2"/>
  <c r="W3246" i="2" s="1"/>
  <c r="J3247" i="2"/>
  <c r="V3247" i="2" s="1"/>
  <c r="I3248" i="2"/>
  <c r="U3248" i="2" s="1"/>
  <c r="K3250" i="2"/>
  <c r="W3250" i="2" s="1"/>
  <c r="J3251" i="2"/>
  <c r="V3251" i="2" s="1"/>
  <c r="I3252" i="2"/>
  <c r="U3252" i="2" s="1"/>
  <c r="K3254" i="2"/>
  <c r="W3254" i="2" s="1"/>
  <c r="J3255" i="2"/>
  <c r="V3255" i="2" s="1"/>
  <c r="I3256" i="2"/>
  <c r="U3256" i="2" s="1"/>
  <c r="K3258" i="2"/>
  <c r="W3258" i="2" s="1"/>
  <c r="J3259" i="2"/>
  <c r="V3259" i="2" s="1"/>
  <c r="I3260" i="2"/>
  <c r="U3260" i="2" s="1"/>
  <c r="K3262" i="2"/>
  <c r="W3262" i="2" s="1"/>
  <c r="J3263" i="2"/>
  <c r="V3263" i="2" s="1"/>
  <c r="I3264" i="2"/>
  <c r="U3264" i="2" s="1"/>
  <c r="K3266" i="2"/>
  <c r="W3266" i="2" s="1"/>
  <c r="J3267" i="2"/>
  <c r="V3267" i="2" s="1"/>
  <c r="I3268" i="2"/>
  <c r="U3268" i="2" s="1"/>
  <c r="K3270" i="2"/>
  <c r="W3270" i="2" s="1"/>
  <c r="J3271" i="2"/>
  <c r="V3271" i="2" s="1"/>
  <c r="I3272" i="2"/>
  <c r="U3272" i="2" s="1"/>
  <c r="K3274" i="2"/>
  <c r="W3274" i="2" s="1"/>
  <c r="J3275" i="2"/>
  <c r="V3275" i="2" s="1"/>
  <c r="I3276" i="2"/>
  <c r="U3276" i="2" s="1"/>
  <c r="K3278" i="2"/>
  <c r="W3278" i="2" s="1"/>
  <c r="J3279" i="2"/>
  <c r="V3279" i="2" s="1"/>
  <c r="I3280" i="2"/>
  <c r="U3280" i="2" s="1"/>
  <c r="K3282" i="2"/>
  <c r="W3282" i="2" s="1"/>
  <c r="J3283" i="2"/>
  <c r="V3283" i="2" s="1"/>
  <c r="I3284" i="2"/>
  <c r="U3284" i="2" s="1"/>
  <c r="K3286" i="2"/>
  <c r="W3286" i="2" s="1"/>
  <c r="J3287" i="2"/>
  <c r="V3287" i="2" s="1"/>
  <c r="I3288" i="2"/>
  <c r="U3288" i="2" s="1"/>
  <c r="K3290" i="2"/>
  <c r="W3290" i="2" s="1"/>
  <c r="J3291" i="2"/>
  <c r="V3291" i="2" s="1"/>
  <c r="I3292" i="2"/>
  <c r="U3292" i="2" s="1"/>
  <c r="K3294" i="2"/>
  <c r="W3294" i="2" s="1"/>
  <c r="J3295" i="2"/>
  <c r="V3295" i="2" s="1"/>
  <c r="I3296" i="2"/>
  <c r="U3296" i="2" s="1"/>
  <c r="K3298" i="2"/>
  <c r="W3298" i="2" s="1"/>
  <c r="J3299" i="2"/>
  <c r="V3299" i="2" s="1"/>
  <c r="I3300" i="2"/>
  <c r="U3300" i="2" s="1"/>
  <c r="K3302" i="2"/>
  <c r="W3302" i="2" s="1"/>
  <c r="J3303" i="2"/>
  <c r="V3303" i="2" s="1"/>
  <c r="I3304" i="2"/>
  <c r="U3304" i="2" s="1"/>
  <c r="K3306" i="2"/>
  <c r="W3306" i="2" s="1"/>
  <c r="J3307" i="2"/>
  <c r="V3307" i="2" s="1"/>
  <c r="I3308" i="2"/>
  <c r="U3308" i="2" s="1"/>
  <c r="K3310" i="2"/>
  <c r="W3310" i="2" s="1"/>
  <c r="J3311" i="2"/>
  <c r="V3311" i="2" s="1"/>
  <c r="I3312" i="2"/>
  <c r="U3312" i="2" s="1"/>
  <c r="K3314" i="2"/>
  <c r="W3314" i="2" s="1"/>
  <c r="J3315" i="2"/>
  <c r="V3315" i="2" s="1"/>
  <c r="I3316" i="2"/>
  <c r="U3316" i="2" s="1"/>
  <c r="J3320" i="2"/>
  <c r="V3320" i="2" s="1"/>
  <c r="I3321" i="2"/>
  <c r="U3321" i="2" s="1"/>
  <c r="K3323" i="2"/>
  <c r="W3323" i="2" s="1"/>
  <c r="J3324" i="2"/>
  <c r="V3324" i="2" s="1"/>
  <c r="I3325" i="2"/>
  <c r="U3325" i="2" s="1"/>
  <c r="K3327" i="2"/>
  <c r="W3327" i="2" s="1"/>
  <c r="J3328" i="2"/>
  <c r="V3328" i="2" s="1"/>
  <c r="I3329" i="2"/>
  <c r="U3329" i="2" s="1"/>
  <c r="K3331" i="2"/>
  <c r="W3331" i="2" s="1"/>
  <c r="J3332" i="2"/>
  <c r="V3332" i="2" s="1"/>
  <c r="I3333" i="2"/>
  <c r="U3333" i="2" s="1"/>
  <c r="K3335" i="2"/>
  <c r="W3335" i="2" s="1"/>
  <c r="J3336" i="2"/>
  <c r="V3336" i="2" s="1"/>
  <c r="I3337" i="2"/>
  <c r="U3337" i="2" s="1"/>
  <c r="K3339" i="2"/>
  <c r="W3339" i="2" s="1"/>
  <c r="J3340" i="2"/>
  <c r="V3340" i="2" s="1"/>
  <c r="I3341" i="2"/>
  <c r="U3341" i="2" s="1"/>
  <c r="K3343" i="2"/>
  <c r="W3343" i="2" s="1"/>
  <c r="J3344" i="2"/>
  <c r="V3344" i="2" s="1"/>
  <c r="I3345" i="2"/>
  <c r="U3345" i="2" s="1"/>
  <c r="K3347" i="2"/>
  <c r="W3347" i="2" s="1"/>
  <c r="J3348" i="2"/>
  <c r="V3348" i="2" s="1"/>
  <c r="I3349" i="2"/>
  <c r="U3349" i="2" s="1"/>
  <c r="K3351" i="2"/>
  <c r="W3351" i="2" s="1"/>
  <c r="J3352" i="2"/>
  <c r="V3352" i="2" s="1"/>
  <c r="I3353" i="2"/>
  <c r="U3353" i="2" s="1"/>
  <c r="K3355" i="2"/>
  <c r="W3355" i="2" s="1"/>
  <c r="J3356" i="2"/>
  <c r="V3356" i="2" s="1"/>
  <c r="I3357" i="2"/>
  <c r="U3357" i="2" s="1"/>
  <c r="K3359" i="2"/>
  <c r="W3359" i="2" s="1"/>
  <c r="J3360" i="2"/>
  <c r="V3360" i="2" s="1"/>
  <c r="I3361" i="2"/>
  <c r="U3361" i="2" s="1"/>
  <c r="K3363" i="2"/>
  <c r="W3363" i="2" s="1"/>
  <c r="J3364" i="2"/>
  <c r="V3364" i="2" s="1"/>
  <c r="I3365" i="2"/>
  <c r="U3365" i="2" s="1"/>
  <c r="K3367" i="2"/>
  <c r="W3367" i="2" s="1"/>
  <c r="J3368" i="2"/>
  <c r="V3368" i="2" s="1"/>
  <c r="I3369" i="2"/>
  <c r="U3369" i="2" s="1"/>
  <c r="K3371" i="2"/>
  <c r="W3371" i="2" s="1"/>
  <c r="J3372" i="2"/>
  <c r="V3372" i="2" s="1"/>
  <c r="I3373" i="2"/>
  <c r="U3373" i="2" s="1"/>
  <c r="K3375" i="2"/>
  <c r="W3375" i="2" s="1"/>
  <c r="J3376" i="2"/>
  <c r="V3376" i="2" s="1"/>
  <c r="I3377" i="2"/>
  <c r="U3377" i="2" s="1"/>
  <c r="K3379" i="2"/>
  <c r="W3379" i="2" s="1"/>
  <c r="J3380" i="2"/>
  <c r="V3380" i="2" s="1"/>
  <c r="I3381" i="2"/>
  <c r="U3381" i="2" s="1"/>
  <c r="K3383" i="2"/>
  <c r="W3383" i="2" s="1"/>
  <c r="J3384" i="2"/>
  <c r="V3384" i="2" s="1"/>
  <c r="I3385" i="2"/>
  <c r="U3385" i="2" s="1"/>
  <c r="K3387" i="2"/>
  <c r="W3387" i="2" s="1"/>
  <c r="J3388" i="2"/>
  <c r="V3388" i="2" s="1"/>
  <c r="I3389" i="2"/>
  <c r="U3389" i="2" s="1"/>
  <c r="K3391" i="2"/>
  <c r="W3391" i="2" s="1"/>
  <c r="J3392" i="2"/>
  <c r="V3392" i="2" s="1"/>
  <c r="I3393" i="2"/>
  <c r="U3393" i="2" s="1"/>
  <c r="K3395" i="2"/>
  <c r="W3395" i="2" s="1"/>
  <c r="J3396" i="2"/>
  <c r="V3396" i="2" s="1"/>
  <c r="I3397" i="2"/>
  <c r="U3397" i="2" s="1"/>
  <c r="K3399" i="2"/>
  <c r="W3399" i="2" s="1"/>
  <c r="J3400" i="2"/>
  <c r="V3400" i="2" s="1"/>
  <c r="I3401" i="2"/>
  <c r="U3401" i="2" s="1"/>
  <c r="K3403" i="2"/>
  <c r="W3403" i="2" s="1"/>
  <c r="J3404" i="2"/>
  <c r="V3404" i="2" s="1"/>
  <c r="I3405" i="2"/>
  <c r="U3405" i="2" s="1"/>
  <c r="K3407" i="2"/>
  <c r="W3407" i="2" s="1"/>
  <c r="J3408" i="2"/>
  <c r="V3408" i="2" s="1"/>
  <c r="I3409" i="2"/>
  <c r="U3409" i="2" s="1"/>
  <c r="J3411" i="2"/>
  <c r="V3411" i="2" s="1"/>
  <c r="K3414" i="2"/>
  <c r="W3414" i="2" s="1"/>
  <c r="I3416" i="2"/>
  <c r="U3416" i="2" s="1"/>
  <c r="O3420" i="2"/>
  <c r="R3420" i="2" s="1"/>
  <c r="J3421" i="2"/>
  <c r="V3421" i="2" s="1"/>
  <c r="I3422" i="2"/>
  <c r="U3422" i="2" s="1"/>
  <c r="I3423" i="2"/>
  <c r="U3423" i="2" s="1"/>
  <c r="J3424" i="2"/>
  <c r="V3424" i="2" s="1"/>
  <c r="Q3424" i="2"/>
  <c r="T3424" i="2" s="1"/>
  <c r="J3426" i="2"/>
  <c r="V3426" i="2" s="1"/>
  <c r="Q3426" i="2"/>
  <c r="T3426" i="2" s="1"/>
  <c r="I3428" i="2"/>
  <c r="U3428" i="2" s="1"/>
  <c r="I3430" i="2"/>
  <c r="U3430" i="2" s="1"/>
  <c r="J3433" i="2"/>
  <c r="V3433" i="2" s="1"/>
  <c r="Q3433" i="2"/>
  <c r="T3433" i="2" s="1"/>
  <c r="J3435" i="2"/>
  <c r="V3435" i="2" s="1"/>
  <c r="I3436" i="2"/>
  <c r="U3436" i="2" s="1"/>
  <c r="J3437" i="2"/>
  <c r="V3437" i="2" s="1"/>
  <c r="J3439" i="2"/>
  <c r="V3439" i="2" s="1"/>
  <c r="I3440" i="2"/>
  <c r="U3440" i="2" s="1"/>
  <c r="J3441" i="2"/>
  <c r="V3441" i="2" s="1"/>
  <c r="J3443" i="2"/>
  <c r="V3443" i="2" s="1"/>
  <c r="I3444" i="2"/>
  <c r="U3444" i="2" s="1"/>
  <c r="J3445" i="2"/>
  <c r="V3445" i="2" s="1"/>
  <c r="J3447" i="2"/>
  <c r="V3447" i="2" s="1"/>
  <c r="I3448" i="2"/>
  <c r="U3448" i="2" s="1"/>
  <c r="J3449" i="2"/>
  <c r="V3449" i="2" s="1"/>
  <c r="J3451" i="2"/>
  <c r="V3451" i="2" s="1"/>
  <c r="I3452" i="2"/>
  <c r="U3452" i="2" s="1"/>
  <c r="I3455" i="2"/>
  <c r="U3455" i="2" s="1"/>
  <c r="J3456" i="2"/>
  <c r="V3456" i="2" s="1"/>
  <c r="Q3456" i="2"/>
  <c r="T3456" i="2" s="1"/>
  <c r="I3462" i="2"/>
  <c r="U3462" i="2" s="1"/>
  <c r="J3463" i="2"/>
  <c r="V3463" i="2" s="1"/>
  <c r="Q3463" i="2"/>
  <c r="T3463" i="2" s="1"/>
  <c r="I3466" i="2"/>
  <c r="U3466" i="2" s="1"/>
  <c r="J3467" i="2"/>
  <c r="V3467" i="2" s="1"/>
  <c r="Q3467" i="2"/>
  <c r="T3467" i="2" s="1"/>
  <c r="I3470" i="2"/>
  <c r="U3470" i="2" s="1"/>
  <c r="J3471" i="2"/>
  <c r="V3471" i="2" s="1"/>
  <c r="Q3471" i="2"/>
  <c r="T3471" i="2" s="1"/>
  <c r="I3474" i="2"/>
  <c r="U3474" i="2" s="1"/>
  <c r="J3475" i="2"/>
  <c r="V3475" i="2" s="1"/>
  <c r="Q3475" i="2"/>
  <c r="T3475" i="2" s="1"/>
  <c r="I3478" i="2"/>
  <c r="U3478" i="2" s="1"/>
  <c r="J3479" i="2"/>
  <c r="V3479" i="2" s="1"/>
  <c r="Q3479" i="2"/>
  <c r="T3479" i="2" s="1"/>
  <c r="I3482" i="2"/>
  <c r="U3482" i="2" s="1"/>
  <c r="J3483" i="2"/>
  <c r="V3483" i="2" s="1"/>
  <c r="Q3483" i="2"/>
  <c r="T3483" i="2" s="1"/>
  <c r="I3486" i="2"/>
  <c r="U3486" i="2" s="1"/>
  <c r="J3487" i="2"/>
  <c r="V3487" i="2" s="1"/>
  <c r="Q3487" i="2"/>
  <c r="T3487" i="2" s="1"/>
  <c r="J3490" i="2"/>
  <c r="V3490" i="2" s="1"/>
  <c r="J3492" i="2"/>
  <c r="V3492" i="2" s="1"/>
  <c r="J3494" i="2"/>
  <c r="V3494" i="2" s="1"/>
  <c r="J3500" i="2"/>
  <c r="V3500" i="2" s="1"/>
  <c r="O3512" i="2"/>
  <c r="R3512" i="2" s="1"/>
  <c r="P3512" i="2"/>
  <c r="S3512" i="2" s="1"/>
  <c r="J3516" i="2"/>
  <c r="V3516" i="2" s="1"/>
  <c r="O3520" i="2"/>
  <c r="R3520" i="2" s="1"/>
  <c r="P3520" i="2"/>
  <c r="S3520" i="2" s="1"/>
  <c r="J3524" i="2"/>
  <c r="V3524" i="2" s="1"/>
  <c r="O3528" i="2"/>
  <c r="R3528" i="2" s="1"/>
  <c r="P3528" i="2"/>
  <c r="S3528" i="2" s="1"/>
  <c r="J3532" i="2"/>
  <c r="V3532" i="2" s="1"/>
  <c r="J3538" i="2"/>
  <c r="V3538" i="2" s="1"/>
  <c r="J3543" i="2"/>
  <c r="V3543" i="2" s="1"/>
  <c r="J3545" i="2"/>
  <c r="V3545" i="2" s="1"/>
  <c r="K3549" i="2"/>
  <c r="W3549" i="2" s="1"/>
  <c r="J3557" i="2"/>
  <c r="V3557" i="2" s="1"/>
  <c r="J3559" i="2"/>
  <c r="V3559" i="2" s="1"/>
  <c r="AE3261" i="1"/>
  <c r="AF3261" i="1" s="1"/>
  <c r="AC3261" i="1"/>
  <c r="AD3261" i="1" s="1"/>
  <c r="AE3262" i="1"/>
  <c r="AF3262" i="1" s="1"/>
  <c r="AC3262" i="1"/>
  <c r="AD3262" i="1" s="1"/>
  <c r="AE3263" i="1"/>
  <c r="AF3263" i="1" s="1"/>
  <c r="AC3263" i="1"/>
  <c r="AD3263" i="1" s="1"/>
  <c r="AE3264" i="1"/>
  <c r="AF3264" i="1" s="1"/>
  <c r="AC3264" i="1"/>
  <c r="AD3264" i="1" s="1"/>
  <c r="AE3265" i="1"/>
  <c r="AF3265" i="1" s="1"/>
  <c r="AC3265" i="1"/>
  <c r="AD3265" i="1" s="1"/>
  <c r="AE3266" i="1"/>
  <c r="AF3266" i="1" s="1"/>
  <c r="AC3266" i="1"/>
  <c r="AD3266" i="1" s="1"/>
  <c r="AE3267" i="1"/>
  <c r="AF3267" i="1" s="1"/>
  <c r="AC3267" i="1"/>
  <c r="AD3267" i="1" s="1"/>
  <c r="AE3285" i="1"/>
  <c r="AF3285" i="1" s="1"/>
  <c r="AC3285" i="1"/>
  <c r="AD3285" i="1" s="1"/>
  <c r="AE3296" i="1"/>
  <c r="AF3296" i="1" s="1"/>
  <c r="AC3296" i="1"/>
  <c r="AD3296" i="1" s="1"/>
  <c r="AE3306" i="1"/>
  <c r="AF3306" i="1" s="1"/>
  <c r="AC3306" i="1"/>
  <c r="AD3306" i="1" s="1"/>
  <c r="AA3316" i="1"/>
  <c r="AB3316" i="1" s="1"/>
  <c r="AE3317" i="1"/>
  <c r="AF3317" i="1" s="1"/>
  <c r="AC3317" i="1"/>
  <c r="AD3317" i="1" s="1"/>
  <c r="K3339" i="1"/>
  <c r="M3339" i="1" s="1"/>
  <c r="H3339" i="1"/>
  <c r="P3339" i="1" s="1"/>
  <c r="AA3350" i="1"/>
  <c r="AB3350" i="1" s="1"/>
  <c r="AE3355" i="1"/>
  <c r="AF3355" i="1" s="1"/>
  <c r="AC3355" i="1"/>
  <c r="AD3355" i="1" s="1"/>
  <c r="AE3365" i="1"/>
  <c r="AF3365" i="1" s="1"/>
  <c r="AC3365" i="1"/>
  <c r="AD3365" i="1" s="1"/>
  <c r="L3367" i="1"/>
  <c r="N3367" i="1" s="1"/>
  <c r="K3367" i="1"/>
  <c r="M3367" i="1" s="1"/>
  <c r="K3396" i="1"/>
  <c r="M3396" i="1" s="1"/>
  <c r="L3396" i="1"/>
  <c r="N3396" i="1" s="1"/>
  <c r="K3400" i="1"/>
  <c r="M3400" i="1" s="1"/>
  <c r="L3400" i="1"/>
  <c r="N3400" i="1" s="1"/>
  <c r="K3404" i="1"/>
  <c r="M3404" i="1" s="1"/>
  <c r="L3404" i="1"/>
  <c r="N3404" i="1" s="1"/>
  <c r="K3408" i="1"/>
  <c r="M3408" i="1" s="1"/>
  <c r="L3408" i="1"/>
  <c r="N3408" i="1" s="1"/>
  <c r="K3412" i="1"/>
  <c r="M3412" i="1" s="1"/>
  <c r="L3412" i="1"/>
  <c r="N3412" i="1" s="1"/>
  <c r="K3416" i="1"/>
  <c r="M3416" i="1" s="1"/>
  <c r="L3416" i="1"/>
  <c r="N3416" i="1" s="1"/>
  <c r="AE3455" i="1"/>
  <c r="AF3455" i="1" s="1"/>
  <c r="AC3455" i="1"/>
  <c r="AD3455" i="1" s="1"/>
  <c r="L3457" i="1"/>
  <c r="N3457" i="1" s="1"/>
  <c r="K3457" i="1"/>
  <c r="M3457" i="1" s="1"/>
  <c r="G3457" i="1"/>
  <c r="O3457" i="1" s="1"/>
  <c r="AA3457" i="1" s="1"/>
  <c r="AB3457" i="1" s="1"/>
  <c r="AE3493" i="1"/>
  <c r="AF3493" i="1" s="1"/>
  <c r="AC3493" i="1"/>
  <c r="AD3493" i="1" s="1"/>
  <c r="L3497" i="1"/>
  <c r="N3497" i="1" s="1"/>
  <c r="K3497" i="1"/>
  <c r="M3497" i="1" s="1"/>
  <c r="G3497" i="1"/>
  <c r="O3497" i="1" s="1"/>
  <c r="AA3497" i="1" s="1"/>
  <c r="AB3497" i="1" s="1"/>
  <c r="AE3501" i="1"/>
  <c r="AF3501" i="1" s="1"/>
  <c r="AC3501" i="1"/>
  <c r="AD3501" i="1" s="1"/>
  <c r="L3505" i="1"/>
  <c r="N3505" i="1" s="1"/>
  <c r="K3505" i="1"/>
  <c r="M3505" i="1" s="1"/>
  <c r="G3505" i="1"/>
  <c r="O3505" i="1" s="1"/>
  <c r="AA3505" i="1" s="1"/>
  <c r="AB3505" i="1" s="1"/>
  <c r="K3524" i="1"/>
  <c r="M3524" i="1" s="1"/>
  <c r="L3524" i="1"/>
  <c r="N3524" i="1" s="1"/>
  <c r="AE3529" i="1"/>
  <c r="AF3529" i="1" s="1"/>
  <c r="AC3529" i="1"/>
  <c r="AD3529" i="1" s="1"/>
  <c r="L3531" i="1"/>
  <c r="N3531" i="1" s="1"/>
  <c r="G3531" i="1"/>
  <c r="O3531" i="1" s="1"/>
  <c r="K3494" i="2"/>
  <c r="W3494" i="2" s="1"/>
  <c r="I3496" i="2"/>
  <c r="U3496" i="2" s="1"/>
  <c r="P3498" i="2"/>
  <c r="S3498" i="2" s="1"/>
  <c r="K3500" i="2"/>
  <c r="W3500" i="2" s="1"/>
  <c r="I3501" i="2"/>
  <c r="U3501" i="2" s="1"/>
  <c r="I3504" i="2"/>
  <c r="U3504" i="2" s="1"/>
  <c r="I3506" i="2"/>
  <c r="U3506" i="2" s="1"/>
  <c r="I3508" i="2"/>
  <c r="U3508" i="2" s="1"/>
  <c r="I3510" i="2"/>
  <c r="U3510" i="2" s="1"/>
  <c r="K3512" i="2"/>
  <c r="W3512" i="2" s="1"/>
  <c r="I3514" i="2"/>
  <c r="U3514" i="2" s="1"/>
  <c r="K3516" i="2"/>
  <c r="W3516" i="2" s="1"/>
  <c r="I3518" i="2"/>
  <c r="U3518" i="2" s="1"/>
  <c r="K3520" i="2"/>
  <c r="W3520" i="2" s="1"/>
  <c r="I3522" i="2"/>
  <c r="U3522" i="2" s="1"/>
  <c r="K3524" i="2"/>
  <c r="W3524" i="2" s="1"/>
  <c r="I3526" i="2"/>
  <c r="U3526" i="2" s="1"/>
  <c r="K3528" i="2"/>
  <c r="W3528" i="2" s="1"/>
  <c r="I3530" i="2"/>
  <c r="U3530" i="2" s="1"/>
  <c r="K3532" i="2"/>
  <c r="W3532" i="2" s="1"/>
  <c r="I3534" i="2"/>
  <c r="U3534" i="2" s="1"/>
  <c r="I3537" i="2"/>
  <c r="U3537" i="2" s="1"/>
  <c r="I3539" i="2"/>
  <c r="U3539" i="2" s="1"/>
  <c r="I3543" i="2"/>
  <c r="U3543" i="2" s="1"/>
  <c r="I3547" i="2"/>
  <c r="U3547" i="2" s="1"/>
  <c r="I3551" i="2"/>
  <c r="U3551" i="2" s="1"/>
  <c r="J3552" i="2"/>
  <c r="V3552" i="2" s="1"/>
  <c r="Q3552" i="2"/>
  <c r="T3552" i="2" s="1"/>
  <c r="I3555" i="2"/>
  <c r="U3555" i="2" s="1"/>
  <c r="J3556" i="2"/>
  <c r="V3556" i="2" s="1"/>
  <c r="Q3556" i="2"/>
  <c r="T3556" i="2" s="1"/>
  <c r="I3559" i="2"/>
  <c r="U3559" i="2" s="1"/>
  <c r="J3560" i="2"/>
  <c r="V3560" i="2" s="1"/>
  <c r="Q3560" i="2"/>
  <c r="T3560" i="2" s="1"/>
  <c r="AE3131" i="1"/>
  <c r="AF3131" i="1" s="1"/>
  <c r="AC3131" i="1"/>
  <c r="AD3131" i="1" s="1"/>
  <c r="AE3134" i="1"/>
  <c r="AF3134" i="1" s="1"/>
  <c r="AC3134" i="1"/>
  <c r="AD3134" i="1" s="1"/>
  <c r="AE3139" i="1"/>
  <c r="AF3139" i="1" s="1"/>
  <c r="AC3139" i="1"/>
  <c r="AD3139" i="1" s="1"/>
  <c r="AE3145" i="1"/>
  <c r="AF3145" i="1" s="1"/>
  <c r="AC3145" i="1"/>
  <c r="AD3145" i="1" s="1"/>
  <c r="AE3150" i="1"/>
  <c r="AF3150" i="1" s="1"/>
  <c r="AC3150" i="1"/>
  <c r="AD3150" i="1" s="1"/>
  <c r="AE3155" i="1"/>
  <c r="AF3155" i="1" s="1"/>
  <c r="AC3155" i="1"/>
  <c r="AD3155" i="1" s="1"/>
  <c r="AE3161" i="1"/>
  <c r="AF3161" i="1" s="1"/>
  <c r="AC3161" i="1"/>
  <c r="AD3161" i="1" s="1"/>
  <c r="AE3166" i="1"/>
  <c r="AF3166" i="1" s="1"/>
  <c r="AC3166" i="1"/>
  <c r="AD3166" i="1" s="1"/>
  <c r="AE3172" i="1"/>
  <c r="AF3172" i="1" s="1"/>
  <c r="AC3172" i="1"/>
  <c r="AD3172" i="1" s="1"/>
  <c r="AE3173" i="1"/>
  <c r="AF3173" i="1" s="1"/>
  <c r="AC3173" i="1"/>
  <c r="AD3173" i="1" s="1"/>
  <c r="AE3184" i="1"/>
  <c r="AF3184" i="1" s="1"/>
  <c r="AC3184" i="1"/>
  <c r="AD3184" i="1" s="1"/>
  <c r="AE3185" i="1"/>
  <c r="AF3185" i="1" s="1"/>
  <c r="AC3185" i="1"/>
  <c r="AD3185" i="1" s="1"/>
  <c r="AE3194" i="1"/>
  <c r="AF3194" i="1" s="1"/>
  <c r="AC3194" i="1"/>
  <c r="AD3194" i="1" s="1"/>
  <c r="AE3195" i="1"/>
  <c r="AF3195" i="1" s="1"/>
  <c r="AC3195" i="1"/>
  <c r="AD3195" i="1" s="1"/>
  <c r="AE3204" i="1"/>
  <c r="AF3204" i="1" s="1"/>
  <c r="AC3204" i="1"/>
  <c r="AD3204" i="1" s="1"/>
  <c r="AE3205" i="1"/>
  <c r="AF3205" i="1" s="1"/>
  <c r="AC3205" i="1"/>
  <c r="AD3205" i="1" s="1"/>
  <c r="AE3217" i="1"/>
  <c r="AF3217" i="1" s="1"/>
  <c r="AC3217" i="1"/>
  <c r="AD3217" i="1" s="1"/>
  <c r="AE3226" i="1"/>
  <c r="AF3226" i="1" s="1"/>
  <c r="AC3226" i="1"/>
  <c r="AD3226" i="1" s="1"/>
  <c r="AE3227" i="1"/>
  <c r="AF3227" i="1" s="1"/>
  <c r="AC3227" i="1"/>
  <c r="AD3227" i="1" s="1"/>
  <c r="AE3236" i="1"/>
  <c r="AF3236" i="1" s="1"/>
  <c r="AC3236" i="1"/>
  <c r="AD3236" i="1" s="1"/>
  <c r="AE3237" i="1"/>
  <c r="AF3237" i="1" s="1"/>
  <c r="AC3237" i="1"/>
  <c r="AD3237" i="1" s="1"/>
  <c r="AE3256" i="1"/>
  <c r="AF3256" i="1" s="1"/>
  <c r="AC3256" i="1"/>
  <c r="AD3256" i="1" s="1"/>
  <c r="AE3258" i="1"/>
  <c r="AF3258" i="1" s="1"/>
  <c r="AC3258" i="1"/>
  <c r="AD3258" i="1" s="1"/>
  <c r="AE3260" i="1"/>
  <c r="AF3260" i="1" s="1"/>
  <c r="AC3260" i="1"/>
  <c r="AD3260" i="1" s="1"/>
  <c r="AE3270" i="1"/>
  <c r="AF3270" i="1" s="1"/>
  <c r="AC3270" i="1"/>
  <c r="AD3270" i="1" s="1"/>
  <c r="AE3271" i="1"/>
  <c r="AF3271" i="1" s="1"/>
  <c r="AC3271" i="1"/>
  <c r="AD3271" i="1" s="1"/>
  <c r="AE3280" i="1"/>
  <c r="AF3280" i="1" s="1"/>
  <c r="AC3280" i="1"/>
  <c r="AD3280" i="1" s="1"/>
  <c r="AE3281" i="1"/>
  <c r="AF3281" i="1" s="1"/>
  <c r="AC3281" i="1"/>
  <c r="AD3281" i="1" s="1"/>
  <c r="AC3286" i="1"/>
  <c r="AD3286" i="1" s="1"/>
  <c r="AE3286" i="1"/>
  <c r="AF3286" i="1" s="1"/>
  <c r="AE3292" i="1"/>
  <c r="AF3292" i="1" s="1"/>
  <c r="AC3292" i="1"/>
  <c r="AD3292" i="1" s="1"/>
  <c r="AE3297" i="1"/>
  <c r="AF3297" i="1" s="1"/>
  <c r="AC3297" i="1"/>
  <c r="AD3297" i="1" s="1"/>
  <c r="AE3302" i="1"/>
  <c r="AF3302" i="1" s="1"/>
  <c r="AC3302" i="1"/>
  <c r="AD3302" i="1" s="1"/>
  <c r="AE3308" i="1"/>
  <c r="AF3308" i="1" s="1"/>
  <c r="AC3308" i="1"/>
  <c r="AD3308" i="1" s="1"/>
  <c r="AE3313" i="1"/>
  <c r="AF3313" i="1" s="1"/>
  <c r="AC3313" i="1"/>
  <c r="AD3313" i="1" s="1"/>
  <c r="AE3318" i="1"/>
  <c r="AF3318" i="1" s="1"/>
  <c r="AC3318" i="1"/>
  <c r="AD3318" i="1" s="1"/>
  <c r="AA3331" i="1"/>
  <c r="AB3331" i="1" s="1"/>
  <c r="AE3331" i="1"/>
  <c r="AF3331" i="1" s="1"/>
  <c r="AC3331" i="1"/>
  <c r="AD3331" i="1" s="1"/>
  <c r="AE3332" i="1"/>
  <c r="AF3332" i="1" s="1"/>
  <c r="AC3332" i="1"/>
  <c r="AD3332" i="1" s="1"/>
  <c r="AE3338" i="1"/>
  <c r="AF3338" i="1" s="1"/>
  <c r="AC3338" i="1"/>
  <c r="AD3338" i="1" s="1"/>
  <c r="AE3346" i="1"/>
  <c r="AF3346" i="1" s="1"/>
  <c r="AC3346" i="1"/>
  <c r="AD3346" i="1" s="1"/>
  <c r="AA3351" i="1"/>
  <c r="AB3351" i="1" s="1"/>
  <c r="AE3351" i="1"/>
  <c r="AF3351" i="1" s="1"/>
  <c r="AC3351" i="1"/>
  <c r="AD3351" i="1" s="1"/>
  <c r="AA3356" i="1"/>
  <c r="AB3356" i="1" s="1"/>
  <c r="AA3360" i="1"/>
  <c r="AB3360" i="1" s="1"/>
  <c r="AC3361" i="1"/>
  <c r="AD3361" i="1" s="1"/>
  <c r="AE3361" i="1"/>
  <c r="AF3361" i="1" s="1"/>
  <c r="AE3366" i="1"/>
  <c r="AF3366" i="1" s="1"/>
  <c r="AC3366" i="1"/>
  <c r="AD3366" i="1" s="1"/>
  <c r="L3368" i="1"/>
  <c r="N3368" i="1" s="1"/>
  <c r="K3368" i="1"/>
  <c r="M3368" i="1" s="1"/>
  <c r="AE3370" i="1"/>
  <c r="AF3370" i="1" s="1"/>
  <c r="AC3370" i="1"/>
  <c r="AD3370" i="1" s="1"/>
  <c r="AE3371" i="1"/>
  <c r="AF3371" i="1" s="1"/>
  <c r="AC3371" i="1"/>
  <c r="AD3371" i="1" s="1"/>
  <c r="K3376" i="1"/>
  <c r="M3376" i="1" s="1"/>
  <c r="L3376" i="1"/>
  <c r="N3376" i="1" s="1"/>
  <c r="AA3378" i="1"/>
  <c r="AB3378" i="1" s="1"/>
  <c r="AE3384" i="1"/>
  <c r="AF3384" i="1" s="1"/>
  <c r="AC3384" i="1"/>
  <c r="AD3384" i="1" s="1"/>
  <c r="AA3387" i="1"/>
  <c r="AB3387" i="1" s="1"/>
  <c r="AE3392" i="1"/>
  <c r="AF3392" i="1" s="1"/>
  <c r="AC3392" i="1"/>
  <c r="AD3392" i="1" s="1"/>
  <c r="AE3396" i="1"/>
  <c r="AF3396" i="1" s="1"/>
  <c r="AC3396" i="1"/>
  <c r="AD3396" i="1" s="1"/>
  <c r="AE3400" i="1"/>
  <c r="AF3400" i="1" s="1"/>
  <c r="AC3400" i="1"/>
  <c r="AD3400" i="1" s="1"/>
  <c r="AE3408" i="1"/>
  <c r="AF3408" i="1" s="1"/>
  <c r="AC3408" i="1"/>
  <c r="AD3408" i="1" s="1"/>
  <c r="AE3412" i="1"/>
  <c r="AF3412" i="1" s="1"/>
  <c r="AC3412" i="1"/>
  <c r="AD3412" i="1" s="1"/>
  <c r="AE3416" i="1"/>
  <c r="AF3416" i="1" s="1"/>
  <c r="AC3416" i="1"/>
  <c r="AD3416" i="1" s="1"/>
  <c r="AE3417" i="1"/>
  <c r="AF3417" i="1" s="1"/>
  <c r="AC3417" i="1"/>
  <c r="AD3417" i="1" s="1"/>
  <c r="AE3418" i="1"/>
  <c r="AF3418" i="1" s="1"/>
  <c r="AC3418" i="1"/>
  <c r="AD3418" i="1" s="1"/>
  <c r="AE3419" i="1"/>
  <c r="AF3419" i="1" s="1"/>
  <c r="AC3419" i="1"/>
  <c r="AD3419" i="1" s="1"/>
  <c r="AE3420" i="1"/>
  <c r="AF3420" i="1" s="1"/>
  <c r="AC3420" i="1"/>
  <c r="AD3420" i="1" s="1"/>
  <c r="AE3421" i="1"/>
  <c r="AF3421" i="1" s="1"/>
  <c r="AC3421" i="1"/>
  <c r="AD3421" i="1" s="1"/>
  <c r="AE3423" i="1"/>
  <c r="AF3423" i="1" s="1"/>
  <c r="AC3423" i="1"/>
  <c r="AD3423" i="1" s="1"/>
  <c r="AC3424" i="1"/>
  <c r="AD3424" i="1" s="1"/>
  <c r="AE3424" i="1"/>
  <c r="AF3424" i="1" s="1"/>
  <c r="AC3425" i="1"/>
  <c r="AD3425" i="1" s="1"/>
  <c r="AE3425" i="1"/>
  <c r="AF3425" i="1" s="1"/>
  <c r="AE3426" i="1"/>
  <c r="AF3426" i="1" s="1"/>
  <c r="AC3426" i="1"/>
  <c r="AD3426" i="1" s="1"/>
  <c r="AE3427" i="1"/>
  <c r="AF3427" i="1" s="1"/>
  <c r="AC3427" i="1"/>
  <c r="AD3427" i="1" s="1"/>
  <c r="AE3428" i="1"/>
  <c r="AF3428" i="1" s="1"/>
  <c r="AC3428" i="1"/>
  <c r="AD3428" i="1" s="1"/>
  <c r="AE3435" i="1"/>
  <c r="AF3435" i="1" s="1"/>
  <c r="AC3435" i="1"/>
  <c r="AD3435" i="1" s="1"/>
  <c r="K3442" i="1"/>
  <c r="M3442" i="1" s="1"/>
  <c r="L3442" i="1"/>
  <c r="N3442" i="1" s="1"/>
  <c r="L3445" i="1"/>
  <c r="N3445" i="1" s="1"/>
  <c r="K3445" i="1"/>
  <c r="M3445" i="1" s="1"/>
  <c r="K3448" i="1"/>
  <c r="M3448" i="1" s="1"/>
  <c r="L3448" i="1"/>
  <c r="N3448" i="1" s="1"/>
  <c r="L3451" i="1"/>
  <c r="N3451" i="1" s="1"/>
  <c r="K3451" i="1"/>
  <c r="M3451" i="1" s="1"/>
  <c r="AE3456" i="1"/>
  <c r="AF3456" i="1" s="1"/>
  <c r="AC3456" i="1"/>
  <c r="AD3456" i="1" s="1"/>
  <c r="AE3505" i="1"/>
  <c r="AF3505" i="1" s="1"/>
  <c r="AC3505" i="1"/>
  <c r="AD3505" i="1" s="1"/>
  <c r="AE3509" i="1"/>
  <c r="AF3509" i="1" s="1"/>
  <c r="AC3509" i="1"/>
  <c r="AD3509" i="1" s="1"/>
  <c r="AC3513" i="1"/>
  <c r="AD3513" i="1" s="1"/>
  <c r="AE3513" i="1"/>
  <c r="AF3513" i="1" s="1"/>
  <c r="AE3517" i="1"/>
  <c r="AF3517" i="1" s="1"/>
  <c r="AC3517" i="1"/>
  <c r="AD3517" i="1" s="1"/>
  <c r="AA3528" i="1"/>
  <c r="AB3528" i="1" s="1"/>
  <c r="AE3553" i="1"/>
  <c r="AF3553" i="1" s="1"/>
  <c r="AC3553" i="1"/>
  <c r="AD3553" i="1" s="1"/>
  <c r="AE3560" i="1"/>
  <c r="AF3560" i="1" s="1"/>
  <c r="AC3560" i="1"/>
  <c r="AD3560" i="1" s="1"/>
  <c r="AC3406" i="1"/>
  <c r="AD3406" i="1" s="1"/>
  <c r="AC3374" i="1"/>
  <c r="AD3374" i="1" s="1"/>
  <c r="AC3289" i="1"/>
  <c r="AD3289" i="1" s="1"/>
  <c r="AC3197" i="1"/>
  <c r="AD3197" i="1" s="1"/>
  <c r="AE3216" i="1"/>
  <c r="AF3216" i="1" s="1"/>
  <c r="AE3113" i="1"/>
  <c r="AF3113" i="1" s="1"/>
  <c r="AC3113" i="1"/>
  <c r="AD3113" i="1" s="1"/>
  <c r="AE3114" i="1"/>
  <c r="AF3114" i="1" s="1"/>
  <c r="AC3114" i="1"/>
  <c r="AD3114" i="1" s="1"/>
  <c r="AE3115" i="1"/>
  <c r="AF3115" i="1" s="1"/>
  <c r="AC3115" i="1"/>
  <c r="AD3115" i="1" s="1"/>
  <c r="AE3116" i="1"/>
  <c r="AF3116" i="1" s="1"/>
  <c r="AC3116" i="1"/>
  <c r="AD3116" i="1" s="1"/>
  <c r="AE3118" i="1"/>
  <c r="AF3118" i="1" s="1"/>
  <c r="AC3118" i="1"/>
  <c r="AD3118" i="1" s="1"/>
  <c r="AE3119" i="1"/>
  <c r="AF3119" i="1" s="1"/>
  <c r="AC3119" i="1"/>
  <c r="AD3119" i="1" s="1"/>
  <c r="AE3120" i="1"/>
  <c r="AF3120" i="1" s="1"/>
  <c r="AC3120" i="1"/>
  <c r="AD3120" i="1" s="1"/>
  <c r="AE3121" i="1"/>
  <c r="AF3121" i="1" s="1"/>
  <c r="AC3121" i="1"/>
  <c r="AD3121" i="1" s="1"/>
  <c r="AE3122" i="1"/>
  <c r="AF3122" i="1" s="1"/>
  <c r="AC3122" i="1"/>
  <c r="AD3122" i="1" s="1"/>
  <c r="AE3123" i="1"/>
  <c r="AF3123" i="1" s="1"/>
  <c r="AC3123" i="1"/>
  <c r="AD3123" i="1" s="1"/>
  <c r="AE3124" i="1"/>
  <c r="AF3124" i="1" s="1"/>
  <c r="AC3124" i="1"/>
  <c r="AD3124" i="1" s="1"/>
  <c r="AE3125" i="1"/>
  <c r="AF3125" i="1" s="1"/>
  <c r="AC3125" i="1"/>
  <c r="AD3125" i="1" s="1"/>
  <c r="AE3126" i="1"/>
  <c r="AF3126" i="1" s="1"/>
  <c r="AC3126" i="1"/>
  <c r="AD3126" i="1" s="1"/>
  <c r="AE3127" i="1"/>
  <c r="AF3127" i="1" s="1"/>
  <c r="AC3127" i="1"/>
  <c r="AD3127" i="1" s="1"/>
  <c r="AE3128" i="1"/>
  <c r="AF3128" i="1" s="1"/>
  <c r="AC3128" i="1"/>
  <c r="AD3128" i="1" s="1"/>
  <c r="G3131" i="1"/>
  <c r="O3131" i="1" s="1"/>
  <c r="AA3131" i="1" s="1"/>
  <c r="AB3131" i="1" s="1"/>
  <c r="AE3135" i="1"/>
  <c r="AF3135" i="1" s="1"/>
  <c r="AC3135" i="1"/>
  <c r="AD3135" i="1" s="1"/>
  <c r="AE3141" i="1"/>
  <c r="AF3141" i="1" s="1"/>
  <c r="AC3141" i="1"/>
  <c r="AD3141" i="1" s="1"/>
  <c r="AE3146" i="1"/>
  <c r="AF3146" i="1" s="1"/>
  <c r="AC3146" i="1"/>
  <c r="AD3146" i="1" s="1"/>
  <c r="AE3151" i="1"/>
  <c r="AF3151" i="1" s="1"/>
  <c r="AC3151" i="1"/>
  <c r="AD3151" i="1" s="1"/>
  <c r="AE3157" i="1"/>
  <c r="AF3157" i="1" s="1"/>
  <c r="AC3157" i="1"/>
  <c r="AD3157" i="1" s="1"/>
  <c r="AE3162" i="1"/>
  <c r="AF3162" i="1" s="1"/>
  <c r="AC3162" i="1"/>
  <c r="AD3162" i="1" s="1"/>
  <c r="AE3167" i="1"/>
  <c r="AF3167" i="1" s="1"/>
  <c r="AC3167" i="1"/>
  <c r="AD3167" i="1" s="1"/>
  <c r="AE3176" i="1"/>
  <c r="AF3176" i="1" s="1"/>
  <c r="AC3176" i="1"/>
  <c r="AD3176" i="1" s="1"/>
  <c r="AE3177" i="1"/>
  <c r="AF3177" i="1" s="1"/>
  <c r="AC3177" i="1"/>
  <c r="AD3177" i="1" s="1"/>
  <c r="AE3186" i="1"/>
  <c r="AF3186" i="1" s="1"/>
  <c r="AC3186" i="1"/>
  <c r="AD3186" i="1" s="1"/>
  <c r="AE3187" i="1"/>
  <c r="AF3187" i="1" s="1"/>
  <c r="AC3187" i="1"/>
  <c r="AD3187" i="1" s="1"/>
  <c r="AE3196" i="1"/>
  <c r="AF3196" i="1" s="1"/>
  <c r="AC3196" i="1"/>
  <c r="AD3196" i="1" s="1"/>
  <c r="AE3208" i="1"/>
  <c r="AF3208" i="1" s="1"/>
  <c r="AC3208" i="1"/>
  <c r="AD3208" i="1" s="1"/>
  <c r="AE3209" i="1"/>
  <c r="AF3209" i="1" s="1"/>
  <c r="AC3209" i="1"/>
  <c r="AD3209" i="1" s="1"/>
  <c r="AE3218" i="1"/>
  <c r="AF3218" i="1" s="1"/>
  <c r="AC3218" i="1"/>
  <c r="AD3218" i="1" s="1"/>
  <c r="AE3219" i="1"/>
  <c r="AF3219" i="1" s="1"/>
  <c r="AC3219" i="1"/>
  <c r="AD3219" i="1" s="1"/>
  <c r="AE3228" i="1"/>
  <c r="AF3228" i="1" s="1"/>
  <c r="AC3228" i="1"/>
  <c r="AD3228" i="1" s="1"/>
  <c r="AE3240" i="1"/>
  <c r="AF3240" i="1" s="1"/>
  <c r="AC3240" i="1"/>
  <c r="AD3240" i="1" s="1"/>
  <c r="AE3241" i="1"/>
  <c r="AF3241" i="1" s="1"/>
  <c r="AC3241" i="1"/>
  <c r="AD3241" i="1" s="1"/>
  <c r="G3252" i="1"/>
  <c r="O3252" i="1" s="1"/>
  <c r="AA3252" i="1" s="1"/>
  <c r="AB3252" i="1" s="1"/>
  <c r="AE3272" i="1"/>
  <c r="AF3272" i="1" s="1"/>
  <c r="AC3272" i="1"/>
  <c r="AD3272" i="1" s="1"/>
  <c r="G3282" i="1"/>
  <c r="O3282" i="1" s="1"/>
  <c r="AE3282" i="1"/>
  <c r="AF3282" i="1" s="1"/>
  <c r="AC3282" i="1"/>
  <c r="AD3282" i="1" s="1"/>
  <c r="AE3288" i="1"/>
  <c r="AF3288" i="1" s="1"/>
  <c r="AC3288" i="1"/>
  <c r="AD3288" i="1" s="1"/>
  <c r="G3292" i="1"/>
  <c r="O3292" i="1" s="1"/>
  <c r="AE3293" i="1"/>
  <c r="AF3293" i="1" s="1"/>
  <c r="AC3293" i="1"/>
  <c r="AD3293" i="1" s="1"/>
  <c r="G3298" i="1"/>
  <c r="O3298" i="1" s="1"/>
  <c r="AE3298" i="1"/>
  <c r="AF3298" i="1" s="1"/>
  <c r="AC3298" i="1"/>
  <c r="AD3298" i="1" s="1"/>
  <c r="AE3304" i="1"/>
  <c r="AF3304" i="1" s="1"/>
  <c r="AC3304" i="1"/>
  <c r="AD3304" i="1" s="1"/>
  <c r="G3308" i="1"/>
  <c r="O3308" i="1" s="1"/>
  <c r="AE3309" i="1"/>
  <c r="AF3309" i="1" s="1"/>
  <c r="AC3309" i="1"/>
  <c r="AD3309" i="1" s="1"/>
  <c r="G3314" i="1"/>
  <c r="O3314" i="1" s="1"/>
  <c r="AA3314" i="1" s="1"/>
  <c r="AB3314" i="1" s="1"/>
  <c r="AE3314" i="1"/>
  <c r="AF3314" i="1" s="1"/>
  <c r="AC3314" i="1"/>
  <c r="AD3314" i="1" s="1"/>
  <c r="AE3320" i="1"/>
  <c r="AF3320" i="1" s="1"/>
  <c r="AC3320" i="1"/>
  <c r="AD3320" i="1" s="1"/>
  <c r="G3324" i="1"/>
  <c r="O3324" i="1" s="1"/>
  <c r="AA3324" i="1" s="1"/>
  <c r="AB3324" i="1" s="1"/>
  <c r="G3325" i="1"/>
  <c r="O3325" i="1" s="1"/>
  <c r="AA3325" i="1" s="1"/>
  <c r="AB3325" i="1" s="1"/>
  <c r="AE3325" i="1"/>
  <c r="AF3325" i="1" s="1"/>
  <c r="AC3325" i="1"/>
  <c r="AD3325" i="1" s="1"/>
  <c r="AE3326" i="1"/>
  <c r="AF3326" i="1" s="1"/>
  <c r="AC3326" i="1"/>
  <c r="AD3326" i="1" s="1"/>
  <c r="H3327" i="1"/>
  <c r="P3327" i="1" s="1"/>
  <c r="G3332" i="1"/>
  <c r="O3332" i="1" s="1"/>
  <c r="G3333" i="1"/>
  <c r="O3333" i="1" s="1"/>
  <c r="G3346" i="1"/>
  <c r="O3346" i="1" s="1"/>
  <c r="AA3346" i="1" s="1"/>
  <c r="AB3346" i="1" s="1"/>
  <c r="AE3347" i="1"/>
  <c r="AF3347" i="1" s="1"/>
  <c r="AC3347" i="1"/>
  <c r="AD3347" i="1" s="1"/>
  <c r="H3348" i="1"/>
  <c r="P3348" i="1" s="1"/>
  <c r="G3352" i="1"/>
  <c r="O3352" i="1" s="1"/>
  <c r="AA3352" i="1" s="1"/>
  <c r="AB3352" i="1" s="1"/>
  <c r="AC3352" i="1"/>
  <c r="AD3352" i="1" s="1"/>
  <c r="AE3352" i="1"/>
  <c r="AF3352" i="1" s="1"/>
  <c r="K3358" i="1"/>
  <c r="M3358" i="1" s="1"/>
  <c r="G3362" i="1"/>
  <c r="O3362" i="1" s="1"/>
  <c r="AA3362" i="1" s="1"/>
  <c r="AB3362" i="1" s="1"/>
  <c r="AE3362" i="1"/>
  <c r="AF3362" i="1" s="1"/>
  <c r="AC3362" i="1"/>
  <c r="AD3362" i="1" s="1"/>
  <c r="K3363" i="1"/>
  <c r="M3363" i="1" s="1"/>
  <c r="L3364" i="1"/>
  <c r="N3364" i="1" s="1"/>
  <c r="K3364" i="1"/>
  <c r="M3364" i="1" s="1"/>
  <c r="AA3372" i="1"/>
  <c r="AB3372" i="1" s="1"/>
  <c r="AE3375" i="1"/>
  <c r="AF3375" i="1" s="1"/>
  <c r="AC3375" i="1"/>
  <c r="AD3375" i="1" s="1"/>
  <c r="AE3378" i="1"/>
  <c r="AF3378" i="1" s="1"/>
  <c r="AC3378" i="1"/>
  <c r="AD3378" i="1" s="1"/>
  <c r="AE3379" i="1"/>
  <c r="AF3379" i="1" s="1"/>
  <c r="AC3379" i="1"/>
  <c r="AD3379" i="1" s="1"/>
  <c r="G3382" i="1"/>
  <c r="O3382" i="1" s="1"/>
  <c r="AE3382" i="1"/>
  <c r="AF3382" i="1" s="1"/>
  <c r="AC3382" i="1"/>
  <c r="AD3382" i="1" s="1"/>
  <c r="H3383" i="1"/>
  <c r="P3383" i="1" s="1"/>
  <c r="G3385" i="1"/>
  <c r="O3385" i="1" s="1"/>
  <c r="AA3385" i="1" s="1"/>
  <c r="AB3385" i="1" s="1"/>
  <c r="L3388" i="1"/>
  <c r="N3388" i="1" s="1"/>
  <c r="G3390" i="1"/>
  <c r="O3390" i="1" s="1"/>
  <c r="H3391" i="1"/>
  <c r="P3391" i="1" s="1"/>
  <c r="G3393" i="1"/>
  <c r="O3393" i="1" s="1"/>
  <c r="AA3393" i="1" s="1"/>
  <c r="AB3393" i="1" s="1"/>
  <c r="K3394" i="1"/>
  <c r="M3394" i="1" s="1"/>
  <c r="L3394" i="1"/>
  <c r="N3394" i="1" s="1"/>
  <c r="AA3397" i="1"/>
  <c r="AB3397" i="1" s="1"/>
  <c r="K3398" i="1"/>
  <c r="M3398" i="1" s="1"/>
  <c r="L3398" i="1"/>
  <c r="N3398" i="1" s="1"/>
  <c r="K3402" i="1"/>
  <c r="M3402" i="1" s="1"/>
  <c r="L3402" i="1"/>
  <c r="N3402" i="1" s="1"/>
  <c r="AA3405" i="1"/>
  <c r="AB3405" i="1" s="1"/>
  <c r="K3406" i="1"/>
  <c r="M3406" i="1" s="1"/>
  <c r="L3406" i="1"/>
  <c r="N3406" i="1" s="1"/>
  <c r="K3410" i="1"/>
  <c r="M3410" i="1" s="1"/>
  <c r="L3410" i="1"/>
  <c r="N3410" i="1" s="1"/>
  <c r="K3414" i="1"/>
  <c r="M3414" i="1" s="1"/>
  <c r="L3414" i="1"/>
  <c r="N3414" i="1" s="1"/>
  <c r="AA3419" i="1"/>
  <c r="AB3419" i="1" s="1"/>
  <c r="AA3421" i="1"/>
  <c r="AB3421" i="1" s="1"/>
  <c r="AE3429" i="1"/>
  <c r="AF3429" i="1" s="1"/>
  <c r="AC3429" i="1"/>
  <c r="AD3429" i="1" s="1"/>
  <c r="AE3430" i="1"/>
  <c r="AF3430" i="1" s="1"/>
  <c r="AC3430" i="1"/>
  <c r="AD3430" i="1" s="1"/>
  <c r="G3438" i="1"/>
  <c r="O3438" i="1" s="1"/>
  <c r="AA3438" i="1" s="1"/>
  <c r="AB3438" i="1" s="1"/>
  <c r="G3441" i="1"/>
  <c r="O3441" i="1" s="1"/>
  <c r="AE3441" i="1"/>
  <c r="AF3441" i="1" s="1"/>
  <c r="AC3441" i="1"/>
  <c r="AD3441" i="1" s="1"/>
  <c r="G3442" i="1"/>
  <c r="O3442" i="1" s="1"/>
  <c r="AA3442" i="1" s="1"/>
  <c r="AB3442" i="1" s="1"/>
  <c r="G3444" i="1"/>
  <c r="O3444" i="1" s="1"/>
  <c r="AE3444" i="1"/>
  <c r="AF3444" i="1" s="1"/>
  <c r="AC3444" i="1"/>
  <c r="AD3444" i="1" s="1"/>
  <c r="G3445" i="1"/>
  <c r="O3445" i="1" s="1"/>
  <c r="AA3445" i="1" s="1"/>
  <c r="AB3445" i="1" s="1"/>
  <c r="G3447" i="1"/>
  <c r="O3447" i="1" s="1"/>
  <c r="AE3447" i="1"/>
  <c r="AF3447" i="1" s="1"/>
  <c r="AC3447" i="1"/>
  <c r="AD3447" i="1" s="1"/>
  <c r="G3448" i="1"/>
  <c r="O3448" i="1" s="1"/>
  <c r="AA3448" i="1" s="1"/>
  <c r="AB3448" i="1" s="1"/>
  <c r="AE3450" i="1"/>
  <c r="AF3450" i="1" s="1"/>
  <c r="AC3450" i="1"/>
  <c r="AD3450" i="1" s="1"/>
  <c r="G3451" i="1"/>
  <c r="O3451" i="1" s="1"/>
  <c r="AA3451" i="1" s="1"/>
  <c r="AB3451" i="1" s="1"/>
  <c r="AA3461" i="1"/>
  <c r="AB3461" i="1" s="1"/>
  <c r="AE3477" i="1"/>
  <c r="AF3477" i="1" s="1"/>
  <c r="AC3477" i="1"/>
  <c r="AD3477" i="1" s="1"/>
  <c r="AE3488" i="1"/>
  <c r="AF3488" i="1" s="1"/>
  <c r="AC3488" i="1"/>
  <c r="AD3488" i="1" s="1"/>
  <c r="L3507" i="1"/>
  <c r="N3507" i="1" s="1"/>
  <c r="K3507" i="1"/>
  <c r="M3507" i="1" s="1"/>
  <c r="G3507" i="1"/>
  <c r="O3507" i="1" s="1"/>
  <c r="L3511" i="1"/>
  <c r="N3511" i="1" s="1"/>
  <c r="K3511" i="1"/>
  <c r="M3511" i="1" s="1"/>
  <c r="G3511" i="1"/>
  <c r="O3511" i="1" s="1"/>
  <c r="AA3511" i="1" s="1"/>
  <c r="AB3511" i="1" s="1"/>
  <c r="L3515" i="1"/>
  <c r="N3515" i="1" s="1"/>
  <c r="K3515" i="1"/>
  <c r="M3515" i="1" s="1"/>
  <c r="G3515" i="1"/>
  <c r="O3515" i="1" s="1"/>
  <c r="AA3515" i="1" s="1"/>
  <c r="AB3515" i="1" s="1"/>
  <c r="L3519" i="1"/>
  <c r="N3519" i="1" s="1"/>
  <c r="K3519" i="1"/>
  <c r="M3519" i="1" s="1"/>
  <c r="G3519" i="1"/>
  <c r="O3519" i="1" s="1"/>
  <c r="AA3519" i="1" s="1"/>
  <c r="AB3519" i="1" s="1"/>
  <c r="AE3525" i="1"/>
  <c r="AF3525" i="1" s="1"/>
  <c r="AC3525" i="1"/>
  <c r="AD3525" i="1" s="1"/>
  <c r="AE3545" i="1"/>
  <c r="AF3545" i="1" s="1"/>
  <c r="AC3545" i="1"/>
  <c r="AD3545" i="1" s="1"/>
  <c r="AE3554" i="1"/>
  <c r="AF3554" i="1" s="1"/>
  <c r="AC3554" i="1"/>
  <c r="AD3554" i="1" s="1"/>
  <c r="G3555" i="1"/>
  <c r="O3555" i="1" s="1"/>
  <c r="H3556" i="1"/>
  <c r="P3556" i="1" s="1"/>
  <c r="AA3560" i="1"/>
  <c r="AB3560" i="1" s="1"/>
  <c r="AC3546" i="1"/>
  <c r="AD3546" i="1" s="1"/>
  <c r="AC3438" i="1"/>
  <c r="AD3438" i="1" s="1"/>
  <c r="AC3337" i="1"/>
  <c r="AD3337" i="1" s="1"/>
  <c r="AC3273" i="1"/>
  <c r="AD3273" i="1" s="1"/>
  <c r="AC3117" i="1"/>
  <c r="AD3117" i="1" s="1"/>
  <c r="AE3481" i="1"/>
  <c r="AF3481" i="1" s="1"/>
  <c r="K3496" i="2"/>
  <c r="W3496" i="2" s="1"/>
  <c r="I3497" i="2"/>
  <c r="U3497" i="2" s="1"/>
  <c r="I3500" i="2"/>
  <c r="U3500" i="2" s="1"/>
  <c r="P3502" i="2"/>
  <c r="S3502" i="2" s="1"/>
  <c r="K3504" i="2"/>
  <c r="W3504" i="2" s="1"/>
  <c r="K3506" i="2"/>
  <c r="W3506" i="2" s="1"/>
  <c r="K3508" i="2"/>
  <c r="W3508" i="2" s="1"/>
  <c r="K3510" i="2"/>
  <c r="W3510" i="2" s="1"/>
  <c r="J3511" i="2"/>
  <c r="V3511" i="2" s="1"/>
  <c r="I3512" i="2"/>
  <c r="U3512" i="2" s="1"/>
  <c r="K3514" i="2"/>
  <c r="W3514" i="2" s="1"/>
  <c r="J3515" i="2"/>
  <c r="V3515" i="2" s="1"/>
  <c r="I3516" i="2"/>
  <c r="U3516" i="2" s="1"/>
  <c r="K3518" i="2"/>
  <c r="W3518" i="2" s="1"/>
  <c r="J3519" i="2"/>
  <c r="V3519" i="2" s="1"/>
  <c r="I3520" i="2"/>
  <c r="U3520" i="2" s="1"/>
  <c r="K3522" i="2"/>
  <c r="W3522" i="2" s="1"/>
  <c r="J3523" i="2"/>
  <c r="V3523" i="2" s="1"/>
  <c r="I3524" i="2"/>
  <c r="U3524" i="2" s="1"/>
  <c r="K3526" i="2"/>
  <c r="W3526" i="2" s="1"/>
  <c r="J3527" i="2"/>
  <c r="V3527" i="2" s="1"/>
  <c r="I3528" i="2"/>
  <c r="U3528" i="2" s="1"/>
  <c r="K3530" i="2"/>
  <c r="W3530" i="2" s="1"/>
  <c r="J3531" i="2"/>
  <c r="V3531" i="2" s="1"/>
  <c r="I3532" i="2"/>
  <c r="U3532" i="2" s="1"/>
  <c r="K3534" i="2"/>
  <c r="W3534" i="2" s="1"/>
  <c r="J3535" i="2"/>
  <c r="V3535" i="2" s="1"/>
  <c r="I3536" i="2"/>
  <c r="U3536" i="2" s="1"/>
  <c r="K3537" i="2"/>
  <c r="W3537" i="2" s="1"/>
  <c r="I3538" i="2"/>
  <c r="U3538" i="2" s="1"/>
  <c r="I3541" i="2"/>
  <c r="U3541" i="2" s="1"/>
  <c r="J3542" i="2"/>
  <c r="V3542" i="2" s="1"/>
  <c r="Q3542" i="2"/>
  <c r="T3542" i="2" s="1"/>
  <c r="I3545" i="2"/>
  <c r="U3545" i="2" s="1"/>
  <c r="J3546" i="2"/>
  <c r="V3546" i="2" s="1"/>
  <c r="Q3546" i="2"/>
  <c r="T3546" i="2" s="1"/>
  <c r="I3549" i="2"/>
  <c r="U3549" i="2" s="1"/>
  <c r="J3550" i="2"/>
  <c r="V3550" i="2" s="1"/>
  <c r="Q3550" i="2"/>
  <c r="T3550" i="2" s="1"/>
  <c r="I3553" i="2"/>
  <c r="U3553" i="2" s="1"/>
  <c r="I3557" i="2"/>
  <c r="U3557" i="2" s="1"/>
  <c r="I3561" i="2"/>
  <c r="U3561" i="2" s="1"/>
  <c r="AE3129" i="1"/>
  <c r="AF3129" i="1" s="1"/>
  <c r="AC3129" i="1"/>
  <c r="AD3129" i="1" s="1"/>
  <c r="H3130" i="1"/>
  <c r="P3130" i="1" s="1"/>
  <c r="AA3130" i="1" s="1"/>
  <c r="AB3130" i="1" s="1"/>
  <c r="AE3132" i="1"/>
  <c r="AF3132" i="1" s="1"/>
  <c r="AC3132" i="1"/>
  <c r="AD3132" i="1" s="1"/>
  <c r="G3133" i="1"/>
  <c r="O3133" i="1" s="1"/>
  <c r="AC3137" i="1"/>
  <c r="AD3137" i="1" s="1"/>
  <c r="AE3137" i="1"/>
  <c r="AF3137" i="1" s="1"/>
  <c r="AE3142" i="1"/>
  <c r="AF3142" i="1" s="1"/>
  <c r="AC3142" i="1"/>
  <c r="AD3142" i="1" s="1"/>
  <c r="AE3147" i="1"/>
  <c r="AF3147" i="1" s="1"/>
  <c r="AC3147" i="1"/>
  <c r="AD3147" i="1" s="1"/>
  <c r="AE3153" i="1"/>
  <c r="AF3153" i="1" s="1"/>
  <c r="AC3153" i="1"/>
  <c r="AD3153" i="1" s="1"/>
  <c r="AE3158" i="1"/>
  <c r="AF3158" i="1" s="1"/>
  <c r="AC3158" i="1"/>
  <c r="AD3158" i="1" s="1"/>
  <c r="AE3163" i="1"/>
  <c r="AF3163" i="1" s="1"/>
  <c r="AC3163" i="1"/>
  <c r="AD3163" i="1" s="1"/>
  <c r="AE3169" i="1"/>
  <c r="AF3169" i="1" s="1"/>
  <c r="AC3169" i="1"/>
  <c r="AD3169" i="1" s="1"/>
  <c r="AE3178" i="1"/>
  <c r="AF3178" i="1" s="1"/>
  <c r="AC3178" i="1"/>
  <c r="AD3178" i="1" s="1"/>
  <c r="AE3179" i="1"/>
  <c r="AF3179" i="1" s="1"/>
  <c r="AC3179" i="1"/>
  <c r="AD3179" i="1" s="1"/>
  <c r="AE3188" i="1"/>
  <c r="AF3188" i="1" s="1"/>
  <c r="AC3188" i="1"/>
  <c r="AD3188" i="1" s="1"/>
  <c r="AE3189" i="1"/>
  <c r="AF3189" i="1" s="1"/>
  <c r="AC3189" i="1"/>
  <c r="AD3189" i="1" s="1"/>
  <c r="AE3200" i="1"/>
  <c r="AF3200" i="1" s="1"/>
  <c r="AC3200" i="1"/>
  <c r="AD3200" i="1" s="1"/>
  <c r="AE3201" i="1"/>
  <c r="AF3201" i="1" s="1"/>
  <c r="AC3201" i="1"/>
  <c r="AD3201" i="1" s="1"/>
  <c r="AE3210" i="1"/>
  <c r="AF3210" i="1" s="1"/>
  <c r="AC3210" i="1"/>
  <c r="AD3210" i="1" s="1"/>
  <c r="AE3211" i="1"/>
  <c r="AF3211" i="1" s="1"/>
  <c r="AC3211" i="1"/>
  <c r="AD3211" i="1" s="1"/>
  <c r="AE3220" i="1"/>
  <c r="AF3220" i="1" s="1"/>
  <c r="AC3220" i="1"/>
  <c r="AD3220" i="1" s="1"/>
  <c r="AE3221" i="1"/>
  <c r="AF3221" i="1" s="1"/>
  <c r="AC3221" i="1"/>
  <c r="AD3221" i="1" s="1"/>
  <c r="AE3232" i="1"/>
  <c r="AF3232" i="1" s="1"/>
  <c r="AC3232" i="1"/>
  <c r="AD3232" i="1" s="1"/>
  <c r="AE3233" i="1"/>
  <c r="AF3233" i="1" s="1"/>
  <c r="AC3233" i="1"/>
  <c r="AD3233" i="1" s="1"/>
  <c r="AE3242" i="1"/>
  <c r="AF3242" i="1" s="1"/>
  <c r="AC3242" i="1"/>
  <c r="AD3242" i="1" s="1"/>
  <c r="AE3243" i="1"/>
  <c r="AF3243" i="1" s="1"/>
  <c r="AC3243" i="1"/>
  <c r="AD3243" i="1" s="1"/>
  <c r="G3251" i="1"/>
  <c r="O3251" i="1" s="1"/>
  <c r="AA3251" i="1" s="1"/>
  <c r="AB3251" i="1" s="1"/>
  <c r="K3251" i="1"/>
  <c r="M3251" i="1" s="1"/>
  <c r="G3255" i="1"/>
  <c r="O3255" i="1" s="1"/>
  <c r="AA3255" i="1" s="1"/>
  <c r="AB3255" i="1" s="1"/>
  <c r="L3255" i="1"/>
  <c r="N3255" i="1" s="1"/>
  <c r="H3261" i="1"/>
  <c r="P3261" i="1" s="1"/>
  <c r="AE3274" i="1"/>
  <c r="AF3274" i="1" s="1"/>
  <c r="AC3274" i="1"/>
  <c r="AD3274" i="1" s="1"/>
  <c r="AE3275" i="1"/>
  <c r="AF3275" i="1" s="1"/>
  <c r="AC3275" i="1"/>
  <c r="AD3275" i="1" s="1"/>
  <c r="AE3284" i="1"/>
  <c r="AF3284" i="1" s="1"/>
  <c r="AC3284" i="1"/>
  <c r="AD3284" i="1" s="1"/>
  <c r="G3288" i="1"/>
  <c r="O3288" i="1" s="1"/>
  <c r="G3294" i="1"/>
  <c r="O3294" i="1" s="1"/>
  <c r="AE3294" i="1"/>
  <c r="AF3294" i="1" s="1"/>
  <c r="AC3294" i="1"/>
  <c r="AD3294" i="1" s="1"/>
  <c r="AE3300" i="1"/>
  <c r="AF3300" i="1" s="1"/>
  <c r="AC3300" i="1"/>
  <c r="AD3300" i="1" s="1"/>
  <c r="G3304" i="1"/>
  <c r="O3304" i="1" s="1"/>
  <c r="AA3304" i="1" s="1"/>
  <c r="AB3304" i="1" s="1"/>
  <c r="G3310" i="1"/>
  <c r="O3310" i="1" s="1"/>
  <c r="AE3310" i="1"/>
  <c r="AF3310" i="1" s="1"/>
  <c r="AC3310" i="1"/>
  <c r="AD3310" i="1" s="1"/>
  <c r="AE3316" i="1"/>
  <c r="AF3316" i="1" s="1"/>
  <c r="AC3316" i="1"/>
  <c r="AD3316" i="1" s="1"/>
  <c r="G3320" i="1"/>
  <c r="O3320" i="1" s="1"/>
  <c r="H3325" i="1"/>
  <c r="P3325" i="1" s="1"/>
  <c r="G3326" i="1"/>
  <c r="O3326" i="1" s="1"/>
  <c r="G3327" i="1"/>
  <c r="O3327" i="1" s="1"/>
  <c r="AA3327" i="1" s="1"/>
  <c r="AB3327" i="1" s="1"/>
  <c r="AE3327" i="1"/>
  <c r="AF3327" i="1" s="1"/>
  <c r="AC3327" i="1"/>
  <c r="AD3327" i="1" s="1"/>
  <c r="AE3328" i="1"/>
  <c r="AF3328" i="1" s="1"/>
  <c r="AC3328" i="1"/>
  <c r="AD3328" i="1" s="1"/>
  <c r="AE3335" i="1"/>
  <c r="AF3335" i="1" s="1"/>
  <c r="AC3335" i="1"/>
  <c r="AD3335" i="1" s="1"/>
  <c r="AE3336" i="1"/>
  <c r="AF3336" i="1" s="1"/>
  <c r="AC3336" i="1"/>
  <c r="AD3336" i="1" s="1"/>
  <c r="G3340" i="1"/>
  <c r="O3340" i="1" s="1"/>
  <c r="AA3340" i="1" s="1"/>
  <c r="AB3340" i="1" s="1"/>
  <c r="G3341" i="1"/>
  <c r="O3341" i="1" s="1"/>
  <c r="AA3341" i="1" s="1"/>
  <c r="AB3341" i="1" s="1"/>
  <c r="AE3341" i="1"/>
  <c r="AF3341" i="1" s="1"/>
  <c r="AC3341" i="1"/>
  <c r="AD3341" i="1" s="1"/>
  <c r="AE3342" i="1"/>
  <c r="AF3342" i="1" s="1"/>
  <c r="AC3342" i="1"/>
  <c r="AD3342" i="1" s="1"/>
  <c r="H3343" i="1"/>
  <c r="P3343" i="1" s="1"/>
  <c r="H3346" i="1"/>
  <c r="P3346" i="1" s="1"/>
  <c r="G3348" i="1"/>
  <c r="O3348" i="1" s="1"/>
  <c r="AA3348" i="1" s="1"/>
  <c r="AB3348" i="1" s="1"/>
  <c r="AE3348" i="1"/>
  <c r="AF3348" i="1" s="1"/>
  <c r="AC3348" i="1"/>
  <c r="AD3348" i="1" s="1"/>
  <c r="AE3354" i="1"/>
  <c r="AF3354" i="1" s="1"/>
  <c r="AC3354" i="1"/>
  <c r="AD3354" i="1" s="1"/>
  <c r="G3358" i="1"/>
  <c r="O3358" i="1" s="1"/>
  <c r="AA3358" i="1" s="1"/>
  <c r="AB3358" i="1" s="1"/>
  <c r="L3359" i="1"/>
  <c r="N3359" i="1" s="1"/>
  <c r="K3359" i="1"/>
  <c r="M3359" i="1" s="1"/>
  <c r="L3360" i="1"/>
  <c r="N3360" i="1" s="1"/>
  <c r="K3360" i="1"/>
  <c r="M3360" i="1" s="1"/>
  <c r="AE3364" i="1"/>
  <c r="AF3364" i="1" s="1"/>
  <c r="AC3364" i="1"/>
  <c r="AD3364" i="1" s="1"/>
  <c r="H3367" i="1"/>
  <c r="P3367" i="1" s="1"/>
  <c r="G3368" i="1"/>
  <c r="O3368" i="1" s="1"/>
  <c r="AA3368" i="1" s="1"/>
  <c r="AB3368" i="1" s="1"/>
  <c r="AE3368" i="1"/>
  <c r="AF3368" i="1" s="1"/>
  <c r="AC3368" i="1"/>
  <c r="AD3368" i="1" s="1"/>
  <c r="AE3369" i="1"/>
  <c r="AF3369" i="1" s="1"/>
  <c r="AC3369" i="1"/>
  <c r="AD3369" i="1" s="1"/>
  <c r="H3370" i="1"/>
  <c r="P3370" i="1" s="1"/>
  <c r="AA3370" i="1" s="1"/>
  <c r="AB3370" i="1" s="1"/>
  <c r="H3382" i="1"/>
  <c r="P3382" i="1" s="1"/>
  <c r="G3383" i="1"/>
  <c r="O3383" i="1" s="1"/>
  <c r="AA3383" i="1" s="1"/>
  <c r="AB3383" i="1" s="1"/>
  <c r="L3383" i="1"/>
  <c r="N3383" i="1" s="1"/>
  <c r="L3386" i="1"/>
  <c r="N3386" i="1" s="1"/>
  <c r="G3388" i="1"/>
  <c r="O3388" i="1" s="1"/>
  <c r="AA3388" i="1" s="1"/>
  <c r="AB3388" i="1" s="1"/>
  <c r="AE3388" i="1"/>
  <c r="AF3388" i="1" s="1"/>
  <c r="AC3388" i="1"/>
  <c r="AD3388" i="1" s="1"/>
  <c r="H3389" i="1"/>
  <c r="P3389" i="1" s="1"/>
  <c r="AA3389" i="1" s="1"/>
  <c r="AB3389" i="1" s="1"/>
  <c r="H3390" i="1"/>
  <c r="P3390" i="1" s="1"/>
  <c r="G3391" i="1"/>
  <c r="O3391" i="1" s="1"/>
  <c r="AA3391" i="1" s="1"/>
  <c r="AB3391" i="1" s="1"/>
  <c r="L3391" i="1"/>
  <c r="N3391" i="1" s="1"/>
  <c r="AE3394" i="1"/>
  <c r="AF3394" i="1" s="1"/>
  <c r="AC3394" i="1"/>
  <c r="AD3394" i="1" s="1"/>
  <c r="H3396" i="1"/>
  <c r="P3396" i="1" s="1"/>
  <c r="AE3398" i="1"/>
  <c r="AF3398" i="1" s="1"/>
  <c r="AC3398" i="1"/>
  <c r="AD3398" i="1" s="1"/>
  <c r="H3400" i="1"/>
  <c r="P3400" i="1" s="1"/>
  <c r="AC3402" i="1"/>
  <c r="AD3402" i="1" s="1"/>
  <c r="AE3402" i="1"/>
  <c r="AF3402" i="1" s="1"/>
  <c r="H3404" i="1"/>
  <c r="P3404" i="1" s="1"/>
  <c r="H3408" i="1"/>
  <c r="P3408" i="1" s="1"/>
  <c r="AE3410" i="1"/>
  <c r="AF3410" i="1" s="1"/>
  <c r="AC3410" i="1"/>
  <c r="AD3410" i="1" s="1"/>
  <c r="H3412" i="1"/>
  <c r="P3412" i="1" s="1"/>
  <c r="AE3414" i="1"/>
  <c r="AF3414" i="1" s="1"/>
  <c r="AC3414" i="1"/>
  <c r="AD3414" i="1" s="1"/>
  <c r="H3416" i="1"/>
  <c r="P3416" i="1" s="1"/>
  <c r="L3435" i="1"/>
  <c r="N3435" i="1" s="1"/>
  <c r="K3435" i="1"/>
  <c r="M3435" i="1" s="1"/>
  <c r="H3438" i="1"/>
  <c r="P3438" i="1" s="1"/>
  <c r="H3441" i="1"/>
  <c r="P3441" i="1" s="1"/>
  <c r="H3444" i="1"/>
  <c r="P3444" i="1" s="1"/>
  <c r="AE3445" i="1"/>
  <c r="AF3445" i="1" s="1"/>
  <c r="AC3445" i="1"/>
  <c r="AD3445" i="1" s="1"/>
  <c r="H3447" i="1"/>
  <c r="P3447" i="1" s="1"/>
  <c r="AE3448" i="1"/>
  <c r="AF3448" i="1" s="1"/>
  <c r="AC3448" i="1"/>
  <c r="AD3448" i="1" s="1"/>
  <c r="AE3451" i="1"/>
  <c r="AF3451" i="1" s="1"/>
  <c r="AC3451" i="1"/>
  <c r="AD3451" i="1" s="1"/>
  <c r="L3454" i="1"/>
  <c r="N3454" i="1" s="1"/>
  <c r="L3455" i="1"/>
  <c r="N3455" i="1" s="1"/>
  <c r="K3455" i="1"/>
  <c r="M3455" i="1" s="1"/>
  <c r="L3459" i="1"/>
  <c r="N3459" i="1" s="1"/>
  <c r="K3459" i="1"/>
  <c r="M3459" i="1" s="1"/>
  <c r="AE3463" i="1"/>
  <c r="AF3463" i="1" s="1"/>
  <c r="AC3463" i="1"/>
  <c r="AD3463" i="1" s="1"/>
  <c r="L3467" i="1"/>
  <c r="N3467" i="1" s="1"/>
  <c r="K3467" i="1"/>
  <c r="M3467" i="1" s="1"/>
  <c r="AE3471" i="1"/>
  <c r="AF3471" i="1" s="1"/>
  <c r="AC3471" i="1"/>
  <c r="AD3471" i="1" s="1"/>
  <c r="L3475" i="1"/>
  <c r="N3475" i="1" s="1"/>
  <c r="K3475" i="1"/>
  <c r="M3475" i="1" s="1"/>
  <c r="G3479" i="1"/>
  <c r="O3479" i="1" s="1"/>
  <c r="AA3479" i="1" s="1"/>
  <c r="AB3479" i="1" s="1"/>
  <c r="K3479" i="1"/>
  <c r="M3479" i="1" s="1"/>
  <c r="AE3492" i="1"/>
  <c r="AF3492" i="1" s="1"/>
  <c r="AC3492" i="1"/>
  <c r="AD3492" i="1" s="1"/>
  <c r="AA3495" i="1"/>
  <c r="AB3495" i="1" s="1"/>
  <c r="L3496" i="1"/>
  <c r="N3496" i="1" s="1"/>
  <c r="K3496" i="1"/>
  <c r="M3496" i="1" s="1"/>
  <c r="AE3500" i="1"/>
  <c r="AF3500" i="1" s="1"/>
  <c r="AC3500" i="1"/>
  <c r="AD3500" i="1" s="1"/>
  <c r="AA3501" i="1"/>
  <c r="AB3501" i="1" s="1"/>
  <c r="AA3503" i="1"/>
  <c r="AB3503" i="1" s="1"/>
  <c r="L3504" i="1"/>
  <c r="N3504" i="1" s="1"/>
  <c r="K3504" i="1"/>
  <c r="M3504" i="1" s="1"/>
  <c r="AE3507" i="1"/>
  <c r="AF3507" i="1" s="1"/>
  <c r="AC3507" i="1"/>
  <c r="AD3507" i="1" s="1"/>
  <c r="AE3511" i="1"/>
  <c r="AF3511" i="1" s="1"/>
  <c r="AC3511" i="1"/>
  <c r="AD3511" i="1" s="1"/>
  <c r="AE3515" i="1"/>
  <c r="AF3515" i="1" s="1"/>
  <c r="AC3515" i="1"/>
  <c r="AD3515" i="1" s="1"/>
  <c r="G3522" i="1"/>
  <c r="O3522" i="1" s="1"/>
  <c r="K3522" i="1"/>
  <c r="M3522" i="1" s="1"/>
  <c r="K3527" i="1"/>
  <c r="M3527" i="1" s="1"/>
  <c r="L3527" i="1"/>
  <c r="N3527" i="1" s="1"/>
  <c r="AA3533" i="1"/>
  <c r="AB3533" i="1" s="1"/>
  <c r="H3540" i="1"/>
  <c r="P3540" i="1" s="1"/>
  <c r="G3547" i="1"/>
  <c r="O3547" i="1" s="1"/>
  <c r="AC3390" i="1"/>
  <c r="AD3390" i="1" s="1"/>
  <c r="AC3321" i="1"/>
  <c r="AD3321" i="1" s="1"/>
  <c r="AC3229" i="1"/>
  <c r="AD3229" i="1" s="1"/>
  <c r="AC3130" i="1"/>
  <c r="AD3130" i="1" s="1"/>
  <c r="G3136" i="1"/>
  <c r="O3136" i="1" s="1"/>
  <c r="AE3136" i="1"/>
  <c r="AF3136" i="1" s="1"/>
  <c r="AC3136" i="1"/>
  <c r="AD3136" i="1" s="1"/>
  <c r="AE3140" i="1"/>
  <c r="AF3140" i="1" s="1"/>
  <c r="AC3140" i="1"/>
  <c r="AD3140" i="1" s="1"/>
  <c r="AE3144" i="1"/>
  <c r="AF3144" i="1" s="1"/>
  <c r="AC3144" i="1"/>
  <c r="AD3144" i="1" s="1"/>
  <c r="AE3148" i="1"/>
  <c r="AF3148" i="1" s="1"/>
  <c r="AC3148" i="1"/>
  <c r="AD3148" i="1" s="1"/>
  <c r="AE3152" i="1"/>
  <c r="AF3152" i="1" s="1"/>
  <c r="AC3152" i="1"/>
  <c r="AD3152" i="1" s="1"/>
  <c r="AE3156" i="1"/>
  <c r="AF3156" i="1" s="1"/>
  <c r="AC3156" i="1"/>
  <c r="AD3156" i="1" s="1"/>
  <c r="AE3160" i="1"/>
  <c r="AF3160" i="1" s="1"/>
  <c r="AC3160" i="1"/>
  <c r="AD3160" i="1" s="1"/>
  <c r="AE3164" i="1"/>
  <c r="AF3164" i="1" s="1"/>
  <c r="AC3164" i="1"/>
  <c r="AD3164" i="1" s="1"/>
  <c r="AE3168" i="1"/>
  <c r="AF3168" i="1" s="1"/>
  <c r="AC3168" i="1"/>
  <c r="AD3168" i="1" s="1"/>
  <c r="AE3174" i="1"/>
  <c r="AF3174" i="1" s="1"/>
  <c r="AC3174" i="1"/>
  <c r="AD3174" i="1" s="1"/>
  <c r="AE3175" i="1"/>
  <c r="AF3175" i="1" s="1"/>
  <c r="AC3175" i="1"/>
  <c r="AD3175" i="1" s="1"/>
  <c r="AE3182" i="1"/>
  <c r="AF3182" i="1" s="1"/>
  <c r="AC3182" i="1"/>
  <c r="AD3182" i="1" s="1"/>
  <c r="AE3183" i="1"/>
  <c r="AF3183" i="1" s="1"/>
  <c r="AC3183" i="1"/>
  <c r="AD3183" i="1" s="1"/>
  <c r="AE3190" i="1"/>
  <c r="AF3190" i="1" s="1"/>
  <c r="AC3190" i="1"/>
  <c r="AD3190" i="1" s="1"/>
  <c r="AE3191" i="1"/>
  <c r="AF3191" i="1" s="1"/>
  <c r="AC3191" i="1"/>
  <c r="AD3191" i="1" s="1"/>
  <c r="AE3198" i="1"/>
  <c r="AF3198" i="1" s="1"/>
  <c r="AC3198" i="1"/>
  <c r="AD3198" i="1" s="1"/>
  <c r="AE3199" i="1"/>
  <c r="AF3199" i="1" s="1"/>
  <c r="AC3199" i="1"/>
  <c r="AD3199" i="1" s="1"/>
  <c r="AE3206" i="1"/>
  <c r="AF3206" i="1" s="1"/>
  <c r="AC3206" i="1"/>
  <c r="AD3206" i="1" s="1"/>
  <c r="AE3207" i="1"/>
  <c r="AF3207" i="1" s="1"/>
  <c r="AC3207" i="1"/>
  <c r="AD3207" i="1" s="1"/>
  <c r="AE3214" i="1"/>
  <c r="AF3214" i="1" s="1"/>
  <c r="AC3214" i="1"/>
  <c r="AD3214" i="1" s="1"/>
  <c r="AE3215" i="1"/>
  <c r="AF3215" i="1" s="1"/>
  <c r="AC3215" i="1"/>
  <c r="AD3215" i="1" s="1"/>
  <c r="AE3223" i="1"/>
  <c r="AF3223" i="1" s="1"/>
  <c r="AC3223" i="1"/>
  <c r="AD3223" i="1" s="1"/>
  <c r="AE3230" i="1"/>
  <c r="AF3230" i="1" s="1"/>
  <c r="AC3230" i="1"/>
  <c r="AD3230" i="1" s="1"/>
  <c r="AE3231" i="1"/>
  <c r="AF3231" i="1" s="1"/>
  <c r="AC3231" i="1"/>
  <c r="AD3231" i="1" s="1"/>
  <c r="AE3238" i="1"/>
  <c r="AF3238" i="1" s="1"/>
  <c r="AC3238" i="1"/>
  <c r="AD3238" i="1" s="1"/>
  <c r="AE3239" i="1"/>
  <c r="AF3239" i="1" s="1"/>
  <c r="AC3239" i="1"/>
  <c r="AD3239" i="1" s="1"/>
  <c r="AE3246" i="1"/>
  <c r="AF3246" i="1" s="1"/>
  <c r="AC3246" i="1"/>
  <c r="AD3246" i="1" s="1"/>
  <c r="AE3247" i="1"/>
  <c r="AF3247" i="1" s="1"/>
  <c r="AC3247" i="1"/>
  <c r="AD3247" i="1" s="1"/>
  <c r="AE3251" i="1"/>
  <c r="AF3251" i="1" s="1"/>
  <c r="AC3251" i="1"/>
  <c r="AD3251" i="1" s="1"/>
  <c r="AE3252" i="1"/>
  <c r="AF3252" i="1" s="1"/>
  <c r="AC3252" i="1"/>
  <c r="AD3252" i="1" s="1"/>
  <c r="AE3253" i="1"/>
  <c r="AF3253" i="1" s="1"/>
  <c r="AC3253" i="1"/>
  <c r="AD3253" i="1" s="1"/>
  <c r="AE3254" i="1"/>
  <c r="AF3254" i="1" s="1"/>
  <c r="AC3254" i="1"/>
  <c r="AD3254" i="1" s="1"/>
  <c r="AE3255" i="1"/>
  <c r="AF3255" i="1" s="1"/>
  <c r="AC3255" i="1"/>
  <c r="AD3255" i="1" s="1"/>
  <c r="AE3268" i="1"/>
  <c r="AF3268" i="1" s="1"/>
  <c r="AC3268" i="1"/>
  <c r="AD3268" i="1" s="1"/>
  <c r="AE3269" i="1"/>
  <c r="AF3269" i="1" s="1"/>
  <c r="AC3269" i="1"/>
  <c r="AD3269" i="1" s="1"/>
  <c r="AE3276" i="1"/>
  <c r="AF3276" i="1" s="1"/>
  <c r="AC3276" i="1"/>
  <c r="AD3276" i="1" s="1"/>
  <c r="AE3277" i="1"/>
  <c r="AF3277" i="1" s="1"/>
  <c r="AC3277" i="1"/>
  <c r="AD3277" i="1" s="1"/>
  <c r="AE3283" i="1"/>
  <c r="AF3283" i="1" s="1"/>
  <c r="AC3283" i="1"/>
  <c r="AD3283" i="1" s="1"/>
  <c r="AE3287" i="1"/>
  <c r="AF3287" i="1" s="1"/>
  <c r="AC3287" i="1"/>
  <c r="AD3287" i="1" s="1"/>
  <c r="AE3291" i="1"/>
  <c r="AF3291" i="1" s="1"/>
  <c r="AC3291" i="1"/>
  <c r="AD3291" i="1" s="1"/>
  <c r="AE3295" i="1"/>
  <c r="AF3295" i="1" s="1"/>
  <c r="AC3295" i="1"/>
  <c r="AD3295" i="1" s="1"/>
  <c r="AE3299" i="1"/>
  <c r="AF3299" i="1" s="1"/>
  <c r="AC3299" i="1"/>
  <c r="AD3299" i="1" s="1"/>
  <c r="AE3303" i="1"/>
  <c r="AF3303" i="1" s="1"/>
  <c r="AC3303" i="1"/>
  <c r="AD3303" i="1" s="1"/>
  <c r="AE3307" i="1"/>
  <c r="AF3307" i="1" s="1"/>
  <c r="AC3307" i="1"/>
  <c r="AD3307" i="1" s="1"/>
  <c r="AE3311" i="1"/>
  <c r="AF3311" i="1" s="1"/>
  <c r="AC3311" i="1"/>
  <c r="AD3311" i="1" s="1"/>
  <c r="AE3315" i="1"/>
  <c r="AF3315" i="1" s="1"/>
  <c r="AC3315" i="1"/>
  <c r="AD3315" i="1" s="1"/>
  <c r="AE3319" i="1"/>
  <c r="AF3319" i="1" s="1"/>
  <c r="AC3319" i="1"/>
  <c r="AD3319" i="1" s="1"/>
  <c r="AE3323" i="1"/>
  <c r="AF3323" i="1" s="1"/>
  <c r="AC3323" i="1"/>
  <c r="AD3323" i="1" s="1"/>
  <c r="AC3324" i="1"/>
  <c r="AD3324" i="1" s="1"/>
  <c r="AE3324" i="1"/>
  <c r="AF3324" i="1" s="1"/>
  <c r="G3329" i="1"/>
  <c r="O3329" i="1" s="1"/>
  <c r="AA3329" i="1" s="1"/>
  <c r="AB3329" i="1" s="1"/>
  <c r="AE3333" i="1"/>
  <c r="AF3333" i="1" s="1"/>
  <c r="AC3333" i="1"/>
  <c r="AD3333" i="1" s="1"/>
  <c r="AE3334" i="1"/>
  <c r="AF3334" i="1" s="1"/>
  <c r="AC3334" i="1"/>
  <c r="AD3334" i="1" s="1"/>
  <c r="G3339" i="1"/>
  <c r="O3339" i="1" s="1"/>
  <c r="AE3339" i="1"/>
  <c r="AF3339" i="1" s="1"/>
  <c r="AC3339" i="1"/>
  <c r="AD3339" i="1" s="1"/>
  <c r="AE3340" i="1"/>
  <c r="AF3340" i="1" s="1"/>
  <c r="AC3340" i="1"/>
  <c r="AD3340" i="1" s="1"/>
  <c r="G3345" i="1"/>
  <c r="O3345" i="1" s="1"/>
  <c r="AA3345" i="1" s="1"/>
  <c r="AB3345" i="1" s="1"/>
  <c r="G3349" i="1"/>
  <c r="O3349" i="1" s="1"/>
  <c r="AA3349" i="1" s="1"/>
  <c r="AB3349" i="1" s="1"/>
  <c r="AE3349" i="1"/>
  <c r="AF3349" i="1" s="1"/>
  <c r="AC3349" i="1"/>
  <c r="AD3349" i="1" s="1"/>
  <c r="G3353" i="1"/>
  <c r="O3353" i="1" s="1"/>
  <c r="AA3353" i="1" s="1"/>
  <c r="AB3353" i="1" s="1"/>
  <c r="H3357" i="1"/>
  <c r="P3357" i="1" s="1"/>
  <c r="AA3357" i="1" s="1"/>
  <c r="AB3357" i="1" s="1"/>
  <c r="AE3357" i="1"/>
  <c r="AF3357" i="1" s="1"/>
  <c r="AC3357" i="1"/>
  <c r="AD3357" i="1" s="1"/>
  <c r="G3359" i="1"/>
  <c r="O3359" i="1" s="1"/>
  <c r="AA3359" i="1" s="1"/>
  <c r="AB3359" i="1" s="1"/>
  <c r="H3362" i="1"/>
  <c r="P3362" i="1" s="1"/>
  <c r="G3363" i="1"/>
  <c r="O3363" i="1" s="1"/>
  <c r="AA3363" i="1" s="1"/>
  <c r="AB3363" i="1" s="1"/>
  <c r="AE3363" i="1"/>
  <c r="AF3363" i="1" s="1"/>
  <c r="AC3363" i="1"/>
  <c r="AD3363" i="1" s="1"/>
  <c r="H3366" i="1"/>
  <c r="P3366" i="1" s="1"/>
  <c r="G3367" i="1"/>
  <c r="O3367" i="1" s="1"/>
  <c r="AA3367" i="1" s="1"/>
  <c r="AB3367" i="1" s="1"/>
  <c r="AE3367" i="1"/>
  <c r="AF3367" i="1" s="1"/>
  <c r="AC3367" i="1"/>
  <c r="AD3367" i="1" s="1"/>
  <c r="AE3372" i="1"/>
  <c r="AF3372" i="1" s="1"/>
  <c r="AC3372" i="1"/>
  <c r="AD3372" i="1" s="1"/>
  <c r="G3376" i="1"/>
  <c r="O3376" i="1" s="1"/>
  <c r="AA3376" i="1" s="1"/>
  <c r="AB3376" i="1" s="1"/>
  <c r="AE3380" i="1"/>
  <c r="AF3380" i="1" s="1"/>
  <c r="AC3380" i="1"/>
  <c r="AD3380" i="1" s="1"/>
  <c r="AE3383" i="1"/>
  <c r="AF3383" i="1" s="1"/>
  <c r="AC3383" i="1"/>
  <c r="AD3383" i="1" s="1"/>
  <c r="AE3385" i="1"/>
  <c r="AF3385" i="1" s="1"/>
  <c r="AC3385" i="1"/>
  <c r="AD3385" i="1" s="1"/>
  <c r="AE3387" i="1"/>
  <c r="AF3387" i="1" s="1"/>
  <c r="AC3387" i="1"/>
  <c r="AD3387" i="1" s="1"/>
  <c r="AE3391" i="1"/>
  <c r="AF3391" i="1" s="1"/>
  <c r="AC3391" i="1"/>
  <c r="AD3391" i="1" s="1"/>
  <c r="AE3393" i="1"/>
  <c r="AF3393" i="1" s="1"/>
  <c r="AC3393" i="1"/>
  <c r="AD3393" i="1" s="1"/>
  <c r="AE3395" i="1"/>
  <c r="AF3395" i="1" s="1"/>
  <c r="AC3395" i="1"/>
  <c r="AD3395" i="1" s="1"/>
  <c r="AE3399" i="1"/>
  <c r="AF3399" i="1" s="1"/>
  <c r="AC3399" i="1"/>
  <c r="AD3399" i="1" s="1"/>
  <c r="AE3401" i="1"/>
  <c r="AF3401" i="1" s="1"/>
  <c r="AC3401" i="1"/>
  <c r="AD3401" i="1" s="1"/>
  <c r="AE3403" i="1"/>
  <c r="AF3403" i="1" s="1"/>
  <c r="AC3403" i="1"/>
  <c r="AD3403" i="1" s="1"/>
  <c r="AE3407" i="1"/>
  <c r="AF3407" i="1" s="1"/>
  <c r="AC3407" i="1"/>
  <c r="AD3407" i="1" s="1"/>
  <c r="AE3409" i="1"/>
  <c r="AF3409" i="1" s="1"/>
  <c r="AC3409" i="1"/>
  <c r="AD3409" i="1" s="1"/>
  <c r="AE3411" i="1"/>
  <c r="AF3411" i="1" s="1"/>
  <c r="AC3411" i="1"/>
  <c r="AD3411" i="1" s="1"/>
  <c r="AE3415" i="1"/>
  <c r="AF3415" i="1" s="1"/>
  <c r="AC3415" i="1"/>
  <c r="AD3415" i="1" s="1"/>
  <c r="G3431" i="1"/>
  <c r="O3431" i="1" s="1"/>
  <c r="AE3431" i="1"/>
  <c r="AF3431" i="1" s="1"/>
  <c r="AC3431" i="1"/>
  <c r="AD3431" i="1" s="1"/>
  <c r="AE3432" i="1"/>
  <c r="AF3432" i="1" s="1"/>
  <c r="AC3432" i="1"/>
  <c r="AD3432" i="1" s="1"/>
  <c r="H3436" i="1"/>
  <c r="P3436" i="1" s="1"/>
  <c r="H3439" i="1"/>
  <c r="P3439" i="1" s="1"/>
  <c r="AA3439" i="1" s="1"/>
  <c r="AB3439" i="1" s="1"/>
  <c r="AE3440" i="1"/>
  <c r="AF3440" i="1" s="1"/>
  <c r="AC3440" i="1"/>
  <c r="AD3440" i="1" s="1"/>
  <c r="AE3443" i="1"/>
  <c r="AF3443" i="1" s="1"/>
  <c r="AC3443" i="1"/>
  <c r="AD3443" i="1" s="1"/>
  <c r="H3446" i="1"/>
  <c r="P3446" i="1" s="1"/>
  <c r="AA3446" i="1" s="1"/>
  <c r="AB3446" i="1" s="1"/>
  <c r="H3449" i="1"/>
  <c r="P3449" i="1" s="1"/>
  <c r="AE3452" i="1"/>
  <c r="AF3452" i="1" s="1"/>
  <c r="AC3452" i="1"/>
  <c r="AD3452" i="1" s="1"/>
  <c r="G3454" i="1"/>
  <c r="O3454" i="1" s="1"/>
  <c r="AA3454" i="1" s="1"/>
  <c r="AB3454" i="1" s="1"/>
  <c r="G3459" i="1"/>
  <c r="O3459" i="1" s="1"/>
  <c r="AE3459" i="1"/>
  <c r="AF3459" i="1" s="1"/>
  <c r="AC3459" i="1"/>
  <c r="AD3459" i="1" s="1"/>
  <c r="L3463" i="1"/>
  <c r="N3463" i="1" s="1"/>
  <c r="K3463" i="1"/>
  <c r="M3463" i="1" s="1"/>
  <c r="G3467" i="1"/>
  <c r="O3467" i="1" s="1"/>
  <c r="AE3467" i="1"/>
  <c r="AF3467" i="1" s="1"/>
  <c r="AC3467" i="1"/>
  <c r="AD3467" i="1" s="1"/>
  <c r="L3471" i="1"/>
  <c r="N3471" i="1" s="1"/>
  <c r="K3471" i="1"/>
  <c r="M3471" i="1" s="1"/>
  <c r="G3475" i="1"/>
  <c r="O3475" i="1" s="1"/>
  <c r="AA3475" i="1" s="1"/>
  <c r="AB3475" i="1" s="1"/>
  <c r="AE3475" i="1"/>
  <c r="AF3475" i="1" s="1"/>
  <c r="AC3475" i="1"/>
  <c r="AD3475" i="1" s="1"/>
  <c r="AE3484" i="1"/>
  <c r="AF3484" i="1" s="1"/>
  <c r="AC3484" i="1"/>
  <c r="AD3484" i="1" s="1"/>
  <c r="AE3489" i="1"/>
  <c r="AF3489" i="1" s="1"/>
  <c r="AC3489" i="1"/>
  <c r="AD3489" i="1" s="1"/>
  <c r="L3492" i="1"/>
  <c r="N3492" i="1" s="1"/>
  <c r="K3492" i="1"/>
  <c r="M3492" i="1" s="1"/>
  <c r="G3496" i="1"/>
  <c r="O3496" i="1" s="1"/>
  <c r="AE3496" i="1"/>
  <c r="AF3496" i="1" s="1"/>
  <c r="AC3496" i="1"/>
  <c r="AD3496" i="1" s="1"/>
  <c r="AA3499" i="1"/>
  <c r="AB3499" i="1" s="1"/>
  <c r="L3500" i="1"/>
  <c r="N3500" i="1" s="1"/>
  <c r="K3500" i="1"/>
  <c r="M3500" i="1" s="1"/>
  <c r="G3504" i="1"/>
  <c r="O3504" i="1" s="1"/>
  <c r="AA3504" i="1" s="1"/>
  <c r="AB3504" i="1" s="1"/>
  <c r="AE3504" i="1"/>
  <c r="AF3504" i="1" s="1"/>
  <c r="AC3504" i="1"/>
  <c r="AD3504" i="1" s="1"/>
  <c r="AE3508" i="1"/>
  <c r="AF3508" i="1" s="1"/>
  <c r="AC3508" i="1"/>
  <c r="AD3508" i="1" s="1"/>
  <c r="AE3512" i="1"/>
  <c r="AF3512" i="1" s="1"/>
  <c r="AC3512" i="1"/>
  <c r="AD3512" i="1" s="1"/>
  <c r="AE3516" i="1"/>
  <c r="AF3516" i="1" s="1"/>
  <c r="AC3516" i="1"/>
  <c r="AD3516" i="1" s="1"/>
  <c r="AE3518" i="1"/>
  <c r="AF3518" i="1" s="1"/>
  <c r="AC3518" i="1"/>
  <c r="AD3518" i="1" s="1"/>
  <c r="H3523" i="1"/>
  <c r="P3523" i="1" s="1"/>
  <c r="AA3523" i="1" s="1"/>
  <c r="AB3523" i="1" s="1"/>
  <c r="AE3524" i="1"/>
  <c r="AF3524" i="1" s="1"/>
  <c r="AC3524" i="1"/>
  <c r="AD3524" i="1" s="1"/>
  <c r="H3528" i="1"/>
  <c r="P3528" i="1" s="1"/>
  <c r="H3536" i="1"/>
  <c r="P3536" i="1" s="1"/>
  <c r="AA3536" i="1" s="1"/>
  <c r="AB3536" i="1" s="1"/>
  <c r="H3544" i="1"/>
  <c r="P3544" i="1" s="1"/>
  <c r="AA3544" i="1" s="1"/>
  <c r="AB3544" i="1" s="1"/>
  <c r="H3552" i="1"/>
  <c r="P3552" i="1" s="1"/>
  <c r="AA3552" i="1" s="1"/>
  <c r="AB3552" i="1" s="1"/>
  <c r="AE3557" i="1"/>
  <c r="AF3557" i="1" s="1"/>
  <c r="AC3557" i="1"/>
  <c r="AD3557" i="1" s="1"/>
  <c r="AC3506" i="1"/>
  <c r="AD3506" i="1" s="1"/>
  <c r="AC3446" i="1"/>
  <c r="AD3446" i="1" s="1"/>
  <c r="AC3345" i="1"/>
  <c r="AD3345" i="1" s="1"/>
  <c r="AC3249" i="1"/>
  <c r="AD3249" i="1" s="1"/>
  <c r="G3396" i="1"/>
  <c r="O3396" i="1" s="1"/>
  <c r="G3398" i="1"/>
  <c r="O3398" i="1" s="1"/>
  <c r="AA3398" i="1" s="1"/>
  <c r="AB3398" i="1" s="1"/>
  <c r="G3400" i="1"/>
  <c r="O3400" i="1" s="1"/>
  <c r="G3402" i="1"/>
  <c r="O3402" i="1" s="1"/>
  <c r="AA3402" i="1" s="1"/>
  <c r="AB3402" i="1" s="1"/>
  <c r="G3404" i="1"/>
  <c r="O3404" i="1" s="1"/>
  <c r="AA3404" i="1" s="1"/>
  <c r="AB3404" i="1" s="1"/>
  <c r="G3406" i="1"/>
  <c r="O3406" i="1" s="1"/>
  <c r="AA3406" i="1" s="1"/>
  <c r="AB3406" i="1" s="1"/>
  <c r="G3408" i="1"/>
  <c r="O3408" i="1" s="1"/>
  <c r="G3410" i="1"/>
  <c r="O3410" i="1" s="1"/>
  <c r="AA3410" i="1" s="1"/>
  <c r="AB3410" i="1" s="1"/>
  <c r="G3412" i="1"/>
  <c r="O3412" i="1" s="1"/>
  <c r="AA3412" i="1" s="1"/>
  <c r="AB3412" i="1" s="1"/>
  <c r="G3414" i="1"/>
  <c r="O3414" i="1" s="1"/>
  <c r="AA3414" i="1" s="1"/>
  <c r="AB3414" i="1" s="1"/>
  <c r="G3416" i="1"/>
  <c r="O3416" i="1" s="1"/>
  <c r="AA3416" i="1" s="1"/>
  <c r="AB3416" i="1" s="1"/>
  <c r="G3433" i="1"/>
  <c r="O3433" i="1" s="1"/>
  <c r="AA3433" i="1" s="1"/>
  <c r="AB3433" i="1" s="1"/>
  <c r="AE3433" i="1"/>
  <c r="AF3433" i="1" s="1"/>
  <c r="AC3433" i="1"/>
  <c r="AD3433" i="1" s="1"/>
  <c r="H3435" i="1"/>
  <c r="P3435" i="1" s="1"/>
  <c r="AA3435" i="1" s="1"/>
  <c r="AB3435" i="1" s="1"/>
  <c r="AE3436" i="1"/>
  <c r="AF3436" i="1" s="1"/>
  <c r="AC3436" i="1"/>
  <c r="AD3436" i="1" s="1"/>
  <c r="AE3439" i="1"/>
  <c r="AF3439" i="1" s="1"/>
  <c r="AC3439" i="1"/>
  <c r="AD3439" i="1" s="1"/>
  <c r="H3442" i="1"/>
  <c r="P3442" i="1" s="1"/>
  <c r="AE3442" i="1"/>
  <c r="AF3442" i="1" s="1"/>
  <c r="AC3442" i="1"/>
  <c r="AD3442" i="1" s="1"/>
  <c r="H3445" i="1"/>
  <c r="P3445" i="1" s="1"/>
  <c r="H3448" i="1"/>
  <c r="P3448" i="1" s="1"/>
  <c r="AE3449" i="1"/>
  <c r="AF3449" i="1" s="1"/>
  <c r="AC3449" i="1"/>
  <c r="AD3449" i="1" s="1"/>
  <c r="H3451" i="1"/>
  <c r="P3451" i="1" s="1"/>
  <c r="H3454" i="1"/>
  <c r="P3454" i="1" s="1"/>
  <c r="H3459" i="1"/>
  <c r="P3459" i="1" s="1"/>
  <c r="AE3460" i="1"/>
  <c r="AF3460" i="1" s="1"/>
  <c r="AC3460" i="1"/>
  <c r="AD3460" i="1" s="1"/>
  <c r="L3464" i="1"/>
  <c r="N3464" i="1" s="1"/>
  <c r="K3464" i="1"/>
  <c r="M3464" i="1" s="1"/>
  <c r="H3467" i="1"/>
  <c r="P3467" i="1" s="1"/>
  <c r="AE3468" i="1"/>
  <c r="AF3468" i="1" s="1"/>
  <c r="AC3468" i="1"/>
  <c r="AD3468" i="1" s="1"/>
  <c r="L3472" i="1"/>
  <c r="N3472" i="1" s="1"/>
  <c r="K3472" i="1"/>
  <c r="M3472" i="1" s="1"/>
  <c r="H3475" i="1"/>
  <c r="P3475" i="1" s="1"/>
  <c r="L3493" i="1"/>
  <c r="N3493" i="1" s="1"/>
  <c r="K3493" i="1"/>
  <c r="M3493" i="1" s="1"/>
  <c r="H3496" i="1"/>
  <c r="P3496" i="1" s="1"/>
  <c r="AE3497" i="1"/>
  <c r="AF3497" i="1" s="1"/>
  <c r="AC3497" i="1"/>
  <c r="AD3497" i="1" s="1"/>
  <c r="L3501" i="1"/>
  <c r="N3501" i="1" s="1"/>
  <c r="K3501" i="1"/>
  <c r="M3501" i="1" s="1"/>
  <c r="H3504" i="1"/>
  <c r="P3504" i="1" s="1"/>
  <c r="L3506" i="1"/>
  <c r="N3506" i="1" s="1"/>
  <c r="K3506" i="1"/>
  <c r="M3506" i="1" s="1"/>
  <c r="L3508" i="1"/>
  <c r="N3508" i="1" s="1"/>
  <c r="K3508" i="1"/>
  <c r="M3508" i="1" s="1"/>
  <c r="L3510" i="1"/>
  <c r="N3510" i="1" s="1"/>
  <c r="K3510" i="1"/>
  <c r="M3510" i="1" s="1"/>
  <c r="L3512" i="1"/>
  <c r="N3512" i="1" s="1"/>
  <c r="K3512" i="1"/>
  <c r="M3512" i="1" s="1"/>
  <c r="L3514" i="1"/>
  <c r="N3514" i="1" s="1"/>
  <c r="K3514" i="1"/>
  <c r="M3514" i="1" s="1"/>
  <c r="L3516" i="1"/>
  <c r="N3516" i="1" s="1"/>
  <c r="K3516" i="1"/>
  <c r="M3516" i="1" s="1"/>
  <c r="L3518" i="1"/>
  <c r="N3518" i="1" s="1"/>
  <c r="K3518" i="1"/>
  <c r="M3518" i="1" s="1"/>
  <c r="AE3519" i="1"/>
  <c r="AF3519" i="1" s="1"/>
  <c r="AC3519" i="1"/>
  <c r="AD3519" i="1" s="1"/>
  <c r="G3524" i="1"/>
  <c r="O3524" i="1" s="1"/>
  <c r="G3527" i="1"/>
  <c r="O3527" i="1" s="1"/>
  <c r="AA3527" i="1" s="1"/>
  <c r="AB3527" i="1" s="1"/>
  <c r="G3532" i="1"/>
  <c r="O3532" i="1" s="1"/>
  <c r="AA3532" i="1" s="1"/>
  <c r="AB3532" i="1" s="1"/>
  <c r="AE3534" i="1"/>
  <c r="AF3534" i="1" s="1"/>
  <c r="AC3534" i="1"/>
  <c r="AD3534" i="1" s="1"/>
  <c r="G3540" i="1"/>
  <c r="O3540" i="1" s="1"/>
  <c r="AA3540" i="1" s="1"/>
  <c r="AB3540" i="1" s="1"/>
  <c r="G3548" i="1"/>
  <c r="O3548" i="1" s="1"/>
  <c r="AA3548" i="1" s="1"/>
  <c r="AB3548" i="1" s="1"/>
  <c r="AE3550" i="1"/>
  <c r="AF3550" i="1" s="1"/>
  <c r="AC3550" i="1"/>
  <c r="AD3550" i="1" s="1"/>
  <c r="AC3549" i="1"/>
  <c r="AD3549" i="1" s="1"/>
  <c r="AC3533" i="1"/>
  <c r="AD3533" i="1" s="1"/>
  <c r="AC3485" i="1"/>
  <c r="AD3485" i="1" s="1"/>
  <c r="AC3413" i="1"/>
  <c r="AD3413" i="1" s="1"/>
  <c r="AC3397" i="1"/>
  <c r="AD3397" i="1" s="1"/>
  <c r="AC3381" i="1"/>
  <c r="AD3381" i="1" s="1"/>
  <c r="AE3542" i="1"/>
  <c r="AF3542" i="1" s="1"/>
  <c r="AE3510" i="1"/>
  <c r="AF3510" i="1" s="1"/>
  <c r="AE3222" i="1"/>
  <c r="AF3222" i="1" s="1"/>
  <c r="H3452" i="1"/>
  <c r="P3452" i="1" s="1"/>
  <c r="AA3452" i="1" s="1"/>
  <c r="AB3452" i="1" s="1"/>
  <c r="H3455" i="1"/>
  <c r="P3455" i="1" s="1"/>
  <c r="AA3455" i="1" s="1"/>
  <c r="AB3455" i="1" s="1"/>
  <c r="H3457" i="1"/>
  <c r="P3457" i="1" s="1"/>
  <c r="H3461" i="1"/>
  <c r="P3461" i="1" s="1"/>
  <c r="H3465" i="1"/>
  <c r="P3465" i="1" s="1"/>
  <c r="AA3465" i="1" s="1"/>
  <c r="AB3465" i="1" s="1"/>
  <c r="H3469" i="1"/>
  <c r="P3469" i="1" s="1"/>
  <c r="AA3469" i="1" s="1"/>
  <c r="AB3469" i="1" s="1"/>
  <c r="H3473" i="1"/>
  <c r="P3473" i="1" s="1"/>
  <c r="G3477" i="1"/>
  <c r="O3477" i="1" s="1"/>
  <c r="AA3477" i="1" s="1"/>
  <c r="AB3477" i="1" s="1"/>
  <c r="H3478" i="1"/>
  <c r="P3478" i="1" s="1"/>
  <c r="G3480" i="1"/>
  <c r="O3480" i="1" s="1"/>
  <c r="AA3480" i="1" s="1"/>
  <c r="AB3480" i="1" s="1"/>
  <c r="AE3491" i="1"/>
  <c r="AF3491" i="1" s="1"/>
  <c r="AC3491" i="1"/>
  <c r="AD3491" i="1" s="1"/>
  <c r="H3494" i="1"/>
  <c r="P3494" i="1" s="1"/>
  <c r="AA3494" i="1" s="1"/>
  <c r="AB3494" i="1" s="1"/>
  <c r="AE3495" i="1"/>
  <c r="AF3495" i="1" s="1"/>
  <c r="AC3495" i="1"/>
  <c r="AD3495" i="1" s="1"/>
  <c r="H3498" i="1"/>
  <c r="P3498" i="1" s="1"/>
  <c r="AA3498" i="1" s="1"/>
  <c r="AB3498" i="1" s="1"/>
  <c r="AE3499" i="1"/>
  <c r="AF3499" i="1" s="1"/>
  <c r="AC3499" i="1"/>
  <c r="AD3499" i="1" s="1"/>
  <c r="H3502" i="1"/>
  <c r="P3502" i="1" s="1"/>
  <c r="AA3502" i="1" s="1"/>
  <c r="AB3502" i="1" s="1"/>
  <c r="AE3503" i="1"/>
  <c r="AF3503" i="1" s="1"/>
  <c r="AC3503" i="1"/>
  <c r="AD3503" i="1" s="1"/>
  <c r="H3520" i="1"/>
  <c r="P3520" i="1" s="1"/>
  <c r="AA3520" i="1" s="1"/>
  <c r="AB3520" i="1" s="1"/>
  <c r="AE3520" i="1"/>
  <c r="AF3520" i="1" s="1"/>
  <c r="AC3520" i="1"/>
  <c r="AD3520" i="1" s="1"/>
  <c r="AE3523" i="1"/>
  <c r="AF3523" i="1" s="1"/>
  <c r="AC3523" i="1"/>
  <c r="AD3523" i="1" s="1"/>
  <c r="L3525" i="1"/>
  <c r="N3525" i="1" s="1"/>
  <c r="AE3527" i="1"/>
  <c r="AF3527" i="1" s="1"/>
  <c r="AC3527" i="1"/>
  <c r="AD3527" i="1" s="1"/>
  <c r="H3530" i="1"/>
  <c r="P3530" i="1" s="1"/>
  <c r="AA3530" i="1" s="1"/>
  <c r="AB3530" i="1" s="1"/>
  <c r="AE3531" i="1"/>
  <c r="AF3531" i="1" s="1"/>
  <c r="AC3531" i="1"/>
  <c r="AD3531" i="1" s="1"/>
  <c r="H3534" i="1"/>
  <c r="P3534" i="1" s="1"/>
  <c r="AA3534" i="1" s="1"/>
  <c r="AB3534" i="1" s="1"/>
  <c r="AE3535" i="1"/>
  <c r="AF3535" i="1" s="1"/>
  <c r="AC3535" i="1"/>
  <c r="AD3535" i="1" s="1"/>
  <c r="H3538" i="1"/>
  <c r="P3538" i="1" s="1"/>
  <c r="AA3538" i="1" s="1"/>
  <c r="AB3538" i="1" s="1"/>
  <c r="AE3539" i="1"/>
  <c r="AF3539" i="1" s="1"/>
  <c r="AC3539" i="1"/>
  <c r="AD3539" i="1" s="1"/>
  <c r="H3542" i="1"/>
  <c r="P3542" i="1" s="1"/>
  <c r="AA3542" i="1" s="1"/>
  <c r="AB3542" i="1" s="1"/>
  <c r="AE3543" i="1"/>
  <c r="AF3543" i="1" s="1"/>
  <c r="AC3543" i="1"/>
  <c r="AD3543" i="1" s="1"/>
  <c r="H3546" i="1"/>
  <c r="P3546" i="1" s="1"/>
  <c r="AE3547" i="1"/>
  <c r="AF3547" i="1" s="1"/>
  <c r="AC3547" i="1"/>
  <c r="AD3547" i="1" s="1"/>
  <c r="H3550" i="1"/>
  <c r="P3550" i="1" s="1"/>
  <c r="AA3550" i="1" s="1"/>
  <c r="AB3550" i="1" s="1"/>
  <c r="AE3551" i="1"/>
  <c r="AF3551" i="1" s="1"/>
  <c r="AC3551" i="1"/>
  <c r="AD3551" i="1" s="1"/>
  <c r="H3554" i="1"/>
  <c r="P3554" i="1" s="1"/>
  <c r="G3556" i="1"/>
  <c r="O3556" i="1" s="1"/>
  <c r="AA3556" i="1" s="1"/>
  <c r="AB3556" i="1" s="1"/>
  <c r="AE3556" i="1"/>
  <c r="AF3556" i="1" s="1"/>
  <c r="AC3556" i="1"/>
  <c r="AD3556" i="1" s="1"/>
  <c r="G3559" i="1"/>
  <c r="O3559" i="1" s="1"/>
  <c r="AA3559" i="1" s="1"/>
  <c r="AB3559" i="1" s="1"/>
  <c r="AC3521" i="1"/>
  <c r="AD3521" i="1" s="1"/>
  <c r="AC3474" i="1"/>
  <c r="AD3474" i="1" s="1"/>
  <c r="AC3466" i="1"/>
  <c r="AD3466" i="1" s="1"/>
  <c r="AC3458" i="1"/>
  <c r="AD3458" i="1" s="1"/>
  <c r="AE3526" i="1"/>
  <c r="AF3526" i="1" s="1"/>
  <c r="H3460" i="1"/>
  <c r="P3460" i="1" s="1"/>
  <c r="H3464" i="1"/>
  <c r="P3464" i="1" s="1"/>
  <c r="AA3464" i="1" s="1"/>
  <c r="AB3464" i="1" s="1"/>
  <c r="H3468" i="1"/>
  <c r="P3468" i="1" s="1"/>
  <c r="H3472" i="1"/>
  <c r="P3472" i="1" s="1"/>
  <c r="AA3472" i="1" s="1"/>
  <c r="AB3472" i="1" s="1"/>
  <c r="H3476" i="1"/>
  <c r="P3476" i="1" s="1"/>
  <c r="AE3476" i="1"/>
  <c r="AF3476" i="1" s="1"/>
  <c r="AC3476" i="1"/>
  <c r="AD3476" i="1" s="1"/>
  <c r="G3478" i="1"/>
  <c r="O3478" i="1" s="1"/>
  <c r="AA3478" i="1" s="1"/>
  <c r="AB3478" i="1" s="1"/>
  <c r="AE3479" i="1"/>
  <c r="AF3479" i="1" s="1"/>
  <c r="AC3479" i="1"/>
  <c r="AD3479" i="1" s="1"/>
  <c r="AE3483" i="1"/>
  <c r="AF3483" i="1" s="1"/>
  <c r="AC3483" i="1"/>
  <c r="AD3483" i="1" s="1"/>
  <c r="G3487" i="1"/>
  <c r="O3487" i="1" s="1"/>
  <c r="AA3487" i="1" s="1"/>
  <c r="AB3487" i="1" s="1"/>
  <c r="AE3487" i="1"/>
  <c r="AF3487" i="1" s="1"/>
  <c r="AC3487" i="1"/>
  <c r="AD3487" i="1" s="1"/>
  <c r="G3491" i="1"/>
  <c r="O3491" i="1" s="1"/>
  <c r="AA3491" i="1" s="1"/>
  <c r="AB3491" i="1" s="1"/>
  <c r="H3493" i="1"/>
  <c r="P3493" i="1" s="1"/>
  <c r="AA3493" i="1" s="1"/>
  <c r="AB3493" i="1" s="1"/>
  <c r="H3497" i="1"/>
  <c r="P3497" i="1" s="1"/>
  <c r="H3501" i="1"/>
  <c r="P3501" i="1" s="1"/>
  <c r="H3505" i="1"/>
  <c r="P3505" i="1" s="1"/>
  <c r="H3506" i="1"/>
  <c r="P3506" i="1" s="1"/>
  <c r="H3507" i="1"/>
  <c r="P3507" i="1" s="1"/>
  <c r="H3508" i="1"/>
  <c r="P3508" i="1" s="1"/>
  <c r="H3509" i="1"/>
  <c r="P3509" i="1" s="1"/>
  <c r="H3510" i="1"/>
  <c r="P3510" i="1" s="1"/>
  <c r="AA3510" i="1" s="1"/>
  <c r="AB3510" i="1" s="1"/>
  <c r="H3511" i="1"/>
  <c r="P3511" i="1" s="1"/>
  <c r="H3512" i="1"/>
  <c r="P3512" i="1" s="1"/>
  <c r="H3513" i="1"/>
  <c r="P3513" i="1" s="1"/>
  <c r="H3514" i="1"/>
  <c r="P3514" i="1" s="1"/>
  <c r="AA3514" i="1" s="1"/>
  <c r="AB3514" i="1" s="1"/>
  <c r="H3515" i="1"/>
  <c r="P3515" i="1" s="1"/>
  <c r="H3516" i="1"/>
  <c r="P3516" i="1" s="1"/>
  <c r="AA3516" i="1" s="1"/>
  <c r="AB3516" i="1" s="1"/>
  <c r="H3517" i="1"/>
  <c r="P3517" i="1" s="1"/>
  <c r="H3518" i="1"/>
  <c r="P3518" i="1" s="1"/>
  <c r="AA3518" i="1" s="1"/>
  <c r="AB3518" i="1" s="1"/>
  <c r="H3519" i="1"/>
  <c r="P3519" i="1" s="1"/>
  <c r="AE3528" i="1"/>
  <c r="AF3528" i="1" s="1"/>
  <c r="AC3528" i="1"/>
  <c r="AD3528" i="1" s="1"/>
  <c r="H3531" i="1"/>
  <c r="P3531" i="1" s="1"/>
  <c r="AE3532" i="1"/>
  <c r="AF3532" i="1" s="1"/>
  <c r="AC3532" i="1"/>
  <c r="AD3532" i="1" s="1"/>
  <c r="H3535" i="1"/>
  <c r="P3535" i="1" s="1"/>
  <c r="AA3535" i="1" s="1"/>
  <c r="AB3535" i="1" s="1"/>
  <c r="AE3536" i="1"/>
  <c r="AF3536" i="1" s="1"/>
  <c r="AC3536" i="1"/>
  <c r="AD3536" i="1" s="1"/>
  <c r="H3539" i="1"/>
  <c r="P3539" i="1" s="1"/>
  <c r="AE3540" i="1"/>
  <c r="AF3540" i="1" s="1"/>
  <c r="AC3540" i="1"/>
  <c r="AD3540" i="1" s="1"/>
  <c r="H3543" i="1"/>
  <c r="P3543" i="1" s="1"/>
  <c r="AA3543" i="1" s="1"/>
  <c r="AB3543" i="1" s="1"/>
  <c r="AE3544" i="1"/>
  <c r="AF3544" i="1" s="1"/>
  <c r="AC3544" i="1"/>
  <c r="AD3544" i="1" s="1"/>
  <c r="H3547" i="1"/>
  <c r="P3547" i="1" s="1"/>
  <c r="AE3548" i="1"/>
  <c r="AF3548" i="1" s="1"/>
  <c r="AC3548" i="1"/>
  <c r="AD3548" i="1" s="1"/>
  <c r="H3551" i="1"/>
  <c r="P3551" i="1" s="1"/>
  <c r="AA3551" i="1" s="1"/>
  <c r="AB3551" i="1" s="1"/>
  <c r="AE3552" i="1"/>
  <c r="AF3552" i="1" s="1"/>
  <c r="AC3552" i="1"/>
  <c r="AD3552" i="1" s="1"/>
  <c r="H3555" i="1"/>
  <c r="P3555" i="1" s="1"/>
  <c r="G3557" i="1"/>
  <c r="O3557" i="1" s="1"/>
  <c r="AA3557" i="1" s="1"/>
  <c r="AB3557" i="1" s="1"/>
  <c r="AE3559" i="1"/>
  <c r="AF3559" i="1" s="1"/>
  <c r="AC3559" i="1"/>
  <c r="AD3559" i="1" s="1"/>
  <c r="G3562" i="1"/>
  <c r="O3562" i="1" s="1"/>
  <c r="AA3562" i="1" s="1"/>
  <c r="AB3562" i="1" s="1"/>
  <c r="AC3502" i="1"/>
  <c r="AD3502" i="1" s="1"/>
  <c r="AC3494" i="1"/>
  <c r="AD3494" i="1" s="1"/>
  <c r="AC3486" i="1"/>
  <c r="AD3486" i="1" s="1"/>
  <c r="AC3473" i="1"/>
  <c r="AD3473" i="1" s="1"/>
  <c r="AC3465" i="1"/>
  <c r="AD3465" i="1" s="1"/>
  <c r="AC3457" i="1"/>
  <c r="AD3457" i="1" s="1"/>
  <c r="H3135" i="1"/>
  <c r="P3135" i="1" s="1"/>
  <c r="K3136" i="1"/>
  <c r="M3136" i="1" s="1"/>
  <c r="H3136" i="1"/>
  <c r="P3136" i="1" s="1"/>
  <c r="K3137" i="1"/>
  <c r="M3137" i="1" s="1"/>
  <c r="H3137" i="1"/>
  <c r="P3137" i="1" s="1"/>
  <c r="K3138" i="1"/>
  <c r="M3138" i="1" s="1"/>
  <c r="H3138" i="1"/>
  <c r="P3138" i="1" s="1"/>
  <c r="K3139" i="1"/>
  <c r="M3139" i="1" s="1"/>
  <c r="H3139" i="1"/>
  <c r="P3139" i="1" s="1"/>
  <c r="K3140" i="1"/>
  <c r="M3140" i="1" s="1"/>
  <c r="H3140" i="1"/>
  <c r="P3140" i="1" s="1"/>
  <c r="K3141" i="1"/>
  <c r="M3141" i="1" s="1"/>
  <c r="H3141" i="1"/>
  <c r="P3141" i="1" s="1"/>
  <c r="K3142" i="1"/>
  <c r="M3142" i="1" s="1"/>
  <c r="H3142" i="1"/>
  <c r="P3142" i="1" s="1"/>
  <c r="K3143" i="1"/>
  <c r="M3143" i="1" s="1"/>
  <c r="H3143" i="1"/>
  <c r="P3143" i="1" s="1"/>
  <c r="K3144" i="1"/>
  <c r="M3144" i="1" s="1"/>
  <c r="H3144" i="1"/>
  <c r="P3144" i="1" s="1"/>
  <c r="K3145" i="1"/>
  <c r="M3145" i="1" s="1"/>
  <c r="H3145" i="1"/>
  <c r="P3145" i="1" s="1"/>
  <c r="K3146" i="1"/>
  <c r="M3146" i="1" s="1"/>
  <c r="H3146" i="1"/>
  <c r="P3146" i="1" s="1"/>
  <c r="K3147" i="1"/>
  <c r="M3147" i="1" s="1"/>
  <c r="H3147" i="1"/>
  <c r="P3147" i="1" s="1"/>
  <c r="K3148" i="1"/>
  <c r="M3148" i="1" s="1"/>
  <c r="H3148" i="1"/>
  <c r="P3148" i="1" s="1"/>
  <c r="K3149" i="1"/>
  <c r="M3149" i="1" s="1"/>
  <c r="H3149" i="1"/>
  <c r="P3149" i="1" s="1"/>
  <c r="K3150" i="1"/>
  <c r="M3150" i="1" s="1"/>
  <c r="H3150" i="1"/>
  <c r="P3150" i="1" s="1"/>
  <c r="K3151" i="1"/>
  <c r="M3151" i="1" s="1"/>
  <c r="H3151" i="1"/>
  <c r="P3151" i="1" s="1"/>
  <c r="K3152" i="1"/>
  <c r="M3152" i="1" s="1"/>
  <c r="H3152" i="1"/>
  <c r="P3152" i="1" s="1"/>
  <c r="K3153" i="1"/>
  <c r="M3153" i="1" s="1"/>
  <c r="H3153" i="1"/>
  <c r="P3153" i="1" s="1"/>
  <c r="K3154" i="1"/>
  <c r="M3154" i="1" s="1"/>
  <c r="H3154" i="1"/>
  <c r="P3154" i="1" s="1"/>
  <c r="K3155" i="1"/>
  <c r="M3155" i="1" s="1"/>
  <c r="H3155" i="1"/>
  <c r="P3155" i="1" s="1"/>
  <c r="K3156" i="1"/>
  <c r="M3156" i="1" s="1"/>
  <c r="H3156" i="1"/>
  <c r="P3156" i="1" s="1"/>
  <c r="K3157" i="1"/>
  <c r="M3157" i="1" s="1"/>
  <c r="H3157" i="1"/>
  <c r="P3157" i="1" s="1"/>
  <c r="K3158" i="1"/>
  <c r="M3158" i="1" s="1"/>
  <c r="H3158" i="1"/>
  <c r="P3158" i="1" s="1"/>
  <c r="K3159" i="1"/>
  <c r="M3159" i="1" s="1"/>
  <c r="H3159" i="1"/>
  <c r="P3159" i="1" s="1"/>
  <c r="K3160" i="1"/>
  <c r="M3160" i="1" s="1"/>
  <c r="H3160" i="1"/>
  <c r="P3160" i="1" s="1"/>
  <c r="K3161" i="1"/>
  <c r="M3161" i="1" s="1"/>
  <c r="H3161" i="1"/>
  <c r="P3161" i="1" s="1"/>
  <c r="K3162" i="1"/>
  <c r="M3162" i="1" s="1"/>
  <c r="H3162" i="1"/>
  <c r="P3162" i="1" s="1"/>
  <c r="K3163" i="1"/>
  <c r="M3163" i="1" s="1"/>
  <c r="H3163" i="1"/>
  <c r="P3163" i="1" s="1"/>
  <c r="K3164" i="1"/>
  <c r="M3164" i="1" s="1"/>
  <c r="H3164" i="1"/>
  <c r="P3164" i="1" s="1"/>
  <c r="K3165" i="1"/>
  <c r="M3165" i="1" s="1"/>
  <c r="H3165" i="1"/>
  <c r="P3165" i="1" s="1"/>
  <c r="K3166" i="1"/>
  <c r="M3166" i="1" s="1"/>
  <c r="H3166" i="1"/>
  <c r="P3166" i="1" s="1"/>
  <c r="K3167" i="1"/>
  <c r="M3167" i="1" s="1"/>
  <c r="H3167" i="1"/>
  <c r="P3167" i="1" s="1"/>
  <c r="K3168" i="1"/>
  <c r="M3168" i="1" s="1"/>
  <c r="H3168" i="1"/>
  <c r="P3168" i="1" s="1"/>
  <c r="K3169" i="1"/>
  <c r="M3169" i="1" s="1"/>
  <c r="H3169" i="1"/>
  <c r="P3169" i="1" s="1"/>
  <c r="K3170" i="1"/>
  <c r="M3170" i="1" s="1"/>
  <c r="H3170" i="1"/>
  <c r="P3170" i="1" s="1"/>
  <c r="K3171" i="1"/>
  <c r="M3171" i="1" s="1"/>
  <c r="H3171" i="1"/>
  <c r="P3171" i="1" s="1"/>
  <c r="G3171" i="1"/>
  <c r="O3171" i="1" s="1"/>
  <c r="AA3171" i="1" s="1"/>
  <c r="AB3171" i="1" s="1"/>
  <c r="K3173" i="1"/>
  <c r="M3173" i="1" s="1"/>
  <c r="H3173" i="1"/>
  <c r="P3173" i="1" s="1"/>
  <c r="G3173" i="1"/>
  <c r="O3173" i="1" s="1"/>
  <c r="AA3173" i="1" s="1"/>
  <c r="AB3173" i="1" s="1"/>
  <c r="K3175" i="1"/>
  <c r="M3175" i="1" s="1"/>
  <c r="H3175" i="1"/>
  <c r="P3175" i="1" s="1"/>
  <c r="G3175" i="1"/>
  <c r="O3175" i="1" s="1"/>
  <c r="AA3175" i="1" s="1"/>
  <c r="AB3175" i="1" s="1"/>
  <c r="K3177" i="1"/>
  <c r="M3177" i="1" s="1"/>
  <c r="H3177" i="1"/>
  <c r="P3177" i="1" s="1"/>
  <c r="G3177" i="1"/>
  <c r="O3177" i="1" s="1"/>
  <c r="AA3177" i="1" s="1"/>
  <c r="AB3177" i="1" s="1"/>
  <c r="K3179" i="1"/>
  <c r="M3179" i="1" s="1"/>
  <c r="H3179" i="1"/>
  <c r="P3179" i="1" s="1"/>
  <c r="G3179" i="1"/>
  <c r="O3179" i="1" s="1"/>
  <c r="AA3179" i="1" s="1"/>
  <c r="AB3179" i="1" s="1"/>
  <c r="K3181" i="1"/>
  <c r="M3181" i="1" s="1"/>
  <c r="H3181" i="1"/>
  <c r="P3181" i="1" s="1"/>
  <c r="G3181" i="1"/>
  <c r="O3181" i="1" s="1"/>
  <c r="AA3181" i="1" s="1"/>
  <c r="AB3181" i="1" s="1"/>
  <c r="K3183" i="1"/>
  <c r="M3183" i="1" s="1"/>
  <c r="H3183" i="1"/>
  <c r="P3183" i="1" s="1"/>
  <c r="G3183" i="1"/>
  <c r="O3183" i="1" s="1"/>
  <c r="AA3183" i="1" s="1"/>
  <c r="AB3183" i="1" s="1"/>
  <c r="K3185" i="1"/>
  <c r="M3185" i="1" s="1"/>
  <c r="H3185" i="1"/>
  <c r="P3185" i="1" s="1"/>
  <c r="G3185" i="1"/>
  <c r="O3185" i="1" s="1"/>
  <c r="AA3185" i="1" s="1"/>
  <c r="AB3185" i="1" s="1"/>
  <c r="K3187" i="1"/>
  <c r="M3187" i="1" s="1"/>
  <c r="H3187" i="1"/>
  <c r="P3187" i="1" s="1"/>
  <c r="G3187" i="1"/>
  <c r="O3187" i="1" s="1"/>
  <c r="AA3187" i="1" s="1"/>
  <c r="AB3187" i="1" s="1"/>
  <c r="K3189" i="1"/>
  <c r="M3189" i="1" s="1"/>
  <c r="H3189" i="1"/>
  <c r="P3189" i="1" s="1"/>
  <c r="G3189" i="1"/>
  <c r="O3189" i="1" s="1"/>
  <c r="K3191" i="1"/>
  <c r="M3191" i="1" s="1"/>
  <c r="H3191" i="1"/>
  <c r="P3191" i="1" s="1"/>
  <c r="G3191" i="1"/>
  <c r="O3191" i="1" s="1"/>
  <c r="AA3191" i="1" s="1"/>
  <c r="AB3191" i="1" s="1"/>
  <c r="K3193" i="1"/>
  <c r="M3193" i="1" s="1"/>
  <c r="H3193" i="1"/>
  <c r="P3193" i="1" s="1"/>
  <c r="G3193" i="1"/>
  <c r="O3193" i="1" s="1"/>
  <c r="AA3193" i="1" s="1"/>
  <c r="AB3193" i="1" s="1"/>
  <c r="K3195" i="1"/>
  <c r="M3195" i="1" s="1"/>
  <c r="H3195" i="1"/>
  <c r="P3195" i="1" s="1"/>
  <c r="G3195" i="1"/>
  <c r="O3195" i="1" s="1"/>
  <c r="AA3195" i="1" s="1"/>
  <c r="AB3195" i="1" s="1"/>
  <c r="K3197" i="1"/>
  <c r="M3197" i="1" s="1"/>
  <c r="H3197" i="1"/>
  <c r="P3197" i="1" s="1"/>
  <c r="G3197" i="1"/>
  <c r="O3197" i="1" s="1"/>
  <c r="K3199" i="1"/>
  <c r="M3199" i="1" s="1"/>
  <c r="H3199" i="1"/>
  <c r="P3199" i="1" s="1"/>
  <c r="G3199" i="1"/>
  <c r="O3199" i="1" s="1"/>
  <c r="AA3199" i="1" s="1"/>
  <c r="AB3199" i="1" s="1"/>
  <c r="K3201" i="1"/>
  <c r="M3201" i="1" s="1"/>
  <c r="H3201" i="1"/>
  <c r="P3201" i="1" s="1"/>
  <c r="G3201" i="1"/>
  <c r="O3201" i="1" s="1"/>
  <c r="AA3201" i="1" s="1"/>
  <c r="AB3201" i="1" s="1"/>
  <c r="K3203" i="1"/>
  <c r="M3203" i="1" s="1"/>
  <c r="H3203" i="1"/>
  <c r="P3203" i="1" s="1"/>
  <c r="G3203" i="1"/>
  <c r="O3203" i="1" s="1"/>
  <c r="AA3203" i="1" s="1"/>
  <c r="AB3203" i="1" s="1"/>
  <c r="K3205" i="1"/>
  <c r="M3205" i="1" s="1"/>
  <c r="H3205" i="1"/>
  <c r="P3205" i="1" s="1"/>
  <c r="G3205" i="1"/>
  <c r="O3205" i="1" s="1"/>
  <c r="K3207" i="1"/>
  <c r="M3207" i="1" s="1"/>
  <c r="H3207" i="1"/>
  <c r="P3207" i="1" s="1"/>
  <c r="G3207" i="1"/>
  <c r="O3207" i="1" s="1"/>
  <c r="AA3207" i="1" s="1"/>
  <c r="AB3207" i="1" s="1"/>
  <c r="K3209" i="1"/>
  <c r="M3209" i="1" s="1"/>
  <c r="H3209" i="1"/>
  <c r="P3209" i="1" s="1"/>
  <c r="G3209" i="1"/>
  <c r="O3209" i="1" s="1"/>
  <c r="AA3209" i="1" s="1"/>
  <c r="AB3209" i="1" s="1"/>
  <c r="K3211" i="1"/>
  <c r="M3211" i="1" s="1"/>
  <c r="H3211" i="1"/>
  <c r="P3211" i="1" s="1"/>
  <c r="G3211" i="1"/>
  <c r="O3211" i="1" s="1"/>
  <c r="AA3211" i="1" s="1"/>
  <c r="AB3211" i="1" s="1"/>
  <c r="K3213" i="1"/>
  <c r="M3213" i="1" s="1"/>
  <c r="H3213" i="1"/>
  <c r="P3213" i="1" s="1"/>
  <c r="G3213" i="1"/>
  <c r="O3213" i="1" s="1"/>
  <c r="K3215" i="1"/>
  <c r="M3215" i="1" s="1"/>
  <c r="H3215" i="1"/>
  <c r="P3215" i="1" s="1"/>
  <c r="G3215" i="1"/>
  <c r="O3215" i="1" s="1"/>
  <c r="AA3215" i="1" s="1"/>
  <c r="AB3215" i="1" s="1"/>
  <c r="K3217" i="1"/>
  <c r="M3217" i="1" s="1"/>
  <c r="H3217" i="1"/>
  <c r="P3217" i="1" s="1"/>
  <c r="G3217" i="1"/>
  <c r="O3217" i="1" s="1"/>
  <c r="AA3217" i="1" s="1"/>
  <c r="AB3217" i="1" s="1"/>
  <c r="K3219" i="1"/>
  <c r="M3219" i="1" s="1"/>
  <c r="H3219" i="1"/>
  <c r="P3219" i="1" s="1"/>
  <c r="G3219" i="1"/>
  <c r="O3219" i="1" s="1"/>
  <c r="AA3219" i="1" s="1"/>
  <c r="AB3219" i="1" s="1"/>
  <c r="K3221" i="1"/>
  <c r="M3221" i="1" s="1"/>
  <c r="H3221" i="1"/>
  <c r="P3221" i="1" s="1"/>
  <c r="G3221" i="1"/>
  <c r="O3221" i="1" s="1"/>
  <c r="AA3221" i="1" s="1"/>
  <c r="AB3221" i="1" s="1"/>
  <c r="K3223" i="1"/>
  <c r="M3223" i="1" s="1"/>
  <c r="H3223" i="1"/>
  <c r="P3223" i="1" s="1"/>
  <c r="G3223" i="1"/>
  <c r="O3223" i="1" s="1"/>
  <c r="AA3223" i="1" s="1"/>
  <c r="AB3223" i="1" s="1"/>
  <c r="K3225" i="1"/>
  <c r="M3225" i="1" s="1"/>
  <c r="H3225" i="1"/>
  <c r="P3225" i="1" s="1"/>
  <c r="G3225" i="1"/>
  <c r="O3225" i="1" s="1"/>
  <c r="AA3225" i="1" s="1"/>
  <c r="AB3225" i="1" s="1"/>
  <c r="K3227" i="1"/>
  <c r="M3227" i="1" s="1"/>
  <c r="H3227" i="1"/>
  <c r="P3227" i="1" s="1"/>
  <c r="G3227" i="1"/>
  <c r="O3227" i="1" s="1"/>
  <c r="AA3227" i="1" s="1"/>
  <c r="AB3227" i="1" s="1"/>
  <c r="K3229" i="1"/>
  <c r="M3229" i="1" s="1"/>
  <c r="H3229" i="1"/>
  <c r="P3229" i="1" s="1"/>
  <c r="G3229" i="1"/>
  <c r="O3229" i="1" s="1"/>
  <c r="K3231" i="1"/>
  <c r="M3231" i="1" s="1"/>
  <c r="H3231" i="1"/>
  <c r="P3231" i="1" s="1"/>
  <c r="G3231" i="1"/>
  <c r="O3231" i="1" s="1"/>
  <c r="AA3231" i="1" s="1"/>
  <c r="AB3231" i="1" s="1"/>
  <c r="K3233" i="1"/>
  <c r="M3233" i="1" s="1"/>
  <c r="H3233" i="1"/>
  <c r="P3233" i="1" s="1"/>
  <c r="G3233" i="1"/>
  <c r="O3233" i="1" s="1"/>
  <c r="AA3233" i="1" s="1"/>
  <c r="AB3233" i="1" s="1"/>
  <c r="K3235" i="1"/>
  <c r="M3235" i="1" s="1"/>
  <c r="H3235" i="1"/>
  <c r="P3235" i="1" s="1"/>
  <c r="G3235" i="1"/>
  <c r="O3235" i="1" s="1"/>
  <c r="AA3235" i="1" s="1"/>
  <c r="AB3235" i="1" s="1"/>
  <c r="K3237" i="1"/>
  <c r="M3237" i="1" s="1"/>
  <c r="H3237" i="1"/>
  <c r="P3237" i="1" s="1"/>
  <c r="G3237" i="1"/>
  <c r="O3237" i="1" s="1"/>
  <c r="K3239" i="1"/>
  <c r="M3239" i="1" s="1"/>
  <c r="H3239" i="1"/>
  <c r="P3239" i="1" s="1"/>
  <c r="G3239" i="1"/>
  <c r="O3239" i="1" s="1"/>
  <c r="AA3239" i="1" s="1"/>
  <c r="AB3239" i="1" s="1"/>
  <c r="K3241" i="1"/>
  <c r="M3241" i="1" s="1"/>
  <c r="H3241" i="1"/>
  <c r="P3241" i="1" s="1"/>
  <c r="G3241" i="1"/>
  <c r="O3241" i="1" s="1"/>
  <c r="AA3241" i="1" s="1"/>
  <c r="AB3241" i="1" s="1"/>
  <c r="K3243" i="1"/>
  <c r="M3243" i="1" s="1"/>
  <c r="H3243" i="1"/>
  <c r="P3243" i="1" s="1"/>
  <c r="G3243" i="1"/>
  <c r="O3243" i="1" s="1"/>
  <c r="AA3243" i="1" s="1"/>
  <c r="AB3243" i="1" s="1"/>
  <c r="K3245" i="1"/>
  <c r="M3245" i="1" s="1"/>
  <c r="H3245" i="1"/>
  <c r="P3245" i="1" s="1"/>
  <c r="G3245" i="1"/>
  <c r="O3245" i="1" s="1"/>
  <c r="AA3245" i="1" s="1"/>
  <c r="AB3245" i="1" s="1"/>
  <c r="K3247" i="1"/>
  <c r="M3247" i="1" s="1"/>
  <c r="H3247" i="1"/>
  <c r="P3247" i="1" s="1"/>
  <c r="G3247" i="1"/>
  <c r="O3247" i="1" s="1"/>
  <c r="AA3247" i="1" s="1"/>
  <c r="AB3247" i="1" s="1"/>
  <c r="G3248" i="1"/>
  <c r="O3248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G3113" i="1"/>
  <c r="O3113" i="1" s="1"/>
  <c r="AA3113" i="1" s="1"/>
  <c r="AB3113" i="1" s="1"/>
  <c r="G3114" i="1"/>
  <c r="O3114" i="1" s="1"/>
  <c r="AA3114" i="1" s="1"/>
  <c r="AB3114" i="1" s="1"/>
  <c r="G3115" i="1"/>
  <c r="O3115" i="1" s="1"/>
  <c r="AA3115" i="1" s="1"/>
  <c r="AB3115" i="1" s="1"/>
  <c r="G3116" i="1"/>
  <c r="O3116" i="1" s="1"/>
  <c r="AA3116" i="1" s="1"/>
  <c r="AB3116" i="1" s="1"/>
  <c r="G3117" i="1"/>
  <c r="O3117" i="1" s="1"/>
  <c r="AA3117" i="1" s="1"/>
  <c r="AB3117" i="1" s="1"/>
  <c r="G3118" i="1"/>
  <c r="O3118" i="1" s="1"/>
  <c r="AA3118" i="1" s="1"/>
  <c r="AB3118" i="1" s="1"/>
  <c r="G3119" i="1"/>
  <c r="O3119" i="1" s="1"/>
  <c r="AA3119" i="1" s="1"/>
  <c r="AB3119" i="1" s="1"/>
  <c r="G3120" i="1"/>
  <c r="O3120" i="1" s="1"/>
  <c r="AA3120" i="1" s="1"/>
  <c r="AB3120" i="1" s="1"/>
  <c r="G3121" i="1"/>
  <c r="O3121" i="1" s="1"/>
  <c r="AA3121" i="1" s="1"/>
  <c r="AB3121" i="1" s="1"/>
  <c r="G3122" i="1"/>
  <c r="O3122" i="1" s="1"/>
  <c r="AA3122" i="1" s="1"/>
  <c r="AB3122" i="1" s="1"/>
  <c r="G3123" i="1"/>
  <c r="O3123" i="1" s="1"/>
  <c r="AA3123" i="1" s="1"/>
  <c r="AB3123" i="1" s="1"/>
  <c r="G3124" i="1"/>
  <c r="O3124" i="1" s="1"/>
  <c r="AA3124" i="1" s="1"/>
  <c r="AB3124" i="1" s="1"/>
  <c r="G3125" i="1"/>
  <c r="O3125" i="1" s="1"/>
  <c r="AA3125" i="1" s="1"/>
  <c r="AB3125" i="1" s="1"/>
  <c r="G3126" i="1"/>
  <c r="O3126" i="1" s="1"/>
  <c r="AA3126" i="1" s="1"/>
  <c r="AB3126" i="1" s="1"/>
  <c r="G3127" i="1"/>
  <c r="O3127" i="1" s="1"/>
  <c r="AA3127" i="1" s="1"/>
  <c r="AB3127" i="1" s="1"/>
  <c r="G3128" i="1"/>
  <c r="O3128" i="1" s="1"/>
  <c r="AA3128" i="1" s="1"/>
  <c r="AB3128" i="1" s="1"/>
  <c r="H3129" i="1"/>
  <c r="P3129" i="1" s="1"/>
  <c r="AA3129" i="1" s="1"/>
  <c r="AB3129" i="1" s="1"/>
  <c r="H3131" i="1"/>
  <c r="P3131" i="1" s="1"/>
  <c r="H3133" i="1"/>
  <c r="P3133" i="1" s="1"/>
  <c r="L3129" i="1"/>
  <c r="N3129" i="1" s="1"/>
  <c r="L3131" i="1"/>
  <c r="N3131" i="1" s="1"/>
  <c r="L3133" i="1"/>
  <c r="N3133" i="1" s="1"/>
  <c r="L3135" i="1"/>
  <c r="N3135" i="1" s="1"/>
  <c r="G3137" i="1"/>
  <c r="O3137" i="1" s="1"/>
  <c r="AA3137" i="1" s="1"/>
  <c r="AB3137" i="1" s="1"/>
  <c r="G3138" i="1"/>
  <c r="O3138" i="1" s="1"/>
  <c r="G3139" i="1"/>
  <c r="O3139" i="1" s="1"/>
  <c r="AA3139" i="1" s="1"/>
  <c r="AB3139" i="1" s="1"/>
  <c r="G3140" i="1"/>
  <c r="O3140" i="1" s="1"/>
  <c r="AA3140" i="1" s="1"/>
  <c r="AB3140" i="1" s="1"/>
  <c r="G3141" i="1"/>
  <c r="O3141" i="1" s="1"/>
  <c r="AA3141" i="1" s="1"/>
  <c r="AB3141" i="1" s="1"/>
  <c r="G3142" i="1"/>
  <c r="O3142" i="1" s="1"/>
  <c r="G3143" i="1"/>
  <c r="O3143" i="1" s="1"/>
  <c r="AA3143" i="1" s="1"/>
  <c r="AB3143" i="1" s="1"/>
  <c r="G3144" i="1"/>
  <c r="O3144" i="1" s="1"/>
  <c r="AA3144" i="1" s="1"/>
  <c r="AB3144" i="1" s="1"/>
  <c r="G3145" i="1"/>
  <c r="O3145" i="1" s="1"/>
  <c r="AA3145" i="1" s="1"/>
  <c r="AB3145" i="1" s="1"/>
  <c r="G3146" i="1"/>
  <c r="O3146" i="1" s="1"/>
  <c r="AA3146" i="1" s="1"/>
  <c r="AB3146" i="1" s="1"/>
  <c r="G3147" i="1"/>
  <c r="O3147" i="1" s="1"/>
  <c r="AA3147" i="1" s="1"/>
  <c r="AB3147" i="1" s="1"/>
  <c r="G3148" i="1"/>
  <c r="O3148" i="1" s="1"/>
  <c r="AA3148" i="1" s="1"/>
  <c r="AB3148" i="1" s="1"/>
  <c r="G3149" i="1"/>
  <c r="O3149" i="1" s="1"/>
  <c r="AA3149" i="1" s="1"/>
  <c r="AB3149" i="1" s="1"/>
  <c r="G3150" i="1"/>
  <c r="O3150" i="1" s="1"/>
  <c r="G3151" i="1"/>
  <c r="O3151" i="1" s="1"/>
  <c r="AA3151" i="1" s="1"/>
  <c r="AB3151" i="1" s="1"/>
  <c r="G3152" i="1"/>
  <c r="O3152" i="1" s="1"/>
  <c r="AA3152" i="1" s="1"/>
  <c r="AB3152" i="1" s="1"/>
  <c r="G3153" i="1"/>
  <c r="O3153" i="1" s="1"/>
  <c r="AA3153" i="1" s="1"/>
  <c r="AB3153" i="1" s="1"/>
  <c r="G3154" i="1"/>
  <c r="O3154" i="1" s="1"/>
  <c r="G3155" i="1"/>
  <c r="O3155" i="1" s="1"/>
  <c r="AA3155" i="1" s="1"/>
  <c r="AB3155" i="1" s="1"/>
  <c r="G3156" i="1"/>
  <c r="O3156" i="1" s="1"/>
  <c r="AA3156" i="1" s="1"/>
  <c r="AB3156" i="1" s="1"/>
  <c r="G3157" i="1"/>
  <c r="O3157" i="1" s="1"/>
  <c r="AA3157" i="1" s="1"/>
  <c r="AB3157" i="1" s="1"/>
  <c r="G3158" i="1"/>
  <c r="O3158" i="1" s="1"/>
  <c r="AA3158" i="1" s="1"/>
  <c r="AB3158" i="1" s="1"/>
  <c r="G3159" i="1"/>
  <c r="O3159" i="1" s="1"/>
  <c r="AA3159" i="1" s="1"/>
  <c r="AB3159" i="1" s="1"/>
  <c r="G3160" i="1"/>
  <c r="O3160" i="1" s="1"/>
  <c r="AA3160" i="1" s="1"/>
  <c r="AB3160" i="1" s="1"/>
  <c r="G3161" i="1"/>
  <c r="O3161" i="1" s="1"/>
  <c r="AA3161" i="1" s="1"/>
  <c r="AB3161" i="1" s="1"/>
  <c r="G3162" i="1"/>
  <c r="O3162" i="1" s="1"/>
  <c r="G3163" i="1"/>
  <c r="O3163" i="1" s="1"/>
  <c r="AA3163" i="1" s="1"/>
  <c r="AB3163" i="1" s="1"/>
  <c r="G3164" i="1"/>
  <c r="O3164" i="1" s="1"/>
  <c r="AA3164" i="1" s="1"/>
  <c r="AB3164" i="1" s="1"/>
  <c r="G3165" i="1"/>
  <c r="O3165" i="1" s="1"/>
  <c r="AA3165" i="1" s="1"/>
  <c r="AB3165" i="1" s="1"/>
  <c r="G3166" i="1"/>
  <c r="O3166" i="1" s="1"/>
  <c r="G3167" i="1"/>
  <c r="O3167" i="1" s="1"/>
  <c r="AA3167" i="1" s="1"/>
  <c r="AB3167" i="1" s="1"/>
  <c r="G3168" i="1"/>
  <c r="O3168" i="1" s="1"/>
  <c r="AA3168" i="1" s="1"/>
  <c r="AB3168" i="1" s="1"/>
  <c r="G3169" i="1"/>
  <c r="O3169" i="1" s="1"/>
  <c r="AA3169" i="1" s="1"/>
  <c r="AB3169" i="1" s="1"/>
  <c r="G3170" i="1"/>
  <c r="O3170" i="1" s="1"/>
  <c r="L3171" i="1"/>
  <c r="N3171" i="1" s="1"/>
  <c r="L3173" i="1"/>
  <c r="N3173" i="1" s="1"/>
  <c r="L3175" i="1"/>
  <c r="N3175" i="1" s="1"/>
  <c r="L3177" i="1"/>
  <c r="N3177" i="1" s="1"/>
  <c r="L3179" i="1"/>
  <c r="N3179" i="1" s="1"/>
  <c r="L3181" i="1"/>
  <c r="N3181" i="1" s="1"/>
  <c r="L3183" i="1"/>
  <c r="N3183" i="1" s="1"/>
  <c r="L3185" i="1"/>
  <c r="N3185" i="1" s="1"/>
  <c r="L3187" i="1"/>
  <c r="N3187" i="1" s="1"/>
  <c r="L3189" i="1"/>
  <c r="N3189" i="1" s="1"/>
  <c r="L3191" i="1"/>
  <c r="N3191" i="1" s="1"/>
  <c r="L3193" i="1"/>
  <c r="N3193" i="1" s="1"/>
  <c r="L3195" i="1"/>
  <c r="N3195" i="1" s="1"/>
  <c r="L3197" i="1"/>
  <c r="N3197" i="1" s="1"/>
  <c r="L3199" i="1"/>
  <c r="N3199" i="1" s="1"/>
  <c r="L3201" i="1"/>
  <c r="N3201" i="1" s="1"/>
  <c r="L3203" i="1"/>
  <c r="N3203" i="1" s="1"/>
  <c r="L3205" i="1"/>
  <c r="N3205" i="1" s="1"/>
  <c r="L3207" i="1"/>
  <c r="N3207" i="1" s="1"/>
  <c r="L3209" i="1"/>
  <c r="N3209" i="1" s="1"/>
  <c r="L3211" i="1"/>
  <c r="N3211" i="1" s="1"/>
  <c r="L3213" i="1"/>
  <c r="N3213" i="1" s="1"/>
  <c r="L3215" i="1"/>
  <c r="N3215" i="1" s="1"/>
  <c r="L3217" i="1"/>
  <c r="N3217" i="1" s="1"/>
  <c r="L3219" i="1"/>
  <c r="N3219" i="1" s="1"/>
  <c r="L3221" i="1"/>
  <c r="N3221" i="1" s="1"/>
  <c r="L3223" i="1"/>
  <c r="N3223" i="1" s="1"/>
  <c r="L3225" i="1"/>
  <c r="N3225" i="1" s="1"/>
  <c r="L3227" i="1"/>
  <c r="N3227" i="1" s="1"/>
  <c r="L3229" i="1"/>
  <c r="N3229" i="1" s="1"/>
  <c r="L3231" i="1"/>
  <c r="N3231" i="1" s="1"/>
  <c r="L3233" i="1"/>
  <c r="N3233" i="1" s="1"/>
  <c r="L3235" i="1"/>
  <c r="N3235" i="1" s="1"/>
  <c r="L3237" i="1"/>
  <c r="N3237" i="1" s="1"/>
  <c r="L3239" i="1"/>
  <c r="N3239" i="1" s="1"/>
  <c r="L3241" i="1"/>
  <c r="N3241" i="1" s="1"/>
  <c r="L3243" i="1"/>
  <c r="N3243" i="1" s="1"/>
  <c r="L3245" i="1"/>
  <c r="N3245" i="1" s="1"/>
  <c r="L3247" i="1"/>
  <c r="N3247" i="1" s="1"/>
  <c r="K3338" i="1"/>
  <c r="M3338" i="1" s="1"/>
  <c r="L3338" i="1"/>
  <c r="N3338" i="1" s="1"/>
  <c r="H3338" i="1"/>
  <c r="P3338" i="1" s="1"/>
  <c r="K3371" i="1"/>
  <c r="M3371" i="1" s="1"/>
  <c r="L3371" i="1"/>
  <c r="N3371" i="1" s="1"/>
  <c r="H3371" i="1"/>
  <c r="P3371" i="1" s="1"/>
  <c r="G3371" i="1"/>
  <c r="O3371" i="1" s="1"/>
  <c r="AA3371" i="1" s="1"/>
  <c r="AB3371" i="1" s="1"/>
  <c r="K3379" i="1"/>
  <c r="M3379" i="1" s="1"/>
  <c r="L3379" i="1"/>
  <c r="N3379" i="1" s="1"/>
  <c r="H3379" i="1"/>
  <c r="P3379" i="1" s="1"/>
  <c r="G3379" i="1"/>
  <c r="O3379" i="1" s="1"/>
  <c r="AA3379" i="1" s="1"/>
  <c r="AB3379" i="1" s="1"/>
  <c r="K3172" i="1"/>
  <c r="M3172" i="1" s="1"/>
  <c r="H3172" i="1"/>
  <c r="P3172" i="1" s="1"/>
  <c r="G3172" i="1"/>
  <c r="O3172" i="1" s="1"/>
  <c r="AA3172" i="1" s="1"/>
  <c r="AB3172" i="1" s="1"/>
  <c r="K3174" i="1"/>
  <c r="M3174" i="1" s="1"/>
  <c r="H3174" i="1"/>
  <c r="P3174" i="1" s="1"/>
  <c r="G3174" i="1"/>
  <c r="O3174" i="1" s="1"/>
  <c r="K3176" i="1"/>
  <c r="M3176" i="1" s="1"/>
  <c r="H3176" i="1"/>
  <c r="P3176" i="1" s="1"/>
  <c r="G3176" i="1"/>
  <c r="O3176" i="1" s="1"/>
  <c r="K3178" i="1"/>
  <c r="M3178" i="1" s="1"/>
  <c r="H3178" i="1"/>
  <c r="P3178" i="1" s="1"/>
  <c r="G3178" i="1"/>
  <c r="O3178" i="1" s="1"/>
  <c r="AA3178" i="1" s="1"/>
  <c r="AB3178" i="1" s="1"/>
  <c r="K3180" i="1"/>
  <c r="M3180" i="1" s="1"/>
  <c r="H3180" i="1"/>
  <c r="P3180" i="1" s="1"/>
  <c r="G3180" i="1"/>
  <c r="O3180" i="1" s="1"/>
  <c r="AA3180" i="1" s="1"/>
  <c r="AB3180" i="1" s="1"/>
  <c r="K3182" i="1"/>
  <c r="M3182" i="1" s="1"/>
  <c r="H3182" i="1"/>
  <c r="P3182" i="1" s="1"/>
  <c r="G3182" i="1"/>
  <c r="O3182" i="1" s="1"/>
  <c r="K3184" i="1"/>
  <c r="M3184" i="1" s="1"/>
  <c r="H3184" i="1"/>
  <c r="P3184" i="1" s="1"/>
  <c r="G3184" i="1"/>
  <c r="O3184" i="1" s="1"/>
  <c r="K3186" i="1"/>
  <c r="M3186" i="1" s="1"/>
  <c r="H3186" i="1"/>
  <c r="P3186" i="1" s="1"/>
  <c r="G3186" i="1"/>
  <c r="O3186" i="1" s="1"/>
  <c r="AA3186" i="1" s="1"/>
  <c r="AB3186" i="1" s="1"/>
  <c r="K3188" i="1"/>
  <c r="M3188" i="1" s="1"/>
  <c r="H3188" i="1"/>
  <c r="P3188" i="1" s="1"/>
  <c r="G3188" i="1"/>
  <c r="O3188" i="1" s="1"/>
  <c r="AA3188" i="1" s="1"/>
  <c r="AB3188" i="1" s="1"/>
  <c r="K3190" i="1"/>
  <c r="M3190" i="1" s="1"/>
  <c r="H3190" i="1"/>
  <c r="P3190" i="1" s="1"/>
  <c r="G3190" i="1"/>
  <c r="O3190" i="1" s="1"/>
  <c r="AA3190" i="1" s="1"/>
  <c r="AB3190" i="1" s="1"/>
  <c r="K3192" i="1"/>
  <c r="M3192" i="1" s="1"/>
  <c r="H3192" i="1"/>
  <c r="P3192" i="1" s="1"/>
  <c r="G3192" i="1"/>
  <c r="O3192" i="1" s="1"/>
  <c r="K3194" i="1"/>
  <c r="M3194" i="1" s="1"/>
  <c r="H3194" i="1"/>
  <c r="P3194" i="1" s="1"/>
  <c r="G3194" i="1"/>
  <c r="O3194" i="1" s="1"/>
  <c r="AA3194" i="1" s="1"/>
  <c r="AB3194" i="1" s="1"/>
  <c r="K3196" i="1"/>
  <c r="M3196" i="1" s="1"/>
  <c r="H3196" i="1"/>
  <c r="P3196" i="1" s="1"/>
  <c r="G3196" i="1"/>
  <c r="O3196" i="1" s="1"/>
  <c r="AA3196" i="1" s="1"/>
  <c r="AB3196" i="1" s="1"/>
  <c r="K3198" i="1"/>
  <c r="M3198" i="1" s="1"/>
  <c r="H3198" i="1"/>
  <c r="P3198" i="1" s="1"/>
  <c r="G3198" i="1"/>
  <c r="O3198" i="1" s="1"/>
  <c r="K3200" i="1"/>
  <c r="M3200" i="1" s="1"/>
  <c r="H3200" i="1"/>
  <c r="P3200" i="1" s="1"/>
  <c r="G3200" i="1"/>
  <c r="O3200" i="1" s="1"/>
  <c r="AA3200" i="1" s="1"/>
  <c r="AB3200" i="1" s="1"/>
  <c r="K3202" i="1"/>
  <c r="M3202" i="1" s="1"/>
  <c r="H3202" i="1"/>
  <c r="P3202" i="1" s="1"/>
  <c r="G3202" i="1"/>
  <c r="O3202" i="1" s="1"/>
  <c r="AA3202" i="1" s="1"/>
  <c r="AB3202" i="1" s="1"/>
  <c r="K3204" i="1"/>
  <c r="M3204" i="1" s="1"/>
  <c r="H3204" i="1"/>
  <c r="P3204" i="1" s="1"/>
  <c r="G3204" i="1"/>
  <c r="O3204" i="1" s="1"/>
  <c r="AA3204" i="1" s="1"/>
  <c r="AB3204" i="1" s="1"/>
  <c r="K3206" i="1"/>
  <c r="M3206" i="1" s="1"/>
  <c r="H3206" i="1"/>
  <c r="P3206" i="1" s="1"/>
  <c r="G3206" i="1"/>
  <c r="O3206" i="1" s="1"/>
  <c r="AA3206" i="1" s="1"/>
  <c r="AB3206" i="1" s="1"/>
  <c r="K3208" i="1"/>
  <c r="M3208" i="1" s="1"/>
  <c r="H3208" i="1"/>
  <c r="P3208" i="1" s="1"/>
  <c r="G3208" i="1"/>
  <c r="O3208" i="1" s="1"/>
  <c r="K3210" i="1"/>
  <c r="M3210" i="1" s="1"/>
  <c r="H3210" i="1"/>
  <c r="P3210" i="1" s="1"/>
  <c r="G3210" i="1"/>
  <c r="O3210" i="1" s="1"/>
  <c r="AA3210" i="1" s="1"/>
  <c r="AB3210" i="1" s="1"/>
  <c r="K3212" i="1"/>
  <c r="M3212" i="1" s="1"/>
  <c r="H3212" i="1"/>
  <c r="P3212" i="1" s="1"/>
  <c r="G3212" i="1"/>
  <c r="O3212" i="1" s="1"/>
  <c r="AA3212" i="1" s="1"/>
  <c r="AB3212" i="1" s="1"/>
  <c r="K3214" i="1"/>
  <c r="M3214" i="1" s="1"/>
  <c r="H3214" i="1"/>
  <c r="P3214" i="1" s="1"/>
  <c r="G3214" i="1"/>
  <c r="O3214" i="1" s="1"/>
  <c r="K3216" i="1"/>
  <c r="M3216" i="1" s="1"/>
  <c r="H3216" i="1"/>
  <c r="P3216" i="1" s="1"/>
  <c r="G3216" i="1"/>
  <c r="O3216" i="1" s="1"/>
  <c r="AA3216" i="1" s="1"/>
  <c r="AB3216" i="1" s="1"/>
  <c r="K3218" i="1"/>
  <c r="M3218" i="1" s="1"/>
  <c r="H3218" i="1"/>
  <c r="P3218" i="1" s="1"/>
  <c r="G3218" i="1"/>
  <c r="O3218" i="1" s="1"/>
  <c r="AA3218" i="1" s="1"/>
  <c r="AB3218" i="1" s="1"/>
  <c r="K3220" i="1"/>
  <c r="M3220" i="1" s="1"/>
  <c r="H3220" i="1"/>
  <c r="P3220" i="1" s="1"/>
  <c r="G3220" i="1"/>
  <c r="O3220" i="1" s="1"/>
  <c r="AA3220" i="1" s="1"/>
  <c r="AB3220" i="1" s="1"/>
  <c r="K3222" i="1"/>
  <c r="M3222" i="1" s="1"/>
  <c r="H3222" i="1"/>
  <c r="P3222" i="1" s="1"/>
  <c r="G3222" i="1"/>
  <c r="O3222" i="1" s="1"/>
  <c r="K3224" i="1"/>
  <c r="M3224" i="1" s="1"/>
  <c r="H3224" i="1"/>
  <c r="P3224" i="1" s="1"/>
  <c r="G3224" i="1"/>
  <c r="O3224" i="1" s="1"/>
  <c r="K3226" i="1"/>
  <c r="M3226" i="1" s="1"/>
  <c r="H3226" i="1"/>
  <c r="P3226" i="1" s="1"/>
  <c r="G3226" i="1"/>
  <c r="O3226" i="1" s="1"/>
  <c r="AA3226" i="1" s="1"/>
  <c r="AB3226" i="1" s="1"/>
  <c r="K3228" i="1"/>
  <c r="M3228" i="1" s="1"/>
  <c r="H3228" i="1"/>
  <c r="P3228" i="1" s="1"/>
  <c r="G3228" i="1"/>
  <c r="O3228" i="1" s="1"/>
  <c r="AA3228" i="1" s="1"/>
  <c r="AB3228" i="1" s="1"/>
  <c r="K3230" i="1"/>
  <c r="M3230" i="1" s="1"/>
  <c r="H3230" i="1"/>
  <c r="P3230" i="1" s="1"/>
  <c r="G3230" i="1"/>
  <c r="O3230" i="1" s="1"/>
  <c r="AA3230" i="1" s="1"/>
  <c r="AB3230" i="1" s="1"/>
  <c r="K3232" i="1"/>
  <c r="M3232" i="1" s="1"/>
  <c r="H3232" i="1"/>
  <c r="P3232" i="1" s="1"/>
  <c r="G3232" i="1"/>
  <c r="O3232" i="1" s="1"/>
  <c r="K3234" i="1"/>
  <c r="M3234" i="1" s="1"/>
  <c r="H3234" i="1"/>
  <c r="P3234" i="1" s="1"/>
  <c r="G3234" i="1"/>
  <c r="O3234" i="1" s="1"/>
  <c r="AA3234" i="1" s="1"/>
  <c r="AB3234" i="1" s="1"/>
  <c r="K3236" i="1"/>
  <c r="M3236" i="1" s="1"/>
  <c r="H3236" i="1"/>
  <c r="P3236" i="1" s="1"/>
  <c r="G3236" i="1"/>
  <c r="O3236" i="1" s="1"/>
  <c r="AA3236" i="1" s="1"/>
  <c r="AB3236" i="1" s="1"/>
  <c r="K3238" i="1"/>
  <c r="M3238" i="1" s="1"/>
  <c r="H3238" i="1"/>
  <c r="P3238" i="1" s="1"/>
  <c r="G3238" i="1"/>
  <c r="O3238" i="1" s="1"/>
  <c r="K3240" i="1"/>
  <c r="M3240" i="1" s="1"/>
  <c r="H3240" i="1"/>
  <c r="P3240" i="1" s="1"/>
  <c r="G3240" i="1"/>
  <c r="O3240" i="1" s="1"/>
  <c r="AA3240" i="1" s="1"/>
  <c r="AB3240" i="1" s="1"/>
  <c r="K3242" i="1"/>
  <c r="M3242" i="1" s="1"/>
  <c r="H3242" i="1"/>
  <c r="P3242" i="1" s="1"/>
  <c r="G3242" i="1"/>
  <c r="O3242" i="1" s="1"/>
  <c r="AA3242" i="1" s="1"/>
  <c r="AB3242" i="1" s="1"/>
  <c r="K3244" i="1"/>
  <c r="M3244" i="1" s="1"/>
  <c r="H3244" i="1"/>
  <c r="P3244" i="1" s="1"/>
  <c r="G3244" i="1"/>
  <c r="O3244" i="1" s="1"/>
  <c r="AA3244" i="1" s="1"/>
  <c r="AB3244" i="1" s="1"/>
  <c r="K3246" i="1"/>
  <c r="M3246" i="1" s="1"/>
  <c r="H3246" i="1"/>
  <c r="P3246" i="1" s="1"/>
  <c r="G3246" i="1"/>
  <c r="O3246" i="1" s="1"/>
  <c r="K3248" i="1"/>
  <c r="M3248" i="1" s="1"/>
  <c r="H3248" i="1"/>
  <c r="P3248" i="1" s="1"/>
  <c r="K3330" i="1"/>
  <c r="M3330" i="1" s="1"/>
  <c r="L3330" i="1"/>
  <c r="N3330" i="1" s="1"/>
  <c r="H3330" i="1"/>
  <c r="P3330" i="1" s="1"/>
  <c r="K3262" i="1"/>
  <c r="M3262" i="1" s="1"/>
  <c r="H3262" i="1"/>
  <c r="P3262" i="1" s="1"/>
  <c r="K3263" i="1"/>
  <c r="M3263" i="1" s="1"/>
  <c r="H3263" i="1"/>
  <c r="P3263" i="1" s="1"/>
  <c r="K3264" i="1"/>
  <c r="M3264" i="1" s="1"/>
  <c r="H3264" i="1"/>
  <c r="P3264" i="1" s="1"/>
  <c r="K3265" i="1"/>
  <c r="M3265" i="1" s="1"/>
  <c r="H3265" i="1"/>
  <c r="P3265" i="1" s="1"/>
  <c r="K3266" i="1"/>
  <c r="M3266" i="1" s="1"/>
  <c r="H3266" i="1"/>
  <c r="P3266" i="1" s="1"/>
  <c r="K3267" i="1"/>
  <c r="M3267" i="1" s="1"/>
  <c r="H3267" i="1"/>
  <c r="P3267" i="1" s="1"/>
  <c r="G3267" i="1"/>
  <c r="O3267" i="1" s="1"/>
  <c r="AA3267" i="1" s="1"/>
  <c r="AB3267" i="1" s="1"/>
  <c r="K3269" i="1"/>
  <c r="M3269" i="1" s="1"/>
  <c r="H3269" i="1"/>
  <c r="P3269" i="1" s="1"/>
  <c r="G3269" i="1"/>
  <c r="O3269" i="1" s="1"/>
  <c r="AA3269" i="1" s="1"/>
  <c r="AB3269" i="1" s="1"/>
  <c r="K3271" i="1"/>
  <c r="M3271" i="1" s="1"/>
  <c r="H3271" i="1"/>
  <c r="P3271" i="1" s="1"/>
  <c r="G3271" i="1"/>
  <c r="O3271" i="1" s="1"/>
  <c r="K3273" i="1"/>
  <c r="M3273" i="1" s="1"/>
  <c r="H3273" i="1"/>
  <c r="P3273" i="1" s="1"/>
  <c r="G3273" i="1"/>
  <c r="O3273" i="1" s="1"/>
  <c r="K3275" i="1"/>
  <c r="M3275" i="1" s="1"/>
  <c r="H3275" i="1"/>
  <c r="P3275" i="1" s="1"/>
  <c r="G3275" i="1"/>
  <c r="O3275" i="1" s="1"/>
  <c r="AA3275" i="1" s="1"/>
  <c r="AB3275" i="1" s="1"/>
  <c r="K3277" i="1"/>
  <c r="M3277" i="1" s="1"/>
  <c r="H3277" i="1"/>
  <c r="P3277" i="1" s="1"/>
  <c r="G3277" i="1"/>
  <c r="O3277" i="1" s="1"/>
  <c r="AA3277" i="1" s="1"/>
  <c r="AB3277" i="1" s="1"/>
  <c r="K3279" i="1"/>
  <c r="M3279" i="1" s="1"/>
  <c r="H3279" i="1"/>
  <c r="P3279" i="1" s="1"/>
  <c r="K3281" i="1"/>
  <c r="M3281" i="1" s="1"/>
  <c r="H3281" i="1"/>
  <c r="P3281" i="1" s="1"/>
  <c r="K3283" i="1"/>
  <c r="M3283" i="1" s="1"/>
  <c r="H3283" i="1"/>
  <c r="P3283" i="1" s="1"/>
  <c r="K3285" i="1"/>
  <c r="M3285" i="1" s="1"/>
  <c r="H3285" i="1"/>
  <c r="P3285" i="1" s="1"/>
  <c r="K3287" i="1"/>
  <c r="M3287" i="1" s="1"/>
  <c r="H3287" i="1"/>
  <c r="P3287" i="1" s="1"/>
  <c r="K3289" i="1"/>
  <c r="M3289" i="1" s="1"/>
  <c r="H3289" i="1"/>
  <c r="P3289" i="1" s="1"/>
  <c r="K3291" i="1"/>
  <c r="M3291" i="1" s="1"/>
  <c r="H3291" i="1"/>
  <c r="P3291" i="1" s="1"/>
  <c r="K3293" i="1"/>
  <c r="M3293" i="1" s="1"/>
  <c r="H3293" i="1"/>
  <c r="P3293" i="1" s="1"/>
  <c r="K3295" i="1"/>
  <c r="M3295" i="1" s="1"/>
  <c r="H3295" i="1"/>
  <c r="P3295" i="1" s="1"/>
  <c r="K3297" i="1"/>
  <c r="M3297" i="1" s="1"/>
  <c r="H3297" i="1"/>
  <c r="P3297" i="1" s="1"/>
  <c r="K3299" i="1"/>
  <c r="M3299" i="1" s="1"/>
  <c r="H3299" i="1"/>
  <c r="P3299" i="1" s="1"/>
  <c r="K3301" i="1"/>
  <c r="M3301" i="1" s="1"/>
  <c r="H3301" i="1"/>
  <c r="P3301" i="1" s="1"/>
  <c r="K3303" i="1"/>
  <c r="M3303" i="1" s="1"/>
  <c r="H3303" i="1"/>
  <c r="P3303" i="1" s="1"/>
  <c r="K3305" i="1"/>
  <c r="M3305" i="1" s="1"/>
  <c r="H3305" i="1"/>
  <c r="P3305" i="1" s="1"/>
  <c r="K3307" i="1"/>
  <c r="M3307" i="1" s="1"/>
  <c r="H3307" i="1"/>
  <c r="P3307" i="1" s="1"/>
  <c r="K3309" i="1"/>
  <c r="M3309" i="1" s="1"/>
  <c r="H3309" i="1"/>
  <c r="P3309" i="1" s="1"/>
  <c r="K3311" i="1"/>
  <c r="M3311" i="1" s="1"/>
  <c r="H3311" i="1"/>
  <c r="P3311" i="1" s="1"/>
  <c r="K3313" i="1"/>
  <c r="M3313" i="1" s="1"/>
  <c r="H3313" i="1"/>
  <c r="P3313" i="1" s="1"/>
  <c r="K3315" i="1"/>
  <c r="M3315" i="1" s="1"/>
  <c r="H3315" i="1"/>
  <c r="P3315" i="1" s="1"/>
  <c r="K3317" i="1"/>
  <c r="M3317" i="1" s="1"/>
  <c r="H3317" i="1"/>
  <c r="P3317" i="1" s="1"/>
  <c r="K3319" i="1"/>
  <c r="M3319" i="1" s="1"/>
  <c r="H3319" i="1"/>
  <c r="P3319" i="1" s="1"/>
  <c r="K3321" i="1"/>
  <c r="M3321" i="1" s="1"/>
  <c r="H3321" i="1"/>
  <c r="P3321" i="1" s="1"/>
  <c r="K3323" i="1"/>
  <c r="M3323" i="1" s="1"/>
  <c r="H3323" i="1"/>
  <c r="P3323" i="1" s="1"/>
  <c r="K3328" i="1"/>
  <c r="M3328" i="1" s="1"/>
  <c r="L3328" i="1"/>
  <c r="N3328" i="1" s="1"/>
  <c r="H3328" i="1"/>
  <c r="P3328" i="1" s="1"/>
  <c r="K3336" i="1"/>
  <c r="M3336" i="1" s="1"/>
  <c r="L3336" i="1"/>
  <c r="N3336" i="1" s="1"/>
  <c r="H3336" i="1"/>
  <c r="P3336" i="1" s="1"/>
  <c r="K3344" i="1"/>
  <c r="M3344" i="1" s="1"/>
  <c r="L3344" i="1"/>
  <c r="N3344" i="1" s="1"/>
  <c r="H3344" i="1"/>
  <c r="P3344" i="1" s="1"/>
  <c r="K3369" i="1"/>
  <c r="M3369" i="1" s="1"/>
  <c r="L3369" i="1"/>
  <c r="N3369" i="1" s="1"/>
  <c r="H3369" i="1"/>
  <c r="P3369" i="1" s="1"/>
  <c r="G3369" i="1"/>
  <c r="O3369" i="1" s="1"/>
  <c r="AA3369" i="1" s="1"/>
  <c r="AB3369" i="1" s="1"/>
  <c r="K3377" i="1"/>
  <c r="M3377" i="1" s="1"/>
  <c r="L3377" i="1"/>
  <c r="N3377" i="1" s="1"/>
  <c r="H3377" i="1"/>
  <c r="P3377" i="1" s="1"/>
  <c r="G3377" i="1"/>
  <c r="O3377" i="1" s="1"/>
  <c r="AA3377" i="1" s="1"/>
  <c r="AB3377" i="1" s="1"/>
  <c r="G3256" i="1"/>
  <c r="O3256" i="1" s="1"/>
  <c r="AA3256" i="1" s="1"/>
  <c r="AB3256" i="1" s="1"/>
  <c r="G3258" i="1"/>
  <c r="O3258" i="1" s="1"/>
  <c r="AA3258" i="1" s="1"/>
  <c r="AB3258" i="1" s="1"/>
  <c r="G3260" i="1"/>
  <c r="O3260" i="1" s="1"/>
  <c r="G3262" i="1"/>
  <c r="O3262" i="1" s="1"/>
  <c r="AA3262" i="1" s="1"/>
  <c r="AB3262" i="1" s="1"/>
  <c r="G3263" i="1"/>
  <c r="O3263" i="1" s="1"/>
  <c r="AA3263" i="1" s="1"/>
  <c r="AB3263" i="1" s="1"/>
  <c r="G3264" i="1"/>
  <c r="O3264" i="1" s="1"/>
  <c r="AA3264" i="1" s="1"/>
  <c r="AB3264" i="1" s="1"/>
  <c r="G3265" i="1"/>
  <c r="O3265" i="1" s="1"/>
  <c r="G3266" i="1"/>
  <c r="O3266" i="1" s="1"/>
  <c r="AA3266" i="1" s="1"/>
  <c r="AB3266" i="1" s="1"/>
  <c r="L3267" i="1"/>
  <c r="N3267" i="1" s="1"/>
  <c r="L3269" i="1"/>
  <c r="N3269" i="1" s="1"/>
  <c r="L3271" i="1"/>
  <c r="N3271" i="1" s="1"/>
  <c r="L3273" i="1"/>
  <c r="N3273" i="1" s="1"/>
  <c r="L3275" i="1"/>
  <c r="N3275" i="1" s="1"/>
  <c r="L3277" i="1"/>
  <c r="N3277" i="1" s="1"/>
  <c r="L3279" i="1"/>
  <c r="N3279" i="1" s="1"/>
  <c r="L3281" i="1"/>
  <c r="N3281" i="1" s="1"/>
  <c r="K3326" i="1"/>
  <c r="M3326" i="1" s="1"/>
  <c r="L3326" i="1"/>
  <c r="N3326" i="1" s="1"/>
  <c r="H3326" i="1"/>
  <c r="P3326" i="1" s="1"/>
  <c r="G3330" i="1"/>
  <c r="O3330" i="1" s="1"/>
  <c r="K3334" i="1"/>
  <c r="M3334" i="1" s="1"/>
  <c r="L3334" i="1"/>
  <c r="N3334" i="1" s="1"/>
  <c r="H3334" i="1"/>
  <c r="P3334" i="1" s="1"/>
  <c r="AA3334" i="1" s="1"/>
  <c r="AB3334" i="1" s="1"/>
  <c r="G3338" i="1"/>
  <c r="O3338" i="1" s="1"/>
  <c r="K3342" i="1"/>
  <c r="M3342" i="1" s="1"/>
  <c r="L3342" i="1"/>
  <c r="N3342" i="1" s="1"/>
  <c r="H3342" i="1"/>
  <c r="P3342" i="1" s="1"/>
  <c r="AA3342" i="1" s="1"/>
  <c r="AB3342" i="1" s="1"/>
  <c r="K3375" i="1"/>
  <c r="M3375" i="1" s="1"/>
  <c r="L3375" i="1"/>
  <c r="N3375" i="1" s="1"/>
  <c r="H3375" i="1"/>
  <c r="P3375" i="1" s="1"/>
  <c r="G3375" i="1"/>
  <c r="O3375" i="1" s="1"/>
  <c r="K3418" i="1"/>
  <c r="M3418" i="1" s="1"/>
  <c r="H3418" i="1"/>
  <c r="P3418" i="1" s="1"/>
  <c r="L3418" i="1"/>
  <c r="N3418" i="1" s="1"/>
  <c r="H3256" i="1"/>
  <c r="P3256" i="1" s="1"/>
  <c r="H3258" i="1"/>
  <c r="P3258" i="1" s="1"/>
  <c r="H3260" i="1"/>
  <c r="P3260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K3268" i="1"/>
  <c r="M3268" i="1" s="1"/>
  <c r="H3268" i="1"/>
  <c r="P3268" i="1" s="1"/>
  <c r="G3268" i="1"/>
  <c r="O3268" i="1" s="1"/>
  <c r="AA3268" i="1" s="1"/>
  <c r="AB3268" i="1" s="1"/>
  <c r="K3270" i="1"/>
  <c r="M3270" i="1" s="1"/>
  <c r="H3270" i="1"/>
  <c r="P3270" i="1" s="1"/>
  <c r="G3270" i="1"/>
  <c r="O3270" i="1" s="1"/>
  <c r="AA3270" i="1" s="1"/>
  <c r="AB3270" i="1" s="1"/>
  <c r="K3272" i="1"/>
  <c r="M3272" i="1" s="1"/>
  <c r="H3272" i="1"/>
  <c r="P3272" i="1" s="1"/>
  <c r="G3272" i="1"/>
  <c r="O3272" i="1" s="1"/>
  <c r="AA3272" i="1" s="1"/>
  <c r="AB3272" i="1" s="1"/>
  <c r="K3274" i="1"/>
  <c r="M3274" i="1" s="1"/>
  <c r="H3274" i="1"/>
  <c r="P3274" i="1" s="1"/>
  <c r="G3274" i="1"/>
  <c r="O3274" i="1" s="1"/>
  <c r="AA3274" i="1" s="1"/>
  <c r="AB3274" i="1" s="1"/>
  <c r="K3276" i="1"/>
  <c r="M3276" i="1" s="1"/>
  <c r="H3276" i="1"/>
  <c r="P3276" i="1" s="1"/>
  <c r="G3276" i="1"/>
  <c r="O3276" i="1" s="1"/>
  <c r="AA3276" i="1" s="1"/>
  <c r="AB3276" i="1" s="1"/>
  <c r="K3278" i="1"/>
  <c r="M3278" i="1" s="1"/>
  <c r="H3278" i="1"/>
  <c r="P3278" i="1" s="1"/>
  <c r="AA3278" i="1" s="1"/>
  <c r="AB3278" i="1" s="1"/>
  <c r="G3279" i="1"/>
  <c r="O3279" i="1" s="1"/>
  <c r="AA3279" i="1" s="1"/>
  <c r="AB3279" i="1" s="1"/>
  <c r="K3280" i="1"/>
  <c r="M3280" i="1" s="1"/>
  <c r="H3280" i="1"/>
  <c r="P3280" i="1" s="1"/>
  <c r="G3281" i="1"/>
  <c r="O3281" i="1" s="1"/>
  <c r="K3282" i="1"/>
  <c r="M3282" i="1" s="1"/>
  <c r="H3282" i="1"/>
  <c r="P3282" i="1" s="1"/>
  <c r="G3283" i="1"/>
  <c r="O3283" i="1" s="1"/>
  <c r="AA3283" i="1" s="1"/>
  <c r="AB3283" i="1" s="1"/>
  <c r="K3284" i="1"/>
  <c r="M3284" i="1" s="1"/>
  <c r="H3284" i="1"/>
  <c r="P3284" i="1" s="1"/>
  <c r="AA3284" i="1" s="1"/>
  <c r="AB3284" i="1" s="1"/>
  <c r="G3285" i="1"/>
  <c r="O3285" i="1" s="1"/>
  <c r="AA3285" i="1" s="1"/>
  <c r="AB3285" i="1" s="1"/>
  <c r="K3286" i="1"/>
  <c r="M3286" i="1" s="1"/>
  <c r="H3286" i="1"/>
  <c r="P3286" i="1" s="1"/>
  <c r="AA3286" i="1" s="1"/>
  <c r="AB3286" i="1" s="1"/>
  <c r="G3287" i="1"/>
  <c r="O3287" i="1" s="1"/>
  <c r="AA3287" i="1" s="1"/>
  <c r="AB3287" i="1" s="1"/>
  <c r="K3288" i="1"/>
  <c r="M3288" i="1" s="1"/>
  <c r="H3288" i="1"/>
  <c r="P3288" i="1" s="1"/>
  <c r="G3289" i="1"/>
  <c r="O3289" i="1" s="1"/>
  <c r="K3290" i="1"/>
  <c r="M3290" i="1" s="1"/>
  <c r="H3290" i="1"/>
  <c r="P3290" i="1" s="1"/>
  <c r="AA3290" i="1" s="1"/>
  <c r="AB3290" i="1" s="1"/>
  <c r="G3291" i="1"/>
  <c r="O3291" i="1" s="1"/>
  <c r="AA3291" i="1" s="1"/>
  <c r="AB3291" i="1" s="1"/>
  <c r="K3292" i="1"/>
  <c r="M3292" i="1" s="1"/>
  <c r="H3292" i="1"/>
  <c r="P3292" i="1" s="1"/>
  <c r="G3293" i="1"/>
  <c r="O3293" i="1" s="1"/>
  <c r="AA3293" i="1" s="1"/>
  <c r="AB3293" i="1" s="1"/>
  <c r="K3294" i="1"/>
  <c r="M3294" i="1" s="1"/>
  <c r="H3294" i="1"/>
  <c r="P3294" i="1" s="1"/>
  <c r="G3295" i="1"/>
  <c r="O3295" i="1" s="1"/>
  <c r="AA3295" i="1" s="1"/>
  <c r="AB3295" i="1" s="1"/>
  <c r="K3296" i="1"/>
  <c r="M3296" i="1" s="1"/>
  <c r="H3296" i="1"/>
  <c r="P3296" i="1" s="1"/>
  <c r="AA3296" i="1" s="1"/>
  <c r="AB3296" i="1" s="1"/>
  <c r="G3297" i="1"/>
  <c r="O3297" i="1" s="1"/>
  <c r="K3298" i="1"/>
  <c r="M3298" i="1" s="1"/>
  <c r="H3298" i="1"/>
  <c r="P3298" i="1" s="1"/>
  <c r="G3299" i="1"/>
  <c r="O3299" i="1" s="1"/>
  <c r="AA3299" i="1" s="1"/>
  <c r="AB3299" i="1" s="1"/>
  <c r="K3300" i="1"/>
  <c r="M3300" i="1" s="1"/>
  <c r="H3300" i="1"/>
  <c r="P3300" i="1" s="1"/>
  <c r="G3301" i="1"/>
  <c r="O3301" i="1" s="1"/>
  <c r="AA3301" i="1" s="1"/>
  <c r="AB3301" i="1" s="1"/>
  <c r="K3302" i="1"/>
  <c r="M3302" i="1" s="1"/>
  <c r="H3302" i="1"/>
  <c r="P3302" i="1" s="1"/>
  <c r="G3303" i="1"/>
  <c r="O3303" i="1" s="1"/>
  <c r="AA3303" i="1" s="1"/>
  <c r="AB3303" i="1" s="1"/>
  <c r="K3304" i="1"/>
  <c r="M3304" i="1" s="1"/>
  <c r="H3304" i="1"/>
  <c r="P3304" i="1" s="1"/>
  <c r="G3305" i="1"/>
  <c r="O3305" i="1" s="1"/>
  <c r="K3306" i="1"/>
  <c r="M3306" i="1" s="1"/>
  <c r="H3306" i="1"/>
  <c r="P3306" i="1" s="1"/>
  <c r="G3307" i="1"/>
  <c r="O3307" i="1" s="1"/>
  <c r="AA3307" i="1" s="1"/>
  <c r="AB3307" i="1" s="1"/>
  <c r="K3308" i="1"/>
  <c r="M3308" i="1" s="1"/>
  <c r="H3308" i="1"/>
  <c r="P3308" i="1" s="1"/>
  <c r="G3309" i="1"/>
  <c r="O3309" i="1" s="1"/>
  <c r="AA3309" i="1" s="1"/>
  <c r="AB3309" i="1" s="1"/>
  <c r="K3310" i="1"/>
  <c r="M3310" i="1" s="1"/>
  <c r="H3310" i="1"/>
  <c r="P3310" i="1" s="1"/>
  <c r="G3311" i="1"/>
  <c r="O3311" i="1" s="1"/>
  <c r="AA3311" i="1" s="1"/>
  <c r="AB3311" i="1" s="1"/>
  <c r="K3312" i="1"/>
  <c r="M3312" i="1" s="1"/>
  <c r="H3312" i="1"/>
  <c r="P3312" i="1" s="1"/>
  <c r="AA3312" i="1" s="1"/>
  <c r="AB3312" i="1" s="1"/>
  <c r="G3313" i="1"/>
  <c r="O3313" i="1" s="1"/>
  <c r="K3314" i="1"/>
  <c r="M3314" i="1" s="1"/>
  <c r="H3314" i="1"/>
  <c r="P3314" i="1" s="1"/>
  <c r="G3315" i="1"/>
  <c r="O3315" i="1" s="1"/>
  <c r="AA3315" i="1" s="1"/>
  <c r="AB3315" i="1" s="1"/>
  <c r="K3316" i="1"/>
  <c r="M3316" i="1" s="1"/>
  <c r="H3316" i="1"/>
  <c r="P3316" i="1" s="1"/>
  <c r="G3317" i="1"/>
  <c r="O3317" i="1" s="1"/>
  <c r="AA3317" i="1" s="1"/>
  <c r="AB3317" i="1" s="1"/>
  <c r="K3318" i="1"/>
  <c r="M3318" i="1" s="1"/>
  <c r="H3318" i="1"/>
  <c r="P3318" i="1" s="1"/>
  <c r="AA3318" i="1" s="1"/>
  <c r="AB3318" i="1" s="1"/>
  <c r="G3319" i="1"/>
  <c r="O3319" i="1" s="1"/>
  <c r="AA3319" i="1" s="1"/>
  <c r="AB3319" i="1" s="1"/>
  <c r="K3320" i="1"/>
  <c r="M3320" i="1" s="1"/>
  <c r="H3320" i="1"/>
  <c r="P3320" i="1" s="1"/>
  <c r="G3321" i="1"/>
  <c r="O3321" i="1" s="1"/>
  <c r="K3322" i="1"/>
  <c r="M3322" i="1" s="1"/>
  <c r="H3322" i="1"/>
  <c r="P3322" i="1" s="1"/>
  <c r="G3323" i="1"/>
  <c r="O3323" i="1" s="1"/>
  <c r="AA3323" i="1" s="1"/>
  <c r="AB3323" i="1" s="1"/>
  <c r="K3324" i="1"/>
  <c r="M3324" i="1" s="1"/>
  <c r="L3324" i="1"/>
  <c r="N3324" i="1" s="1"/>
  <c r="H3324" i="1"/>
  <c r="P3324" i="1" s="1"/>
  <c r="G3328" i="1"/>
  <c r="O3328" i="1" s="1"/>
  <c r="AA3328" i="1" s="1"/>
  <c r="AB3328" i="1" s="1"/>
  <c r="K3332" i="1"/>
  <c r="M3332" i="1" s="1"/>
  <c r="L3332" i="1"/>
  <c r="N3332" i="1" s="1"/>
  <c r="H3332" i="1"/>
  <c r="P3332" i="1" s="1"/>
  <c r="G3336" i="1"/>
  <c r="O3336" i="1" s="1"/>
  <c r="AA3336" i="1" s="1"/>
  <c r="AB3336" i="1" s="1"/>
  <c r="K3340" i="1"/>
  <c r="M3340" i="1" s="1"/>
  <c r="L3340" i="1"/>
  <c r="N3340" i="1" s="1"/>
  <c r="H3340" i="1"/>
  <c r="P3340" i="1" s="1"/>
  <c r="G3344" i="1"/>
  <c r="O3344" i="1" s="1"/>
  <c r="AA3344" i="1" s="1"/>
  <c r="AB3344" i="1" s="1"/>
  <c r="K3373" i="1"/>
  <c r="M3373" i="1" s="1"/>
  <c r="L3373" i="1"/>
  <c r="N3373" i="1" s="1"/>
  <c r="H3373" i="1"/>
  <c r="P3373" i="1" s="1"/>
  <c r="G3373" i="1"/>
  <c r="O3373" i="1" s="1"/>
  <c r="AA3373" i="1" s="1"/>
  <c r="AB3373" i="1" s="1"/>
  <c r="K3381" i="1"/>
  <c r="M3381" i="1" s="1"/>
  <c r="L3381" i="1"/>
  <c r="N3381" i="1" s="1"/>
  <c r="H3381" i="1"/>
  <c r="P3381" i="1" s="1"/>
  <c r="G3381" i="1"/>
  <c r="O3381" i="1" s="1"/>
  <c r="AA3381" i="1" s="1"/>
  <c r="AB3381" i="1" s="1"/>
  <c r="K3426" i="1"/>
  <c r="M3426" i="1" s="1"/>
  <c r="H3426" i="1"/>
  <c r="P3426" i="1" s="1"/>
  <c r="L3426" i="1"/>
  <c r="N3426" i="1" s="1"/>
  <c r="L3325" i="1"/>
  <c r="N3325" i="1" s="1"/>
  <c r="L3327" i="1"/>
  <c r="N3327" i="1" s="1"/>
  <c r="L3329" i="1"/>
  <c r="N3329" i="1" s="1"/>
  <c r="L3331" i="1"/>
  <c r="N3331" i="1" s="1"/>
  <c r="L3333" i="1"/>
  <c r="N3333" i="1" s="1"/>
  <c r="L3335" i="1"/>
  <c r="N3335" i="1" s="1"/>
  <c r="L3337" i="1"/>
  <c r="N3337" i="1" s="1"/>
  <c r="L3339" i="1"/>
  <c r="N3339" i="1" s="1"/>
  <c r="L3341" i="1"/>
  <c r="N3341" i="1" s="1"/>
  <c r="L3343" i="1"/>
  <c r="N3343" i="1" s="1"/>
  <c r="K3420" i="1"/>
  <c r="M3420" i="1" s="1"/>
  <c r="H3420" i="1"/>
  <c r="P3420" i="1" s="1"/>
  <c r="L3420" i="1"/>
  <c r="N3420" i="1" s="1"/>
  <c r="K3428" i="1"/>
  <c r="M3428" i="1" s="1"/>
  <c r="H3428" i="1"/>
  <c r="P3428" i="1" s="1"/>
  <c r="L3428" i="1"/>
  <c r="N3428" i="1" s="1"/>
  <c r="K3432" i="1"/>
  <c r="M3432" i="1" s="1"/>
  <c r="H3432" i="1"/>
  <c r="P3432" i="1" s="1"/>
  <c r="L3432" i="1"/>
  <c r="N3432" i="1" s="1"/>
  <c r="L3345" i="1"/>
  <c r="N3345" i="1" s="1"/>
  <c r="K3345" i="1"/>
  <c r="M3345" i="1" s="1"/>
  <c r="K3422" i="1"/>
  <c r="M3422" i="1" s="1"/>
  <c r="H3422" i="1"/>
  <c r="P3422" i="1" s="1"/>
  <c r="L3422" i="1"/>
  <c r="N3422" i="1" s="1"/>
  <c r="K3424" i="1"/>
  <c r="M3424" i="1" s="1"/>
  <c r="H3424" i="1"/>
  <c r="P3424" i="1" s="1"/>
  <c r="L3424" i="1"/>
  <c r="N3424" i="1" s="1"/>
  <c r="K3430" i="1"/>
  <c r="M3430" i="1" s="1"/>
  <c r="H3430" i="1"/>
  <c r="P3430" i="1" s="1"/>
  <c r="L3430" i="1"/>
  <c r="N3430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417" i="1"/>
  <c r="M3417" i="1" s="1"/>
  <c r="H3417" i="1"/>
  <c r="P3417" i="1" s="1"/>
  <c r="AA3417" i="1" s="1"/>
  <c r="AB3417" i="1" s="1"/>
  <c r="G3418" i="1"/>
  <c r="O3418" i="1" s="1"/>
  <c r="AA3418" i="1" s="1"/>
  <c r="AB3418" i="1" s="1"/>
  <c r="K3419" i="1"/>
  <c r="M3419" i="1" s="1"/>
  <c r="H3419" i="1"/>
  <c r="P3419" i="1" s="1"/>
  <c r="G3420" i="1"/>
  <c r="O3420" i="1" s="1"/>
  <c r="K3421" i="1"/>
  <c r="M3421" i="1" s="1"/>
  <c r="H3421" i="1"/>
  <c r="P3421" i="1" s="1"/>
  <c r="G3422" i="1"/>
  <c r="O3422" i="1" s="1"/>
  <c r="AA3422" i="1" s="1"/>
  <c r="AB3422" i="1" s="1"/>
  <c r="K3423" i="1"/>
  <c r="M3423" i="1" s="1"/>
  <c r="H3423" i="1"/>
  <c r="P3423" i="1" s="1"/>
  <c r="AA3423" i="1" s="1"/>
  <c r="AB3423" i="1" s="1"/>
  <c r="G3424" i="1"/>
  <c r="O3424" i="1" s="1"/>
  <c r="AA3424" i="1" s="1"/>
  <c r="AB3424" i="1" s="1"/>
  <c r="K3425" i="1"/>
  <c r="M3425" i="1" s="1"/>
  <c r="H3425" i="1"/>
  <c r="P3425" i="1" s="1"/>
  <c r="AA3425" i="1" s="1"/>
  <c r="AB3425" i="1" s="1"/>
  <c r="G3426" i="1"/>
  <c r="O3426" i="1" s="1"/>
  <c r="AA3426" i="1" s="1"/>
  <c r="AB3426" i="1" s="1"/>
  <c r="K3427" i="1"/>
  <c r="M3427" i="1" s="1"/>
  <c r="H3427" i="1"/>
  <c r="P3427" i="1" s="1"/>
  <c r="AA3427" i="1" s="1"/>
  <c r="AB3427" i="1" s="1"/>
  <c r="G3428" i="1"/>
  <c r="O3428" i="1" s="1"/>
  <c r="AA3428" i="1" s="1"/>
  <c r="AB3428" i="1" s="1"/>
  <c r="K3429" i="1"/>
  <c r="M3429" i="1" s="1"/>
  <c r="H3429" i="1"/>
  <c r="P3429" i="1" s="1"/>
  <c r="G3430" i="1"/>
  <c r="O3430" i="1" s="1"/>
  <c r="K3431" i="1"/>
  <c r="M3431" i="1" s="1"/>
  <c r="H3431" i="1"/>
  <c r="P3431" i="1" s="1"/>
  <c r="G3432" i="1"/>
  <c r="O3432" i="1" s="1"/>
  <c r="AA3432" i="1" s="1"/>
  <c r="AB3432" i="1" s="1"/>
  <c r="K3433" i="1"/>
  <c r="M3433" i="1" s="1"/>
  <c r="H3433" i="1"/>
  <c r="P3433" i="1" s="1"/>
  <c r="L3417" i="1"/>
  <c r="N3417" i="1" s="1"/>
  <c r="L3419" i="1"/>
  <c r="N3419" i="1" s="1"/>
  <c r="L3421" i="1"/>
  <c r="N3421" i="1" s="1"/>
  <c r="L3423" i="1"/>
  <c r="N3423" i="1" s="1"/>
  <c r="L3425" i="1"/>
  <c r="N3425" i="1" s="1"/>
  <c r="L3427" i="1"/>
  <c r="N3427" i="1" s="1"/>
  <c r="K3456" i="1"/>
  <c r="M3456" i="1" s="1"/>
  <c r="K3482" i="1"/>
  <c r="M3482" i="1" s="1"/>
  <c r="H3482" i="1"/>
  <c r="P3482" i="1" s="1"/>
  <c r="G3482" i="1"/>
  <c r="O3482" i="1" s="1"/>
  <c r="AA3482" i="1" s="1"/>
  <c r="AB3482" i="1" s="1"/>
  <c r="K3484" i="1"/>
  <c r="M3484" i="1" s="1"/>
  <c r="H3484" i="1"/>
  <c r="P3484" i="1" s="1"/>
  <c r="G3484" i="1"/>
  <c r="O3484" i="1" s="1"/>
  <c r="AA3484" i="1" s="1"/>
  <c r="AB3484" i="1" s="1"/>
  <c r="K3486" i="1"/>
  <c r="M3486" i="1" s="1"/>
  <c r="H3486" i="1"/>
  <c r="P3486" i="1" s="1"/>
  <c r="K3488" i="1"/>
  <c r="M3488" i="1" s="1"/>
  <c r="H3488" i="1"/>
  <c r="P3488" i="1" s="1"/>
  <c r="K3490" i="1"/>
  <c r="M3490" i="1" s="1"/>
  <c r="H3490" i="1"/>
  <c r="P3490" i="1" s="1"/>
  <c r="K3481" i="1"/>
  <c r="M3481" i="1" s="1"/>
  <c r="H3481" i="1"/>
  <c r="P3481" i="1" s="1"/>
  <c r="G3481" i="1"/>
  <c r="O3481" i="1" s="1"/>
  <c r="AA3481" i="1" s="1"/>
  <c r="AB3481" i="1" s="1"/>
  <c r="K3483" i="1"/>
  <c r="M3483" i="1" s="1"/>
  <c r="H3483" i="1"/>
  <c r="P3483" i="1" s="1"/>
  <c r="G3483" i="1"/>
  <c r="O3483" i="1" s="1"/>
  <c r="AA3483" i="1" s="1"/>
  <c r="AB3483" i="1" s="1"/>
  <c r="K3485" i="1"/>
  <c r="M3485" i="1" s="1"/>
  <c r="H3485" i="1"/>
  <c r="P3485" i="1" s="1"/>
  <c r="G3485" i="1"/>
  <c r="O3485" i="1" s="1"/>
  <c r="AA3485" i="1" s="1"/>
  <c r="AB3485" i="1" s="1"/>
  <c r="G3486" i="1"/>
  <c r="O3486" i="1" s="1"/>
  <c r="AA3486" i="1" s="1"/>
  <c r="AB3486" i="1" s="1"/>
  <c r="K3487" i="1"/>
  <c r="M3487" i="1" s="1"/>
  <c r="H3487" i="1"/>
  <c r="P3487" i="1" s="1"/>
  <c r="G3488" i="1"/>
  <c r="O3488" i="1" s="1"/>
  <c r="K3489" i="1"/>
  <c r="M3489" i="1" s="1"/>
  <c r="H3489" i="1"/>
  <c r="P3489" i="1" s="1"/>
  <c r="AA3489" i="1" s="1"/>
  <c r="AB3489" i="1" s="1"/>
  <c r="G3490" i="1"/>
  <c r="O3490" i="1" s="1"/>
  <c r="AA3490" i="1" s="1"/>
  <c r="AB3490" i="1" s="1"/>
  <c r="L3491" i="1"/>
  <c r="N3491" i="1" s="1"/>
  <c r="K3491" i="1"/>
  <c r="M3491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H3491" i="1"/>
  <c r="P3491" i="1" s="1"/>
  <c r="L3521" i="1"/>
  <c r="N3521" i="1" s="1"/>
  <c r="K3521" i="1"/>
  <c r="M3521" i="1" s="1"/>
  <c r="G3521" i="1"/>
  <c r="O3521" i="1" s="1"/>
  <c r="AA3521" i="1" s="1"/>
  <c r="AB3521" i="1" s="1"/>
  <c r="H3522" i="1"/>
  <c r="P3522" i="1" s="1"/>
  <c r="L3522" i="1"/>
  <c r="N3522" i="1" s="1"/>
  <c r="H3521" i="1"/>
  <c r="P3521" i="1" s="1"/>
  <c r="H3524" i="1"/>
  <c r="P3524" i="1" s="1"/>
  <c r="H3526" i="1"/>
  <c r="P3526" i="1" s="1"/>
  <c r="AA3526" i="1" s="1"/>
  <c r="AB3526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Q3134" i="2"/>
  <c r="T3134" i="2" s="1"/>
  <c r="I3136" i="2"/>
  <c r="U3136" i="2" s="1"/>
  <c r="J3136" i="2"/>
  <c r="V3136" i="2" s="1"/>
  <c r="Q3225" i="2"/>
  <c r="T3225" i="2" s="1"/>
  <c r="P3225" i="2"/>
  <c r="S3225" i="2" s="1"/>
  <c r="O3225" i="2"/>
  <c r="R3225" i="2" s="1"/>
  <c r="I3231" i="2"/>
  <c r="U3231" i="2" s="1"/>
  <c r="Q3233" i="2"/>
  <c r="T3233" i="2" s="1"/>
  <c r="P3233" i="2"/>
  <c r="S3233" i="2" s="1"/>
  <c r="O3233" i="2"/>
  <c r="R3233" i="2" s="1"/>
  <c r="Q3231" i="2"/>
  <c r="T3231" i="2" s="1"/>
  <c r="P3231" i="2"/>
  <c r="S3231" i="2" s="1"/>
  <c r="O3231" i="2"/>
  <c r="R3231" i="2" s="1"/>
  <c r="I3134" i="2"/>
  <c r="U3134" i="2" s="1"/>
  <c r="O3136" i="2"/>
  <c r="R3136" i="2" s="1"/>
  <c r="P3137" i="2"/>
  <c r="S3137" i="2" s="1"/>
  <c r="O3137" i="2"/>
  <c r="R3137" i="2" s="1"/>
  <c r="I3225" i="2"/>
  <c r="U3225" i="2" s="1"/>
  <c r="Q3227" i="2"/>
  <c r="T3227" i="2" s="1"/>
  <c r="P3227" i="2"/>
  <c r="S3227" i="2" s="1"/>
  <c r="O3227" i="2"/>
  <c r="R3227" i="2" s="1"/>
  <c r="I3233" i="2"/>
  <c r="U3233" i="2" s="1"/>
  <c r="Q3235" i="2"/>
  <c r="T3235" i="2" s="1"/>
  <c r="P3235" i="2"/>
  <c r="S3235" i="2" s="1"/>
  <c r="O3235" i="2"/>
  <c r="R3235" i="2" s="1"/>
  <c r="K3136" i="2"/>
  <c r="W3136" i="2" s="1"/>
  <c r="Q3136" i="2"/>
  <c r="T3136" i="2" s="1"/>
  <c r="Q3229" i="2"/>
  <c r="T3229" i="2" s="1"/>
  <c r="P3229" i="2"/>
  <c r="S3229" i="2" s="1"/>
  <c r="O3229" i="2"/>
  <c r="R3229" i="2" s="1"/>
  <c r="Q3237" i="2"/>
  <c r="T3237" i="2" s="1"/>
  <c r="P3237" i="2"/>
  <c r="S3237" i="2" s="1"/>
  <c r="O3237" i="2"/>
  <c r="R3237" i="2" s="1"/>
  <c r="Q3318" i="2"/>
  <c r="T3318" i="2" s="1"/>
  <c r="O3318" i="2"/>
  <c r="R3318" i="2" s="1"/>
  <c r="O3138" i="2"/>
  <c r="R3138" i="2" s="1"/>
  <c r="O3139" i="2"/>
  <c r="R3139" i="2" s="1"/>
  <c r="O3140" i="2"/>
  <c r="R3140" i="2" s="1"/>
  <c r="O3141" i="2"/>
  <c r="R3141" i="2" s="1"/>
  <c r="O3142" i="2"/>
  <c r="R3142" i="2" s="1"/>
  <c r="O3143" i="2"/>
  <c r="R3143" i="2" s="1"/>
  <c r="O3144" i="2"/>
  <c r="R3144" i="2" s="1"/>
  <c r="O3145" i="2"/>
  <c r="R3145" i="2" s="1"/>
  <c r="O3146" i="2"/>
  <c r="R3146" i="2" s="1"/>
  <c r="O3147" i="2"/>
  <c r="R3147" i="2" s="1"/>
  <c r="O3148" i="2"/>
  <c r="R3148" i="2" s="1"/>
  <c r="O3149" i="2"/>
  <c r="R3149" i="2" s="1"/>
  <c r="O3150" i="2"/>
  <c r="R3150" i="2" s="1"/>
  <c r="O3151" i="2"/>
  <c r="R3151" i="2" s="1"/>
  <c r="O3152" i="2"/>
  <c r="R3152" i="2" s="1"/>
  <c r="O3153" i="2"/>
  <c r="R3153" i="2" s="1"/>
  <c r="O3154" i="2"/>
  <c r="R3154" i="2" s="1"/>
  <c r="O3155" i="2"/>
  <c r="R3155" i="2" s="1"/>
  <c r="O3156" i="2"/>
  <c r="R3156" i="2" s="1"/>
  <c r="O3157" i="2"/>
  <c r="R3157" i="2" s="1"/>
  <c r="O3158" i="2"/>
  <c r="R3158" i="2" s="1"/>
  <c r="O3159" i="2"/>
  <c r="R3159" i="2" s="1"/>
  <c r="O3160" i="2"/>
  <c r="R3160" i="2" s="1"/>
  <c r="O3161" i="2"/>
  <c r="R3161" i="2" s="1"/>
  <c r="O3162" i="2"/>
  <c r="R3162" i="2" s="1"/>
  <c r="O3163" i="2"/>
  <c r="R3163" i="2" s="1"/>
  <c r="O3164" i="2"/>
  <c r="R3164" i="2" s="1"/>
  <c r="O3165" i="2"/>
  <c r="R3165" i="2" s="1"/>
  <c r="O3166" i="2"/>
  <c r="R3166" i="2" s="1"/>
  <c r="O3167" i="2"/>
  <c r="R3167" i="2" s="1"/>
  <c r="O3168" i="2"/>
  <c r="R3168" i="2" s="1"/>
  <c r="O3169" i="2"/>
  <c r="R3169" i="2" s="1"/>
  <c r="O3170" i="2"/>
  <c r="R3170" i="2" s="1"/>
  <c r="O3171" i="2"/>
  <c r="R3171" i="2" s="1"/>
  <c r="O3172" i="2"/>
  <c r="R3172" i="2" s="1"/>
  <c r="O3173" i="2"/>
  <c r="R3173" i="2" s="1"/>
  <c r="O3174" i="2"/>
  <c r="R3174" i="2" s="1"/>
  <c r="O3175" i="2"/>
  <c r="R3175" i="2" s="1"/>
  <c r="O3176" i="2"/>
  <c r="R3176" i="2" s="1"/>
  <c r="O3177" i="2"/>
  <c r="R3177" i="2" s="1"/>
  <c r="O3178" i="2"/>
  <c r="R3178" i="2" s="1"/>
  <c r="O3179" i="2"/>
  <c r="R3179" i="2" s="1"/>
  <c r="O3180" i="2"/>
  <c r="R3180" i="2" s="1"/>
  <c r="O3181" i="2"/>
  <c r="R3181" i="2" s="1"/>
  <c r="O3182" i="2"/>
  <c r="R3182" i="2" s="1"/>
  <c r="O3183" i="2"/>
  <c r="R3183" i="2" s="1"/>
  <c r="O3184" i="2"/>
  <c r="R3184" i="2" s="1"/>
  <c r="O3185" i="2"/>
  <c r="R3185" i="2" s="1"/>
  <c r="O3186" i="2"/>
  <c r="R3186" i="2" s="1"/>
  <c r="O3187" i="2"/>
  <c r="R3187" i="2" s="1"/>
  <c r="O3188" i="2"/>
  <c r="R3188" i="2" s="1"/>
  <c r="O3189" i="2"/>
  <c r="R3189" i="2" s="1"/>
  <c r="O3190" i="2"/>
  <c r="R3190" i="2" s="1"/>
  <c r="O3191" i="2"/>
  <c r="R3191" i="2" s="1"/>
  <c r="O3192" i="2"/>
  <c r="R3192" i="2" s="1"/>
  <c r="O3193" i="2"/>
  <c r="R3193" i="2" s="1"/>
  <c r="O3194" i="2"/>
  <c r="R3194" i="2" s="1"/>
  <c r="O3195" i="2"/>
  <c r="R3195" i="2" s="1"/>
  <c r="O3196" i="2"/>
  <c r="R3196" i="2" s="1"/>
  <c r="O3197" i="2"/>
  <c r="R3197" i="2" s="1"/>
  <c r="O3198" i="2"/>
  <c r="R3198" i="2" s="1"/>
  <c r="O3199" i="2"/>
  <c r="R3199" i="2" s="1"/>
  <c r="O3200" i="2"/>
  <c r="R3200" i="2" s="1"/>
  <c r="O3201" i="2"/>
  <c r="R3201" i="2" s="1"/>
  <c r="O3202" i="2"/>
  <c r="R3202" i="2" s="1"/>
  <c r="O3203" i="2"/>
  <c r="R3203" i="2" s="1"/>
  <c r="O3204" i="2"/>
  <c r="R3204" i="2" s="1"/>
  <c r="O3205" i="2"/>
  <c r="R3205" i="2" s="1"/>
  <c r="O3223" i="2"/>
  <c r="R3223" i="2" s="1"/>
  <c r="J3225" i="2"/>
  <c r="V3225" i="2" s="1"/>
  <c r="J3227" i="2"/>
  <c r="V3227" i="2" s="1"/>
  <c r="J3229" i="2"/>
  <c r="V3229" i="2" s="1"/>
  <c r="J3231" i="2"/>
  <c r="V3231" i="2" s="1"/>
  <c r="J3233" i="2"/>
  <c r="V3233" i="2" s="1"/>
  <c r="J3235" i="2"/>
  <c r="V3235" i="2" s="1"/>
  <c r="J3237" i="2"/>
  <c r="V3237" i="2" s="1"/>
  <c r="O3238" i="2"/>
  <c r="R3238" i="2" s="1"/>
  <c r="Q3238" i="2"/>
  <c r="T3238" i="2" s="1"/>
  <c r="I3318" i="2"/>
  <c r="U3318" i="2" s="1"/>
  <c r="P3318" i="2"/>
  <c r="S3318" i="2" s="1"/>
  <c r="K3225" i="2"/>
  <c r="W3225" i="2" s="1"/>
  <c r="K3227" i="2"/>
  <c r="W3227" i="2" s="1"/>
  <c r="K3229" i="2"/>
  <c r="W3229" i="2" s="1"/>
  <c r="K3231" i="2"/>
  <c r="W3231" i="2" s="1"/>
  <c r="K3233" i="2"/>
  <c r="W3233" i="2" s="1"/>
  <c r="K3235" i="2"/>
  <c r="W3235" i="2" s="1"/>
  <c r="K3237" i="2"/>
  <c r="W3237" i="2" s="1"/>
  <c r="Q3239" i="2"/>
  <c r="T3239" i="2" s="1"/>
  <c r="Q3240" i="2"/>
  <c r="T3240" i="2" s="1"/>
  <c r="Q3241" i="2"/>
  <c r="T3241" i="2" s="1"/>
  <c r="Q3242" i="2"/>
  <c r="T3242" i="2" s="1"/>
  <c r="Q3243" i="2"/>
  <c r="T3243" i="2" s="1"/>
  <c r="Q3244" i="2"/>
  <c r="T3244" i="2" s="1"/>
  <c r="Q3245" i="2"/>
  <c r="T3245" i="2" s="1"/>
  <c r="Q3246" i="2"/>
  <c r="T3246" i="2" s="1"/>
  <c r="Q3247" i="2"/>
  <c r="T3247" i="2" s="1"/>
  <c r="Q3248" i="2"/>
  <c r="T3248" i="2" s="1"/>
  <c r="Q3249" i="2"/>
  <c r="T3249" i="2" s="1"/>
  <c r="Q3250" i="2"/>
  <c r="T3250" i="2" s="1"/>
  <c r="Q3251" i="2"/>
  <c r="T3251" i="2" s="1"/>
  <c r="Q3252" i="2"/>
  <c r="T3252" i="2" s="1"/>
  <c r="Q3253" i="2"/>
  <c r="T3253" i="2" s="1"/>
  <c r="Q3254" i="2"/>
  <c r="T3254" i="2" s="1"/>
  <c r="Q3255" i="2"/>
  <c r="T3255" i="2" s="1"/>
  <c r="Q3256" i="2"/>
  <c r="T3256" i="2" s="1"/>
  <c r="Q3257" i="2"/>
  <c r="T3257" i="2" s="1"/>
  <c r="Q3258" i="2"/>
  <c r="T3258" i="2" s="1"/>
  <c r="Q3259" i="2"/>
  <c r="T3259" i="2" s="1"/>
  <c r="Q3260" i="2"/>
  <c r="T3260" i="2" s="1"/>
  <c r="Q3261" i="2"/>
  <c r="T3261" i="2" s="1"/>
  <c r="Q3262" i="2"/>
  <c r="T3262" i="2" s="1"/>
  <c r="Q3263" i="2"/>
  <c r="T3263" i="2" s="1"/>
  <c r="Q3264" i="2"/>
  <c r="T3264" i="2" s="1"/>
  <c r="Q3265" i="2"/>
  <c r="T3265" i="2" s="1"/>
  <c r="Q3266" i="2"/>
  <c r="T3266" i="2" s="1"/>
  <c r="Q3267" i="2"/>
  <c r="T3267" i="2" s="1"/>
  <c r="Q3268" i="2"/>
  <c r="T3268" i="2" s="1"/>
  <c r="Q3269" i="2"/>
  <c r="T3269" i="2" s="1"/>
  <c r="Q3270" i="2"/>
  <c r="T3270" i="2" s="1"/>
  <c r="Q3271" i="2"/>
  <c r="T3271" i="2" s="1"/>
  <c r="Q3272" i="2"/>
  <c r="T3272" i="2" s="1"/>
  <c r="Q3273" i="2"/>
  <c r="T3273" i="2" s="1"/>
  <c r="Q3274" i="2"/>
  <c r="T3274" i="2" s="1"/>
  <c r="Q3275" i="2"/>
  <c r="T3275" i="2" s="1"/>
  <c r="Q3276" i="2"/>
  <c r="T3276" i="2" s="1"/>
  <c r="Q3277" i="2"/>
  <c r="T3277" i="2" s="1"/>
  <c r="Q3278" i="2"/>
  <c r="T3278" i="2" s="1"/>
  <c r="Q3279" i="2"/>
  <c r="T3279" i="2" s="1"/>
  <c r="Q3280" i="2"/>
  <c r="T3280" i="2" s="1"/>
  <c r="Q3281" i="2"/>
  <c r="T3281" i="2" s="1"/>
  <c r="Q3282" i="2"/>
  <c r="T3282" i="2" s="1"/>
  <c r="Q3283" i="2"/>
  <c r="T3283" i="2" s="1"/>
  <c r="Q3284" i="2"/>
  <c r="T3284" i="2" s="1"/>
  <c r="Q3285" i="2"/>
  <c r="T3285" i="2" s="1"/>
  <c r="Q3286" i="2"/>
  <c r="T3286" i="2" s="1"/>
  <c r="Q3287" i="2"/>
  <c r="T3287" i="2" s="1"/>
  <c r="Q3288" i="2"/>
  <c r="T3288" i="2" s="1"/>
  <c r="Q3289" i="2"/>
  <c r="T3289" i="2" s="1"/>
  <c r="Q3290" i="2"/>
  <c r="T3290" i="2" s="1"/>
  <c r="Q3291" i="2"/>
  <c r="T3291" i="2" s="1"/>
  <c r="Q3292" i="2"/>
  <c r="T3292" i="2" s="1"/>
  <c r="Q3293" i="2"/>
  <c r="T3293" i="2" s="1"/>
  <c r="Q3294" i="2"/>
  <c r="T3294" i="2" s="1"/>
  <c r="Q3295" i="2"/>
  <c r="T3295" i="2" s="1"/>
  <c r="Q3296" i="2"/>
  <c r="T3296" i="2" s="1"/>
  <c r="Q3297" i="2"/>
  <c r="T3297" i="2" s="1"/>
  <c r="Q3298" i="2"/>
  <c r="T3298" i="2" s="1"/>
  <c r="Q3299" i="2"/>
  <c r="T3299" i="2" s="1"/>
  <c r="Q3300" i="2"/>
  <c r="T3300" i="2" s="1"/>
  <c r="Q3301" i="2"/>
  <c r="T3301" i="2" s="1"/>
  <c r="Q3302" i="2"/>
  <c r="T3302" i="2" s="1"/>
  <c r="Q3303" i="2"/>
  <c r="T3303" i="2" s="1"/>
  <c r="Q3304" i="2"/>
  <c r="T3304" i="2" s="1"/>
  <c r="Q3305" i="2"/>
  <c r="T3305" i="2" s="1"/>
  <c r="Q3306" i="2"/>
  <c r="T3306" i="2" s="1"/>
  <c r="Q3307" i="2"/>
  <c r="T3307" i="2" s="1"/>
  <c r="Q3308" i="2"/>
  <c r="T3308" i="2" s="1"/>
  <c r="Q3309" i="2"/>
  <c r="T3309" i="2" s="1"/>
  <c r="Q3310" i="2"/>
  <c r="T3310" i="2" s="1"/>
  <c r="Q3311" i="2"/>
  <c r="T3311" i="2" s="1"/>
  <c r="Q3312" i="2"/>
  <c r="T3312" i="2" s="1"/>
  <c r="Q3313" i="2"/>
  <c r="T3313" i="2" s="1"/>
  <c r="Q3314" i="2"/>
  <c r="T3314" i="2" s="1"/>
  <c r="Q3315" i="2"/>
  <c r="T3315" i="2" s="1"/>
  <c r="O3316" i="2"/>
  <c r="R3316" i="2" s="1"/>
  <c r="J3317" i="2"/>
  <c r="V3317" i="2" s="1"/>
  <c r="P3319" i="2"/>
  <c r="S3319" i="2" s="1"/>
  <c r="O3320" i="2"/>
  <c r="R3320" i="2" s="1"/>
  <c r="J3321" i="2"/>
  <c r="V3321" i="2" s="1"/>
  <c r="O3321" i="2"/>
  <c r="R3321" i="2" s="1"/>
  <c r="P3316" i="2"/>
  <c r="S3316" i="2" s="1"/>
  <c r="O3317" i="2"/>
  <c r="R3317" i="2" s="1"/>
  <c r="J3318" i="2"/>
  <c r="V3318" i="2" s="1"/>
  <c r="P3320" i="2"/>
  <c r="S3320" i="2" s="1"/>
  <c r="K3321" i="2"/>
  <c r="W3321" i="2" s="1"/>
  <c r="P3321" i="2"/>
  <c r="S3321" i="2" s="1"/>
  <c r="P3413" i="2"/>
  <c r="S3413" i="2" s="1"/>
  <c r="O3413" i="2"/>
  <c r="R3413" i="2" s="1"/>
  <c r="K3413" i="2"/>
  <c r="W3413" i="2" s="1"/>
  <c r="P3417" i="2"/>
  <c r="S3417" i="2" s="1"/>
  <c r="O3417" i="2"/>
  <c r="R3417" i="2" s="1"/>
  <c r="K3417" i="2"/>
  <c r="W3417" i="2" s="1"/>
  <c r="P3421" i="2"/>
  <c r="S3421" i="2" s="1"/>
  <c r="O3421" i="2"/>
  <c r="R3421" i="2" s="1"/>
  <c r="K3421" i="2"/>
  <c r="W3421" i="2" s="1"/>
  <c r="P3317" i="2"/>
  <c r="S3317" i="2" s="1"/>
  <c r="Q3322" i="2"/>
  <c r="T3322" i="2" s="1"/>
  <c r="Q3323" i="2"/>
  <c r="T3323" i="2" s="1"/>
  <c r="Q3324" i="2"/>
  <c r="T3324" i="2" s="1"/>
  <c r="Q3325" i="2"/>
  <c r="T3325" i="2" s="1"/>
  <c r="Q3326" i="2"/>
  <c r="T3326" i="2" s="1"/>
  <c r="Q3327" i="2"/>
  <c r="T3327" i="2" s="1"/>
  <c r="Q3328" i="2"/>
  <c r="T3328" i="2" s="1"/>
  <c r="Q3329" i="2"/>
  <c r="T3329" i="2" s="1"/>
  <c r="Q3330" i="2"/>
  <c r="T3330" i="2" s="1"/>
  <c r="Q3331" i="2"/>
  <c r="T3331" i="2" s="1"/>
  <c r="Q3332" i="2"/>
  <c r="T3332" i="2" s="1"/>
  <c r="Q3333" i="2"/>
  <c r="T3333" i="2" s="1"/>
  <c r="Q3334" i="2"/>
  <c r="T3334" i="2" s="1"/>
  <c r="Q3335" i="2"/>
  <c r="T3335" i="2" s="1"/>
  <c r="Q3336" i="2"/>
  <c r="T3336" i="2" s="1"/>
  <c r="Q3337" i="2"/>
  <c r="T3337" i="2" s="1"/>
  <c r="Q3338" i="2"/>
  <c r="T3338" i="2" s="1"/>
  <c r="Q3339" i="2"/>
  <c r="T3339" i="2" s="1"/>
  <c r="Q3340" i="2"/>
  <c r="T3340" i="2" s="1"/>
  <c r="Q3341" i="2"/>
  <c r="T3341" i="2" s="1"/>
  <c r="Q3342" i="2"/>
  <c r="T3342" i="2" s="1"/>
  <c r="Q3343" i="2"/>
  <c r="T3343" i="2" s="1"/>
  <c r="Q3344" i="2"/>
  <c r="T3344" i="2" s="1"/>
  <c r="Q3345" i="2"/>
  <c r="T3345" i="2" s="1"/>
  <c r="Q3346" i="2"/>
  <c r="T3346" i="2" s="1"/>
  <c r="Q3347" i="2"/>
  <c r="T3347" i="2" s="1"/>
  <c r="Q3348" i="2"/>
  <c r="T3348" i="2" s="1"/>
  <c r="Q3349" i="2"/>
  <c r="T3349" i="2" s="1"/>
  <c r="Q3350" i="2"/>
  <c r="T3350" i="2" s="1"/>
  <c r="Q3351" i="2"/>
  <c r="T3351" i="2" s="1"/>
  <c r="Q3352" i="2"/>
  <c r="T3352" i="2" s="1"/>
  <c r="Q3353" i="2"/>
  <c r="T3353" i="2" s="1"/>
  <c r="Q3354" i="2"/>
  <c r="T3354" i="2" s="1"/>
  <c r="Q3355" i="2"/>
  <c r="T3355" i="2" s="1"/>
  <c r="Q3356" i="2"/>
  <c r="T3356" i="2" s="1"/>
  <c r="Q3357" i="2"/>
  <c r="T3357" i="2" s="1"/>
  <c r="Q3358" i="2"/>
  <c r="T3358" i="2" s="1"/>
  <c r="Q3359" i="2"/>
  <c r="T3359" i="2" s="1"/>
  <c r="Q3360" i="2"/>
  <c r="T3360" i="2" s="1"/>
  <c r="Q3361" i="2"/>
  <c r="T3361" i="2" s="1"/>
  <c r="Q3362" i="2"/>
  <c r="T3362" i="2" s="1"/>
  <c r="Q3363" i="2"/>
  <c r="T3363" i="2" s="1"/>
  <c r="Q3364" i="2"/>
  <c r="T3364" i="2" s="1"/>
  <c r="Q3365" i="2"/>
  <c r="T3365" i="2" s="1"/>
  <c r="Q3366" i="2"/>
  <c r="T3366" i="2" s="1"/>
  <c r="Q3367" i="2"/>
  <c r="T3367" i="2" s="1"/>
  <c r="Q3368" i="2"/>
  <c r="T3368" i="2" s="1"/>
  <c r="Q3369" i="2"/>
  <c r="T3369" i="2" s="1"/>
  <c r="Q3370" i="2"/>
  <c r="T3370" i="2" s="1"/>
  <c r="Q3371" i="2"/>
  <c r="T3371" i="2" s="1"/>
  <c r="Q3372" i="2"/>
  <c r="T3372" i="2" s="1"/>
  <c r="Q3373" i="2"/>
  <c r="T3373" i="2" s="1"/>
  <c r="Q3374" i="2"/>
  <c r="T3374" i="2" s="1"/>
  <c r="Q3375" i="2"/>
  <c r="T3375" i="2" s="1"/>
  <c r="Q3376" i="2"/>
  <c r="T3376" i="2" s="1"/>
  <c r="Q3377" i="2"/>
  <c r="T3377" i="2" s="1"/>
  <c r="Q3378" i="2"/>
  <c r="T3378" i="2" s="1"/>
  <c r="Q3379" i="2"/>
  <c r="T3379" i="2" s="1"/>
  <c r="Q3380" i="2"/>
  <c r="T3380" i="2" s="1"/>
  <c r="Q3381" i="2"/>
  <c r="T3381" i="2" s="1"/>
  <c r="Q3382" i="2"/>
  <c r="T3382" i="2" s="1"/>
  <c r="Q3383" i="2"/>
  <c r="T3383" i="2" s="1"/>
  <c r="Q3384" i="2"/>
  <c r="T3384" i="2" s="1"/>
  <c r="Q3385" i="2"/>
  <c r="T3385" i="2" s="1"/>
  <c r="Q3386" i="2"/>
  <c r="T3386" i="2" s="1"/>
  <c r="Q3387" i="2"/>
  <c r="T3387" i="2" s="1"/>
  <c r="Q3388" i="2"/>
  <c r="T3388" i="2" s="1"/>
  <c r="Q3389" i="2"/>
  <c r="T3389" i="2" s="1"/>
  <c r="Q3390" i="2"/>
  <c r="T3390" i="2" s="1"/>
  <c r="Q3391" i="2"/>
  <c r="T3391" i="2" s="1"/>
  <c r="Q3392" i="2"/>
  <c r="T3392" i="2" s="1"/>
  <c r="Q3393" i="2"/>
  <c r="T3393" i="2" s="1"/>
  <c r="Q3394" i="2"/>
  <c r="T3394" i="2" s="1"/>
  <c r="Q3395" i="2"/>
  <c r="T3395" i="2" s="1"/>
  <c r="Q3396" i="2"/>
  <c r="T3396" i="2" s="1"/>
  <c r="Q3397" i="2"/>
  <c r="T3397" i="2" s="1"/>
  <c r="Q3398" i="2"/>
  <c r="T3398" i="2" s="1"/>
  <c r="Q3399" i="2"/>
  <c r="T3399" i="2" s="1"/>
  <c r="Q3400" i="2"/>
  <c r="T3400" i="2" s="1"/>
  <c r="Q3401" i="2"/>
  <c r="T3401" i="2" s="1"/>
  <c r="Q3402" i="2"/>
  <c r="T3402" i="2" s="1"/>
  <c r="Q3403" i="2"/>
  <c r="T3403" i="2" s="1"/>
  <c r="Q3404" i="2"/>
  <c r="T3404" i="2" s="1"/>
  <c r="Q3405" i="2"/>
  <c r="T3405" i="2" s="1"/>
  <c r="Q3406" i="2"/>
  <c r="T3406" i="2" s="1"/>
  <c r="Q3407" i="2"/>
  <c r="T3407" i="2" s="1"/>
  <c r="Q3408" i="2"/>
  <c r="T3408" i="2" s="1"/>
  <c r="Q3409" i="2"/>
  <c r="T3409" i="2" s="1"/>
  <c r="Q3410" i="2"/>
  <c r="T3410" i="2" s="1"/>
  <c r="O3411" i="2"/>
  <c r="R3411" i="2" s="1"/>
  <c r="I3413" i="2"/>
  <c r="U3413" i="2" s="1"/>
  <c r="Q3414" i="2"/>
  <c r="T3414" i="2" s="1"/>
  <c r="O3415" i="2"/>
  <c r="R3415" i="2" s="1"/>
  <c r="I3417" i="2"/>
  <c r="U3417" i="2" s="1"/>
  <c r="Q3418" i="2"/>
  <c r="T3418" i="2" s="1"/>
  <c r="O3419" i="2"/>
  <c r="R3419" i="2" s="1"/>
  <c r="I3421" i="2"/>
  <c r="U3421" i="2" s="1"/>
  <c r="Q3422" i="2"/>
  <c r="T3422" i="2" s="1"/>
  <c r="Q3411" i="2"/>
  <c r="T3411" i="2" s="1"/>
  <c r="Q3415" i="2"/>
  <c r="T3415" i="2" s="1"/>
  <c r="Q3419" i="2"/>
  <c r="T3419" i="2" s="1"/>
  <c r="I3411" i="2"/>
  <c r="U3411" i="2" s="1"/>
  <c r="Q3412" i="2"/>
  <c r="T3412" i="2" s="1"/>
  <c r="I3415" i="2"/>
  <c r="U3415" i="2" s="1"/>
  <c r="Q3416" i="2"/>
  <c r="T3416" i="2" s="1"/>
  <c r="I3419" i="2"/>
  <c r="U3419" i="2" s="1"/>
  <c r="Q3420" i="2"/>
  <c r="T3420" i="2" s="1"/>
  <c r="O3423" i="2"/>
  <c r="R3423" i="2" s="1"/>
  <c r="O3424" i="2"/>
  <c r="R3424" i="2" s="1"/>
  <c r="O3425" i="2"/>
  <c r="R3425" i="2" s="1"/>
  <c r="O3426" i="2"/>
  <c r="R3426" i="2" s="1"/>
  <c r="O3427" i="2"/>
  <c r="R3427" i="2" s="1"/>
  <c r="O3428" i="2"/>
  <c r="R3428" i="2" s="1"/>
  <c r="O3429" i="2"/>
  <c r="R3429" i="2" s="1"/>
  <c r="O3430" i="2"/>
  <c r="R3430" i="2" s="1"/>
  <c r="O3431" i="2"/>
  <c r="R3431" i="2" s="1"/>
  <c r="O3432" i="2"/>
  <c r="R3432" i="2" s="1"/>
  <c r="O3433" i="2"/>
  <c r="R3433" i="2" s="1"/>
  <c r="O3434" i="2"/>
  <c r="R3434" i="2" s="1"/>
  <c r="O3435" i="2"/>
  <c r="R3435" i="2" s="1"/>
  <c r="O3436" i="2"/>
  <c r="R3436" i="2" s="1"/>
  <c r="O3437" i="2"/>
  <c r="R3437" i="2" s="1"/>
  <c r="O3438" i="2"/>
  <c r="R3438" i="2" s="1"/>
  <c r="O3439" i="2"/>
  <c r="R3439" i="2" s="1"/>
  <c r="O3440" i="2"/>
  <c r="R3440" i="2" s="1"/>
  <c r="O3441" i="2"/>
  <c r="R3441" i="2" s="1"/>
  <c r="O3442" i="2"/>
  <c r="R3442" i="2" s="1"/>
  <c r="O3443" i="2"/>
  <c r="R3443" i="2" s="1"/>
  <c r="O3444" i="2"/>
  <c r="R3444" i="2" s="1"/>
  <c r="O3445" i="2"/>
  <c r="R3445" i="2" s="1"/>
  <c r="O3446" i="2"/>
  <c r="R3446" i="2" s="1"/>
  <c r="O3447" i="2"/>
  <c r="R3447" i="2" s="1"/>
  <c r="O3448" i="2"/>
  <c r="R3448" i="2" s="1"/>
  <c r="O3449" i="2"/>
  <c r="R3449" i="2" s="1"/>
  <c r="O3450" i="2"/>
  <c r="R3450" i="2" s="1"/>
  <c r="O3451" i="2"/>
  <c r="R3451" i="2" s="1"/>
  <c r="O3452" i="2"/>
  <c r="R3452" i="2" s="1"/>
  <c r="O3453" i="2"/>
  <c r="R3453" i="2" s="1"/>
  <c r="O3454" i="2"/>
  <c r="R3454" i="2" s="1"/>
  <c r="O3455" i="2"/>
  <c r="R3455" i="2" s="1"/>
  <c r="O3456" i="2"/>
  <c r="R3456" i="2" s="1"/>
  <c r="O3457" i="2"/>
  <c r="R3457" i="2" s="1"/>
  <c r="O3458" i="2"/>
  <c r="R3458" i="2" s="1"/>
  <c r="O3459" i="2"/>
  <c r="R3459" i="2" s="1"/>
  <c r="O3460" i="2"/>
  <c r="R3460" i="2" s="1"/>
  <c r="O3461" i="2"/>
  <c r="R3461" i="2" s="1"/>
  <c r="O3462" i="2"/>
  <c r="R3462" i="2" s="1"/>
  <c r="O3463" i="2"/>
  <c r="R3463" i="2" s="1"/>
  <c r="O3464" i="2"/>
  <c r="R3464" i="2" s="1"/>
  <c r="O3465" i="2"/>
  <c r="R3465" i="2" s="1"/>
  <c r="O3466" i="2"/>
  <c r="R3466" i="2" s="1"/>
  <c r="O3467" i="2"/>
  <c r="R3467" i="2" s="1"/>
  <c r="O3468" i="2"/>
  <c r="R3468" i="2" s="1"/>
  <c r="O3469" i="2"/>
  <c r="R3469" i="2" s="1"/>
  <c r="O3470" i="2"/>
  <c r="R3470" i="2" s="1"/>
  <c r="O3471" i="2"/>
  <c r="R3471" i="2" s="1"/>
  <c r="O3472" i="2"/>
  <c r="R3472" i="2" s="1"/>
  <c r="O3473" i="2"/>
  <c r="R3473" i="2" s="1"/>
  <c r="O3474" i="2"/>
  <c r="R3474" i="2" s="1"/>
  <c r="O3475" i="2"/>
  <c r="R3475" i="2" s="1"/>
  <c r="O3476" i="2"/>
  <c r="R3476" i="2" s="1"/>
  <c r="O3477" i="2"/>
  <c r="R3477" i="2" s="1"/>
  <c r="O3478" i="2"/>
  <c r="R3478" i="2" s="1"/>
  <c r="O3479" i="2"/>
  <c r="R3479" i="2" s="1"/>
  <c r="O3480" i="2"/>
  <c r="R3480" i="2" s="1"/>
  <c r="O3481" i="2"/>
  <c r="R3481" i="2" s="1"/>
  <c r="O3482" i="2"/>
  <c r="R3482" i="2" s="1"/>
  <c r="O3483" i="2"/>
  <c r="R3483" i="2" s="1"/>
  <c r="O3484" i="2"/>
  <c r="R3484" i="2" s="1"/>
  <c r="O3485" i="2"/>
  <c r="R3485" i="2" s="1"/>
  <c r="O3486" i="2"/>
  <c r="R3486" i="2" s="1"/>
  <c r="O3487" i="2"/>
  <c r="R3487" i="2" s="1"/>
  <c r="O3488" i="2"/>
  <c r="R3488" i="2" s="1"/>
  <c r="O3489" i="2"/>
  <c r="R3489" i="2" s="1"/>
  <c r="O3490" i="2"/>
  <c r="R3490" i="2" s="1"/>
  <c r="O3491" i="2"/>
  <c r="R3491" i="2" s="1"/>
  <c r="O3492" i="2"/>
  <c r="R3492" i="2" s="1"/>
  <c r="O3493" i="2"/>
  <c r="R3493" i="2" s="1"/>
  <c r="O3494" i="2"/>
  <c r="R3494" i="2" s="1"/>
  <c r="J3495" i="2"/>
  <c r="V3495" i="2" s="1"/>
  <c r="O3495" i="2"/>
  <c r="R3495" i="2" s="1"/>
  <c r="J3497" i="2"/>
  <c r="V3497" i="2" s="1"/>
  <c r="O3497" i="2"/>
  <c r="R3497" i="2" s="1"/>
  <c r="J3499" i="2"/>
  <c r="V3499" i="2" s="1"/>
  <c r="O3499" i="2"/>
  <c r="R3499" i="2" s="1"/>
  <c r="J3501" i="2"/>
  <c r="V3501" i="2" s="1"/>
  <c r="O3501" i="2"/>
  <c r="R3501" i="2" s="1"/>
  <c r="J3503" i="2"/>
  <c r="V3503" i="2" s="1"/>
  <c r="O3503" i="2"/>
  <c r="R3503" i="2" s="1"/>
  <c r="J3505" i="2"/>
  <c r="V3505" i="2" s="1"/>
  <c r="O3505" i="2"/>
  <c r="R3505" i="2" s="1"/>
  <c r="J3507" i="2"/>
  <c r="V3507" i="2" s="1"/>
  <c r="O3507" i="2"/>
  <c r="R3507" i="2" s="1"/>
  <c r="J3509" i="2"/>
  <c r="V3509" i="2" s="1"/>
  <c r="O3509" i="2"/>
  <c r="R3509" i="2" s="1"/>
  <c r="K3495" i="2"/>
  <c r="W3495" i="2" s="1"/>
  <c r="P3495" i="2"/>
  <c r="S3495" i="2" s="1"/>
  <c r="K3497" i="2"/>
  <c r="W3497" i="2" s="1"/>
  <c r="P3497" i="2"/>
  <c r="S3497" i="2" s="1"/>
  <c r="K3499" i="2"/>
  <c r="W3499" i="2" s="1"/>
  <c r="P3499" i="2"/>
  <c r="S3499" i="2" s="1"/>
  <c r="K3501" i="2"/>
  <c r="W3501" i="2" s="1"/>
  <c r="P3501" i="2"/>
  <c r="S3501" i="2" s="1"/>
  <c r="K3503" i="2"/>
  <c r="W3503" i="2" s="1"/>
  <c r="P3503" i="2"/>
  <c r="S3503" i="2" s="1"/>
  <c r="K3505" i="2"/>
  <c r="W3505" i="2" s="1"/>
  <c r="P3505" i="2"/>
  <c r="S3505" i="2" s="1"/>
  <c r="K3507" i="2"/>
  <c r="W3507" i="2" s="1"/>
  <c r="P3507" i="2"/>
  <c r="S3507" i="2" s="1"/>
  <c r="K3509" i="2"/>
  <c r="W3509" i="2" s="1"/>
  <c r="P3509" i="2"/>
  <c r="S3509" i="2" s="1"/>
  <c r="Q3510" i="2"/>
  <c r="T3510" i="2" s="1"/>
  <c r="Q3511" i="2"/>
  <c r="T3511" i="2" s="1"/>
  <c r="Q3512" i="2"/>
  <c r="T3512" i="2" s="1"/>
  <c r="Q3513" i="2"/>
  <c r="T3513" i="2" s="1"/>
  <c r="Q3514" i="2"/>
  <c r="T3514" i="2" s="1"/>
  <c r="Q3515" i="2"/>
  <c r="T3515" i="2" s="1"/>
  <c r="Q3516" i="2"/>
  <c r="T3516" i="2" s="1"/>
  <c r="Q3517" i="2"/>
  <c r="T3517" i="2" s="1"/>
  <c r="Q3518" i="2"/>
  <c r="T3518" i="2" s="1"/>
  <c r="Q3519" i="2"/>
  <c r="T3519" i="2" s="1"/>
  <c r="Q3520" i="2"/>
  <c r="T3520" i="2" s="1"/>
  <c r="Q3521" i="2"/>
  <c r="T3521" i="2" s="1"/>
  <c r="Q3522" i="2"/>
  <c r="T3522" i="2" s="1"/>
  <c r="Q3523" i="2"/>
  <c r="T3523" i="2" s="1"/>
  <c r="Q3524" i="2"/>
  <c r="T3524" i="2" s="1"/>
  <c r="Q3525" i="2"/>
  <c r="T3525" i="2" s="1"/>
  <c r="Q3526" i="2"/>
  <c r="T3526" i="2" s="1"/>
  <c r="Q3527" i="2"/>
  <c r="T3527" i="2" s="1"/>
  <c r="Q3528" i="2"/>
  <c r="T3528" i="2" s="1"/>
  <c r="Q3529" i="2"/>
  <c r="T3529" i="2" s="1"/>
  <c r="Q3530" i="2"/>
  <c r="T3530" i="2" s="1"/>
  <c r="Q3531" i="2"/>
  <c r="T3531" i="2" s="1"/>
  <c r="Q3532" i="2"/>
  <c r="T3532" i="2" s="1"/>
  <c r="Q3533" i="2"/>
  <c r="T3533" i="2" s="1"/>
  <c r="Q3534" i="2"/>
  <c r="T3534" i="2" s="1"/>
  <c r="Q3535" i="2"/>
  <c r="T3535" i="2" s="1"/>
  <c r="O3536" i="2"/>
  <c r="R3536" i="2" s="1"/>
  <c r="O3537" i="2"/>
  <c r="R3537" i="2" s="1"/>
  <c r="O3538" i="2"/>
  <c r="R3538" i="2" s="1"/>
  <c r="O3539" i="2"/>
  <c r="R3539" i="2" s="1"/>
  <c r="O3540" i="2"/>
  <c r="R3540" i="2" s="1"/>
  <c r="O3541" i="2"/>
  <c r="R3541" i="2" s="1"/>
  <c r="O3542" i="2"/>
  <c r="R3542" i="2" s="1"/>
  <c r="O3543" i="2"/>
  <c r="R3543" i="2" s="1"/>
  <c r="O3544" i="2"/>
  <c r="R3544" i="2" s="1"/>
  <c r="O3545" i="2"/>
  <c r="R3545" i="2" s="1"/>
  <c r="O3546" i="2"/>
  <c r="R3546" i="2" s="1"/>
  <c r="O3547" i="2"/>
  <c r="R3547" i="2" s="1"/>
  <c r="O3548" i="2"/>
  <c r="R3548" i="2" s="1"/>
  <c r="O3549" i="2"/>
  <c r="R3549" i="2" s="1"/>
  <c r="O3550" i="2"/>
  <c r="R3550" i="2" s="1"/>
  <c r="O3551" i="2"/>
  <c r="R3551" i="2" s="1"/>
  <c r="O3552" i="2"/>
  <c r="R3552" i="2" s="1"/>
  <c r="O3553" i="2"/>
  <c r="R3553" i="2" s="1"/>
  <c r="O3554" i="2"/>
  <c r="R3554" i="2" s="1"/>
  <c r="O3555" i="2"/>
  <c r="R3555" i="2" s="1"/>
  <c r="O3556" i="2"/>
  <c r="R3556" i="2" s="1"/>
  <c r="O3557" i="2"/>
  <c r="R3557" i="2" s="1"/>
  <c r="O3558" i="2"/>
  <c r="R3558" i="2" s="1"/>
  <c r="O3559" i="2"/>
  <c r="R3559" i="2" s="1"/>
  <c r="O3560" i="2"/>
  <c r="R3560" i="2" s="1"/>
  <c r="O3561" i="2"/>
  <c r="R3561" i="2" s="1"/>
  <c r="O3562" i="2"/>
  <c r="R3562" i="2" s="1"/>
  <c r="AF2898" i="1"/>
  <c r="AF2930" i="1"/>
  <c r="AF2946" i="1"/>
  <c r="AF2962" i="1"/>
  <c r="AF2978" i="1"/>
  <c r="AF3006" i="1"/>
  <c r="AF3042" i="1"/>
  <c r="AF3058" i="1"/>
  <c r="AF3062" i="1"/>
  <c r="AF3090" i="1"/>
  <c r="AF3106" i="1"/>
  <c r="AE2897" i="1"/>
  <c r="AF2897" i="1" s="1"/>
  <c r="AE2900" i="1"/>
  <c r="AF2900" i="1" s="1"/>
  <c r="AE2904" i="1"/>
  <c r="AF2904" i="1" s="1"/>
  <c r="AE2905" i="1"/>
  <c r="AF2905" i="1" s="1"/>
  <c r="AE2908" i="1"/>
  <c r="AF2908" i="1" s="1"/>
  <c r="AE2909" i="1"/>
  <c r="AF2909" i="1" s="1"/>
  <c r="AE2912" i="1"/>
  <c r="AF2912" i="1" s="1"/>
  <c r="AE2913" i="1"/>
  <c r="AF2913" i="1" s="1"/>
  <c r="AE2916" i="1"/>
  <c r="AF2916" i="1" s="1"/>
  <c r="AE2917" i="1"/>
  <c r="AF2917" i="1" s="1"/>
  <c r="AE2920" i="1"/>
  <c r="AF2920" i="1" s="1"/>
  <c r="AE2921" i="1"/>
  <c r="AF2921" i="1" s="1"/>
  <c r="AE2924" i="1"/>
  <c r="AF2924" i="1" s="1"/>
  <c r="AE2925" i="1"/>
  <c r="AF2925" i="1" s="1"/>
  <c r="AE2929" i="1"/>
  <c r="AF2929" i="1" s="1"/>
  <c r="AE2933" i="1"/>
  <c r="AF2933" i="1" s="1"/>
  <c r="AE2937" i="1"/>
  <c r="AF2937" i="1" s="1"/>
  <c r="AE2941" i="1"/>
  <c r="AF2941" i="1" s="1"/>
  <c r="AE2945" i="1"/>
  <c r="AF2945" i="1" s="1"/>
  <c r="AE2949" i="1"/>
  <c r="AF2949" i="1" s="1"/>
  <c r="AE2953" i="1"/>
  <c r="AF2953" i="1" s="1"/>
  <c r="AE2957" i="1"/>
  <c r="AF2957" i="1" s="1"/>
  <c r="AE2961" i="1"/>
  <c r="AF2961" i="1" s="1"/>
  <c r="AE2988" i="1"/>
  <c r="AF2988" i="1" s="1"/>
  <c r="AE2992" i="1"/>
  <c r="AF2992" i="1" s="1"/>
  <c r="AE2996" i="1"/>
  <c r="AF2996" i="1" s="1"/>
  <c r="AE3000" i="1"/>
  <c r="AF3000" i="1" s="1"/>
  <c r="AE3004" i="1"/>
  <c r="AF3004" i="1" s="1"/>
  <c r="AE3005" i="1"/>
  <c r="AF3005" i="1" s="1"/>
  <c r="AE3006" i="1"/>
  <c r="AE3007" i="1"/>
  <c r="AF3007" i="1" s="1"/>
  <c r="AE3032" i="1"/>
  <c r="AF3032" i="1" s="1"/>
  <c r="AE3036" i="1"/>
  <c r="AF3036" i="1" s="1"/>
  <c r="AE3040" i="1"/>
  <c r="AF3040" i="1" s="1"/>
  <c r="AE3044" i="1"/>
  <c r="AF3044" i="1" s="1"/>
  <c r="AE3048" i="1"/>
  <c r="AF3048" i="1" s="1"/>
  <c r="AE3052" i="1"/>
  <c r="AF3052" i="1" s="1"/>
  <c r="AE3056" i="1"/>
  <c r="AF3056" i="1" s="1"/>
  <c r="AE3060" i="1"/>
  <c r="AF3060" i="1" s="1"/>
  <c r="AE3062" i="1"/>
  <c r="AE3064" i="1"/>
  <c r="AF3064" i="1" s="1"/>
  <c r="AE3068" i="1"/>
  <c r="AF3068" i="1" s="1"/>
  <c r="AE3069" i="1"/>
  <c r="AF3069" i="1" s="1"/>
  <c r="AE3073" i="1"/>
  <c r="AF3073" i="1" s="1"/>
  <c r="AE3077" i="1"/>
  <c r="AF3077" i="1" s="1"/>
  <c r="AE3080" i="1"/>
  <c r="AF3080" i="1" s="1"/>
  <c r="AE3081" i="1"/>
  <c r="AF3081" i="1" s="1"/>
  <c r="AE3084" i="1"/>
  <c r="AF3084" i="1" s="1"/>
  <c r="AE3085" i="1"/>
  <c r="AF3085" i="1" s="1"/>
  <c r="AE3088" i="1"/>
  <c r="AF3088" i="1" s="1"/>
  <c r="AE3089" i="1"/>
  <c r="AF3089" i="1" s="1"/>
  <c r="AE3092" i="1"/>
  <c r="AF3092" i="1" s="1"/>
  <c r="AE3096" i="1"/>
  <c r="AF3096" i="1" s="1"/>
  <c r="AE3097" i="1"/>
  <c r="AF3097" i="1" s="1"/>
  <c r="AE3100" i="1"/>
  <c r="AF3100" i="1" s="1"/>
  <c r="AE3101" i="1"/>
  <c r="AF3101" i="1" s="1"/>
  <c r="AE3104" i="1"/>
  <c r="AF3104" i="1" s="1"/>
  <c r="AE3105" i="1"/>
  <c r="AF3105" i="1" s="1"/>
  <c r="AE3108" i="1"/>
  <c r="AF3108" i="1" s="1"/>
  <c r="AE3112" i="1"/>
  <c r="AF3112" i="1" s="1"/>
  <c r="AD2991" i="1"/>
  <c r="AD2999" i="1"/>
  <c r="AD3004" i="1"/>
  <c r="AD3007" i="1"/>
  <c r="AD3031" i="1"/>
  <c r="AD3035" i="1"/>
  <c r="AD3039" i="1"/>
  <c r="AD3043" i="1"/>
  <c r="AD3047" i="1"/>
  <c r="AD3051" i="1"/>
  <c r="AD3055" i="1"/>
  <c r="AD3059" i="1"/>
  <c r="AD3063" i="1"/>
  <c r="AD3067" i="1"/>
  <c r="AD3071" i="1"/>
  <c r="AD3075" i="1"/>
  <c r="AD3079" i="1"/>
  <c r="AD3084" i="1"/>
  <c r="AD3087" i="1"/>
  <c r="AD3095" i="1"/>
  <c r="AD3100" i="1"/>
  <c r="AD3103" i="1"/>
  <c r="AD3111" i="1"/>
  <c r="AC2898" i="1"/>
  <c r="AD2898" i="1" s="1"/>
  <c r="AC2899" i="1"/>
  <c r="AD2899" i="1" s="1"/>
  <c r="AC2925" i="1"/>
  <c r="AD2925" i="1" s="1"/>
  <c r="AC2926" i="1"/>
  <c r="AD2926" i="1" s="1"/>
  <c r="AC2930" i="1"/>
  <c r="AD2930" i="1" s="1"/>
  <c r="AC2934" i="1"/>
  <c r="AD2934" i="1" s="1"/>
  <c r="AC2938" i="1"/>
  <c r="AD2938" i="1" s="1"/>
  <c r="AC2942" i="1"/>
  <c r="AD2942" i="1" s="1"/>
  <c r="AC2946" i="1"/>
  <c r="AD2946" i="1" s="1"/>
  <c r="AC2950" i="1"/>
  <c r="AD2950" i="1" s="1"/>
  <c r="AC2954" i="1"/>
  <c r="AD2954" i="1" s="1"/>
  <c r="AC2955" i="1"/>
  <c r="AD2955" i="1" s="1"/>
  <c r="AC2958" i="1"/>
  <c r="AD2958" i="1" s="1"/>
  <c r="AC2962" i="1"/>
  <c r="AD2962" i="1" s="1"/>
  <c r="AC2971" i="1"/>
  <c r="AD2971" i="1" s="1"/>
  <c r="AC2987" i="1"/>
  <c r="AD2987" i="1" s="1"/>
  <c r="AC2991" i="1"/>
  <c r="AC2995" i="1"/>
  <c r="AD2995" i="1" s="1"/>
  <c r="AC2999" i="1"/>
  <c r="AC3003" i="1"/>
  <c r="AD3003" i="1" s="1"/>
  <c r="AC3004" i="1"/>
  <c r="AC3006" i="1"/>
  <c r="AD3006" i="1" s="1"/>
  <c r="AC3007" i="1"/>
  <c r="AC3026" i="1"/>
  <c r="AD3026" i="1" s="1"/>
  <c r="AC3031" i="1"/>
  <c r="AC3035" i="1"/>
  <c r="AC3039" i="1"/>
  <c r="AC3042" i="1"/>
  <c r="AD3042" i="1" s="1"/>
  <c r="AC3043" i="1"/>
  <c r="AC3047" i="1"/>
  <c r="AC3050" i="1"/>
  <c r="AD3050" i="1" s="1"/>
  <c r="AC3051" i="1"/>
  <c r="AC3055" i="1"/>
  <c r="AC3058" i="1"/>
  <c r="AD3058" i="1" s="1"/>
  <c r="AC3059" i="1"/>
  <c r="AC3062" i="1"/>
  <c r="AD3062" i="1" s="1"/>
  <c r="AC3063" i="1"/>
  <c r="AC3066" i="1"/>
  <c r="AD3066" i="1" s="1"/>
  <c r="AC3067" i="1"/>
  <c r="AC3071" i="1"/>
  <c r="AC3075" i="1"/>
  <c r="AC3079" i="1"/>
  <c r="AC3082" i="1"/>
  <c r="AD3082" i="1" s="1"/>
  <c r="AC3087" i="1"/>
  <c r="AC3090" i="1"/>
  <c r="AD3090" i="1" s="1"/>
  <c r="AC3095" i="1"/>
  <c r="AC3098" i="1"/>
  <c r="AD3098" i="1" s="1"/>
  <c r="AC3103" i="1"/>
  <c r="AC3106" i="1"/>
  <c r="AD3106" i="1" s="1"/>
  <c r="AC3111" i="1"/>
  <c r="AB3073" i="1"/>
  <c r="AB3094" i="1"/>
  <c r="AB3097" i="1"/>
  <c r="AA3000" i="1"/>
  <c r="AB3000" i="1" s="1"/>
  <c r="AA3037" i="1"/>
  <c r="AB3037" i="1" s="1"/>
  <c r="AA3088" i="1"/>
  <c r="AB3088" i="1" s="1"/>
  <c r="AA3104" i="1"/>
  <c r="AB3104" i="1" s="1"/>
  <c r="Y3112" i="1"/>
  <c r="AC3112" i="1" s="1"/>
  <c r="AD3112" i="1" s="1"/>
  <c r="F3112" i="1"/>
  <c r="L3112" i="1" s="1"/>
  <c r="N3112" i="1" s="1"/>
  <c r="D3112" i="1"/>
  <c r="H3112" i="1" s="1"/>
  <c r="P3112" i="1" s="1"/>
  <c r="C3112" i="1"/>
  <c r="G3112" i="1" s="1"/>
  <c r="O3112" i="1" s="1"/>
  <c r="AA3112" i="1" s="1"/>
  <c r="AB3112" i="1" s="1"/>
  <c r="Y3111" i="1"/>
  <c r="AE3111" i="1" s="1"/>
  <c r="AF3111" i="1" s="1"/>
  <c r="F3111" i="1"/>
  <c r="L3111" i="1" s="1"/>
  <c r="N3111" i="1" s="1"/>
  <c r="D3111" i="1"/>
  <c r="C3111" i="1"/>
  <c r="Y3110" i="1"/>
  <c r="AE3110" i="1" s="1"/>
  <c r="AF3110" i="1" s="1"/>
  <c r="H3110" i="1"/>
  <c r="P3110" i="1" s="1"/>
  <c r="F3110" i="1"/>
  <c r="L3110" i="1" s="1"/>
  <c r="N3110" i="1" s="1"/>
  <c r="D3110" i="1"/>
  <c r="C3110" i="1"/>
  <c r="G3110" i="1" s="1"/>
  <c r="O3110" i="1" s="1"/>
  <c r="Y3109" i="1"/>
  <c r="AC3109" i="1" s="1"/>
  <c r="AD3109" i="1" s="1"/>
  <c r="F3109" i="1"/>
  <c r="L3109" i="1" s="1"/>
  <c r="N3109" i="1" s="1"/>
  <c r="D3109" i="1"/>
  <c r="C3109" i="1"/>
  <c r="Y3108" i="1"/>
  <c r="AC3108" i="1" s="1"/>
  <c r="AD3108" i="1" s="1"/>
  <c r="H3108" i="1"/>
  <c r="P3108" i="1" s="1"/>
  <c r="F3108" i="1"/>
  <c r="L3108" i="1" s="1"/>
  <c r="N3108" i="1" s="1"/>
  <c r="D3108" i="1"/>
  <c r="C3108" i="1"/>
  <c r="Y3107" i="1"/>
  <c r="N3107" i="1"/>
  <c r="F3107" i="1"/>
  <c r="L3107" i="1" s="1"/>
  <c r="D3107" i="1"/>
  <c r="H3107" i="1" s="1"/>
  <c r="P3107" i="1" s="1"/>
  <c r="C3107" i="1"/>
  <c r="G3107" i="1" s="1"/>
  <c r="O3107" i="1" s="1"/>
  <c r="AA3107" i="1" s="1"/>
  <c r="AB3107" i="1" s="1"/>
  <c r="Y3106" i="1"/>
  <c r="AE3106" i="1" s="1"/>
  <c r="F3106" i="1"/>
  <c r="L3106" i="1" s="1"/>
  <c r="N3106" i="1" s="1"/>
  <c r="D3106" i="1"/>
  <c r="H3106" i="1" s="1"/>
  <c r="P3106" i="1" s="1"/>
  <c r="C3106" i="1"/>
  <c r="Y3105" i="1"/>
  <c r="AC3105" i="1" s="1"/>
  <c r="AD3105" i="1" s="1"/>
  <c r="N3105" i="1"/>
  <c r="H3105" i="1"/>
  <c r="P3105" i="1" s="1"/>
  <c r="F3105" i="1"/>
  <c r="L3105" i="1" s="1"/>
  <c r="D3105" i="1"/>
  <c r="C3105" i="1"/>
  <c r="G3105" i="1" s="1"/>
  <c r="O3105" i="1" s="1"/>
  <c r="AA3105" i="1" s="1"/>
  <c r="AB3105" i="1" s="1"/>
  <c r="Y3104" i="1"/>
  <c r="AC3104" i="1" s="1"/>
  <c r="AD3104" i="1" s="1"/>
  <c r="F3104" i="1"/>
  <c r="L3104" i="1" s="1"/>
  <c r="N3104" i="1" s="1"/>
  <c r="D3104" i="1"/>
  <c r="H3104" i="1" s="1"/>
  <c r="P3104" i="1" s="1"/>
  <c r="C3104" i="1"/>
  <c r="G3104" i="1" s="1"/>
  <c r="O3104" i="1" s="1"/>
  <c r="Y3103" i="1"/>
  <c r="AE3103" i="1" s="1"/>
  <c r="AF3103" i="1" s="1"/>
  <c r="H3103" i="1"/>
  <c r="P3103" i="1" s="1"/>
  <c r="F3103" i="1"/>
  <c r="L3103" i="1" s="1"/>
  <c r="N3103" i="1" s="1"/>
  <c r="D3103" i="1"/>
  <c r="C3103" i="1"/>
  <c r="Y3102" i="1"/>
  <c r="H3102" i="1"/>
  <c r="P3102" i="1" s="1"/>
  <c r="F3102" i="1"/>
  <c r="L3102" i="1" s="1"/>
  <c r="N3102" i="1" s="1"/>
  <c r="D3102" i="1"/>
  <c r="C3102" i="1"/>
  <c r="G3102" i="1" s="1"/>
  <c r="O3102" i="1" s="1"/>
  <c r="AA3102" i="1" s="1"/>
  <c r="AB3102" i="1" s="1"/>
  <c r="Y3101" i="1"/>
  <c r="AC3101" i="1" s="1"/>
  <c r="AD3101" i="1" s="1"/>
  <c r="F3101" i="1"/>
  <c r="L3101" i="1" s="1"/>
  <c r="N3101" i="1" s="1"/>
  <c r="D3101" i="1"/>
  <c r="H3101" i="1" s="1"/>
  <c r="P3101" i="1" s="1"/>
  <c r="C3101" i="1"/>
  <c r="Y3100" i="1"/>
  <c r="AC3100" i="1" s="1"/>
  <c r="F3100" i="1"/>
  <c r="L3100" i="1" s="1"/>
  <c r="N3100" i="1" s="1"/>
  <c r="D3100" i="1"/>
  <c r="C3100" i="1"/>
  <c r="Y3099" i="1"/>
  <c r="AE3099" i="1" s="1"/>
  <c r="AF3099" i="1" s="1"/>
  <c r="N3099" i="1"/>
  <c r="F3099" i="1"/>
  <c r="L3099" i="1" s="1"/>
  <c r="D3099" i="1"/>
  <c r="H3099" i="1" s="1"/>
  <c r="P3099" i="1" s="1"/>
  <c r="C3099" i="1"/>
  <c r="G3099" i="1" s="1"/>
  <c r="O3099" i="1" s="1"/>
  <c r="AA3099" i="1" s="1"/>
  <c r="AB3099" i="1" s="1"/>
  <c r="Y3098" i="1"/>
  <c r="AE3098" i="1" s="1"/>
  <c r="AF3098" i="1" s="1"/>
  <c r="F3098" i="1"/>
  <c r="L3098" i="1" s="1"/>
  <c r="N3098" i="1" s="1"/>
  <c r="D3098" i="1"/>
  <c r="C3098" i="1"/>
  <c r="Y3097" i="1"/>
  <c r="AC3097" i="1" s="1"/>
  <c r="AD3097" i="1" s="1"/>
  <c r="N3097" i="1"/>
  <c r="H3097" i="1"/>
  <c r="P3097" i="1" s="1"/>
  <c r="F3097" i="1"/>
  <c r="L3097" i="1" s="1"/>
  <c r="D3097" i="1"/>
  <c r="C3097" i="1"/>
  <c r="G3097" i="1" s="1"/>
  <c r="O3097" i="1" s="1"/>
  <c r="AA3097" i="1" s="1"/>
  <c r="Y3096" i="1"/>
  <c r="AC3096" i="1" s="1"/>
  <c r="AD3096" i="1" s="1"/>
  <c r="F3096" i="1"/>
  <c r="L3096" i="1" s="1"/>
  <c r="N3096" i="1" s="1"/>
  <c r="D3096" i="1"/>
  <c r="H3096" i="1" s="1"/>
  <c r="P3096" i="1" s="1"/>
  <c r="C3096" i="1"/>
  <c r="G3096" i="1" s="1"/>
  <c r="O3096" i="1" s="1"/>
  <c r="AA3096" i="1" s="1"/>
  <c r="AB3096" i="1" s="1"/>
  <c r="Y3095" i="1"/>
  <c r="AE3095" i="1" s="1"/>
  <c r="AF3095" i="1" s="1"/>
  <c r="F3095" i="1"/>
  <c r="L3095" i="1" s="1"/>
  <c r="N3095" i="1" s="1"/>
  <c r="D3095" i="1"/>
  <c r="C3095" i="1"/>
  <c r="Y3094" i="1"/>
  <c r="AE3094" i="1" s="1"/>
  <c r="AF3094" i="1" s="1"/>
  <c r="H3094" i="1"/>
  <c r="P3094" i="1" s="1"/>
  <c r="F3094" i="1"/>
  <c r="L3094" i="1" s="1"/>
  <c r="N3094" i="1" s="1"/>
  <c r="D3094" i="1"/>
  <c r="C3094" i="1"/>
  <c r="G3094" i="1" s="1"/>
  <c r="O3094" i="1" s="1"/>
  <c r="AA3094" i="1" s="1"/>
  <c r="Y3093" i="1"/>
  <c r="AC3093" i="1" s="1"/>
  <c r="AD3093" i="1" s="1"/>
  <c r="F3093" i="1"/>
  <c r="L3093" i="1" s="1"/>
  <c r="N3093" i="1" s="1"/>
  <c r="D3093" i="1"/>
  <c r="C3093" i="1"/>
  <c r="Y3092" i="1"/>
  <c r="AC3092" i="1" s="1"/>
  <c r="AD3092" i="1" s="1"/>
  <c r="H3092" i="1"/>
  <c r="P3092" i="1" s="1"/>
  <c r="F3092" i="1"/>
  <c r="L3092" i="1" s="1"/>
  <c r="N3092" i="1" s="1"/>
  <c r="D3092" i="1"/>
  <c r="C3092" i="1"/>
  <c r="Y3091" i="1"/>
  <c r="N3091" i="1"/>
  <c r="F3091" i="1"/>
  <c r="L3091" i="1" s="1"/>
  <c r="D3091" i="1"/>
  <c r="H3091" i="1" s="1"/>
  <c r="P3091" i="1" s="1"/>
  <c r="C3091" i="1"/>
  <c r="G3091" i="1" s="1"/>
  <c r="O3091" i="1" s="1"/>
  <c r="AA3091" i="1" s="1"/>
  <c r="AB3091" i="1" s="1"/>
  <c r="Y3090" i="1"/>
  <c r="AE3090" i="1" s="1"/>
  <c r="F3090" i="1"/>
  <c r="L3090" i="1" s="1"/>
  <c r="N3090" i="1" s="1"/>
  <c r="D3090" i="1"/>
  <c r="H3090" i="1" s="1"/>
  <c r="P3090" i="1" s="1"/>
  <c r="C3090" i="1"/>
  <c r="Y3089" i="1"/>
  <c r="AC3089" i="1" s="1"/>
  <c r="AD3089" i="1" s="1"/>
  <c r="N3089" i="1"/>
  <c r="H3089" i="1"/>
  <c r="P3089" i="1" s="1"/>
  <c r="F3089" i="1"/>
  <c r="L3089" i="1" s="1"/>
  <c r="D3089" i="1"/>
  <c r="C3089" i="1"/>
  <c r="G3089" i="1" s="1"/>
  <c r="O3089" i="1" s="1"/>
  <c r="AA3089" i="1" s="1"/>
  <c r="AB3089" i="1" s="1"/>
  <c r="Y3088" i="1"/>
  <c r="AC3088" i="1" s="1"/>
  <c r="AD3088" i="1" s="1"/>
  <c r="F3088" i="1"/>
  <c r="L3088" i="1" s="1"/>
  <c r="N3088" i="1" s="1"/>
  <c r="D3088" i="1"/>
  <c r="H3088" i="1" s="1"/>
  <c r="P3088" i="1" s="1"/>
  <c r="C3088" i="1"/>
  <c r="G3088" i="1" s="1"/>
  <c r="O3088" i="1" s="1"/>
  <c r="Y3087" i="1"/>
  <c r="AE3087" i="1" s="1"/>
  <c r="AF3087" i="1" s="1"/>
  <c r="H3087" i="1"/>
  <c r="P3087" i="1" s="1"/>
  <c r="F3087" i="1"/>
  <c r="L3087" i="1" s="1"/>
  <c r="N3087" i="1" s="1"/>
  <c r="D3087" i="1"/>
  <c r="C3087" i="1"/>
  <c r="Y3086" i="1"/>
  <c r="H3086" i="1"/>
  <c r="P3086" i="1" s="1"/>
  <c r="F3086" i="1"/>
  <c r="L3086" i="1" s="1"/>
  <c r="N3086" i="1" s="1"/>
  <c r="D3086" i="1"/>
  <c r="C3086" i="1"/>
  <c r="G3086" i="1" s="1"/>
  <c r="O3086" i="1" s="1"/>
  <c r="AA3086" i="1" s="1"/>
  <c r="AB3086" i="1" s="1"/>
  <c r="Y3085" i="1"/>
  <c r="AC3085" i="1" s="1"/>
  <c r="AD3085" i="1" s="1"/>
  <c r="F3085" i="1"/>
  <c r="L3085" i="1" s="1"/>
  <c r="N3085" i="1" s="1"/>
  <c r="D3085" i="1"/>
  <c r="H3085" i="1" s="1"/>
  <c r="P3085" i="1" s="1"/>
  <c r="C3085" i="1"/>
  <c r="Y3084" i="1"/>
  <c r="AC3084" i="1" s="1"/>
  <c r="F3084" i="1"/>
  <c r="L3084" i="1" s="1"/>
  <c r="N3084" i="1" s="1"/>
  <c r="D3084" i="1"/>
  <c r="C3084" i="1"/>
  <c r="Y3083" i="1"/>
  <c r="AE3083" i="1" s="1"/>
  <c r="AF3083" i="1" s="1"/>
  <c r="N3083" i="1"/>
  <c r="F3083" i="1"/>
  <c r="L3083" i="1" s="1"/>
  <c r="D3083" i="1"/>
  <c r="H3083" i="1" s="1"/>
  <c r="P3083" i="1" s="1"/>
  <c r="C3083" i="1"/>
  <c r="G3083" i="1" s="1"/>
  <c r="O3083" i="1" s="1"/>
  <c r="AA3083" i="1" s="1"/>
  <c r="AB3083" i="1" s="1"/>
  <c r="Y3082" i="1"/>
  <c r="AE3082" i="1" s="1"/>
  <c r="AF3082" i="1" s="1"/>
  <c r="F3082" i="1"/>
  <c r="L3082" i="1" s="1"/>
  <c r="N3082" i="1" s="1"/>
  <c r="D3082" i="1"/>
  <c r="C3082" i="1"/>
  <c r="Y3081" i="1"/>
  <c r="AC3081" i="1" s="1"/>
  <c r="AD3081" i="1" s="1"/>
  <c r="N3081" i="1"/>
  <c r="H3081" i="1"/>
  <c r="P3081" i="1" s="1"/>
  <c r="F3081" i="1"/>
  <c r="L3081" i="1" s="1"/>
  <c r="D3081" i="1"/>
  <c r="C3081" i="1"/>
  <c r="G3081" i="1" s="1"/>
  <c r="O3081" i="1" s="1"/>
  <c r="AA3081" i="1" s="1"/>
  <c r="AB3081" i="1" s="1"/>
  <c r="Y3080" i="1"/>
  <c r="AC3080" i="1" s="1"/>
  <c r="AD3080" i="1" s="1"/>
  <c r="F3080" i="1"/>
  <c r="L3080" i="1" s="1"/>
  <c r="N3080" i="1" s="1"/>
  <c r="D3080" i="1"/>
  <c r="H3080" i="1" s="1"/>
  <c r="P3080" i="1" s="1"/>
  <c r="C3080" i="1"/>
  <c r="G3080" i="1" s="1"/>
  <c r="O3080" i="1" s="1"/>
  <c r="AA3080" i="1" s="1"/>
  <c r="AB3080" i="1" s="1"/>
  <c r="Y3079" i="1"/>
  <c r="AE3079" i="1" s="1"/>
  <c r="AF3079" i="1" s="1"/>
  <c r="N3079" i="1"/>
  <c r="H3079" i="1"/>
  <c r="P3079" i="1" s="1"/>
  <c r="G3079" i="1"/>
  <c r="O3079" i="1" s="1"/>
  <c r="AA3079" i="1" s="1"/>
  <c r="AB3079" i="1" s="1"/>
  <c r="F3079" i="1"/>
  <c r="L3079" i="1" s="1"/>
  <c r="D3079" i="1"/>
  <c r="C3079" i="1"/>
  <c r="Y3078" i="1"/>
  <c r="F3078" i="1"/>
  <c r="D3078" i="1"/>
  <c r="H3078" i="1" s="1"/>
  <c r="P3078" i="1" s="1"/>
  <c r="C3078" i="1"/>
  <c r="Y3077" i="1"/>
  <c r="AC3077" i="1" s="1"/>
  <c r="AD3077" i="1" s="1"/>
  <c r="H3077" i="1"/>
  <c r="P3077" i="1" s="1"/>
  <c r="G3077" i="1"/>
  <c r="O3077" i="1" s="1"/>
  <c r="AA3077" i="1" s="1"/>
  <c r="AB3077" i="1" s="1"/>
  <c r="F3077" i="1"/>
  <c r="L3077" i="1" s="1"/>
  <c r="N3077" i="1" s="1"/>
  <c r="D3077" i="1"/>
  <c r="C3077" i="1"/>
  <c r="Y3076" i="1"/>
  <c r="AC3076" i="1" s="1"/>
  <c r="AD3076" i="1" s="1"/>
  <c r="F3076" i="1"/>
  <c r="L3076" i="1" s="1"/>
  <c r="N3076" i="1" s="1"/>
  <c r="D3076" i="1"/>
  <c r="H3076" i="1" s="1"/>
  <c r="P3076" i="1" s="1"/>
  <c r="C3076" i="1"/>
  <c r="Y3075" i="1"/>
  <c r="AE3075" i="1" s="1"/>
  <c r="AF3075" i="1" s="1"/>
  <c r="H3075" i="1"/>
  <c r="P3075" i="1" s="1"/>
  <c r="G3075" i="1"/>
  <c r="O3075" i="1" s="1"/>
  <c r="AA3075" i="1" s="1"/>
  <c r="AB3075" i="1" s="1"/>
  <c r="F3075" i="1"/>
  <c r="L3075" i="1" s="1"/>
  <c r="N3075" i="1" s="1"/>
  <c r="D3075" i="1"/>
  <c r="C3075" i="1"/>
  <c r="Y3074" i="1"/>
  <c r="AE3074" i="1" s="1"/>
  <c r="AF3074" i="1" s="1"/>
  <c r="F3074" i="1"/>
  <c r="L3074" i="1" s="1"/>
  <c r="N3074" i="1" s="1"/>
  <c r="D3074" i="1"/>
  <c r="H3074" i="1" s="1"/>
  <c r="P3074" i="1" s="1"/>
  <c r="C3074" i="1"/>
  <c r="G3074" i="1" s="1"/>
  <c r="O3074" i="1" s="1"/>
  <c r="Y3073" i="1"/>
  <c r="AC3073" i="1" s="1"/>
  <c r="AD3073" i="1" s="1"/>
  <c r="H3073" i="1"/>
  <c r="P3073" i="1" s="1"/>
  <c r="G3073" i="1"/>
  <c r="O3073" i="1" s="1"/>
  <c r="AA3073" i="1" s="1"/>
  <c r="F3073" i="1"/>
  <c r="L3073" i="1" s="1"/>
  <c r="N3073" i="1" s="1"/>
  <c r="D3073" i="1"/>
  <c r="C3073" i="1"/>
  <c r="Y3072" i="1"/>
  <c r="F3072" i="1"/>
  <c r="L3072" i="1" s="1"/>
  <c r="N3072" i="1" s="1"/>
  <c r="D3072" i="1"/>
  <c r="H3072" i="1" s="1"/>
  <c r="P3072" i="1" s="1"/>
  <c r="C3072" i="1"/>
  <c r="Y3071" i="1"/>
  <c r="AE3071" i="1" s="1"/>
  <c r="AF3071" i="1" s="1"/>
  <c r="H3071" i="1"/>
  <c r="P3071" i="1" s="1"/>
  <c r="G3071" i="1"/>
  <c r="O3071" i="1" s="1"/>
  <c r="AA3071" i="1" s="1"/>
  <c r="AB3071" i="1" s="1"/>
  <c r="F3071" i="1"/>
  <c r="L3071" i="1" s="1"/>
  <c r="N3071" i="1" s="1"/>
  <c r="D3071" i="1"/>
  <c r="C3071" i="1"/>
  <c r="Y3070" i="1"/>
  <c r="F3070" i="1"/>
  <c r="G3070" i="1" s="1"/>
  <c r="O3070" i="1" s="1"/>
  <c r="D3070" i="1"/>
  <c r="C3070" i="1"/>
  <c r="Y3069" i="1"/>
  <c r="AC3069" i="1" s="1"/>
  <c r="AD3069" i="1" s="1"/>
  <c r="F3069" i="1"/>
  <c r="D3069" i="1"/>
  <c r="H3069" i="1" s="1"/>
  <c r="P3069" i="1" s="1"/>
  <c r="C3069" i="1"/>
  <c r="Y3068" i="1"/>
  <c r="AC3068" i="1" s="1"/>
  <c r="AD3068" i="1" s="1"/>
  <c r="K3068" i="1"/>
  <c r="M3068" i="1" s="1"/>
  <c r="F3068" i="1"/>
  <c r="L3068" i="1" s="1"/>
  <c r="N3068" i="1" s="1"/>
  <c r="D3068" i="1"/>
  <c r="H3068" i="1" s="1"/>
  <c r="P3068" i="1" s="1"/>
  <c r="C3068" i="1"/>
  <c r="G3068" i="1" s="1"/>
  <c r="O3068" i="1" s="1"/>
  <c r="AA3068" i="1" s="1"/>
  <c r="AB3068" i="1" s="1"/>
  <c r="Y3067" i="1"/>
  <c r="AE3067" i="1" s="1"/>
  <c r="AF3067" i="1" s="1"/>
  <c r="K3067" i="1"/>
  <c r="M3067" i="1" s="1"/>
  <c r="G3067" i="1"/>
  <c r="O3067" i="1" s="1"/>
  <c r="AA3067" i="1" s="1"/>
  <c r="AB3067" i="1" s="1"/>
  <c r="F3067" i="1"/>
  <c r="L3067" i="1" s="1"/>
  <c r="N3067" i="1" s="1"/>
  <c r="D3067" i="1"/>
  <c r="H3067" i="1" s="1"/>
  <c r="P3067" i="1" s="1"/>
  <c r="C3067" i="1"/>
  <c r="Y3066" i="1"/>
  <c r="AE3066" i="1" s="1"/>
  <c r="AF3066" i="1" s="1"/>
  <c r="F3066" i="1"/>
  <c r="D3066" i="1"/>
  <c r="C3066" i="1"/>
  <c r="Y3065" i="1"/>
  <c r="AC3065" i="1" s="1"/>
  <c r="AD3065" i="1" s="1"/>
  <c r="F3065" i="1"/>
  <c r="D3065" i="1"/>
  <c r="H3065" i="1" s="1"/>
  <c r="P3065" i="1" s="1"/>
  <c r="C3065" i="1"/>
  <c r="G3065" i="1" s="1"/>
  <c r="O3065" i="1" s="1"/>
  <c r="AA3065" i="1" s="1"/>
  <c r="AB3065" i="1" s="1"/>
  <c r="Y3064" i="1"/>
  <c r="AC3064" i="1" s="1"/>
  <c r="AD3064" i="1" s="1"/>
  <c r="K3064" i="1"/>
  <c r="M3064" i="1" s="1"/>
  <c r="F3064" i="1"/>
  <c r="L3064" i="1" s="1"/>
  <c r="N3064" i="1" s="1"/>
  <c r="D3064" i="1"/>
  <c r="H3064" i="1" s="1"/>
  <c r="P3064" i="1" s="1"/>
  <c r="AA3064" i="1" s="1"/>
  <c r="AB3064" i="1" s="1"/>
  <c r="C3064" i="1"/>
  <c r="G3064" i="1" s="1"/>
  <c r="O3064" i="1" s="1"/>
  <c r="Y3063" i="1"/>
  <c r="AE3063" i="1" s="1"/>
  <c r="AF3063" i="1" s="1"/>
  <c r="K3063" i="1"/>
  <c r="M3063" i="1" s="1"/>
  <c r="G3063" i="1"/>
  <c r="O3063" i="1" s="1"/>
  <c r="AA3063" i="1" s="1"/>
  <c r="AB3063" i="1" s="1"/>
  <c r="F3063" i="1"/>
  <c r="L3063" i="1" s="1"/>
  <c r="N3063" i="1" s="1"/>
  <c r="D3063" i="1"/>
  <c r="H3063" i="1" s="1"/>
  <c r="P3063" i="1" s="1"/>
  <c r="C3063" i="1"/>
  <c r="L3062" i="1"/>
  <c r="N3062" i="1" s="1"/>
  <c r="F3062" i="1"/>
  <c r="K3062" i="1" s="1"/>
  <c r="M3062" i="1" s="1"/>
  <c r="D3062" i="1"/>
  <c r="C3062" i="1"/>
  <c r="G3062" i="1" s="1"/>
  <c r="O3062" i="1" s="1"/>
  <c r="Y3061" i="1"/>
  <c r="F3061" i="1"/>
  <c r="K3061" i="1" s="1"/>
  <c r="M3061" i="1" s="1"/>
  <c r="D3061" i="1"/>
  <c r="C3061" i="1"/>
  <c r="G3061" i="1" s="1"/>
  <c r="O3061" i="1" s="1"/>
  <c r="Y3060" i="1"/>
  <c r="AC3060" i="1" s="1"/>
  <c r="AD3060" i="1" s="1"/>
  <c r="F3060" i="1"/>
  <c r="D3060" i="1"/>
  <c r="C3060" i="1"/>
  <c r="Y3059" i="1"/>
  <c r="AE3059" i="1" s="1"/>
  <c r="AF3059" i="1" s="1"/>
  <c r="F3059" i="1"/>
  <c r="K3059" i="1" s="1"/>
  <c r="M3059" i="1" s="1"/>
  <c r="D3059" i="1"/>
  <c r="C3059" i="1"/>
  <c r="Y3058" i="1"/>
  <c r="AE3058" i="1" s="1"/>
  <c r="L3058" i="1"/>
  <c r="N3058" i="1" s="1"/>
  <c r="F3058" i="1"/>
  <c r="K3058" i="1" s="1"/>
  <c r="M3058" i="1" s="1"/>
  <c r="D3058" i="1"/>
  <c r="C3058" i="1"/>
  <c r="G3058" i="1" s="1"/>
  <c r="O3058" i="1" s="1"/>
  <c r="AA3058" i="1" s="1"/>
  <c r="AB3058" i="1" s="1"/>
  <c r="Y3057" i="1"/>
  <c r="AC3057" i="1" s="1"/>
  <c r="AD3057" i="1" s="1"/>
  <c r="F3057" i="1"/>
  <c r="K3057" i="1" s="1"/>
  <c r="M3057" i="1" s="1"/>
  <c r="D3057" i="1"/>
  <c r="C3057" i="1"/>
  <c r="G3057" i="1" s="1"/>
  <c r="O3057" i="1" s="1"/>
  <c r="AA3057" i="1" s="1"/>
  <c r="AB3057" i="1" s="1"/>
  <c r="Y3056" i="1"/>
  <c r="AC3056" i="1" s="1"/>
  <c r="AD3056" i="1" s="1"/>
  <c r="F3056" i="1"/>
  <c r="D3056" i="1"/>
  <c r="C3056" i="1"/>
  <c r="Y3055" i="1"/>
  <c r="AE3055" i="1" s="1"/>
  <c r="AF3055" i="1" s="1"/>
  <c r="L3055" i="1"/>
  <c r="N3055" i="1" s="1"/>
  <c r="F3055" i="1"/>
  <c r="K3055" i="1" s="1"/>
  <c r="M3055" i="1" s="1"/>
  <c r="D3055" i="1"/>
  <c r="C3055" i="1"/>
  <c r="Y3054" i="1"/>
  <c r="L3054" i="1"/>
  <c r="N3054" i="1" s="1"/>
  <c r="F3054" i="1"/>
  <c r="K3054" i="1" s="1"/>
  <c r="M3054" i="1" s="1"/>
  <c r="D3054" i="1"/>
  <c r="C3054" i="1"/>
  <c r="G3054" i="1" s="1"/>
  <c r="O3054" i="1" s="1"/>
  <c r="AA3054" i="1" s="1"/>
  <c r="AB3054" i="1" s="1"/>
  <c r="Y3053" i="1"/>
  <c r="F3053" i="1"/>
  <c r="K3053" i="1" s="1"/>
  <c r="M3053" i="1" s="1"/>
  <c r="D3053" i="1"/>
  <c r="C3053" i="1"/>
  <c r="G3053" i="1" s="1"/>
  <c r="O3053" i="1" s="1"/>
  <c r="Y3052" i="1"/>
  <c r="AC3052" i="1" s="1"/>
  <c r="AD3052" i="1" s="1"/>
  <c r="F3052" i="1"/>
  <c r="D3052" i="1"/>
  <c r="C3052" i="1"/>
  <c r="Y3051" i="1"/>
  <c r="AE3051" i="1" s="1"/>
  <c r="AF3051" i="1" s="1"/>
  <c r="F3051" i="1"/>
  <c r="K3051" i="1" s="1"/>
  <c r="M3051" i="1" s="1"/>
  <c r="D3051" i="1"/>
  <c r="C3051" i="1"/>
  <c r="Y3050" i="1"/>
  <c r="AE3050" i="1" s="1"/>
  <c r="AF3050" i="1" s="1"/>
  <c r="L3050" i="1"/>
  <c r="N3050" i="1" s="1"/>
  <c r="F3050" i="1"/>
  <c r="K3050" i="1" s="1"/>
  <c r="M3050" i="1" s="1"/>
  <c r="D3050" i="1"/>
  <c r="C3050" i="1"/>
  <c r="G3050" i="1" s="1"/>
  <c r="O3050" i="1" s="1"/>
  <c r="Y3049" i="1"/>
  <c r="AC3049" i="1" s="1"/>
  <c r="AD3049" i="1" s="1"/>
  <c r="F3049" i="1"/>
  <c r="K3049" i="1" s="1"/>
  <c r="M3049" i="1" s="1"/>
  <c r="D3049" i="1"/>
  <c r="C3049" i="1"/>
  <c r="G3049" i="1" s="1"/>
  <c r="O3049" i="1" s="1"/>
  <c r="Y3048" i="1"/>
  <c r="AC3048" i="1" s="1"/>
  <c r="AD3048" i="1" s="1"/>
  <c r="F3048" i="1"/>
  <c r="D3048" i="1"/>
  <c r="C3048" i="1"/>
  <c r="Y3047" i="1"/>
  <c r="AE3047" i="1" s="1"/>
  <c r="AF3047" i="1" s="1"/>
  <c r="F3047" i="1"/>
  <c r="K3047" i="1" s="1"/>
  <c r="M3047" i="1" s="1"/>
  <c r="D3047" i="1"/>
  <c r="C3047" i="1"/>
  <c r="Y3046" i="1"/>
  <c r="L3046" i="1"/>
  <c r="N3046" i="1" s="1"/>
  <c r="F3046" i="1"/>
  <c r="K3046" i="1" s="1"/>
  <c r="M3046" i="1" s="1"/>
  <c r="D3046" i="1"/>
  <c r="C3046" i="1"/>
  <c r="G3046" i="1" s="1"/>
  <c r="O3046" i="1" s="1"/>
  <c r="Y3045" i="1"/>
  <c r="F3045" i="1"/>
  <c r="K3045" i="1" s="1"/>
  <c r="M3045" i="1" s="1"/>
  <c r="D3045" i="1"/>
  <c r="C3045" i="1"/>
  <c r="G3045" i="1" s="1"/>
  <c r="O3045" i="1" s="1"/>
  <c r="Y3044" i="1"/>
  <c r="AC3044" i="1" s="1"/>
  <c r="AD3044" i="1" s="1"/>
  <c r="F3044" i="1"/>
  <c r="D3044" i="1"/>
  <c r="C3044" i="1"/>
  <c r="Y3043" i="1"/>
  <c r="AE3043" i="1" s="1"/>
  <c r="AF3043" i="1" s="1"/>
  <c r="F3043" i="1"/>
  <c r="K3043" i="1" s="1"/>
  <c r="M3043" i="1" s="1"/>
  <c r="D3043" i="1"/>
  <c r="C3043" i="1"/>
  <c r="Y3042" i="1"/>
  <c r="AE3042" i="1" s="1"/>
  <c r="L3042" i="1"/>
  <c r="N3042" i="1" s="1"/>
  <c r="F3042" i="1"/>
  <c r="K3042" i="1" s="1"/>
  <c r="M3042" i="1" s="1"/>
  <c r="D3042" i="1"/>
  <c r="C3042" i="1"/>
  <c r="G3042" i="1" s="1"/>
  <c r="O3042" i="1" s="1"/>
  <c r="Y3041" i="1"/>
  <c r="AC3041" i="1" s="1"/>
  <c r="AD3041" i="1" s="1"/>
  <c r="L3041" i="1"/>
  <c r="N3041" i="1" s="1"/>
  <c r="F3041" i="1"/>
  <c r="K3041" i="1" s="1"/>
  <c r="M3041" i="1" s="1"/>
  <c r="D3041" i="1"/>
  <c r="C3041" i="1"/>
  <c r="G3041" i="1" s="1"/>
  <c r="O3041" i="1" s="1"/>
  <c r="Y3040" i="1"/>
  <c r="AC3040" i="1" s="1"/>
  <c r="AD3040" i="1" s="1"/>
  <c r="F3040" i="1"/>
  <c r="D3040" i="1"/>
  <c r="C3040" i="1"/>
  <c r="Y3039" i="1"/>
  <c r="AE3039" i="1" s="1"/>
  <c r="AF3039" i="1" s="1"/>
  <c r="L3039" i="1"/>
  <c r="N3039" i="1" s="1"/>
  <c r="F3039" i="1"/>
  <c r="K3039" i="1" s="1"/>
  <c r="M3039" i="1" s="1"/>
  <c r="D3039" i="1"/>
  <c r="C3039" i="1"/>
  <c r="Y3038" i="1"/>
  <c r="L3038" i="1"/>
  <c r="N3038" i="1" s="1"/>
  <c r="F3038" i="1"/>
  <c r="K3038" i="1" s="1"/>
  <c r="M3038" i="1" s="1"/>
  <c r="D3038" i="1"/>
  <c r="C3038" i="1"/>
  <c r="G3038" i="1" s="1"/>
  <c r="O3038" i="1" s="1"/>
  <c r="Y3037" i="1"/>
  <c r="AC3037" i="1" s="1"/>
  <c r="AD3037" i="1" s="1"/>
  <c r="L3037" i="1"/>
  <c r="N3037" i="1" s="1"/>
  <c r="F3037" i="1"/>
  <c r="K3037" i="1" s="1"/>
  <c r="M3037" i="1" s="1"/>
  <c r="D3037" i="1"/>
  <c r="C3037" i="1"/>
  <c r="G3037" i="1" s="1"/>
  <c r="O3037" i="1" s="1"/>
  <c r="Y3036" i="1"/>
  <c r="AC3036" i="1" s="1"/>
  <c r="AD3036" i="1" s="1"/>
  <c r="F3036" i="1"/>
  <c r="D3036" i="1"/>
  <c r="C3036" i="1"/>
  <c r="Y3035" i="1"/>
  <c r="AE3035" i="1" s="1"/>
  <c r="AF3035" i="1" s="1"/>
  <c r="F3035" i="1"/>
  <c r="K3035" i="1" s="1"/>
  <c r="M3035" i="1" s="1"/>
  <c r="D3035" i="1"/>
  <c r="C3035" i="1"/>
  <c r="Y3034" i="1"/>
  <c r="AE3034" i="1" s="1"/>
  <c r="AF3034" i="1" s="1"/>
  <c r="L3034" i="1"/>
  <c r="N3034" i="1" s="1"/>
  <c r="F3034" i="1"/>
  <c r="K3034" i="1" s="1"/>
  <c r="M3034" i="1" s="1"/>
  <c r="D3034" i="1"/>
  <c r="C3034" i="1"/>
  <c r="G3034" i="1" s="1"/>
  <c r="O3034" i="1" s="1"/>
  <c r="Y3033" i="1"/>
  <c r="L3033" i="1"/>
  <c r="N3033" i="1" s="1"/>
  <c r="F3033" i="1"/>
  <c r="K3033" i="1" s="1"/>
  <c r="M3033" i="1" s="1"/>
  <c r="D3033" i="1"/>
  <c r="C3033" i="1"/>
  <c r="G3033" i="1" s="1"/>
  <c r="O3033" i="1" s="1"/>
  <c r="Y3032" i="1"/>
  <c r="AC3032" i="1" s="1"/>
  <c r="AD3032" i="1" s="1"/>
  <c r="F3032" i="1"/>
  <c r="D3032" i="1"/>
  <c r="C3032" i="1"/>
  <c r="G3032" i="1" s="1"/>
  <c r="O3032" i="1" s="1"/>
  <c r="Y3031" i="1"/>
  <c r="AE3031" i="1" s="1"/>
  <c r="AF3031" i="1" s="1"/>
  <c r="F3031" i="1"/>
  <c r="D3031" i="1"/>
  <c r="C3031" i="1"/>
  <c r="Y3030" i="1"/>
  <c r="AE3030" i="1" s="1"/>
  <c r="AF3030" i="1" s="1"/>
  <c r="F3030" i="1"/>
  <c r="D3030" i="1"/>
  <c r="C3030" i="1"/>
  <c r="Y3029" i="1"/>
  <c r="AC3029" i="1" s="1"/>
  <c r="AD3029" i="1" s="1"/>
  <c r="H3029" i="1"/>
  <c r="P3029" i="1" s="1"/>
  <c r="F3029" i="1"/>
  <c r="K3029" i="1" s="1"/>
  <c r="M3029" i="1" s="1"/>
  <c r="D3029" i="1"/>
  <c r="C3029" i="1"/>
  <c r="G3029" i="1" s="1"/>
  <c r="O3029" i="1" s="1"/>
  <c r="AA3029" i="1" s="1"/>
  <c r="AB3029" i="1" s="1"/>
  <c r="Y3028" i="1"/>
  <c r="F3028" i="1"/>
  <c r="D3028" i="1"/>
  <c r="C3028" i="1"/>
  <c r="Y3027" i="1"/>
  <c r="F3027" i="1"/>
  <c r="D3027" i="1"/>
  <c r="C3027" i="1"/>
  <c r="G3027" i="1" s="1"/>
  <c r="O3027" i="1" s="1"/>
  <c r="Y3026" i="1"/>
  <c r="AE3026" i="1" s="1"/>
  <c r="AF3026" i="1" s="1"/>
  <c r="F3026" i="1"/>
  <c r="D3026" i="1"/>
  <c r="C3026" i="1"/>
  <c r="Y3025" i="1"/>
  <c r="F3025" i="1"/>
  <c r="D3025" i="1"/>
  <c r="C3025" i="1"/>
  <c r="G3025" i="1" s="1"/>
  <c r="O3025" i="1" s="1"/>
  <c r="Y3024" i="1"/>
  <c r="F3024" i="1"/>
  <c r="D3024" i="1"/>
  <c r="C3024" i="1"/>
  <c r="Y3023" i="1"/>
  <c r="F3023" i="1"/>
  <c r="D3023" i="1"/>
  <c r="C3023" i="1"/>
  <c r="G3023" i="1" s="1"/>
  <c r="O3023" i="1" s="1"/>
  <c r="AA3023" i="1" s="1"/>
  <c r="AB3023" i="1" s="1"/>
  <c r="Y3022" i="1"/>
  <c r="F3022" i="1"/>
  <c r="D3022" i="1"/>
  <c r="C3022" i="1"/>
  <c r="Y3021" i="1"/>
  <c r="F3021" i="1"/>
  <c r="D3021" i="1"/>
  <c r="C3021" i="1"/>
  <c r="G3021" i="1" s="1"/>
  <c r="O3021" i="1" s="1"/>
  <c r="AA3021" i="1" s="1"/>
  <c r="AB3021" i="1" s="1"/>
  <c r="Y3020" i="1"/>
  <c r="F3020" i="1"/>
  <c r="D3020" i="1"/>
  <c r="C3020" i="1"/>
  <c r="Y3019" i="1"/>
  <c r="F3019" i="1"/>
  <c r="D3019" i="1"/>
  <c r="C3019" i="1"/>
  <c r="G3019" i="1" s="1"/>
  <c r="O3019" i="1" s="1"/>
  <c r="AA3019" i="1" s="1"/>
  <c r="AB3019" i="1" s="1"/>
  <c r="Y3018" i="1"/>
  <c r="AE3018" i="1" s="1"/>
  <c r="AF3018" i="1" s="1"/>
  <c r="F3018" i="1"/>
  <c r="D3018" i="1"/>
  <c r="C3018" i="1"/>
  <c r="Y3017" i="1"/>
  <c r="AC3017" i="1" s="1"/>
  <c r="AD3017" i="1" s="1"/>
  <c r="F3017" i="1"/>
  <c r="D3017" i="1"/>
  <c r="C3017" i="1"/>
  <c r="G3017" i="1" s="1"/>
  <c r="O3017" i="1" s="1"/>
  <c r="AA3017" i="1" s="1"/>
  <c r="AB3017" i="1" s="1"/>
  <c r="Y3016" i="1"/>
  <c r="F3016" i="1"/>
  <c r="D3016" i="1"/>
  <c r="C3016" i="1"/>
  <c r="Y3015" i="1"/>
  <c r="F3015" i="1"/>
  <c r="D3015" i="1"/>
  <c r="C3015" i="1"/>
  <c r="G3015" i="1" s="1"/>
  <c r="O3015" i="1" s="1"/>
  <c r="Y3014" i="1"/>
  <c r="F3014" i="1"/>
  <c r="D3014" i="1"/>
  <c r="C3014" i="1"/>
  <c r="Y3013" i="1"/>
  <c r="F3013" i="1"/>
  <c r="D3013" i="1"/>
  <c r="C3013" i="1"/>
  <c r="G3013" i="1" s="1"/>
  <c r="O3013" i="1" s="1"/>
  <c r="Y3012" i="1"/>
  <c r="F3012" i="1"/>
  <c r="D3012" i="1"/>
  <c r="C3012" i="1"/>
  <c r="Y3011" i="1"/>
  <c r="F3011" i="1"/>
  <c r="D3011" i="1"/>
  <c r="C3011" i="1"/>
  <c r="G3011" i="1" s="1"/>
  <c r="O3011" i="1" s="1"/>
  <c r="AA3011" i="1" s="1"/>
  <c r="AB3011" i="1" s="1"/>
  <c r="Y3010" i="1"/>
  <c r="AE3010" i="1" s="1"/>
  <c r="AF3010" i="1" s="1"/>
  <c r="F3010" i="1"/>
  <c r="D3010" i="1"/>
  <c r="C3010" i="1"/>
  <c r="Y3009" i="1"/>
  <c r="F3009" i="1"/>
  <c r="D3009" i="1"/>
  <c r="C3009" i="1"/>
  <c r="G3009" i="1" s="1"/>
  <c r="O3009" i="1" s="1"/>
  <c r="Y3008" i="1"/>
  <c r="F3008" i="1"/>
  <c r="D3008" i="1"/>
  <c r="C3008" i="1"/>
  <c r="F3007" i="1"/>
  <c r="D3007" i="1"/>
  <c r="C3007" i="1"/>
  <c r="G3007" i="1" s="1"/>
  <c r="O3007" i="1" s="1"/>
  <c r="F3006" i="1"/>
  <c r="L3006" i="1" s="1"/>
  <c r="N3006" i="1" s="1"/>
  <c r="D3006" i="1"/>
  <c r="H3006" i="1" s="1"/>
  <c r="P3006" i="1" s="1"/>
  <c r="C3006" i="1"/>
  <c r="Y3005" i="1"/>
  <c r="AC3005" i="1" s="1"/>
  <c r="AD3005" i="1" s="1"/>
  <c r="F3005" i="1"/>
  <c r="H3005" i="1" s="1"/>
  <c r="P3005" i="1" s="1"/>
  <c r="D3005" i="1"/>
  <c r="C3005" i="1"/>
  <c r="K3004" i="1"/>
  <c r="M3004" i="1" s="1"/>
  <c r="F3004" i="1"/>
  <c r="L3004" i="1" s="1"/>
  <c r="N3004" i="1" s="1"/>
  <c r="D3004" i="1"/>
  <c r="H3004" i="1" s="1"/>
  <c r="P3004" i="1" s="1"/>
  <c r="C3004" i="1"/>
  <c r="G3004" i="1" s="1"/>
  <c r="O3004" i="1" s="1"/>
  <c r="AA3004" i="1" s="1"/>
  <c r="AB3004" i="1" s="1"/>
  <c r="Y3003" i="1"/>
  <c r="AE3003" i="1" s="1"/>
  <c r="AF3003" i="1" s="1"/>
  <c r="K3003" i="1"/>
  <c r="M3003" i="1" s="1"/>
  <c r="G3003" i="1"/>
  <c r="O3003" i="1" s="1"/>
  <c r="F3003" i="1"/>
  <c r="L3003" i="1" s="1"/>
  <c r="N3003" i="1" s="1"/>
  <c r="D3003" i="1"/>
  <c r="C3003" i="1"/>
  <c r="Y3002" i="1"/>
  <c r="F3002" i="1"/>
  <c r="G3002" i="1" s="1"/>
  <c r="O3002" i="1" s="1"/>
  <c r="D3002" i="1"/>
  <c r="C3002" i="1"/>
  <c r="Y3001" i="1"/>
  <c r="O3001" i="1"/>
  <c r="F3001" i="1"/>
  <c r="D3001" i="1"/>
  <c r="H3001" i="1" s="1"/>
  <c r="P3001" i="1" s="1"/>
  <c r="C3001" i="1"/>
  <c r="G3001" i="1" s="1"/>
  <c r="Y3000" i="1"/>
  <c r="AC3000" i="1" s="1"/>
  <c r="AD3000" i="1" s="1"/>
  <c r="K3000" i="1"/>
  <c r="M3000" i="1" s="1"/>
  <c r="F3000" i="1"/>
  <c r="L3000" i="1" s="1"/>
  <c r="N3000" i="1" s="1"/>
  <c r="D3000" i="1"/>
  <c r="H3000" i="1" s="1"/>
  <c r="P3000" i="1" s="1"/>
  <c r="C3000" i="1"/>
  <c r="G3000" i="1" s="1"/>
  <c r="O3000" i="1" s="1"/>
  <c r="Y2999" i="1"/>
  <c r="AE2999" i="1" s="1"/>
  <c r="AF2999" i="1" s="1"/>
  <c r="K2999" i="1"/>
  <c r="M2999" i="1" s="1"/>
  <c r="F2999" i="1"/>
  <c r="L2999" i="1" s="1"/>
  <c r="N2999" i="1" s="1"/>
  <c r="D2999" i="1"/>
  <c r="H2999" i="1" s="1"/>
  <c r="P2999" i="1" s="1"/>
  <c r="C2999" i="1"/>
  <c r="G2999" i="1" s="1"/>
  <c r="O2999" i="1" s="1"/>
  <c r="AA2999" i="1" s="1"/>
  <c r="AB2999" i="1" s="1"/>
  <c r="Y2998" i="1"/>
  <c r="F2998" i="1"/>
  <c r="D2998" i="1"/>
  <c r="C2998" i="1"/>
  <c r="Y2997" i="1"/>
  <c r="AC2997" i="1" s="1"/>
  <c r="AD2997" i="1" s="1"/>
  <c r="F2997" i="1"/>
  <c r="D2997" i="1"/>
  <c r="H2997" i="1" s="1"/>
  <c r="P2997" i="1" s="1"/>
  <c r="C2997" i="1"/>
  <c r="Y2996" i="1"/>
  <c r="AC2996" i="1" s="1"/>
  <c r="AD2996" i="1" s="1"/>
  <c r="K2996" i="1"/>
  <c r="M2996" i="1" s="1"/>
  <c r="F2996" i="1"/>
  <c r="L2996" i="1" s="1"/>
  <c r="N2996" i="1" s="1"/>
  <c r="D2996" i="1"/>
  <c r="H2996" i="1" s="1"/>
  <c r="P2996" i="1" s="1"/>
  <c r="C2996" i="1"/>
  <c r="G2996" i="1" s="1"/>
  <c r="O2996" i="1" s="1"/>
  <c r="AA2996" i="1" s="1"/>
  <c r="AB2996" i="1" s="1"/>
  <c r="Y2995" i="1"/>
  <c r="AE2995" i="1" s="1"/>
  <c r="AF2995" i="1" s="1"/>
  <c r="K2995" i="1"/>
  <c r="M2995" i="1" s="1"/>
  <c r="G2995" i="1"/>
  <c r="O2995" i="1" s="1"/>
  <c r="AA2995" i="1" s="1"/>
  <c r="AB2995" i="1" s="1"/>
  <c r="F2995" i="1"/>
  <c r="L2995" i="1" s="1"/>
  <c r="N2995" i="1" s="1"/>
  <c r="D2995" i="1"/>
  <c r="H2995" i="1" s="1"/>
  <c r="P2995" i="1" s="1"/>
  <c r="C2995" i="1"/>
  <c r="Y2994" i="1"/>
  <c r="F2994" i="1"/>
  <c r="D2994" i="1"/>
  <c r="C2994" i="1"/>
  <c r="Y2993" i="1"/>
  <c r="F2993" i="1"/>
  <c r="D2993" i="1"/>
  <c r="H2993" i="1" s="1"/>
  <c r="P2993" i="1" s="1"/>
  <c r="C2993" i="1"/>
  <c r="Y2992" i="1"/>
  <c r="AC2992" i="1" s="1"/>
  <c r="AD2992" i="1" s="1"/>
  <c r="K2992" i="1"/>
  <c r="M2992" i="1" s="1"/>
  <c r="F2992" i="1"/>
  <c r="L2992" i="1" s="1"/>
  <c r="N2992" i="1" s="1"/>
  <c r="D2992" i="1"/>
  <c r="H2992" i="1" s="1"/>
  <c r="P2992" i="1" s="1"/>
  <c r="C2992" i="1"/>
  <c r="G2992" i="1" s="1"/>
  <c r="O2992" i="1" s="1"/>
  <c r="AA2992" i="1" s="1"/>
  <c r="AB2992" i="1" s="1"/>
  <c r="Y2991" i="1"/>
  <c r="AE2991" i="1" s="1"/>
  <c r="AF2991" i="1" s="1"/>
  <c r="K2991" i="1"/>
  <c r="M2991" i="1" s="1"/>
  <c r="G2991" i="1"/>
  <c r="O2991" i="1" s="1"/>
  <c r="AA2991" i="1" s="1"/>
  <c r="AB2991" i="1" s="1"/>
  <c r="F2991" i="1"/>
  <c r="L2991" i="1" s="1"/>
  <c r="N2991" i="1" s="1"/>
  <c r="D2991" i="1"/>
  <c r="H2991" i="1" s="1"/>
  <c r="P2991" i="1" s="1"/>
  <c r="C2991" i="1"/>
  <c r="Y2990" i="1"/>
  <c r="F2990" i="1"/>
  <c r="D2990" i="1"/>
  <c r="C2990" i="1"/>
  <c r="Y2989" i="1"/>
  <c r="AC2989" i="1" s="1"/>
  <c r="AD2989" i="1" s="1"/>
  <c r="F2989" i="1"/>
  <c r="D2989" i="1"/>
  <c r="H2989" i="1" s="1"/>
  <c r="P2989" i="1" s="1"/>
  <c r="C2989" i="1"/>
  <c r="Y2988" i="1"/>
  <c r="AC2988" i="1" s="1"/>
  <c r="AD2988" i="1" s="1"/>
  <c r="K2988" i="1"/>
  <c r="M2988" i="1" s="1"/>
  <c r="F2988" i="1"/>
  <c r="L2988" i="1" s="1"/>
  <c r="N2988" i="1" s="1"/>
  <c r="D2988" i="1"/>
  <c r="H2988" i="1" s="1"/>
  <c r="P2988" i="1" s="1"/>
  <c r="C2988" i="1"/>
  <c r="G2988" i="1" s="1"/>
  <c r="O2988" i="1" s="1"/>
  <c r="AA2988" i="1" s="1"/>
  <c r="AB2988" i="1" s="1"/>
  <c r="Y2987" i="1"/>
  <c r="AE2987" i="1" s="1"/>
  <c r="AF2987" i="1" s="1"/>
  <c r="K2987" i="1"/>
  <c r="M2987" i="1" s="1"/>
  <c r="G2987" i="1"/>
  <c r="O2987" i="1" s="1"/>
  <c r="AA2987" i="1" s="1"/>
  <c r="AB2987" i="1" s="1"/>
  <c r="F2987" i="1"/>
  <c r="L2987" i="1" s="1"/>
  <c r="N2987" i="1" s="1"/>
  <c r="D2987" i="1"/>
  <c r="H2987" i="1" s="1"/>
  <c r="P2987" i="1" s="1"/>
  <c r="C2987" i="1"/>
  <c r="Y2986" i="1"/>
  <c r="F2986" i="1"/>
  <c r="G2986" i="1" s="1"/>
  <c r="O2986" i="1" s="1"/>
  <c r="AA2986" i="1" s="1"/>
  <c r="AB2986" i="1" s="1"/>
  <c r="D2986" i="1"/>
  <c r="C2986" i="1"/>
  <c r="Y2985" i="1"/>
  <c r="F2985" i="1"/>
  <c r="D2985" i="1"/>
  <c r="C2985" i="1"/>
  <c r="Y2984" i="1"/>
  <c r="G2984" i="1"/>
  <c r="O2984" i="1" s="1"/>
  <c r="AA2984" i="1" s="1"/>
  <c r="AB2984" i="1" s="1"/>
  <c r="F2984" i="1"/>
  <c r="D2984" i="1"/>
  <c r="C2984" i="1"/>
  <c r="Y2983" i="1"/>
  <c r="F2983" i="1"/>
  <c r="D2983" i="1"/>
  <c r="C2983" i="1"/>
  <c r="Y2982" i="1"/>
  <c r="AE2982" i="1" s="1"/>
  <c r="AF2982" i="1" s="1"/>
  <c r="F2982" i="1"/>
  <c r="D2982" i="1"/>
  <c r="C2982" i="1"/>
  <c r="Y2981" i="1"/>
  <c r="AC2981" i="1" s="1"/>
  <c r="AD2981" i="1" s="1"/>
  <c r="F2981" i="1"/>
  <c r="D2981" i="1"/>
  <c r="C2981" i="1"/>
  <c r="Y2980" i="1"/>
  <c r="F2980" i="1"/>
  <c r="D2980" i="1"/>
  <c r="C2980" i="1"/>
  <c r="Y2979" i="1"/>
  <c r="AE2979" i="1" s="1"/>
  <c r="AF2979" i="1" s="1"/>
  <c r="F2979" i="1"/>
  <c r="D2979" i="1"/>
  <c r="C2979" i="1"/>
  <c r="Y2978" i="1"/>
  <c r="AE2978" i="1" s="1"/>
  <c r="F2978" i="1"/>
  <c r="G2978" i="1" s="1"/>
  <c r="O2978" i="1" s="1"/>
  <c r="D2978" i="1"/>
  <c r="C2978" i="1"/>
  <c r="Y2977" i="1"/>
  <c r="F2977" i="1"/>
  <c r="D2977" i="1"/>
  <c r="C2977" i="1"/>
  <c r="Y2976" i="1"/>
  <c r="G2976" i="1"/>
  <c r="O2976" i="1" s="1"/>
  <c r="AA2976" i="1" s="1"/>
  <c r="AB2976" i="1" s="1"/>
  <c r="F2976" i="1"/>
  <c r="D2976" i="1"/>
  <c r="C2976" i="1"/>
  <c r="Y2975" i="1"/>
  <c r="F2975" i="1"/>
  <c r="D2975" i="1"/>
  <c r="C2975" i="1"/>
  <c r="Y2974" i="1"/>
  <c r="AE2974" i="1" s="1"/>
  <c r="AF2974" i="1" s="1"/>
  <c r="F2974" i="1"/>
  <c r="D2974" i="1"/>
  <c r="C2974" i="1"/>
  <c r="Y2973" i="1"/>
  <c r="F2973" i="1"/>
  <c r="D2973" i="1"/>
  <c r="C2973" i="1"/>
  <c r="Y2972" i="1"/>
  <c r="F2972" i="1"/>
  <c r="D2972" i="1"/>
  <c r="C2972" i="1"/>
  <c r="Y2971" i="1"/>
  <c r="AE2971" i="1" s="1"/>
  <c r="AF2971" i="1" s="1"/>
  <c r="F2971" i="1"/>
  <c r="D2971" i="1"/>
  <c r="C2971" i="1"/>
  <c r="Y2970" i="1"/>
  <c r="AE2970" i="1" s="1"/>
  <c r="AF2970" i="1" s="1"/>
  <c r="F2970" i="1"/>
  <c r="G2970" i="1" s="1"/>
  <c r="O2970" i="1" s="1"/>
  <c r="D2970" i="1"/>
  <c r="C2970" i="1"/>
  <c r="Y2969" i="1"/>
  <c r="F2969" i="1"/>
  <c r="D2969" i="1"/>
  <c r="C2969" i="1"/>
  <c r="Y2968" i="1"/>
  <c r="G2968" i="1"/>
  <c r="O2968" i="1" s="1"/>
  <c r="F2968" i="1"/>
  <c r="D2968" i="1"/>
  <c r="C2968" i="1"/>
  <c r="Y2967" i="1"/>
  <c r="F2967" i="1"/>
  <c r="D2967" i="1"/>
  <c r="C2967" i="1"/>
  <c r="Y2966" i="1"/>
  <c r="AE2966" i="1" s="1"/>
  <c r="AF2966" i="1" s="1"/>
  <c r="F2966" i="1"/>
  <c r="D2966" i="1"/>
  <c r="C2966" i="1"/>
  <c r="Y2965" i="1"/>
  <c r="AC2965" i="1" s="1"/>
  <c r="AD2965" i="1" s="1"/>
  <c r="F2965" i="1"/>
  <c r="D2965" i="1"/>
  <c r="C2965" i="1"/>
  <c r="Y2964" i="1"/>
  <c r="L2964" i="1"/>
  <c r="N2964" i="1" s="1"/>
  <c r="F2964" i="1"/>
  <c r="D2964" i="1"/>
  <c r="C2964" i="1"/>
  <c r="Y2963" i="1"/>
  <c r="AE2963" i="1" s="1"/>
  <c r="AF2963" i="1" s="1"/>
  <c r="L2963" i="1"/>
  <c r="N2963" i="1" s="1"/>
  <c r="F2963" i="1"/>
  <c r="D2963" i="1"/>
  <c r="H2963" i="1" s="1"/>
  <c r="P2963" i="1" s="1"/>
  <c r="C2963" i="1"/>
  <c r="Y2962" i="1"/>
  <c r="AE2962" i="1" s="1"/>
  <c r="F2962" i="1"/>
  <c r="L2962" i="1" s="1"/>
  <c r="N2962" i="1" s="1"/>
  <c r="D2962" i="1"/>
  <c r="H2962" i="1" s="1"/>
  <c r="P2962" i="1" s="1"/>
  <c r="C2962" i="1"/>
  <c r="Y2961" i="1"/>
  <c r="AC2961" i="1" s="1"/>
  <c r="AD2961" i="1" s="1"/>
  <c r="F2961" i="1"/>
  <c r="L2961" i="1" s="1"/>
  <c r="N2961" i="1" s="1"/>
  <c r="D2961" i="1"/>
  <c r="C2961" i="1"/>
  <c r="Y2960" i="1"/>
  <c r="L2960" i="1"/>
  <c r="N2960" i="1" s="1"/>
  <c r="F2960" i="1"/>
  <c r="D2960" i="1"/>
  <c r="C2960" i="1"/>
  <c r="Y2959" i="1"/>
  <c r="L2959" i="1"/>
  <c r="N2959" i="1" s="1"/>
  <c r="F2959" i="1"/>
  <c r="D2959" i="1"/>
  <c r="H2959" i="1" s="1"/>
  <c r="P2959" i="1" s="1"/>
  <c r="C2959" i="1"/>
  <c r="Y2958" i="1"/>
  <c r="AE2958" i="1" s="1"/>
  <c r="AF2958" i="1" s="1"/>
  <c r="F2958" i="1"/>
  <c r="L2958" i="1" s="1"/>
  <c r="N2958" i="1" s="1"/>
  <c r="D2958" i="1"/>
  <c r="H2958" i="1" s="1"/>
  <c r="P2958" i="1" s="1"/>
  <c r="C2958" i="1"/>
  <c r="Y2957" i="1"/>
  <c r="AC2957" i="1" s="1"/>
  <c r="AD2957" i="1" s="1"/>
  <c r="F2957" i="1"/>
  <c r="L2957" i="1" s="1"/>
  <c r="N2957" i="1" s="1"/>
  <c r="D2957" i="1"/>
  <c r="C2957" i="1"/>
  <c r="Y2956" i="1"/>
  <c r="L2956" i="1"/>
  <c r="N2956" i="1" s="1"/>
  <c r="F2956" i="1"/>
  <c r="D2956" i="1"/>
  <c r="C2956" i="1"/>
  <c r="Y2955" i="1"/>
  <c r="AE2955" i="1" s="1"/>
  <c r="AF2955" i="1" s="1"/>
  <c r="L2955" i="1"/>
  <c r="N2955" i="1" s="1"/>
  <c r="F2955" i="1"/>
  <c r="D2955" i="1"/>
  <c r="H2955" i="1" s="1"/>
  <c r="P2955" i="1" s="1"/>
  <c r="C2955" i="1"/>
  <c r="Y2954" i="1"/>
  <c r="AE2954" i="1" s="1"/>
  <c r="AF2954" i="1" s="1"/>
  <c r="F2954" i="1"/>
  <c r="L2954" i="1" s="1"/>
  <c r="N2954" i="1" s="1"/>
  <c r="D2954" i="1"/>
  <c r="C2954" i="1"/>
  <c r="Y2953" i="1"/>
  <c r="AC2953" i="1" s="1"/>
  <c r="AD2953" i="1" s="1"/>
  <c r="L2953" i="1"/>
  <c r="N2953" i="1" s="1"/>
  <c r="F2953" i="1"/>
  <c r="D2953" i="1"/>
  <c r="C2953" i="1"/>
  <c r="Y2952" i="1"/>
  <c r="L2952" i="1"/>
  <c r="N2952" i="1" s="1"/>
  <c r="F2952" i="1"/>
  <c r="D2952" i="1"/>
  <c r="C2952" i="1"/>
  <c r="Y2951" i="1"/>
  <c r="AE2951" i="1" s="1"/>
  <c r="AF2951" i="1" s="1"/>
  <c r="L2951" i="1"/>
  <c r="N2951" i="1" s="1"/>
  <c r="F2951" i="1"/>
  <c r="D2951" i="1"/>
  <c r="H2951" i="1" s="1"/>
  <c r="P2951" i="1" s="1"/>
  <c r="C2951" i="1"/>
  <c r="Y2950" i="1"/>
  <c r="AE2950" i="1" s="1"/>
  <c r="AF2950" i="1" s="1"/>
  <c r="F2950" i="1"/>
  <c r="L2950" i="1" s="1"/>
  <c r="N2950" i="1" s="1"/>
  <c r="D2950" i="1"/>
  <c r="H2950" i="1" s="1"/>
  <c r="P2950" i="1" s="1"/>
  <c r="C2950" i="1"/>
  <c r="Y2949" i="1"/>
  <c r="AC2949" i="1" s="1"/>
  <c r="AD2949" i="1" s="1"/>
  <c r="F2949" i="1"/>
  <c r="L2949" i="1" s="1"/>
  <c r="N2949" i="1" s="1"/>
  <c r="D2949" i="1"/>
  <c r="C2949" i="1"/>
  <c r="Y2948" i="1"/>
  <c r="L2948" i="1"/>
  <c r="N2948" i="1" s="1"/>
  <c r="F2948" i="1"/>
  <c r="D2948" i="1"/>
  <c r="C2948" i="1"/>
  <c r="Y2947" i="1"/>
  <c r="AE2947" i="1" s="1"/>
  <c r="AF2947" i="1" s="1"/>
  <c r="L2947" i="1"/>
  <c r="N2947" i="1" s="1"/>
  <c r="F2947" i="1"/>
  <c r="D2947" i="1"/>
  <c r="H2947" i="1" s="1"/>
  <c r="P2947" i="1" s="1"/>
  <c r="C2947" i="1"/>
  <c r="Y2946" i="1"/>
  <c r="AE2946" i="1" s="1"/>
  <c r="F2946" i="1"/>
  <c r="L2946" i="1" s="1"/>
  <c r="N2946" i="1" s="1"/>
  <c r="D2946" i="1"/>
  <c r="H2946" i="1" s="1"/>
  <c r="P2946" i="1" s="1"/>
  <c r="C2946" i="1"/>
  <c r="Y2945" i="1"/>
  <c r="AC2945" i="1" s="1"/>
  <c r="AD2945" i="1" s="1"/>
  <c r="F2945" i="1"/>
  <c r="L2945" i="1" s="1"/>
  <c r="N2945" i="1" s="1"/>
  <c r="D2945" i="1"/>
  <c r="C2945" i="1"/>
  <c r="Y2944" i="1"/>
  <c r="L2944" i="1"/>
  <c r="N2944" i="1" s="1"/>
  <c r="F2944" i="1"/>
  <c r="D2944" i="1"/>
  <c r="C2944" i="1"/>
  <c r="Y2943" i="1"/>
  <c r="L2943" i="1"/>
  <c r="N2943" i="1" s="1"/>
  <c r="F2943" i="1"/>
  <c r="D2943" i="1"/>
  <c r="H2943" i="1" s="1"/>
  <c r="P2943" i="1" s="1"/>
  <c r="C2943" i="1"/>
  <c r="Y2942" i="1"/>
  <c r="AE2942" i="1" s="1"/>
  <c r="AF2942" i="1" s="1"/>
  <c r="F2942" i="1"/>
  <c r="L2942" i="1" s="1"/>
  <c r="N2942" i="1" s="1"/>
  <c r="D2942" i="1"/>
  <c r="H2942" i="1" s="1"/>
  <c r="P2942" i="1" s="1"/>
  <c r="C2942" i="1"/>
  <c r="Y2941" i="1"/>
  <c r="AC2941" i="1" s="1"/>
  <c r="AD2941" i="1" s="1"/>
  <c r="F2941" i="1"/>
  <c r="L2941" i="1" s="1"/>
  <c r="N2941" i="1" s="1"/>
  <c r="D2941" i="1"/>
  <c r="C2941" i="1"/>
  <c r="Y2940" i="1"/>
  <c r="L2940" i="1"/>
  <c r="N2940" i="1" s="1"/>
  <c r="F2940" i="1"/>
  <c r="D2940" i="1"/>
  <c r="C2940" i="1"/>
  <c r="Y2939" i="1"/>
  <c r="AE2939" i="1" s="1"/>
  <c r="AF2939" i="1" s="1"/>
  <c r="L2939" i="1"/>
  <c r="N2939" i="1" s="1"/>
  <c r="F2939" i="1"/>
  <c r="D2939" i="1"/>
  <c r="H2939" i="1" s="1"/>
  <c r="P2939" i="1" s="1"/>
  <c r="C2939" i="1"/>
  <c r="Y2938" i="1"/>
  <c r="AE2938" i="1" s="1"/>
  <c r="AF2938" i="1" s="1"/>
  <c r="F2938" i="1"/>
  <c r="L2938" i="1" s="1"/>
  <c r="N2938" i="1" s="1"/>
  <c r="D2938" i="1"/>
  <c r="C2938" i="1"/>
  <c r="Y2937" i="1"/>
  <c r="AC2937" i="1" s="1"/>
  <c r="AD2937" i="1" s="1"/>
  <c r="L2937" i="1"/>
  <c r="N2937" i="1" s="1"/>
  <c r="F2937" i="1"/>
  <c r="D2937" i="1"/>
  <c r="C2937" i="1"/>
  <c r="Y2936" i="1"/>
  <c r="L2936" i="1"/>
  <c r="N2936" i="1" s="1"/>
  <c r="F2936" i="1"/>
  <c r="D2936" i="1"/>
  <c r="C2936" i="1"/>
  <c r="Y2935" i="1"/>
  <c r="AE2935" i="1" s="1"/>
  <c r="AF2935" i="1" s="1"/>
  <c r="L2935" i="1"/>
  <c r="N2935" i="1" s="1"/>
  <c r="F2935" i="1"/>
  <c r="D2935" i="1"/>
  <c r="H2935" i="1" s="1"/>
  <c r="P2935" i="1" s="1"/>
  <c r="C2935" i="1"/>
  <c r="Y2934" i="1"/>
  <c r="AE2934" i="1" s="1"/>
  <c r="AF2934" i="1" s="1"/>
  <c r="F2934" i="1"/>
  <c r="L2934" i="1" s="1"/>
  <c r="N2934" i="1" s="1"/>
  <c r="D2934" i="1"/>
  <c r="H2934" i="1" s="1"/>
  <c r="P2934" i="1" s="1"/>
  <c r="C2934" i="1"/>
  <c r="Y2933" i="1"/>
  <c r="AC2933" i="1" s="1"/>
  <c r="AD2933" i="1" s="1"/>
  <c r="F2933" i="1"/>
  <c r="L2933" i="1" s="1"/>
  <c r="N2933" i="1" s="1"/>
  <c r="D2933" i="1"/>
  <c r="C2933" i="1"/>
  <c r="Y2932" i="1"/>
  <c r="L2932" i="1"/>
  <c r="N2932" i="1" s="1"/>
  <c r="F2932" i="1"/>
  <c r="D2932" i="1"/>
  <c r="C2932" i="1"/>
  <c r="Y2931" i="1"/>
  <c r="AE2931" i="1" s="1"/>
  <c r="AF2931" i="1" s="1"/>
  <c r="L2931" i="1"/>
  <c r="N2931" i="1" s="1"/>
  <c r="F2931" i="1"/>
  <c r="D2931" i="1"/>
  <c r="H2931" i="1" s="1"/>
  <c r="P2931" i="1" s="1"/>
  <c r="C2931" i="1"/>
  <c r="Y2930" i="1"/>
  <c r="AE2930" i="1" s="1"/>
  <c r="F2930" i="1"/>
  <c r="L2930" i="1" s="1"/>
  <c r="N2930" i="1" s="1"/>
  <c r="D2930" i="1"/>
  <c r="C2930" i="1"/>
  <c r="Y2929" i="1"/>
  <c r="AC2929" i="1" s="1"/>
  <c r="AD2929" i="1" s="1"/>
  <c r="L2929" i="1"/>
  <c r="N2929" i="1" s="1"/>
  <c r="F2929" i="1"/>
  <c r="D2929" i="1"/>
  <c r="C2929" i="1"/>
  <c r="Y2928" i="1"/>
  <c r="L2928" i="1"/>
  <c r="N2928" i="1" s="1"/>
  <c r="F2928" i="1"/>
  <c r="D2928" i="1"/>
  <c r="C2928" i="1"/>
  <c r="Y2927" i="1"/>
  <c r="L2927" i="1"/>
  <c r="N2927" i="1" s="1"/>
  <c r="F2927" i="1"/>
  <c r="D2927" i="1"/>
  <c r="H2927" i="1" s="1"/>
  <c r="P2927" i="1" s="1"/>
  <c r="C2927" i="1"/>
  <c r="Y2926" i="1"/>
  <c r="AE2926" i="1" s="1"/>
  <c r="AF2926" i="1" s="1"/>
  <c r="F2926" i="1"/>
  <c r="L2926" i="1" s="1"/>
  <c r="N2926" i="1" s="1"/>
  <c r="D2926" i="1"/>
  <c r="H2926" i="1" s="1"/>
  <c r="P2926" i="1" s="1"/>
  <c r="C2926" i="1"/>
  <c r="F2925" i="1"/>
  <c r="D2925" i="1"/>
  <c r="C2925" i="1"/>
  <c r="Y2924" i="1"/>
  <c r="AC2924" i="1" s="1"/>
  <c r="AD2924" i="1" s="1"/>
  <c r="K2924" i="1"/>
  <c r="M2924" i="1" s="1"/>
  <c r="F2924" i="1"/>
  <c r="L2924" i="1" s="1"/>
  <c r="N2924" i="1" s="1"/>
  <c r="D2924" i="1"/>
  <c r="C2924" i="1"/>
  <c r="Y2923" i="1"/>
  <c r="K2923" i="1"/>
  <c r="M2923" i="1" s="1"/>
  <c r="F2923" i="1"/>
  <c r="L2923" i="1" s="1"/>
  <c r="N2923" i="1" s="1"/>
  <c r="D2923" i="1"/>
  <c r="C2923" i="1"/>
  <c r="G2923" i="1" s="1"/>
  <c r="O2923" i="1" s="1"/>
  <c r="AA2923" i="1" s="1"/>
  <c r="AB2923" i="1" s="1"/>
  <c r="Y2922" i="1"/>
  <c r="AE2922" i="1" s="1"/>
  <c r="AF2922" i="1" s="1"/>
  <c r="K2922" i="1"/>
  <c r="M2922" i="1" s="1"/>
  <c r="F2922" i="1"/>
  <c r="L2922" i="1" s="1"/>
  <c r="N2922" i="1" s="1"/>
  <c r="D2922" i="1"/>
  <c r="H2922" i="1" s="1"/>
  <c r="P2922" i="1" s="1"/>
  <c r="C2922" i="1"/>
  <c r="G2922" i="1" s="1"/>
  <c r="O2922" i="1" s="1"/>
  <c r="Y2921" i="1"/>
  <c r="AC2921" i="1" s="1"/>
  <c r="AD2921" i="1" s="1"/>
  <c r="F2921" i="1"/>
  <c r="D2921" i="1"/>
  <c r="H2921" i="1" s="1"/>
  <c r="P2921" i="1" s="1"/>
  <c r="C2921" i="1"/>
  <c r="Y2920" i="1"/>
  <c r="AC2920" i="1" s="1"/>
  <c r="AD2920" i="1" s="1"/>
  <c r="F2920" i="1"/>
  <c r="L2920" i="1" s="1"/>
  <c r="N2920" i="1" s="1"/>
  <c r="D2920" i="1"/>
  <c r="C2920" i="1"/>
  <c r="Y2919" i="1"/>
  <c r="K2919" i="1"/>
  <c r="M2919" i="1" s="1"/>
  <c r="F2919" i="1"/>
  <c r="L2919" i="1" s="1"/>
  <c r="N2919" i="1" s="1"/>
  <c r="D2919" i="1"/>
  <c r="C2919" i="1"/>
  <c r="G2919" i="1" s="1"/>
  <c r="O2919" i="1" s="1"/>
  <c r="Y2918" i="1"/>
  <c r="AE2918" i="1" s="1"/>
  <c r="AF2918" i="1" s="1"/>
  <c r="K2918" i="1"/>
  <c r="M2918" i="1" s="1"/>
  <c r="F2918" i="1"/>
  <c r="L2918" i="1" s="1"/>
  <c r="N2918" i="1" s="1"/>
  <c r="D2918" i="1"/>
  <c r="H2918" i="1" s="1"/>
  <c r="P2918" i="1" s="1"/>
  <c r="C2918" i="1"/>
  <c r="G2918" i="1" s="1"/>
  <c r="O2918" i="1" s="1"/>
  <c r="AA2918" i="1" s="1"/>
  <c r="AB2918" i="1" s="1"/>
  <c r="Y2917" i="1"/>
  <c r="AC2917" i="1" s="1"/>
  <c r="AD2917" i="1" s="1"/>
  <c r="F2917" i="1"/>
  <c r="D2917" i="1"/>
  <c r="C2917" i="1"/>
  <c r="Y2916" i="1"/>
  <c r="AC2916" i="1" s="1"/>
  <c r="AD2916" i="1" s="1"/>
  <c r="K2916" i="1"/>
  <c r="M2916" i="1" s="1"/>
  <c r="F2916" i="1"/>
  <c r="L2916" i="1" s="1"/>
  <c r="N2916" i="1" s="1"/>
  <c r="D2916" i="1"/>
  <c r="C2916" i="1"/>
  <c r="Y2915" i="1"/>
  <c r="L2915" i="1"/>
  <c r="N2915" i="1" s="1"/>
  <c r="F2915" i="1"/>
  <c r="K2915" i="1" s="1"/>
  <c r="M2915" i="1" s="1"/>
  <c r="D2915" i="1"/>
  <c r="C2915" i="1"/>
  <c r="G2915" i="1" s="1"/>
  <c r="O2915" i="1" s="1"/>
  <c r="Y2914" i="1"/>
  <c r="L2914" i="1"/>
  <c r="N2914" i="1" s="1"/>
  <c r="F2914" i="1"/>
  <c r="K2914" i="1" s="1"/>
  <c r="M2914" i="1" s="1"/>
  <c r="D2914" i="1"/>
  <c r="C2914" i="1"/>
  <c r="G2914" i="1" s="1"/>
  <c r="O2914" i="1" s="1"/>
  <c r="Y2913" i="1"/>
  <c r="AC2913" i="1" s="1"/>
  <c r="AD2913" i="1" s="1"/>
  <c r="F2913" i="1"/>
  <c r="D2913" i="1"/>
  <c r="C2913" i="1"/>
  <c r="Y2912" i="1"/>
  <c r="AC2912" i="1" s="1"/>
  <c r="AD2912" i="1" s="1"/>
  <c r="F2912" i="1"/>
  <c r="D2912" i="1"/>
  <c r="C2912" i="1"/>
  <c r="Y2911" i="1"/>
  <c r="AE2911" i="1" s="1"/>
  <c r="AF2911" i="1" s="1"/>
  <c r="L2911" i="1"/>
  <c r="N2911" i="1" s="1"/>
  <c r="F2911" i="1"/>
  <c r="K2911" i="1" s="1"/>
  <c r="M2911" i="1" s="1"/>
  <c r="D2911" i="1"/>
  <c r="C2911" i="1"/>
  <c r="G2911" i="1" s="1"/>
  <c r="O2911" i="1" s="1"/>
  <c r="Y2910" i="1"/>
  <c r="AE2910" i="1" s="1"/>
  <c r="AF2910" i="1" s="1"/>
  <c r="L2910" i="1"/>
  <c r="N2910" i="1" s="1"/>
  <c r="F2910" i="1"/>
  <c r="K2910" i="1" s="1"/>
  <c r="M2910" i="1" s="1"/>
  <c r="D2910" i="1"/>
  <c r="C2910" i="1"/>
  <c r="G2910" i="1" s="1"/>
  <c r="O2910" i="1" s="1"/>
  <c r="Y2909" i="1"/>
  <c r="AC2909" i="1" s="1"/>
  <c r="AD2909" i="1" s="1"/>
  <c r="F2909" i="1"/>
  <c r="D2909" i="1"/>
  <c r="C2909" i="1"/>
  <c r="Y2908" i="1"/>
  <c r="AC2908" i="1" s="1"/>
  <c r="AD2908" i="1" s="1"/>
  <c r="L2908" i="1"/>
  <c r="N2908" i="1" s="1"/>
  <c r="F2908" i="1"/>
  <c r="K2908" i="1" s="1"/>
  <c r="M2908" i="1" s="1"/>
  <c r="D2908" i="1"/>
  <c r="C2908" i="1"/>
  <c r="Y2907" i="1"/>
  <c r="L2907" i="1"/>
  <c r="N2907" i="1" s="1"/>
  <c r="F2907" i="1"/>
  <c r="K2907" i="1" s="1"/>
  <c r="M2907" i="1" s="1"/>
  <c r="D2907" i="1"/>
  <c r="C2907" i="1"/>
  <c r="G2907" i="1" s="1"/>
  <c r="O2907" i="1" s="1"/>
  <c r="Y2906" i="1"/>
  <c r="AE2906" i="1" s="1"/>
  <c r="AF2906" i="1" s="1"/>
  <c r="L2906" i="1"/>
  <c r="N2906" i="1" s="1"/>
  <c r="F2906" i="1"/>
  <c r="K2906" i="1" s="1"/>
  <c r="M2906" i="1" s="1"/>
  <c r="D2906" i="1"/>
  <c r="C2906" i="1"/>
  <c r="G2906" i="1" s="1"/>
  <c r="O2906" i="1" s="1"/>
  <c r="Y2905" i="1"/>
  <c r="AC2905" i="1" s="1"/>
  <c r="AD2905" i="1" s="1"/>
  <c r="F2905" i="1"/>
  <c r="D2905" i="1"/>
  <c r="C2905" i="1"/>
  <c r="Y2904" i="1"/>
  <c r="AC2904" i="1" s="1"/>
  <c r="AD2904" i="1" s="1"/>
  <c r="L2904" i="1"/>
  <c r="N2904" i="1" s="1"/>
  <c r="F2904" i="1"/>
  <c r="K2904" i="1" s="1"/>
  <c r="M2904" i="1" s="1"/>
  <c r="D2904" i="1"/>
  <c r="C2904" i="1"/>
  <c r="Y2903" i="1"/>
  <c r="L2903" i="1"/>
  <c r="N2903" i="1" s="1"/>
  <c r="F2903" i="1"/>
  <c r="K2903" i="1" s="1"/>
  <c r="M2903" i="1" s="1"/>
  <c r="D2903" i="1"/>
  <c r="C2903" i="1"/>
  <c r="G2903" i="1" s="1"/>
  <c r="O2903" i="1" s="1"/>
  <c r="Y2902" i="1"/>
  <c r="AE2902" i="1" s="1"/>
  <c r="AF2902" i="1" s="1"/>
  <c r="F2902" i="1"/>
  <c r="L2902" i="1" s="1"/>
  <c r="N2902" i="1" s="1"/>
  <c r="D2902" i="1"/>
  <c r="C2902" i="1"/>
  <c r="Y2901" i="1"/>
  <c r="K2901" i="1"/>
  <c r="M2901" i="1" s="1"/>
  <c r="F2901" i="1"/>
  <c r="L2901" i="1" s="1"/>
  <c r="N2901" i="1" s="1"/>
  <c r="D2901" i="1"/>
  <c r="H2901" i="1" s="1"/>
  <c r="P2901" i="1" s="1"/>
  <c r="C2901" i="1"/>
  <c r="G2901" i="1" s="1"/>
  <c r="O2901" i="1" s="1"/>
  <c r="Y2900" i="1"/>
  <c r="AC2900" i="1" s="1"/>
  <c r="AD2900" i="1" s="1"/>
  <c r="F2900" i="1"/>
  <c r="L2900" i="1" s="1"/>
  <c r="N2900" i="1" s="1"/>
  <c r="D2900" i="1"/>
  <c r="C2900" i="1"/>
  <c r="Y2899" i="1"/>
  <c r="AE2899" i="1" s="1"/>
  <c r="AF2899" i="1" s="1"/>
  <c r="F2899" i="1"/>
  <c r="D2899" i="1"/>
  <c r="H2899" i="1" s="1"/>
  <c r="P2899" i="1" s="1"/>
  <c r="C2899" i="1"/>
  <c r="Y2898" i="1"/>
  <c r="AE2898" i="1" s="1"/>
  <c r="F2898" i="1"/>
  <c r="L2898" i="1" s="1"/>
  <c r="N2898" i="1" s="1"/>
  <c r="D2898" i="1"/>
  <c r="C2898" i="1"/>
  <c r="Y2897" i="1"/>
  <c r="AC2897" i="1" s="1"/>
  <c r="AD2897" i="1" s="1"/>
  <c r="F2897" i="1"/>
  <c r="L2897" i="1" s="1"/>
  <c r="N2897" i="1" s="1"/>
  <c r="D2897" i="1"/>
  <c r="C2897" i="1"/>
  <c r="Y2896" i="1"/>
  <c r="F2896" i="1"/>
  <c r="L2896" i="1" s="1"/>
  <c r="N2896" i="1" s="1"/>
  <c r="D2896" i="1"/>
  <c r="C2896" i="1"/>
  <c r="Y2895" i="1"/>
  <c r="K2895" i="1"/>
  <c r="M2895" i="1" s="1"/>
  <c r="F2895" i="1"/>
  <c r="L2895" i="1" s="1"/>
  <c r="N2895" i="1" s="1"/>
  <c r="D2895" i="1"/>
  <c r="C2895" i="1"/>
  <c r="G2895" i="1" s="1"/>
  <c r="O2895" i="1" s="1"/>
  <c r="AA2895" i="1" s="1"/>
  <c r="AB2895" i="1" s="1"/>
  <c r="Y2894" i="1"/>
  <c r="AE2894" i="1" s="1"/>
  <c r="AF2894" i="1" s="1"/>
  <c r="F2894" i="1"/>
  <c r="L2894" i="1" s="1"/>
  <c r="N2894" i="1" s="1"/>
  <c r="D2894" i="1"/>
  <c r="C2894" i="1"/>
  <c r="Y2893" i="1"/>
  <c r="F2893" i="1"/>
  <c r="K2893" i="1" s="1"/>
  <c r="M2893" i="1" s="1"/>
  <c r="D2893" i="1"/>
  <c r="C2893" i="1"/>
  <c r="G2893" i="1" s="1"/>
  <c r="O2893" i="1" s="1"/>
  <c r="Y2892" i="1"/>
  <c r="F2892" i="1"/>
  <c r="K2892" i="1" s="1"/>
  <c r="M2892" i="1" s="1"/>
  <c r="D2892" i="1"/>
  <c r="C2892" i="1"/>
  <c r="G2892" i="1" s="1"/>
  <c r="O2892" i="1" s="1"/>
  <c r="Y2891" i="1"/>
  <c r="F2891" i="1"/>
  <c r="K2891" i="1" s="1"/>
  <c r="M2891" i="1" s="1"/>
  <c r="D2891" i="1"/>
  <c r="C2891" i="1"/>
  <c r="G2891" i="1" s="1"/>
  <c r="O2891" i="1" s="1"/>
  <c r="Y2890" i="1"/>
  <c r="F2890" i="1"/>
  <c r="K2890" i="1" s="1"/>
  <c r="M2890" i="1" s="1"/>
  <c r="D2890" i="1"/>
  <c r="C2890" i="1"/>
  <c r="G2890" i="1" s="1"/>
  <c r="O2890" i="1" s="1"/>
  <c r="Y2889" i="1"/>
  <c r="F2889" i="1"/>
  <c r="K2889" i="1" s="1"/>
  <c r="M2889" i="1" s="1"/>
  <c r="D2889" i="1"/>
  <c r="C2889" i="1"/>
  <c r="G2889" i="1" s="1"/>
  <c r="O2889" i="1" s="1"/>
  <c r="Y2888" i="1"/>
  <c r="F2888" i="1"/>
  <c r="K2888" i="1" s="1"/>
  <c r="M2888" i="1" s="1"/>
  <c r="D2888" i="1"/>
  <c r="C2888" i="1"/>
  <c r="G2888" i="1" s="1"/>
  <c r="O2888" i="1" s="1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P3112" i="2"/>
  <c r="S3112" i="2" s="1"/>
  <c r="H3112" i="2"/>
  <c r="O3112" i="2" s="1"/>
  <c r="R3112" i="2" s="1"/>
  <c r="F3112" i="2"/>
  <c r="K3112" i="2" s="1"/>
  <c r="W3112" i="2" s="1"/>
  <c r="E3112" i="2"/>
  <c r="J3112" i="2" s="1"/>
  <c r="V3112" i="2" s="1"/>
  <c r="D3112" i="2"/>
  <c r="I3112" i="2" s="1"/>
  <c r="U3112" i="2" s="1"/>
  <c r="H3111" i="2"/>
  <c r="F3111" i="2"/>
  <c r="K3111" i="2" s="1"/>
  <c r="W3111" i="2" s="1"/>
  <c r="E3111" i="2"/>
  <c r="J3111" i="2" s="1"/>
  <c r="V3111" i="2" s="1"/>
  <c r="D3111" i="2"/>
  <c r="H3110" i="2"/>
  <c r="F3110" i="2"/>
  <c r="K3110" i="2" s="1"/>
  <c r="W3110" i="2" s="1"/>
  <c r="E3110" i="2"/>
  <c r="D3110" i="2"/>
  <c r="I3110" i="2" s="1"/>
  <c r="U3110" i="2" s="1"/>
  <c r="H3109" i="2"/>
  <c r="O3109" i="2" s="1"/>
  <c r="R3109" i="2" s="1"/>
  <c r="F3109" i="2"/>
  <c r="E3109" i="2"/>
  <c r="D3109" i="2"/>
  <c r="P3108" i="2"/>
  <c r="S3108" i="2" s="1"/>
  <c r="H3108" i="2"/>
  <c r="O3108" i="2" s="1"/>
  <c r="R3108" i="2" s="1"/>
  <c r="F3108" i="2"/>
  <c r="K3108" i="2" s="1"/>
  <c r="W3108" i="2" s="1"/>
  <c r="E3108" i="2"/>
  <c r="J3108" i="2" s="1"/>
  <c r="V3108" i="2" s="1"/>
  <c r="D3108" i="2"/>
  <c r="I3108" i="2" s="1"/>
  <c r="U3108" i="2" s="1"/>
  <c r="H3107" i="2"/>
  <c r="F3107" i="2"/>
  <c r="E3107" i="2"/>
  <c r="D3107" i="2"/>
  <c r="P3106" i="2"/>
  <c r="S3106" i="2" s="1"/>
  <c r="H3106" i="2"/>
  <c r="O3106" i="2" s="1"/>
  <c r="R3106" i="2" s="1"/>
  <c r="F3106" i="2"/>
  <c r="E3106" i="2"/>
  <c r="D3106" i="2"/>
  <c r="I3106" i="2" s="1"/>
  <c r="U3106" i="2" s="1"/>
  <c r="P3105" i="2"/>
  <c r="S3105" i="2" s="1"/>
  <c r="H3105" i="2"/>
  <c r="O3105" i="2" s="1"/>
  <c r="R3105" i="2" s="1"/>
  <c r="F3105" i="2"/>
  <c r="E3105" i="2"/>
  <c r="J3105" i="2" s="1"/>
  <c r="V3105" i="2" s="1"/>
  <c r="D3105" i="2"/>
  <c r="I3105" i="2" s="1"/>
  <c r="U3105" i="2" s="1"/>
  <c r="P3104" i="2"/>
  <c r="S3104" i="2" s="1"/>
  <c r="H3104" i="2"/>
  <c r="O3104" i="2" s="1"/>
  <c r="R3104" i="2" s="1"/>
  <c r="F3104" i="2"/>
  <c r="K3104" i="2" s="1"/>
  <c r="W3104" i="2" s="1"/>
  <c r="E3104" i="2"/>
  <c r="J3104" i="2" s="1"/>
  <c r="V3104" i="2" s="1"/>
  <c r="D3104" i="2"/>
  <c r="I3104" i="2" s="1"/>
  <c r="U3104" i="2" s="1"/>
  <c r="H3103" i="2"/>
  <c r="F3103" i="2"/>
  <c r="K3103" i="2" s="1"/>
  <c r="W3103" i="2" s="1"/>
  <c r="E3103" i="2"/>
  <c r="D3103" i="2"/>
  <c r="H3102" i="2"/>
  <c r="O3102" i="2" s="1"/>
  <c r="R3102" i="2" s="1"/>
  <c r="F3102" i="2"/>
  <c r="E3102" i="2"/>
  <c r="D3102" i="2"/>
  <c r="P3101" i="2"/>
  <c r="S3101" i="2" s="1"/>
  <c r="H3101" i="2"/>
  <c r="O3101" i="2" s="1"/>
  <c r="R3101" i="2" s="1"/>
  <c r="F3101" i="2"/>
  <c r="E3101" i="2"/>
  <c r="J3101" i="2" s="1"/>
  <c r="V3101" i="2" s="1"/>
  <c r="D3101" i="2"/>
  <c r="I3101" i="2" s="1"/>
  <c r="U3101" i="2" s="1"/>
  <c r="P3100" i="2"/>
  <c r="S3100" i="2" s="1"/>
  <c r="H3100" i="2"/>
  <c r="O3100" i="2" s="1"/>
  <c r="R3100" i="2" s="1"/>
  <c r="F3100" i="2"/>
  <c r="K3100" i="2" s="1"/>
  <c r="W3100" i="2" s="1"/>
  <c r="E3100" i="2"/>
  <c r="J3100" i="2" s="1"/>
  <c r="V3100" i="2" s="1"/>
  <c r="D3100" i="2"/>
  <c r="I3100" i="2" s="1"/>
  <c r="U3100" i="2" s="1"/>
  <c r="H3099" i="2"/>
  <c r="F3099" i="2"/>
  <c r="K3099" i="2" s="1"/>
  <c r="W3099" i="2" s="1"/>
  <c r="E3099" i="2"/>
  <c r="J3099" i="2" s="1"/>
  <c r="V3099" i="2" s="1"/>
  <c r="D3099" i="2"/>
  <c r="H3098" i="2"/>
  <c r="O3098" i="2" s="1"/>
  <c r="R3098" i="2" s="1"/>
  <c r="F3098" i="2"/>
  <c r="K3098" i="2" s="1"/>
  <c r="W3098" i="2" s="1"/>
  <c r="E3098" i="2"/>
  <c r="D3098" i="2"/>
  <c r="H3097" i="2"/>
  <c r="O3097" i="2" s="1"/>
  <c r="R3097" i="2" s="1"/>
  <c r="F3097" i="2"/>
  <c r="E3097" i="2"/>
  <c r="D3097" i="2"/>
  <c r="P3096" i="2"/>
  <c r="S3096" i="2" s="1"/>
  <c r="H3096" i="2"/>
  <c r="O3096" i="2" s="1"/>
  <c r="R3096" i="2" s="1"/>
  <c r="F3096" i="2"/>
  <c r="K3096" i="2" s="1"/>
  <c r="W3096" i="2" s="1"/>
  <c r="E3096" i="2"/>
  <c r="J3096" i="2" s="1"/>
  <c r="V3096" i="2" s="1"/>
  <c r="D3096" i="2"/>
  <c r="I3096" i="2" s="1"/>
  <c r="U3096" i="2" s="1"/>
  <c r="H3095" i="2"/>
  <c r="F3095" i="2"/>
  <c r="E3095" i="2"/>
  <c r="J3095" i="2" s="1"/>
  <c r="V3095" i="2" s="1"/>
  <c r="D3095" i="2"/>
  <c r="P3094" i="2"/>
  <c r="S3094" i="2" s="1"/>
  <c r="H3094" i="2"/>
  <c r="O3094" i="2" s="1"/>
  <c r="R3094" i="2" s="1"/>
  <c r="F3094" i="2"/>
  <c r="K3094" i="2" s="1"/>
  <c r="W3094" i="2" s="1"/>
  <c r="E3094" i="2"/>
  <c r="D3094" i="2"/>
  <c r="I3094" i="2" s="1"/>
  <c r="U3094" i="2" s="1"/>
  <c r="H3093" i="2"/>
  <c r="O3093" i="2" s="1"/>
  <c r="R3093" i="2" s="1"/>
  <c r="F3093" i="2"/>
  <c r="E3093" i="2"/>
  <c r="D3093" i="2"/>
  <c r="P3092" i="2"/>
  <c r="S3092" i="2" s="1"/>
  <c r="H3092" i="2"/>
  <c r="O3092" i="2" s="1"/>
  <c r="R3092" i="2" s="1"/>
  <c r="F3092" i="2"/>
  <c r="K3092" i="2" s="1"/>
  <c r="W3092" i="2" s="1"/>
  <c r="E3092" i="2"/>
  <c r="J3092" i="2" s="1"/>
  <c r="V3092" i="2" s="1"/>
  <c r="D3092" i="2"/>
  <c r="I3092" i="2" s="1"/>
  <c r="U3092" i="2" s="1"/>
  <c r="H3091" i="2"/>
  <c r="F3091" i="2"/>
  <c r="E3091" i="2"/>
  <c r="D3091" i="2"/>
  <c r="P3090" i="2"/>
  <c r="S3090" i="2" s="1"/>
  <c r="H3090" i="2"/>
  <c r="O3090" i="2" s="1"/>
  <c r="R3090" i="2" s="1"/>
  <c r="F3090" i="2"/>
  <c r="E3090" i="2"/>
  <c r="D3090" i="2"/>
  <c r="I3090" i="2" s="1"/>
  <c r="U3090" i="2" s="1"/>
  <c r="P3089" i="2"/>
  <c r="S3089" i="2" s="1"/>
  <c r="H3089" i="2"/>
  <c r="O3089" i="2" s="1"/>
  <c r="R3089" i="2" s="1"/>
  <c r="F3089" i="2"/>
  <c r="E3089" i="2"/>
  <c r="J3089" i="2" s="1"/>
  <c r="V3089" i="2" s="1"/>
  <c r="D3089" i="2"/>
  <c r="I3089" i="2" s="1"/>
  <c r="U3089" i="2" s="1"/>
  <c r="P3088" i="2"/>
  <c r="S3088" i="2" s="1"/>
  <c r="H3088" i="2"/>
  <c r="O3088" i="2" s="1"/>
  <c r="R3088" i="2" s="1"/>
  <c r="F3088" i="2"/>
  <c r="K3088" i="2" s="1"/>
  <c r="W3088" i="2" s="1"/>
  <c r="E3088" i="2"/>
  <c r="J3088" i="2" s="1"/>
  <c r="V3088" i="2" s="1"/>
  <c r="D3088" i="2"/>
  <c r="I3088" i="2" s="1"/>
  <c r="U3088" i="2" s="1"/>
  <c r="H3087" i="2"/>
  <c r="F3087" i="2"/>
  <c r="K3087" i="2" s="1"/>
  <c r="W3087" i="2" s="1"/>
  <c r="E3087" i="2"/>
  <c r="D3087" i="2"/>
  <c r="T3086" i="2"/>
  <c r="O3086" i="2"/>
  <c r="R3086" i="2" s="1"/>
  <c r="H3086" i="2"/>
  <c r="Q3086" i="2" s="1"/>
  <c r="F3086" i="2"/>
  <c r="E3086" i="2"/>
  <c r="J3086" i="2" s="1"/>
  <c r="V3086" i="2" s="1"/>
  <c r="D3086" i="2"/>
  <c r="I3086" i="2" s="1"/>
  <c r="U3086" i="2" s="1"/>
  <c r="H3085" i="2"/>
  <c r="F3085" i="2"/>
  <c r="E3085" i="2"/>
  <c r="D3085" i="2"/>
  <c r="H3084" i="2"/>
  <c r="F3084" i="2"/>
  <c r="K3084" i="2" s="1"/>
  <c r="W3084" i="2" s="1"/>
  <c r="E3084" i="2"/>
  <c r="J3084" i="2" s="1"/>
  <c r="V3084" i="2" s="1"/>
  <c r="D3084" i="2"/>
  <c r="H3083" i="2"/>
  <c r="P3083" i="2" s="1"/>
  <c r="S3083" i="2" s="1"/>
  <c r="F3083" i="2"/>
  <c r="E3083" i="2"/>
  <c r="D3083" i="2"/>
  <c r="V3082" i="2"/>
  <c r="H3082" i="2"/>
  <c r="F3082" i="2"/>
  <c r="E3082" i="2"/>
  <c r="J3082" i="2" s="1"/>
  <c r="D3082" i="2"/>
  <c r="H3081" i="2"/>
  <c r="P3081" i="2" s="1"/>
  <c r="S3081" i="2" s="1"/>
  <c r="F3081" i="2"/>
  <c r="E3081" i="2"/>
  <c r="D3081" i="2"/>
  <c r="P3080" i="2"/>
  <c r="S3080" i="2" s="1"/>
  <c r="K3080" i="2"/>
  <c r="W3080" i="2" s="1"/>
  <c r="H3080" i="2"/>
  <c r="F3080" i="2"/>
  <c r="E3080" i="2"/>
  <c r="J3080" i="2" s="1"/>
  <c r="V3080" i="2" s="1"/>
  <c r="D3080" i="2"/>
  <c r="I3080" i="2" s="1"/>
  <c r="U3080" i="2" s="1"/>
  <c r="H3079" i="2"/>
  <c r="F3079" i="2"/>
  <c r="E3079" i="2"/>
  <c r="D3079" i="2"/>
  <c r="Q3078" i="2"/>
  <c r="T3078" i="2" s="1"/>
  <c r="P3078" i="2"/>
  <c r="S3078" i="2" s="1"/>
  <c r="H3078" i="2"/>
  <c r="O3078" i="2" s="1"/>
  <c r="R3078" i="2" s="1"/>
  <c r="F3078" i="2"/>
  <c r="K3078" i="2" s="1"/>
  <c r="W3078" i="2" s="1"/>
  <c r="E3078" i="2"/>
  <c r="J3078" i="2" s="1"/>
  <c r="V3078" i="2" s="1"/>
  <c r="D3078" i="2"/>
  <c r="I3078" i="2" s="1"/>
  <c r="U3078" i="2" s="1"/>
  <c r="H3077" i="2"/>
  <c r="O3077" i="2" s="1"/>
  <c r="R3077" i="2" s="1"/>
  <c r="F3077" i="2"/>
  <c r="E3077" i="2"/>
  <c r="D3077" i="2"/>
  <c r="H3076" i="2"/>
  <c r="P3076" i="2" s="1"/>
  <c r="S3076" i="2" s="1"/>
  <c r="F3076" i="2"/>
  <c r="E3076" i="2"/>
  <c r="D3076" i="2"/>
  <c r="Q3075" i="2"/>
  <c r="T3075" i="2" s="1"/>
  <c r="K3075" i="2"/>
  <c r="W3075" i="2" s="1"/>
  <c r="H3075" i="2"/>
  <c r="F3075" i="2"/>
  <c r="E3075" i="2"/>
  <c r="D3075" i="2"/>
  <c r="I3075" i="2" s="1"/>
  <c r="U3075" i="2" s="1"/>
  <c r="H3074" i="2"/>
  <c r="F3074" i="2"/>
  <c r="E3074" i="2"/>
  <c r="D3074" i="2"/>
  <c r="H3073" i="2"/>
  <c r="F3073" i="2"/>
  <c r="E3073" i="2"/>
  <c r="D3073" i="2"/>
  <c r="P3072" i="2"/>
  <c r="S3072" i="2" s="1"/>
  <c r="H3072" i="2"/>
  <c r="Q3072" i="2" s="1"/>
  <c r="T3072" i="2" s="1"/>
  <c r="F3072" i="2"/>
  <c r="E3072" i="2"/>
  <c r="J3072" i="2" s="1"/>
  <c r="V3072" i="2" s="1"/>
  <c r="D3072" i="2"/>
  <c r="H3071" i="2"/>
  <c r="Q3071" i="2" s="1"/>
  <c r="T3071" i="2" s="1"/>
  <c r="F3071" i="2"/>
  <c r="E3071" i="2"/>
  <c r="D3071" i="2"/>
  <c r="H3070" i="2"/>
  <c r="Q3070" i="2" s="1"/>
  <c r="T3070" i="2" s="1"/>
  <c r="F3070" i="2"/>
  <c r="E3070" i="2"/>
  <c r="D3070" i="2"/>
  <c r="H3069" i="2"/>
  <c r="F3069" i="2"/>
  <c r="K3069" i="2" s="1"/>
  <c r="W3069" i="2" s="1"/>
  <c r="E3069" i="2"/>
  <c r="D3069" i="2"/>
  <c r="Q3068" i="2"/>
  <c r="T3068" i="2" s="1"/>
  <c r="P3068" i="2"/>
  <c r="S3068" i="2" s="1"/>
  <c r="H3068" i="2"/>
  <c r="O3068" i="2" s="1"/>
  <c r="R3068" i="2" s="1"/>
  <c r="F3068" i="2"/>
  <c r="K3068" i="2" s="1"/>
  <c r="W3068" i="2" s="1"/>
  <c r="E3068" i="2"/>
  <c r="J3068" i="2" s="1"/>
  <c r="V3068" i="2" s="1"/>
  <c r="D3068" i="2"/>
  <c r="Q3067" i="2"/>
  <c r="T3067" i="2" s="1"/>
  <c r="H3067" i="2"/>
  <c r="F3067" i="2"/>
  <c r="E3067" i="2"/>
  <c r="J3067" i="2" s="1"/>
  <c r="V3067" i="2" s="1"/>
  <c r="D3067" i="2"/>
  <c r="Q3066" i="2"/>
  <c r="T3066" i="2" s="1"/>
  <c r="K3066" i="2"/>
  <c r="W3066" i="2" s="1"/>
  <c r="H3066" i="2"/>
  <c r="F3066" i="2"/>
  <c r="E3066" i="2"/>
  <c r="D3066" i="2"/>
  <c r="I3066" i="2" s="1"/>
  <c r="U3066" i="2" s="1"/>
  <c r="H3065" i="2"/>
  <c r="F3065" i="2"/>
  <c r="K3065" i="2" s="1"/>
  <c r="W3065" i="2" s="1"/>
  <c r="E3065" i="2"/>
  <c r="D3065" i="2"/>
  <c r="H3064" i="2"/>
  <c r="Q3064" i="2" s="1"/>
  <c r="T3064" i="2" s="1"/>
  <c r="F3064" i="2"/>
  <c r="K3064" i="2" s="1"/>
  <c r="W3064" i="2" s="1"/>
  <c r="E3064" i="2"/>
  <c r="D3064" i="2"/>
  <c r="Q3063" i="2"/>
  <c r="T3063" i="2" s="1"/>
  <c r="H3063" i="2"/>
  <c r="F3063" i="2"/>
  <c r="E3063" i="2"/>
  <c r="J3063" i="2" s="1"/>
  <c r="V3063" i="2" s="1"/>
  <c r="D3063" i="2"/>
  <c r="H3062" i="2"/>
  <c r="O3062" i="2" s="1"/>
  <c r="R3062" i="2" s="1"/>
  <c r="F3062" i="2"/>
  <c r="E3062" i="2"/>
  <c r="D3062" i="2"/>
  <c r="H3061" i="2"/>
  <c r="F3061" i="2"/>
  <c r="K3061" i="2" s="1"/>
  <c r="W3061" i="2" s="1"/>
  <c r="E3061" i="2"/>
  <c r="D3061" i="2"/>
  <c r="Q3060" i="2"/>
  <c r="T3060" i="2" s="1"/>
  <c r="P3060" i="2"/>
  <c r="S3060" i="2" s="1"/>
  <c r="H3060" i="2"/>
  <c r="O3060" i="2" s="1"/>
  <c r="R3060" i="2" s="1"/>
  <c r="F3060" i="2"/>
  <c r="K3060" i="2" s="1"/>
  <c r="W3060" i="2" s="1"/>
  <c r="E3060" i="2"/>
  <c r="J3060" i="2" s="1"/>
  <c r="V3060" i="2" s="1"/>
  <c r="D3060" i="2"/>
  <c r="Q3059" i="2"/>
  <c r="T3059" i="2" s="1"/>
  <c r="H3059" i="2"/>
  <c r="F3059" i="2"/>
  <c r="E3059" i="2"/>
  <c r="J3059" i="2" s="1"/>
  <c r="V3059" i="2" s="1"/>
  <c r="D3059" i="2"/>
  <c r="Q3058" i="2"/>
  <c r="T3058" i="2" s="1"/>
  <c r="K3058" i="2"/>
  <c r="W3058" i="2" s="1"/>
  <c r="H3058" i="2"/>
  <c r="F3058" i="2"/>
  <c r="E3058" i="2"/>
  <c r="D3058" i="2"/>
  <c r="I3058" i="2" s="1"/>
  <c r="U3058" i="2" s="1"/>
  <c r="H3057" i="2"/>
  <c r="F3057" i="2"/>
  <c r="K3057" i="2" s="1"/>
  <c r="W3057" i="2" s="1"/>
  <c r="E3057" i="2"/>
  <c r="D3057" i="2"/>
  <c r="H3056" i="2"/>
  <c r="Q3056" i="2" s="1"/>
  <c r="T3056" i="2" s="1"/>
  <c r="F3056" i="2"/>
  <c r="K3056" i="2" s="1"/>
  <c r="W3056" i="2" s="1"/>
  <c r="E3056" i="2"/>
  <c r="D3056" i="2"/>
  <c r="Q3055" i="2"/>
  <c r="T3055" i="2" s="1"/>
  <c r="H3055" i="2"/>
  <c r="F3055" i="2"/>
  <c r="E3055" i="2"/>
  <c r="J3055" i="2" s="1"/>
  <c r="V3055" i="2" s="1"/>
  <c r="D3055" i="2"/>
  <c r="H3054" i="2"/>
  <c r="O3054" i="2" s="1"/>
  <c r="R3054" i="2" s="1"/>
  <c r="F3054" i="2"/>
  <c r="E3054" i="2"/>
  <c r="D3054" i="2"/>
  <c r="Q3053" i="2"/>
  <c r="T3053" i="2" s="1"/>
  <c r="P3053" i="2"/>
  <c r="S3053" i="2" s="1"/>
  <c r="H3053" i="2"/>
  <c r="O3053" i="2" s="1"/>
  <c r="R3053" i="2" s="1"/>
  <c r="F3053" i="2"/>
  <c r="E3053" i="2"/>
  <c r="J3053" i="2" s="1"/>
  <c r="V3053" i="2" s="1"/>
  <c r="D3053" i="2"/>
  <c r="I3053" i="2" s="1"/>
  <c r="U3053" i="2" s="1"/>
  <c r="P3052" i="2"/>
  <c r="S3052" i="2" s="1"/>
  <c r="J3052" i="2"/>
  <c r="V3052" i="2" s="1"/>
  <c r="H3052" i="2"/>
  <c r="F3052" i="2"/>
  <c r="E3052" i="2"/>
  <c r="D3052" i="2"/>
  <c r="I3052" i="2" s="1"/>
  <c r="U3052" i="2" s="1"/>
  <c r="T3051" i="2"/>
  <c r="Q3051" i="2"/>
  <c r="P3051" i="2"/>
  <c r="S3051" i="2" s="1"/>
  <c r="K3051" i="2"/>
  <c r="W3051" i="2" s="1"/>
  <c r="H3051" i="2"/>
  <c r="O3051" i="2" s="1"/>
  <c r="R3051" i="2" s="1"/>
  <c r="F3051" i="2"/>
  <c r="E3051" i="2"/>
  <c r="J3051" i="2" s="1"/>
  <c r="V3051" i="2" s="1"/>
  <c r="D3051" i="2"/>
  <c r="I3051" i="2" s="1"/>
  <c r="U3051" i="2" s="1"/>
  <c r="H3050" i="2"/>
  <c r="O3050" i="2" s="1"/>
  <c r="R3050" i="2" s="1"/>
  <c r="F3050" i="2"/>
  <c r="E3050" i="2"/>
  <c r="D3050" i="2"/>
  <c r="H3049" i="2"/>
  <c r="F3049" i="2"/>
  <c r="E3049" i="2"/>
  <c r="D3049" i="2"/>
  <c r="R3048" i="2"/>
  <c r="H3048" i="2"/>
  <c r="O3048" i="2" s="1"/>
  <c r="F3048" i="2"/>
  <c r="K3048" i="2" s="1"/>
  <c r="W3048" i="2" s="1"/>
  <c r="E3048" i="2"/>
  <c r="D3048" i="2"/>
  <c r="H3047" i="2"/>
  <c r="Q3047" i="2" s="1"/>
  <c r="T3047" i="2" s="1"/>
  <c r="F3047" i="2"/>
  <c r="K3047" i="2" s="1"/>
  <c r="W3047" i="2" s="1"/>
  <c r="E3047" i="2"/>
  <c r="D3047" i="2"/>
  <c r="Q3046" i="2"/>
  <c r="T3046" i="2" s="1"/>
  <c r="H3046" i="2"/>
  <c r="F3046" i="2"/>
  <c r="E3046" i="2"/>
  <c r="J3046" i="2" s="1"/>
  <c r="V3046" i="2" s="1"/>
  <c r="D3046" i="2"/>
  <c r="H3045" i="2"/>
  <c r="O3045" i="2" s="1"/>
  <c r="R3045" i="2" s="1"/>
  <c r="F3045" i="2"/>
  <c r="E3045" i="2"/>
  <c r="D3045" i="2"/>
  <c r="P3044" i="2"/>
  <c r="S3044" i="2" s="1"/>
  <c r="H3044" i="2"/>
  <c r="F3044" i="2"/>
  <c r="E3044" i="2"/>
  <c r="D3044" i="2"/>
  <c r="I3044" i="2" s="1"/>
  <c r="U3044" i="2" s="1"/>
  <c r="H3043" i="2"/>
  <c r="F3043" i="2"/>
  <c r="E3043" i="2"/>
  <c r="D3043" i="2"/>
  <c r="H3042" i="2"/>
  <c r="F3042" i="2"/>
  <c r="K3042" i="2" s="1"/>
  <c r="W3042" i="2" s="1"/>
  <c r="E3042" i="2"/>
  <c r="D3042" i="2"/>
  <c r="Q3041" i="2"/>
  <c r="T3041" i="2" s="1"/>
  <c r="P3041" i="2"/>
  <c r="S3041" i="2" s="1"/>
  <c r="H3041" i="2"/>
  <c r="O3041" i="2" s="1"/>
  <c r="R3041" i="2" s="1"/>
  <c r="F3041" i="2"/>
  <c r="K3041" i="2" s="1"/>
  <c r="W3041" i="2" s="1"/>
  <c r="E3041" i="2"/>
  <c r="J3041" i="2" s="1"/>
  <c r="V3041" i="2" s="1"/>
  <c r="D3041" i="2"/>
  <c r="I3041" i="2" s="1"/>
  <c r="U3041" i="2" s="1"/>
  <c r="H3040" i="2"/>
  <c r="O3040" i="2" s="1"/>
  <c r="R3040" i="2" s="1"/>
  <c r="F3040" i="2"/>
  <c r="E3040" i="2"/>
  <c r="D3040" i="2"/>
  <c r="Q3039" i="2"/>
  <c r="T3039" i="2" s="1"/>
  <c r="P3039" i="2"/>
  <c r="S3039" i="2" s="1"/>
  <c r="H3039" i="2"/>
  <c r="O3039" i="2" s="1"/>
  <c r="R3039" i="2" s="1"/>
  <c r="F3039" i="2"/>
  <c r="E3039" i="2"/>
  <c r="J3039" i="2" s="1"/>
  <c r="V3039" i="2" s="1"/>
  <c r="D3039" i="2"/>
  <c r="I3039" i="2" s="1"/>
  <c r="U3039" i="2" s="1"/>
  <c r="P3038" i="2"/>
  <c r="S3038" i="2" s="1"/>
  <c r="K3038" i="2"/>
  <c r="W3038" i="2" s="1"/>
  <c r="H3038" i="2"/>
  <c r="F3038" i="2"/>
  <c r="E3038" i="2"/>
  <c r="J3038" i="2" s="1"/>
  <c r="V3038" i="2" s="1"/>
  <c r="D3038" i="2"/>
  <c r="I3038" i="2" s="1"/>
  <c r="U3038" i="2" s="1"/>
  <c r="Q3037" i="2"/>
  <c r="T3037" i="2" s="1"/>
  <c r="H3037" i="2"/>
  <c r="F3037" i="2"/>
  <c r="K3037" i="2" s="1"/>
  <c r="W3037" i="2" s="1"/>
  <c r="E3037" i="2"/>
  <c r="J3037" i="2" s="1"/>
  <c r="V3037" i="2" s="1"/>
  <c r="D3037" i="2"/>
  <c r="R3036" i="2"/>
  <c r="Q3036" i="2"/>
  <c r="T3036" i="2" s="1"/>
  <c r="P3036" i="2"/>
  <c r="S3036" i="2" s="1"/>
  <c r="H3036" i="2"/>
  <c r="O3036" i="2" s="1"/>
  <c r="F3036" i="2"/>
  <c r="K3036" i="2" s="1"/>
  <c r="W3036" i="2" s="1"/>
  <c r="E3036" i="2"/>
  <c r="J3036" i="2" s="1"/>
  <c r="V3036" i="2" s="1"/>
  <c r="D3036" i="2"/>
  <c r="I3036" i="2" s="1"/>
  <c r="U3036" i="2" s="1"/>
  <c r="H3035" i="2"/>
  <c r="O3035" i="2" s="1"/>
  <c r="R3035" i="2" s="1"/>
  <c r="F3035" i="2"/>
  <c r="E3035" i="2"/>
  <c r="D3035" i="2"/>
  <c r="P3034" i="2"/>
  <c r="S3034" i="2" s="1"/>
  <c r="H3034" i="2"/>
  <c r="F3034" i="2"/>
  <c r="E3034" i="2"/>
  <c r="D3034" i="2"/>
  <c r="I3034" i="2" s="1"/>
  <c r="U3034" i="2" s="1"/>
  <c r="H3033" i="2"/>
  <c r="F3033" i="2"/>
  <c r="E3033" i="2"/>
  <c r="D3033" i="2"/>
  <c r="O3032" i="2"/>
  <c r="R3032" i="2" s="1"/>
  <c r="H3032" i="2"/>
  <c r="F3032" i="2"/>
  <c r="E3032" i="2"/>
  <c r="J3032" i="2" s="1"/>
  <c r="V3032" i="2" s="1"/>
  <c r="D3032" i="2"/>
  <c r="I3032" i="2" s="1"/>
  <c r="U3032" i="2" s="1"/>
  <c r="H3031" i="2"/>
  <c r="F3031" i="2"/>
  <c r="E3031" i="2"/>
  <c r="D3031" i="2"/>
  <c r="H3030" i="2"/>
  <c r="O3030" i="2" s="1"/>
  <c r="R3030" i="2" s="1"/>
  <c r="F3030" i="2"/>
  <c r="K3030" i="2" s="1"/>
  <c r="W3030" i="2" s="1"/>
  <c r="E3030" i="2"/>
  <c r="D3030" i="2"/>
  <c r="H3029" i="2"/>
  <c r="F3029" i="2"/>
  <c r="K3029" i="2" s="1"/>
  <c r="W3029" i="2" s="1"/>
  <c r="E3029" i="2"/>
  <c r="D3029" i="2"/>
  <c r="H3028" i="2"/>
  <c r="O3028" i="2" s="1"/>
  <c r="R3028" i="2" s="1"/>
  <c r="F3028" i="2"/>
  <c r="E3028" i="2"/>
  <c r="D3028" i="2"/>
  <c r="Q3027" i="2"/>
  <c r="T3027" i="2" s="1"/>
  <c r="P3027" i="2"/>
  <c r="S3027" i="2" s="1"/>
  <c r="H3027" i="2"/>
  <c r="O3027" i="2" s="1"/>
  <c r="R3027" i="2" s="1"/>
  <c r="F3027" i="2"/>
  <c r="K3027" i="2" s="1"/>
  <c r="W3027" i="2" s="1"/>
  <c r="E3027" i="2"/>
  <c r="J3027" i="2" s="1"/>
  <c r="V3027" i="2" s="1"/>
  <c r="D3027" i="2"/>
  <c r="Q3026" i="2"/>
  <c r="T3026" i="2" s="1"/>
  <c r="P3026" i="2"/>
  <c r="S3026" i="2" s="1"/>
  <c r="J3026" i="2"/>
  <c r="V3026" i="2" s="1"/>
  <c r="H3026" i="2"/>
  <c r="O3026" i="2" s="1"/>
  <c r="R3026" i="2" s="1"/>
  <c r="F3026" i="2"/>
  <c r="K3026" i="2" s="1"/>
  <c r="W3026" i="2" s="1"/>
  <c r="E3026" i="2"/>
  <c r="D3026" i="2"/>
  <c r="I3026" i="2" s="1"/>
  <c r="U3026" i="2" s="1"/>
  <c r="H3025" i="2"/>
  <c r="P3025" i="2" s="1"/>
  <c r="S3025" i="2" s="1"/>
  <c r="F3025" i="2"/>
  <c r="E3025" i="2"/>
  <c r="J3025" i="2" s="1"/>
  <c r="V3025" i="2" s="1"/>
  <c r="D3025" i="2"/>
  <c r="Q3024" i="2"/>
  <c r="T3024" i="2" s="1"/>
  <c r="J3024" i="2"/>
  <c r="V3024" i="2" s="1"/>
  <c r="H3024" i="2"/>
  <c r="F3024" i="2"/>
  <c r="E3024" i="2"/>
  <c r="D3024" i="2"/>
  <c r="I3024" i="2" s="1"/>
  <c r="U3024" i="2" s="1"/>
  <c r="H3023" i="2"/>
  <c r="O3023" i="2" s="1"/>
  <c r="R3023" i="2" s="1"/>
  <c r="F3023" i="2"/>
  <c r="K3023" i="2" s="1"/>
  <c r="W3023" i="2" s="1"/>
  <c r="E3023" i="2"/>
  <c r="D3023" i="2"/>
  <c r="Q3022" i="2"/>
  <c r="T3022" i="2" s="1"/>
  <c r="P3022" i="2"/>
  <c r="S3022" i="2" s="1"/>
  <c r="H3022" i="2"/>
  <c r="O3022" i="2" s="1"/>
  <c r="R3022" i="2" s="1"/>
  <c r="F3022" i="2"/>
  <c r="K3022" i="2" s="1"/>
  <c r="W3022" i="2" s="1"/>
  <c r="E3022" i="2"/>
  <c r="J3022" i="2" s="1"/>
  <c r="V3022" i="2" s="1"/>
  <c r="D3022" i="2"/>
  <c r="I3022" i="2" s="1"/>
  <c r="U3022" i="2" s="1"/>
  <c r="H3021" i="2"/>
  <c r="F3021" i="2"/>
  <c r="E3021" i="2"/>
  <c r="D3021" i="2"/>
  <c r="Q3020" i="2"/>
  <c r="T3020" i="2" s="1"/>
  <c r="J3020" i="2"/>
  <c r="V3020" i="2" s="1"/>
  <c r="H3020" i="2"/>
  <c r="F3020" i="2"/>
  <c r="K3020" i="2" s="1"/>
  <c r="W3020" i="2" s="1"/>
  <c r="E3020" i="2"/>
  <c r="D3020" i="2"/>
  <c r="I3020" i="2" s="1"/>
  <c r="U3020" i="2" s="1"/>
  <c r="H3019" i="2"/>
  <c r="O3019" i="2" s="1"/>
  <c r="R3019" i="2" s="1"/>
  <c r="F3019" i="2"/>
  <c r="E3019" i="2"/>
  <c r="D3019" i="2"/>
  <c r="Q3018" i="2"/>
  <c r="T3018" i="2" s="1"/>
  <c r="P3018" i="2"/>
  <c r="S3018" i="2" s="1"/>
  <c r="H3018" i="2"/>
  <c r="O3018" i="2" s="1"/>
  <c r="R3018" i="2" s="1"/>
  <c r="F3018" i="2"/>
  <c r="K3018" i="2" s="1"/>
  <c r="W3018" i="2" s="1"/>
  <c r="E3018" i="2"/>
  <c r="J3018" i="2" s="1"/>
  <c r="V3018" i="2" s="1"/>
  <c r="D3018" i="2"/>
  <c r="I3018" i="2" s="1"/>
  <c r="U3018" i="2" s="1"/>
  <c r="P3017" i="2"/>
  <c r="S3017" i="2" s="1"/>
  <c r="J3017" i="2"/>
  <c r="V3017" i="2" s="1"/>
  <c r="H3017" i="2"/>
  <c r="F3017" i="2"/>
  <c r="E3017" i="2"/>
  <c r="D3017" i="2"/>
  <c r="I3017" i="2" s="1"/>
  <c r="U3017" i="2" s="1"/>
  <c r="H3016" i="2"/>
  <c r="Q3016" i="2" s="1"/>
  <c r="T3016" i="2" s="1"/>
  <c r="F3016" i="2"/>
  <c r="K3016" i="2" s="1"/>
  <c r="W3016" i="2" s="1"/>
  <c r="E3016" i="2"/>
  <c r="D3016" i="2"/>
  <c r="Q3015" i="2"/>
  <c r="T3015" i="2" s="1"/>
  <c r="P3015" i="2"/>
  <c r="S3015" i="2" s="1"/>
  <c r="H3015" i="2"/>
  <c r="O3015" i="2" s="1"/>
  <c r="R3015" i="2" s="1"/>
  <c r="F3015" i="2"/>
  <c r="E3015" i="2"/>
  <c r="J3015" i="2" s="1"/>
  <c r="V3015" i="2" s="1"/>
  <c r="D3015" i="2"/>
  <c r="Q3014" i="2"/>
  <c r="T3014" i="2" s="1"/>
  <c r="P3014" i="2"/>
  <c r="S3014" i="2" s="1"/>
  <c r="J3014" i="2"/>
  <c r="V3014" i="2" s="1"/>
  <c r="H3014" i="2"/>
  <c r="O3014" i="2" s="1"/>
  <c r="R3014" i="2" s="1"/>
  <c r="F3014" i="2"/>
  <c r="K3014" i="2" s="1"/>
  <c r="W3014" i="2" s="1"/>
  <c r="E3014" i="2"/>
  <c r="D3014" i="2"/>
  <c r="I3014" i="2" s="1"/>
  <c r="U3014" i="2" s="1"/>
  <c r="P3013" i="2"/>
  <c r="S3013" i="2" s="1"/>
  <c r="H3013" i="2"/>
  <c r="F3013" i="2"/>
  <c r="E3013" i="2"/>
  <c r="J3013" i="2" s="1"/>
  <c r="V3013" i="2" s="1"/>
  <c r="D3013" i="2"/>
  <c r="I3013" i="2" s="1"/>
  <c r="U3013" i="2" s="1"/>
  <c r="H3012" i="2"/>
  <c r="F3012" i="2"/>
  <c r="E3012" i="2"/>
  <c r="D3012" i="2"/>
  <c r="Q3011" i="2"/>
  <c r="T3011" i="2" s="1"/>
  <c r="P3011" i="2"/>
  <c r="S3011" i="2" s="1"/>
  <c r="H3011" i="2"/>
  <c r="O3011" i="2" s="1"/>
  <c r="R3011" i="2" s="1"/>
  <c r="F3011" i="2"/>
  <c r="K3011" i="2" s="1"/>
  <c r="W3011" i="2" s="1"/>
  <c r="E3011" i="2"/>
  <c r="J3011" i="2" s="1"/>
  <c r="V3011" i="2" s="1"/>
  <c r="D3011" i="2"/>
  <c r="Q3010" i="2"/>
  <c r="T3010" i="2" s="1"/>
  <c r="P3010" i="2"/>
  <c r="S3010" i="2" s="1"/>
  <c r="J3010" i="2"/>
  <c r="V3010" i="2" s="1"/>
  <c r="H3010" i="2"/>
  <c r="O3010" i="2" s="1"/>
  <c r="R3010" i="2" s="1"/>
  <c r="F3010" i="2"/>
  <c r="K3010" i="2" s="1"/>
  <c r="W3010" i="2" s="1"/>
  <c r="E3010" i="2"/>
  <c r="D3010" i="2"/>
  <c r="I3010" i="2" s="1"/>
  <c r="U3010" i="2" s="1"/>
  <c r="H3009" i="2"/>
  <c r="P3009" i="2" s="1"/>
  <c r="S3009" i="2" s="1"/>
  <c r="F3009" i="2"/>
  <c r="E3009" i="2"/>
  <c r="J3009" i="2" s="1"/>
  <c r="V3009" i="2" s="1"/>
  <c r="D3009" i="2"/>
  <c r="Q3008" i="2"/>
  <c r="T3008" i="2" s="1"/>
  <c r="J3008" i="2"/>
  <c r="V3008" i="2" s="1"/>
  <c r="H3008" i="2"/>
  <c r="F3008" i="2"/>
  <c r="E3008" i="2"/>
  <c r="D3008" i="2"/>
  <c r="I3008" i="2" s="1"/>
  <c r="U3008" i="2" s="1"/>
  <c r="H3007" i="2"/>
  <c r="O3007" i="2" s="1"/>
  <c r="R3007" i="2" s="1"/>
  <c r="F3007" i="2"/>
  <c r="K3007" i="2" s="1"/>
  <c r="W3007" i="2" s="1"/>
  <c r="E3007" i="2"/>
  <c r="D3007" i="2"/>
  <c r="Q3006" i="2"/>
  <c r="T3006" i="2" s="1"/>
  <c r="P3006" i="2"/>
  <c r="S3006" i="2" s="1"/>
  <c r="H3006" i="2"/>
  <c r="O3006" i="2" s="1"/>
  <c r="R3006" i="2" s="1"/>
  <c r="F3006" i="2"/>
  <c r="K3006" i="2" s="1"/>
  <c r="W3006" i="2" s="1"/>
  <c r="E3006" i="2"/>
  <c r="J3006" i="2" s="1"/>
  <c r="V3006" i="2" s="1"/>
  <c r="D3006" i="2"/>
  <c r="I3006" i="2" s="1"/>
  <c r="U3006" i="2" s="1"/>
  <c r="H3005" i="2"/>
  <c r="F3005" i="2"/>
  <c r="E3005" i="2"/>
  <c r="D3005" i="2"/>
  <c r="Q3004" i="2"/>
  <c r="T3004" i="2" s="1"/>
  <c r="J3004" i="2"/>
  <c r="V3004" i="2" s="1"/>
  <c r="H3004" i="2"/>
  <c r="F3004" i="2"/>
  <c r="K3004" i="2" s="1"/>
  <c r="W3004" i="2" s="1"/>
  <c r="E3004" i="2"/>
  <c r="D3004" i="2"/>
  <c r="I3004" i="2" s="1"/>
  <c r="U3004" i="2" s="1"/>
  <c r="H3003" i="2"/>
  <c r="O3003" i="2" s="1"/>
  <c r="R3003" i="2" s="1"/>
  <c r="F3003" i="2"/>
  <c r="E3003" i="2"/>
  <c r="D3003" i="2"/>
  <c r="Q3002" i="2"/>
  <c r="T3002" i="2" s="1"/>
  <c r="P3002" i="2"/>
  <c r="S3002" i="2" s="1"/>
  <c r="H3002" i="2"/>
  <c r="O3002" i="2" s="1"/>
  <c r="R3002" i="2" s="1"/>
  <c r="F3002" i="2"/>
  <c r="K3002" i="2" s="1"/>
  <c r="W3002" i="2" s="1"/>
  <c r="E3002" i="2"/>
  <c r="J3002" i="2" s="1"/>
  <c r="V3002" i="2" s="1"/>
  <c r="D3002" i="2"/>
  <c r="I3002" i="2" s="1"/>
  <c r="U3002" i="2" s="1"/>
  <c r="P3001" i="2"/>
  <c r="S3001" i="2" s="1"/>
  <c r="J3001" i="2"/>
  <c r="V3001" i="2" s="1"/>
  <c r="H3001" i="2"/>
  <c r="F3001" i="2"/>
  <c r="E3001" i="2"/>
  <c r="D3001" i="2"/>
  <c r="I3001" i="2" s="1"/>
  <c r="U3001" i="2" s="1"/>
  <c r="H3000" i="2"/>
  <c r="Q3000" i="2" s="1"/>
  <c r="T3000" i="2" s="1"/>
  <c r="F3000" i="2"/>
  <c r="K3000" i="2" s="1"/>
  <c r="W3000" i="2" s="1"/>
  <c r="E3000" i="2"/>
  <c r="D3000" i="2"/>
  <c r="Q2999" i="2"/>
  <c r="T2999" i="2" s="1"/>
  <c r="P2999" i="2"/>
  <c r="S2999" i="2" s="1"/>
  <c r="H2999" i="2"/>
  <c r="O2999" i="2" s="1"/>
  <c r="R2999" i="2" s="1"/>
  <c r="F2999" i="2"/>
  <c r="E2999" i="2"/>
  <c r="J2999" i="2" s="1"/>
  <c r="V2999" i="2" s="1"/>
  <c r="D2999" i="2"/>
  <c r="Q2998" i="2"/>
  <c r="T2998" i="2" s="1"/>
  <c r="P2998" i="2"/>
  <c r="S2998" i="2" s="1"/>
  <c r="J2998" i="2"/>
  <c r="V2998" i="2" s="1"/>
  <c r="H2998" i="2"/>
  <c r="O2998" i="2" s="1"/>
  <c r="R2998" i="2" s="1"/>
  <c r="F2998" i="2"/>
  <c r="K2998" i="2" s="1"/>
  <c r="W2998" i="2" s="1"/>
  <c r="E2998" i="2"/>
  <c r="D2998" i="2"/>
  <c r="I2998" i="2" s="1"/>
  <c r="U2998" i="2" s="1"/>
  <c r="P2997" i="2"/>
  <c r="S2997" i="2" s="1"/>
  <c r="H2997" i="2"/>
  <c r="F2997" i="2"/>
  <c r="E2997" i="2"/>
  <c r="J2997" i="2" s="1"/>
  <c r="V2997" i="2" s="1"/>
  <c r="D2997" i="2"/>
  <c r="I2997" i="2" s="1"/>
  <c r="U2997" i="2" s="1"/>
  <c r="H2996" i="2"/>
  <c r="F2996" i="2"/>
  <c r="E2996" i="2"/>
  <c r="D2996" i="2"/>
  <c r="T2995" i="2"/>
  <c r="Q2995" i="2"/>
  <c r="H2995" i="2"/>
  <c r="F2995" i="2"/>
  <c r="K2995" i="2" s="1"/>
  <c r="W2995" i="2" s="1"/>
  <c r="E2995" i="2"/>
  <c r="J2995" i="2" s="1"/>
  <c r="V2995" i="2" s="1"/>
  <c r="D2995" i="2"/>
  <c r="Q2994" i="2"/>
  <c r="T2994" i="2" s="1"/>
  <c r="P2994" i="2"/>
  <c r="S2994" i="2" s="1"/>
  <c r="H2994" i="2"/>
  <c r="O2994" i="2" s="1"/>
  <c r="R2994" i="2" s="1"/>
  <c r="F2994" i="2"/>
  <c r="K2994" i="2" s="1"/>
  <c r="W2994" i="2" s="1"/>
  <c r="E2994" i="2"/>
  <c r="J2994" i="2" s="1"/>
  <c r="V2994" i="2" s="1"/>
  <c r="D2994" i="2"/>
  <c r="I2994" i="2" s="1"/>
  <c r="U2994" i="2" s="1"/>
  <c r="H2993" i="2"/>
  <c r="O2993" i="2" s="1"/>
  <c r="R2993" i="2" s="1"/>
  <c r="F2993" i="2"/>
  <c r="E2993" i="2"/>
  <c r="D2993" i="2"/>
  <c r="P2992" i="2"/>
  <c r="S2992" i="2" s="1"/>
  <c r="H2992" i="2"/>
  <c r="F2992" i="2"/>
  <c r="E2992" i="2"/>
  <c r="D2992" i="2"/>
  <c r="I2992" i="2" s="1"/>
  <c r="U2992" i="2" s="1"/>
  <c r="H2991" i="2"/>
  <c r="F2991" i="2"/>
  <c r="K2991" i="2" s="1"/>
  <c r="W2991" i="2" s="1"/>
  <c r="E2991" i="2"/>
  <c r="D2991" i="2"/>
  <c r="Q2990" i="2"/>
  <c r="T2990" i="2" s="1"/>
  <c r="P2990" i="2"/>
  <c r="S2990" i="2" s="1"/>
  <c r="H2990" i="2"/>
  <c r="O2990" i="2" s="1"/>
  <c r="R2990" i="2" s="1"/>
  <c r="F2990" i="2"/>
  <c r="K2990" i="2" s="1"/>
  <c r="W2990" i="2" s="1"/>
  <c r="E2990" i="2"/>
  <c r="J2990" i="2" s="1"/>
  <c r="V2990" i="2" s="1"/>
  <c r="D2990" i="2"/>
  <c r="I2990" i="2" s="1"/>
  <c r="U2990" i="2" s="1"/>
  <c r="H2989" i="2"/>
  <c r="O2989" i="2" s="1"/>
  <c r="R2989" i="2" s="1"/>
  <c r="F2989" i="2"/>
  <c r="E2989" i="2"/>
  <c r="D2989" i="2"/>
  <c r="O2988" i="2"/>
  <c r="R2988" i="2" s="1"/>
  <c r="H2988" i="2"/>
  <c r="F2988" i="2"/>
  <c r="K2988" i="2" s="1"/>
  <c r="W2988" i="2" s="1"/>
  <c r="E2988" i="2"/>
  <c r="D2988" i="2"/>
  <c r="I2988" i="2" s="1"/>
  <c r="U2988" i="2" s="1"/>
  <c r="H2987" i="2"/>
  <c r="F2987" i="2"/>
  <c r="E2987" i="2"/>
  <c r="D2987" i="2"/>
  <c r="H2986" i="2"/>
  <c r="O2986" i="2" s="1"/>
  <c r="R2986" i="2" s="1"/>
  <c r="F2986" i="2"/>
  <c r="K2986" i="2" s="1"/>
  <c r="W2986" i="2" s="1"/>
  <c r="E2986" i="2"/>
  <c r="D2986" i="2"/>
  <c r="Q2985" i="2"/>
  <c r="T2985" i="2" s="1"/>
  <c r="P2985" i="2"/>
  <c r="S2985" i="2" s="1"/>
  <c r="H2985" i="2"/>
  <c r="O2985" i="2" s="1"/>
  <c r="R2985" i="2" s="1"/>
  <c r="F2985" i="2"/>
  <c r="K2985" i="2" s="1"/>
  <c r="W2985" i="2" s="1"/>
  <c r="E2985" i="2"/>
  <c r="J2985" i="2" s="1"/>
  <c r="V2985" i="2" s="1"/>
  <c r="D2985" i="2"/>
  <c r="I2985" i="2" s="1"/>
  <c r="U2985" i="2" s="1"/>
  <c r="Q2984" i="2"/>
  <c r="T2984" i="2" s="1"/>
  <c r="P2984" i="2"/>
  <c r="S2984" i="2" s="1"/>
  <c r="K2984" i="2"/>
  <c r="W2984" i="2" s="1"/>
  <c r="H2984" i="2"/>
  <c r="O2984" i="2" s="1"/>
  <c r="R2984" i="2" s="1"/>
  <c r="F2984" i="2"/>
  <c r="E2984" i="2"/>
  <c r="J2984" i="2" s="1"/>
  <c r="V2984" i="2" s="1"/>
  <c r="D2984" i="2"/>
  <c r="I2984" i="2" s="1"/>
  <c r="U2984" i="2" s="1"/>
  <c r="H2983" i="2"/>
  <c r="O2983" i="2" s="1"/>
  <c r="R2983" i="2" s="1"/>
  <c r="F2983" i="2"/>
  <c r="E2983" i="2"/>
  <c r="D2983" i="2"/>
  <c r="P2982" i="2"/>
  <c r="S2982" i="2" s="1"/>
  <c r="K2982" i="2"/>
  <c r="W2982" i="2" s="1"/>
  <c r="H2982" i="2"/>
  <c r="F2982" i="2"/>
  <c r="E2982" i="2"/>
  <c r="J2982" i="2" s="1"/>
  <c r="V2982" i="2" s="1"/>
  <c r="D2982" i="2"/>
  <c r="I2982" i="2" s="1"/>
  <c r="U2982" i="2" s="1"/>
  <c r="H2981" i="2"/>
  <c r="F2981" i="2"/>
  <c r="E2981" i="2"/>
  <c r="D2981" i="2"/>
  <c r="H2980" i="2"/>
  <c r="Q2980" i="2" s="1"/>
  <c r="T2980" i="2" s="1"/>
  <c r="F2980" i="2"/>
  <c r="K2980" i="2" s="1"/>
  <c r="W2980" i="2" s="1"/>
  <c r="E2980" i="2"/>
  <c r="D2980" i="2"/>
  <c r="Q2979" i="2"/>
  <c r="T2979" i="2" s="1"/>
  <c r="H2979" i="2"/>
  <c r="F2979" i="2"/>
  <c r="E2979" i="2"/>
  <c r="J2979" i="2" s="1"/>
  <c r="V2979" i="2" s="1"/>
  <c r="D2979" i="2"/>
  <c r="H2978" i="2"/>
  <c r="O2978" i="2" s="1"/>
  <c r="R2978" i="2" s="1"/>
  <c r="F2978" i="2"/>
  <c r="E2978" i="2"/>
  <c r="D2978" i="2"/>
  <c r="H2977" i="2"/>
  <c r="O2977" i="2" s="1"/>
  <c r="R2977" i="2" s="1"/>
  <c r="F2977" i="2"/>
  <c r="K2977" i="2" s="1"/>
  <c r="W2977" i="2" s="1"/>
  <c r="E2977" i="2"/>
  <c r="D2977" i="2"/>
  <c r="Q2976" i="2"/>
  <c r="T2976" i="2" s="1"/>
  <c r="H2976" i="2"/>
  <c r="O2976" i="2" s="1"/>
  <c r="R2976" i="2" s="1"/>
  <c r="F2976" i="2"/>
  <c r="K2976" i="2" s="1"/>
  <c r="W2976" i="2" s="1"/>
  <c r="E2976" i="2"/>
  <c r="D2976" i="2"/>
  <c r="Q2975" i="2"/>
  <c r="T2975" i="2" s="1"/>
  <c r="P2975" i="2"/>
  <c r="S2975" i="2" s="1"/>
  <c r="H2975" i="2"/>
  <c r="O2975" i="2" s="1"/>
  <c r="R2975" i="2" s="1"/>
  <c r="F2975" i="2"/>
  <c r="K2975" i="2" s="1"/>
  <c r="W2975" i="2" s="1"/>
  <c r="E2975" i="2"/>
  <c r="J2975" i="2" s="1"/>
  <c r="V2975" i="2" s="1"/>
  <c r="D2975" i="2"/>
  <c r="I2975" i="2" s="1"/>
  <c r="U2975" i="2" s="1"/>
  <c r="Q2974" i="2"/>
  <c r="T2974" i="2" s="1"/>
  <c r="P2974" i="2"/>
  <c r="S2974" i="2" s="1"/>
  <c r="H2974" i="2"/>
  <c r="O2974" i="2" s="1"/>
  <c r="R2974" i="2" s="1"/>
  <c r="F2974" i="2"/>
  <c r="K2974" i="2" s="1"/>
  <c r="W2974" i="2" s="1"/>
  <c r="E2974" i="2"/>
  <c r="J2974" i="2" s="1"/>
  <c r="V2974" i="2" s="1"/>
  <c r="D2974" i="2"/>
  <c r="I2974" i="2" s="1"/>
  <c r="U2974" i="2" s="1"/>
  <c r="Q2973" i="2"/>
  <c r="T2973" i="2" s="1"/>
  <c r="P2973" i="2"/>
  <c r="S2973" i="2" s="1"/>
  <c r="H2973" i="2"/>
  <c r="O2973" i="2" s="1"/>
  <c r="R2973" i="2" s="1"/>
  <c r="F2973" i="2"/>
  <c r="E2973" i="2"/>
  <c r="J2973" i="2" s="1"/>
  <c r="V2973" i="2" s="1"/>
  <c r="D2973" i="2"/>
  <c r="I2973" i="2" s="1"/>
  <c r="U2973" i="2" s="1"/>
  <c r="P2972" i="2"/>
  <c r="S2972" i="2" s="1"/>
  <c r="K2972" i="2"/>
  <c r="W2972" i="2" s="1"/>
  <c r="H2972" i="2"/>
  <c r="O2972" i="2" s="1"/>
  <c r="R2972" i="2" s="1"/>
  <c r="F2972" i="2"/>
  <c r="E2972" i="2"/>
  <c r="J2972" i="2" s="1"/>
  <c r="V2972" i="2" s="1"/>
  <c r="D2972" i="2"/>
  <c r="I2972" i="2" s="1"/>
  <c r="U2972" i="2" s="1"/>
  <c r="H2971" i="2"/>
  <c r="O2971" i="2" s="1"/>
  <c r="R2971" i="2" s="1"/>
  <c r="F2971" i="2"/>
  <c r="E2971" i="2"/>
  <c r="D2971" i="2"/>
  <c r="H2970" i="2"/>
  <c r="O2970" i="2" s="1"/>
  <c r="R2970" i="2" s="1"/>
  <c r="F2970" i="2"/>
  <c r="E2970" i="2"/>
  <c r="D2970" i="2"/>
  <c r="H2969" i="2"/>
  <c r="O2969" i="2" s="1"/>
  <c r="R2969" i="2" s="1"/>
  <c r="F2969" i="2"/>
  <c r="K2969" i="2" s="1"/>
  <c r="W2969" i="2" s="1"/>
  <c r="E2969" i="2"/>
  <c r="D2969" i="2"/>
  <c r="Q2968" i="2"/>
  <c r="T2968" i="2" s="1"/>
  <c r="H2968" i="2"/>
  <c r="O2968" i="2" s="1"/>
  <c r="R2968" i="2" s="1"/>
  <c r="F2968" i="2"/>
  <c r="K2968" i="2" s="1"/>
  <c r="W2968" i="2" s="1"/>
  <c r="E2968" i="2"/>
  <c r="D2968" i="2"/>
  <c r="Q2967" i="2"/>
  <c r="T2967" i="2" s="1"/>
  <c r="P2967" i="2"/>
  <c r="S2967" i="2" s="1"/>
  <c r="H2967" i="2"/>
  <c r="O2967" i="2" s="1"/>
  <c r="R2967" i="2" s="1"/>
  <c r="F2967" i="2"/>
  <c r="K2967" i="2" s="1"/>
  <c r="W2967" i="2" s="1"/>
  <c r="E2967" i="2"/>
  <c r="J2967" i="2" s="1"/>
  <c r="V2967" i="2" s="1"/>
  <c r="D2967" i="2"/>
  <c r="I2967" i="2" s="1"/>
  <c r="U2967" i="2" s="1"/>
  <c r="Q2966" i="2"/>
  <c r="T2966" i="2" s="1"/>
  <c r="P2966" i="2"/>
  <c r="S2966" i="2" s="1"/>
  <c r="H2966" i="2"/>
  <c r="O2966" i="2" s="1"/>
  <c r="R2966" i="2" s="1"/>
  <c r="F2966" i="2"/>
  <c r="K2966" i="2" s="1"/>
  <c r="W2966" i="2" s="1"/>
  <c r="E2966" i="2"/>
  <c r="J2966" i="2" s="1"/>
  <c r="V2966" i="2" s="1"/>
  <c r="D2966" i="2"/>
  <c r="I2966" i="2" s="1"/>
  <c r="U2966" i="2" s="1"/>
  <c r="Q2965" i="2"/>
  <c r="T2965" i="2" s="1"/>
  <c r="P2965" i="2"/>
  <c r="S2965" i="2" s="1"/>
  <c r="H2965" i="2"/>
  <c r="O2965" i="2" s="1"/>
  <c r="R2965" i="2" s="1"/>
  <c r="F2965" i="2"/>
  <c r="E2965" i="2"/>
  <c r="J2965" i="2" s="1"/>
  <c r="V2965" i="2" s="1"/>
  <c r="D2965" i="2"/>
  <c r="I2965" i="2" s="1"/>
  <c r="U2965" i="2" s="1"/>
  <c r="P2964" i="2"/>
  <c r="S2964" i="2" s="1"/>
  <c r="K2964" i="2"/>
  <c r="W2964" i="2" s="1"/>
  <c r="H2964" i="2"/>
  <c r="O2964" i="2" s="1"/>
  <c r="R2964" i="2" s="1"/>
  <c r="F2964" i="2"/>
  <c r="E2964" i="2"/>
  <c r="J2964" i="2" s="1"/>
  <c r="V2964" i="2" s="1"/>
  <c r="D2964" i="2"/>
  <c r="I2964" i="2" s="1"/>
  <c r="U2964" i="2" s="1"/>
  <c r="H2963" i="2"/>
  <c r="O2963" i="2" s="1"/>
  <c r="R2963" i="2" s="1"/>
  <c r="F2963" i="2"/>
  <c r="E2963" i="2"/>
  <c r="D2963" i="2"/>
  <c r="H2962" i="2"/>
  <c r="O2962" i="2" s="1"/>
  <c r="R2962" i="2" s="1"/>
  <c r="F2962" i="2"/>
  <c r="E2962" i="2"/>
  <c r="D2962" i="2"/>
  <c r="H2961" i="2"/>
  <c r="O2961" i="2" s="1"/>
  <c r="R2961" i="2" s="1"/>
  <c r="F2961" i="2"/>
  <c r="K2961" i="2" s="1"/>
  <c r="W2961" i="2" s="1"/>
  <c r="E2961" i="2"/>
  <c r="D2961" i="2"/>
  <c r="Q2960" i="2"/>
  <c r="T2960" i="2" s="1"/>
  <c r="H2960" i="2"/>
  <c r="O2960" i="2" s="1"/>
  <c r="R2960" i="2" s="1"/>
  <c r="F2960" i="2"/>
  <c r="K2960" i="2" s="1"/>
  <c r="W2960" i="2" s="1"/>
  <c r="E2960" i="2"/>
  <c r="D2960" i="2"/>
  <c r="Q2959" i="2"/>
  <c r="T2959" i="2" s="1"/>
  <c r="P2959" i="2"/>
  <c r="S2959" i="2" s="1"/>
  <c r="H2959" i="2"/>
  <c r="O2959" i="2" s="1"/>
  <c r="R2959" i="2" s="1"/>
  <c r="F2959" i="2"/>
  <c r="K2959" i="2" s="1"/>
  <c r="W2959" i="2" s="1"/>
  <c r="E2959" i="2"/>
  <c r="J2959" i="2" s="1"/>
  <c r="V2959" i="2" s="1"/>
  <c r="D2959" i="2"/>
  <c r="I2959" i="2" s="1"/>
  <c r="U2959" i="2" s="1"/>
  <c r="Q2958" i="2"/>
  <c r="T2958" i="2" s="1"/>
  <c r="P2958" i="2"/>
  <c r="S2958" i="2" s="1"/>
  <c r="H2958" i="2"/>
  <c r="O2958" i="2" s="1"/>
  <c r="R2958" i="2" s="1"/>
  <c r="F2958" i="2"/>
  <c r="K2958" i="2" s="1"/>
  <c r="W2958" i="2" s="1"/>
  <c r="E2958" i="2"/>
  <c r="J2958" i="2" s="1"/>
  <c r="V2958" i="2" s="1"/>
  <c r="D2958" i="2"/>
  <c r="I2958" i="2" s="1"/>
  <c r="U2958" i="2" s="1"/>
  <c r="Q2957" i="2"/>
  <c r="T2957" i="2" s="1"/>
  <c r="P2957" i="2"/>
  <c r="S2957" i="2" s="1"/>
  <c r="H2957" i="2"/>
  <c r="O2957" i="2" s="1"/>
  <c r="R2957" i="2" s="1"/>
  <c r="F2957" i="2"/>
  <c r="E2957" i="2"/>
  <c r="J2957" i="2" s="1"/>
  <c r="V2957" i="2" s="1"/>
  <c r="D2957" i="2"/>
  <c r="I2957" i="2" s="1"/>
  <c r="U2957" i="2" s="1"/>
  <c r="P2956" i="2"/>
  <c r="S2956" i="2" s="1"/>
  <c r="K2956" i="2"/>
  <c r="W2956" i="2" s="1"/>
  <c r="H2956" i="2"/>
  <c r="O2956" i="2" s="1"/>
  <c r="R2956" i="2" s="1"/>
  <c r="F2956" i="2"/>
  <c r="E2956" i="2"/>
  <c r="J2956" i="2" s="1"/>
  <c r="V2956" i="2" s="1"/>
  <c r="D2956" i="2"/>
  <c r="I2956" i="2" s="1"/>
  <c r="U2956" i="2" s="1"/>
  <c r="H2955" i="2"/>
  <c r="O2955" i="2" s="1"/>
  <c r="R2955" i="2" s="1"/>
  <c r="F2955" i="2"/>
  <c r="E2955" i="2"/>
  <c r="D2955" i="2"/>
  <c r="H2954" i="2"/>
  <c r="O2954" i="2" s="1"/>
  <c r="R2954" i="2" s="1"/>
  <c r="F2954" i="2"/>
  <c r="E2954" i="2"/>
  <c r="D2954" i="2"/>
  <c r="H2953" i="2"/>
  <c r="O2953" i="2" s="1"/>
  <c r="R2953" i="2" s="1"/>
  <c r="F2953" i="2"/>
  <c r="K2953" i="2" s="1"/>
  <c r="W2953" i="2" s="1"/>
  <c r="E2953" i="2"/>
  <c r="D2953" i="2"/>
  <c r="Q2952" i="2"/>
  <c r="T2952" i="2" s="1"/>
  <c r="H2952" i="2"/>
  <c r="O2952" i="2" s="1"/>
  <c r="R2952" i="2" s="1"/>
  <c r="F2952" i="2"/>
  <c r="K2952" i="2" s="1"/>
  <c r="W2952" i="2" s="1"/>
  <c r="E2952" i="2"/>
  <c r="D2952" i="2"/>
  <c r="Q2951" i="2"/>
  <c r="T2951" i="2" s="1"/>
  <c r="P2951" i="2"/>
  <c r="S2951" i="2" s="1"/>
  <c r="H2951" i="2"/>
  <c r="O2951" i="2" s="1"/>
  <c r="R2951" i="2" s="1"/>
  <c r="F2951" i="2"/>
  <c r="K2951" i="2" s="1"/>
  <c r="W2951" i="2" s="1"/>
  <c r="E2951" i="2"/>
  <c r="J2951" i="2" s="1"/>
  <c r="V2951" i="2" s="1"/>
  <c r="D2951" i="2"/>
  <c r="I2951" i="2" s="1"/>
  <c r="U2951" i="2" s="1"/>
  <c r="Q2950" i="2"/>
  <c r="T2950" i="2" s="1"/>
  <c r="P2950" i="2"/>
  <c r="S2950" i="2" s="1"/>
  <c r="H2950" i="2"/>
  <c r="O2950" i="2" s="1"/>
  <c r="R2950" i="2" s="1"/>
  <c r="F2950" i="2"/>
  <c r="K2950" i="2" s="1"/>
  <c r="W2950" i="2" s="1"/>
  <c r="E2950" i="2"/>
  <c r="J2950" i="2" s="1"/>
  <c r="V2950" i="2" s="1"/>
  <c r="D2950" i="2"/>
  <c r="I2950" i="2" s="1"/>
  <c r="U2950" i="2" s="1"/>
  <c r="Q2949" i="2"/>
  <c r="T2949" i="2" s="1"/>
  <c r="P2949" i="2"/>
  <c r="S2949" i="2" s="1"/>
  <c r="H2949" i="2"/>
  <c r="O2949" i="2" s="1"/>
  <c r="R2949" i="2" s="1"/>
  <c r="F2949" i="2"/>
  <c r="E2949" i="2"/>
  <c r="J2949" i="2" s="1"/>
  <c r="V2949" i="2" s="1"/>
  <c r="D2949" i="2"/>
  <c r="I2949" i="2" s="1"/>
  <c r="U2949" i="2" s="1"/>
  <c r="P2948" i="2"/>
  <c r="S2948" i="2" s="1"/>
  <c r="K2948" i="2"/>
  <c r="W2948" i="2" s="1"/>
  <c r="H2948" i="2"/>
  <c r="O2948" i="2" s="1"/>
  <c r="R2948" i="2" s="1"/>
  <c r="F2948" i="2"/>
  <c r="E2948" i="2"/>
  <c r="J2948" i="2" s="1"/>
  <c r="V2948" i="2" s="1"/>
  <c r="D2948" i="2"/>
  <c r="I2948" i="2" s="1"/>
  <c r="U2948" i="2" s="1"/>
  <c r="H2947" i="2"/>
  <c r="O2947" i="2" s="1"/>
  <c r="R2947" i="2" s="1"/>
  <c r="F2947" i="2"/>
  <c r="E2947" i="2"/>
  <c r="D2947" i="2"/>
  <c r="H2946" i="2"/>
  <c r="O2946" i="2" s="1"/>
  <c r="R2946" i="2" s="1"/>
  <c r="F2946" i="2"/>
  <c r="E2946" i="2"/>
  <c r="D2946" i="2"/>
  <c r="H2945" i="2"/>
  <c r="O2945" i="2" s="1"/>
  <c r="R2945" i="2" s="1"/>
  <c r="F2945" i="2"/>
  <c r="K2945" i="2" s="1"/>
  <c r="W2945" i="2" s="1"/>
  <c r="E2945" i="2"/>
  <c r="D2945" i="2"/>
  <c r="Q2944" i="2"/>
  <c r="T2944" i="2" s="1"/>
  <c r="H2944" i="2"/>
  <c r="O2944" i="2" s="1"/>
  <c r="R2944" i="2" s="1"/>
  <c r="F2944" i="2"/>
  <c r="K2944" i="2" s="1"/>
  <c r="W2944" i="2" s="1"/>
  <c r="E2944" i="2"/>
  <c r="D2944" i="2"/>
  <c r="Q2943" i="2"/>
  <c r="T2943" i="2" s="1"/>
  <c r="P2943" i="2"/>
  <c r="S2943" i="2" s="1"/>
  <c r="H2943" i="2"/>
  <c r="O2943" i="2" s="1"/>
  <c r="R2943" i="2" s="1"/>
  <c r="F2943" i="2"/>
  <c r="K2943" i="2" s="1"/>
  <c r="W2943" i="2" s="1"/>
  <c r="E2943" i="2"/>
  <c r="J2943" i="2" s="1"/>
  <c r="V2943" i="2" s="1"/>
  <c r="D2943" i="2"/>
  <c r="I2943" i="2" s="1"/>
  <c r="U2943" i="2" s="1"/>
  <c r="Q2942" i="2"/>
  <c r="T2942" i="2" s="1"/>
  <c r="P2942" i="2"/>
  <c r="S2942" i="2" s="1"/>
  <c r="H2942" i="2"/>
  <c r="O2942" i="2" s="1"/>
  <c r="R2942" i="2" s="1"/>
  <c r="F2942" i="2"/>
  <c r="K2942" i="2" s="1"/>
  <c r="W2942" i="2" s="1"/>
  <c r="E2942" i="2"/>
  <c r="J2942" i="2" s="1"/>
  <c r="V2942" i="2" s="1"/>
  <c r="D2942" i="2"/>
  <c r="I2942" i="2" s="1"/>
  <c r="U2942" i="2" s="1"/>
  <c r="Q2941" i="2"/>
  <c r="T2941" i="2" s="1"/>
  <c r="P2941" i="2"/>
  <c r="S2941" i="2" s="1"/>
  <c r="H2941" i="2"/>
  <c r="O2941" i="2" s="1"/>
  <c r="R2941" i="2" s="1"/>
  <c r="F2941" i="2"/>
  <c r="E2941" i="2"/>
  <c r="J2941" i="2" s="1"/>
  <c r="V2941" i="2" s="1"/>
  <c r="D2941" i="2"/>
  <c r="I2941" i="2" s="1"/>
  <c r="U2941" i="2" s="1"/>
  <c r="P2940" i="2"/>
  <c r="S2940" i="2" s="1"/>
  <c r="K2940" i="2"/>
  <c r="W2940" i="2" s="1"/>
  <c r="H2940" i="2"/>
  <c r="O2940" i="2" s="1"/>
  <c r="R2940" i="2" s="1"/>
  <c r="F2940" i="2"/>
  <c r="E2940" i="2"/>
  <c r="J2940" i="2" s="1"/>
  <c r="V2940" i="2" s="1"/>
  <c r="D2940" i="2"/>
  <c r="I2940" i="2" s="1"/>
  <c r="U2940" i="2" s="1"/>
  <c r="Q2939" i="2"/>
  <c r="T2939" i="2" s="1"/>
  <c r="P2939" i="2"/>
  <c r="S2939" i="2" s="1"/>
  <c r="H2939" i="2"/>
  <c r="O2939" i="2" s="1"/>
  <c r="R2939" i="2" s="1"/>
  <c r="F2939" i="2"/>
  <c r="E2939" i="2"/>
  <c r="J2939" i="2" s="1"/>
  <c r="V2939" i="2" s="1"/>
  <c r="D2939" i="2"/>
  <c r="I2939" i="2" s="1"/>
  <c r="U2939" i="2" s="1"/>
  <c r="Q2938" i="2"/>
  <c r="T2938" i="2" s="1"/>
  <c r="P2938" i="2"/>
  <c r="S2938" i="2" s="1"/>
  <c r="H2938" i="2"/>
  <c r="O2938" i="2" s="1"/>
  <c r="R2938" i="2" s="1"/>
  <c r="F2938" i="2"/>
  <c r="E2938" i="2"/>
  <c r="J2938" i="2" s="1"/>
  <c r="V2938" i="2" s="1"/>
  <c r="D2938" i="2"/>
  <c r="I2938" i="2" s="1"/>
  <c r="U2938" i="2" s="1"/>
  <c r="Q2937" i="2"/>
  <c r="T2937" i="2" s="1"/>
  <c r="P2937" i="2"/>
  <c r="S2937" i="2" s="1"/>
  <c r="H2937" i="2"/>
  <c r="O2937" i="2" s="1"/>
  <c r="R2937" i="2" s="1"/>
  <c r="F2937" i="2"/>
  <c r="K2937" i="2" s="1"/>
  <c r="W2937" i="2" s="1"/>
  <c r="E2937" i="2"/>
  <c r="J2937" i="2" s="1"/>
  <c r="V2937" i="2" s="1"/>
  <c r="D2937" i="2"/>
  <c r="I2937" i="2" s="1"/>
  <c r="U2937" i="2" s="1"/>
  <c r="Q2936" i="2"/>
  <c r="T2936" i="2" s="1"/>
  <c r="H2936" i="2"/>
  <c r="O2936" i="2" s="1"/>
  <c r="R2936" i="2" s="1"/>
  <c r="F2936" i="2"/>
  <c r="K2936" i="2" s="1"/>
  <c r="W2936" i="2" s="1"/>
  <c r="E2936" i="2"/>
  <c r="D2936" i="2"/>
  <c r="H2935" i="2"/>
  <c r="O2935" i="2" s="1"/>
  <c r="R2935" i="2" s="1"/>
  <c r="F2935" i="2"/>
  <c r="K2935" i="2" s="1"/>
  <c r="W2935" i="2" s="1"/>
  <c r="E2935" i="2"/>
  <c r="D2935" i="2"/>
  <c r="H2934" i="2"/>
  <c r="O2934" i="2" s="1"/>
  <c r="R2934" i="2" s="1"/>
  <c r="F2934" i="2"/>
  <c r="K2934" i="2" s="1"/>
  <c r="W2934" i="2" s="1"/>
  <c r="E2934" i="2"/>
  <c r="D2934" i="2"/>
  <c r="H2933" i="2"/>
  <c r="O2933" i="2" s="1"/>
  <c r="R2933" i="2" s="1"/>
  <c r="F2933" i="2"/>
  <c r="E2933" i="2"/>
  <c r="D2933" i="2"/>
  <c r="P2932" i="2"/>
  <c r="S2932" i="2" s="1"/>
  <c r="K2932" i="2"/>
  <c r="W2932" i="2" s="1"/>
  <c r="H2932" i="2"/>
  <c r="O2932" i="2" s="1"/>
  <c r="R2932" i="2" s="1"/>
  <c r="F2932" i="2"/>
  <c r="E2932" i="2"/>
  <c r="J2932" i="2" s="1"/>
  <c r="V2932" i="2" s="1"/>
  <c r="D2932" i="2"/>
  <c r="I2932" i="2" s="1"/>
  <c r="U2932" i="2" s="1"/>
  <c r="Q2931" i="2"/>
  <c r="T2931" i="2" s="1"/>
  <c r="P2931" i="2"/>
  <c r="S2931" i="2" s="1"/>
  <c r="H2931" i="2"/>
  <c r="O2931" i="2" s="1"/>
  <c r="R2931" i="2" s="1"/>
  <c r="F2931" i="2"/>
  <c r="E2931" i="2"/>
  <c r="J2931" i="2" s="1"/>
  <c r="V2931" i="2" s="1"/>
  <c r="D2931" i="2"/>
  <c r="I2931" i="2" s="1"/>
  <c r="U2931" i="2" s="1"/>
  <c r="Q2930" i="2"/>
  <c r="T2930" i="2" s="1"/>
  <c r="P2930" i="2"/>
  <c r="S2930" i="2" s="1"/>
  <c r="H2930" i="2"/>
  <c r="O2930" i="2" s="1"/>
  <c r="R2930" i="2" s="1"/>
  <c r="F2930" i="2"/>
  <c r="E2930" i="2"/>
  <c r="J2930" i="2" s="1"/>
  <c r="V2930" i="2" s="1"/>
  <c r="D2930" i="2"/>
  <c r="I2930" i="2" s="1"/>
  <c r="U2930" i="2" s="1"/>
  <c r="Q2929" i="2"/>
  <c r="T2929" i="2" s="1"/>
  <c r="P2929" i="2"/>
  <c r="S2929" i="2" s="1"/>
  <c r="H2929" i="2"/>
  <c r="O2929" i="2" s="1"/>
  <c r="R2929" i="2" s="1"/>
  <c r="F2929" i="2"/>
  <c r="K2929" i="2" s="1"/>
  <c r="W2929" i="2" s="1"/>
  <c r="E2929" i="2"/>
  <c r="J2929" i="2" s="1"/>
  <c r="V2929" i="2" s="1"/>
  <c r="D2929" i="2"/>
  <c r="I2929" i="2" s="1"/>
  <c r="U2929" i="2" s="1"/>
  <c r="Q2928" i="2"/>
  <c r="T2928" i="2" s="1"/>
  <c r="H2928" i="2"/>
  <c r="O2928" i="2" s="1"/>
  <c r="R2928" i="2" s="1"/>
  <c r="F2928" i="2"/>
  <c r="K2928" i="2" s="1"/>
  <c r="W2928" i="2" s="1"/>
  <c r="E2928" i="2"/>
  <c r="D2928" i="2"/>
  <c r="H2927" i="2"/>
  <c r="O2927" i="2" s="1"/>
  <c r="R2927" i="2" s="1"/>
  <c r="F2927" i="2"/>
  <c r="K2927" i="2" s="1"/>
  <c r="W2927" i="2" s="1"/>
  <c r="E2927" i="2"/>
  <c r="D2927" i="2"/>
  <c r="H2926" i="2"/>
  <c r="O2926" i="2" s="1"/>
  <c r="R2926" i="2" s="1"/>
  <c r="F2926" i="2"/>
  <c r="K2926" i="2" s="1"/>
  <c r="W2926" i="2" s="1"/>
  <c r="E2926" i="2"/>
  <c r="D2926" i="2"/>
  <c r="R2925" i="2"/>
  <c r="H2925" i="2"/>
  <c r="O2925" i="2" s="1"/>
  <c r="F2925" i="2"/>
  <c r="K2925" i="2" s="1"/>
  <c r="W2925" i="2" s="1"/>
  <c r="E2925" i="2"/>
  <c r="D2925" i="2"/>
  <c r="Q2924" i="2"/>
  <c r="T2924" i="2" s="1"/>
  <c r="P2924" i="2"/>
  <c r="S2924" i="2" s="1"/>
  <c r="H2924" i="2"/>
  <c r="O2924" i="2" s="1"/>
  <c r="R2924" i="2" s="1"/>
  <c r="F2924" i="2"/>
  <c r="K2924" i="2" s="1"/>
  <c r="W2924" i="2" s="1"/>
  <c r="E2924" i="2"/>
  <c r="J2924" i="2" s="1"/>
  <c r="V2924" i="2" s="1"/>
  <c r="D2924" i="2"/>
  <c r="I2924" i="2" s="1"/>
  <c r="U2924" i="2" s="1"/>
  <c r="P2923" i="2"/>
  <c r="S2923" i="2" s="1"/>
  <c r="H2923" i="2"/>
  <c r="O2923" i="2" s="1"/>
  <c r="R2923" i="2" s="1"/>
  <c r="F2923" i="2"/>
  <c r="E2923" i="2"/>
  <c r="J2923" i="2" s="1"/>
  <c r="V2923" i="2" s="1"/>
  <c r="D2923" i="2"/>
  <c r="I2923" i="2" s="1"/>
  <c r="U2923" i="2" s="1"/>
  <c r="H2922" i="2"/>
  <c r="O2922" i="2" s="1"/>
  <c r="R2922" i="2" s="1"/>
  <c r="F2922" i="2"/>
  <c r="E2922" i="2"/>
  <c r="D2922" i="2"/>
  <c r="H2921" i="2"/>
  <c r="O2921" i="2" s="1"/>
  <c r="R2921" i="2" s="1"/>
  <c r="F2921" i="2"/>
  <c r="E2921" i="2"/>
  <c r="D2921" i="2"/>
  <c r="H2920" i="2"/>
  <c r="O2920" i="2" s="1"/>
  <c r="R2920" i="2" s="1"/>
  <c r="F2920" i="2"/>
  <c r="K2920" i="2" s="1"/>
  <c r="W2920" i="2" s="1"/>
  <c r="E2920" i="2"/>
  <c r="D2920" i="2"/>
  <c r="Q2919" i="2"/>
  <c r="T2919" i="2" s="1"/>
  <c r="P2919" i="2"/>
  <c r="S2919" i="2" s="1"/>
  <c r="H2919" i="2"/>
  <c r="O2919" i="2" s="1"/>
  <c r="R2919" i="2" s="1"/>
  <c r="F2919" i="2"/>
  <c r="E2919" i="2"/>
  <c r="J2919" i="2" s="1"/>
  <c r="V2919" i="2" s="1"/>
  <c r="D2919" i="2"/>
  <c r="I2919" i="2" s="1"/>
  <c r="U2919" i="2" s="1"/>
  <c r="H2918" i="2"/>
  <c r="O2918" i="2" s="1"/>
  <c r="R2918" i="2" s="1"/>
  <c r="F2918" i="2"/>
  <c r="E2918" i="2"/>
  <c r="D2918" i="2"/>
  <c r="H2917" i="2"/>
  <c r="O2917" i="2" s="1"/>
  <c r="R2917" i="2" s="1"/>
  <c r="F2917" i="2"/>
  <c r="E2917" i="2"/>
  <c r="D2917" i="2"/>
  <c r="H2916" i="2"/>
  <c r="O2916" i="2" s="1"/>
  <c r="R2916" i="2" s="1"/>
  <c r="F2916" i="2"/>
  <c r="K2916" i="2" s="1"/>
  <c r="W2916" i="2" s="1"/>
  <c r="E2916" i="2"/>
  <c r="D2916" i="2"/>
  <c r="Q2915" i="2"/>
  <c r="T2915" i="2" s="1"/>
  <c r="P2915" i="2"/>
  <c r="S2915" i="2" s="1"/>
  <c r="H2915" i="2"/>
  <c r="O2915" i="2" s="1"/>
  <c r="R2915" i="2" s="1"/>
  <c r="F2915" i="2"/>
  <c r="E2915" i="2"/>
  <c r="J2915" i="2" s="1"/>
  <c r="V2915" i="2" s="1"/>
  <c r="D2915" i="2"/>
  <c r="I2915" i="2" s="1"/>
  <c r="U2915" i="2" s="1"/>
  <c r="H2914" i="2"/>
  <c r="O2914" i="2" s="1"/>
  <c r="R2914" i="2" s="1"/>
  <c r="F2914" i="2"/>
  <c r="E2914" i="2"/>
  <c r="D2914" i="2"/>
  <c r="H2913" i="2"/>
  <c r="O2913" i="2" s="1"/>
  <c r="R2913" i="2" s="1"/>
  <c r="F2913" i="2"/>
  <c r="E2913" i="2"/>
  <c r="D2913" i="2"/>
  <c r="H2912" i="2"/>
  <c r="O2912" i="2" s="1"/>
  <c r="R2912" i="2" s="1"/>
  <c r="F2912" i="2"/>
  <c r="K2912" i="2" s="1"/>
  <c r="W2912" i="2" s="1"/>
  <c r="E2912" i="2"/>
  <c r="D2912" i="2"/>
  <c r="Q2911" i="2"/>
  <c r="T2911" i="2" s="1"/>
  <c r="P2911" i="2"/>
  <c r="S2911" i="2" s="1"/>
  <c r="H2911" i="2"/>
  <c r="O2911" i="2" s="1"/>
  <c r="R2911" i="2" s="1"/>
  <c r="F2911" i="2"/>
  <c r="E2911" i="2"/>
  <c r="J2911" i="2" s="1"/>
  <c r="V2911" i="2" s="1"/>
  <c r="D2911" i="2"/>
  <c r="I2911" i="2" s="1"/>
  <c r="U2911" i="2" s="1"/>
  <c r="H2910" i="2"/>
  <c r="O2910" i="2" s="1"/>
  <c r="R2910" i="2" s="1"/>
  <c r="F2910" i="2"/>
  <c r="E2910" i="2"/>
  <c r="D2910" i="2"/>
  <c r="P2909" i="2"/>
  <c r="S2909" i="2" s="1"/>
  <c r="H2909" i="2"/>
  <c r="O2909" i="2" s="1"/>
  <c r="R2909" i="2" s="1"/>
  <c r="F2909" i="2"/>
  <c r="E2909" i="2"/>
  <c r="J2909" i="2" s="1"/>
  <c r="V2909" i="2" s="1"/>
  <c r="D2909" i="2"/>
  <c r="I2909" i="2" s="1"/>
  <c r="U2909" i="2" s="1"/>
  <c r="P2908" i="2"/>
  <c r="S2908" i="2" s="1"/>
  <c r="H2908" i="2"/>
  <c r="O2908" i="2" s="1"/>
  <c r="R2908" i="2" s="1"/>
  <c r="F2908" i="2"/>
  <c r="K2908" i="2" s="1"/>
  <c r="W2908" i="2" s="1"/>
  <c r="E2908" i="2"/>
  <c r="J2908" i="2" s="1"/>
  <c r="V2908" i="2" s="1"/>
  <c r="D2908" i="2"/>
  <c r="I2908" i="2" s="1"/>
  <c r="U2908" i="2" s="1"/>
  <c r="H2907" i="2"/>
  <c r="O2907" i="2" s="1"/>
  <c r="R2907" i="2" s="1"/>
  <c r="F2907" i="2"/>
  <c r="K2907" i="2" s="1"/>
  <c r="W2907" i="2" s="1"/>
  <c r="E2907" i="2"/>
  <c r="D2907" i="2"/>
  <c r="H2906" i="2"/>
  <c r="O2906" i="2" s="1"/>
  <c r="R2906" i="2" s="1"/>
  <c r="F2906" i="2"/>
  <c r="E2906" i="2"/>
  <c r="D2906" i="2"/>
  <c r="P2905" i="2"/>
  <c r="S2905" i="2" s="1"/>
  <c r="H2905" i="2"/>
  <c r="O2905" i="2" s="1"/>
  <c r="R2905" i="2" s="1"/>
  <c r="F2905" i="2"/>
  <c r="E2905" i="2"/>
  <c r="J2905" i="2" s="1"/>
  <c r="V2905" i="2" s="1"/>
  <c r="D2905" i="2"/>
  <c r="I2905" i="2" s="1"/>
  <c r="U2905" i="2" s="1"/>
  <c r="P2904" i="2"/>
  <c r="S2904" i="2" s="1"/>
  <c r="H2904" i="2"/>
  <c r="O2904" i="2" s="1"/>
  <c r="R2904" i="2" s="1"/>
  <c r="F2904" i="2"/>
  <c r="K2904" i="2" s="1"/>
  <c r="W2904" i="2" s="1"/>
  <c r="E2904" i="2"/>
  <c r="J2904" i="2" s="1"/>
  <c r="V2904" i="2" s="1"/>
  <c r="D2904" i="2"/>
  <c r="I2904" i="2" s="1"/>
  <c r="U2904" i="2" s="1"/>
  <c r="H2903" i="2"/>
  <c r="O2903" i="2" s="1"/>
  <c r="R2903" i="2" s="1"/>
  <c r="F2903" i="2"/>
  <c r="K2903" i="2" s="1"/>
  <c r="W2903" i="2" s="1"/>
  <c r="E2903" i="2"/>
  <c r="D2903" i="2"/>
  <c r="H2902" i="2"/>
  <c r="O2902" i="2" s="1"/>
  <c r="R2902" i="2" s="1"/>
  <c r="F2902" i="2"/>
  <c r="E2902" i="2"/>
  <c r="D2902" i="2"/>
  <c r="P2901" i="2"/>
  <c r="S2901" i="2" s="1"/>
  <c r="H2901" i="2"/>
  <c r="O2901" i="2" s="1"/>
  <c r="R2901" i="2" s="1"/>
  <c r="F2901" i="2"/>
  <c r="E2901" i="2"/>
  <c r="J2901" i="2" s="1"/>
  <c r="V2901" i="2" s="1"/>
  <c r="D2901" i="2"/>
  <c r="I2901" i="2" s="1"/>
  <c r="U2901" i="2" s="1"/>
  <c r="P2900" i="2"/>
  <c r="S2900" i="2" s="1"/>
  <c r="H2900" i="2"/>
  <c r="O2900" i="2" s="1"/>
  <c r="R2900" i="2" s="1"/>
  <c r="F2900" i="2"/>
  <c r="K2900" i="2" s="1"/>
  <c r="W2900" i="2" s="1"/>
  <c r="E2900" i="2"/>
  <c r="J2900" i="2" s="1"/>
  <c r="V2900" i="2" s="1"/>
  <c r="D2900" i="2"/>
  <c r="I2900" i="2" s="1"/>
  <c r="U2900" i="2" s="1"/>
  <c r="H2899" i="2"/>
  <c r="O2899" i="2" s="1"/>
  <c r="R2899" i="2" s="1"/>
  <c r="F2899" i="2"/>
  <c r="K2899" i="2" s="1"/>
  <c r="W2899" i="2" s="1"/>
  <c r="E2899" i="2"/>
  <c r="D2899" i="2"/>
  <c r="H2898" i="2"/>
  <c r="O2898" i="2" s="1"/>
  <c r="R2898" i="2" s="1"/>
  <c r="F2898" i="2"/>
  <c r="E2898" i="2"/>
  <c r="D2898" i="2"/>
  <c r="P2897" i="2"/>
  <c r="S2897" i="2" s="1"/>
  <c r="H2897" i="2"/>
  <c r="O2897" i="2" s="1"/>
  <c r="R2897" i="2" s="1"/>
  <c r="F2897" i="2"/>
  <c r="E2897" i="2"/>
  <c r="J2897" i="2" s="1"/>
  <c r="V2897" i="2" s="1"/>
  <c r="D2897" i="2"/>
  <c r="I2897" i="2" s="1"/>
  <c r="U2897" i="2" s="1"/>
  <c r="P2896" i="2"/>
  <c r="S2896" i="2" s="1"/>
  <c r="H2896" i="2"/>
  <c r="O2896" i="2" s="1"/>
  <c r="R2896" i="2" s="1"/>
  <c r="F2896" i="2"/>
  <c r="K2896" i="2" s="1"/>
  <c r="W2896" i="2" s="1"/>
  <c r="E2896" i="2"/>
  <c r="J2896" i="2" s="1"/>
  <c r="V2896" i="2" s="1"/>
  <c r="D2896" i="2"/>
  <c r="I2896" i="2" s="1"/>
  <c r="U2896" i="2" s="1"/>
  <c r="H2895" i="2"/>
  <c r="O2895" i="2" s="1"/>
  <c r="R2895" i="2" s="1"/>
  <c r="F2895" i="2"/>
  <c r="K2895" i="2" s="1"/>
  <c r="W2895" i="2" s="1"/>
  <c r="E2895" i="2"/>
  <c r="D2895" i="2"/>
  <c r="H2894" i="2"/>
  <c r="O2894" i="2" s="1"/>
  <c r="R2894" i="2" s="1"/>
  <c r="F2894" i="2"/>
  <c r="E2894" i="2"/>
  <c r="D2894" i="2"/>
  <c r="P2893" i="2"/>
  <c r="S2893" i="2" s="1"/>
  <c r="H2893" i="2"/>
  <c r="O2893" i="2" s="1"/>
  <c r="R2893" i="2" s="1"/>
  <c r="F2893" i="2"/>
  <c r="E2893" i="2"/>
  <c r="J2893" i="2" s="1"/>
  <c r="V2893" i="2" s="1"/>
  <c r="D2893" i="2"/>
  <c r="I2893" i="2" s="1"/>
  <c r="U2893" i="2" s="1"/>
  <c r="P2892" i="2"/>
  <c r="S2892" i="2" s="1"/>
  <c r="H2892" i="2"/>
  <c r="O2892" i="2" s="1"/>
  <c r="R2892" i="2" s="1"/>
  <c r="F2892" i="2"/>
  <c r="K2892" i="2" s="1"/>
  <c r="W2892" i="2" s="1"/>
  <c r="E2892" i="2"/>
  <c r="J2892" i="2" s="1"/>
  <c r="V2892" i="2" s="1"/>
  <c r="D2892" i="2"/>
  <c r="I2892" i="2" s="1"/>
  <c r="U2892" i="2" s="1"/>
  <c r="H2891" i="2"/>
  <c r="O2891" i="2" s="1"/>
  <c r="R2891" i="2" s="1"/>
  <c r="F2891" i="2"/>
  <c r="K2891" i="2" s="1"/>
  <c r="W2891" i="2" s="1"/>
  <c r="E2891" i="2"/>
  <c r="D2891" i="2"/>
  <c r="H2890" i="2"/>
  <c r="O2890" i="2" s="1"/>
  <c r="R2890" i="2" s="1"/>
  <c r="F2890" i="2"/>
  <c r="E2890" i="2"/>
  <c r="D2890" i="2"/>
  <c r="P2889" i="2"/>
  <c r="S2889" i="2" s="1"/>
  <c r="H2889" i="2"/>
  <c r="O2889" i="2" s="1"/>
  <c r="R2889" i="2" s="1"/>
  <c r="F2889" i="2"/>
  <c r="E2889" i="2"/>
  <c r="J2889" i="2" s="1"/>
  <c r="V2889" i="2" s="1"/>
  <c r="D2889" i="2"/>
  <c r="I2889" i="2" s="1"/>
  <c r="U2889" i="2" s="1"/>
  <c r="P2888" i="2"/>
  <c r="S2888" i="2" s="1"/>
  <c r="H2888" i="2"/>
  <c r="O2888" i="2" s="1"/>
  <c r="R2888" i="2" s="1"/>
  <c r="F2888" i="2"/>
  <c r="K2888" i="2" s="1"/>
  <c r="W2888" i="2" s="1"/>
  <c r="E2888" i="2"/>
  <c r="J2888" i="2" s="1"/>
  <c r="V2888" i="2" s="1"/>
  <c r="D2888" i="2"/>
  <c r="I2888" i="2" s="1"/>
  <c r="U2888" i="2" s="1"/>
  <c r="O2981" i="2" l="1"/>
  <c r="R2981" i="2" s="1"/>
  <c r="Q2981" i="2"/>
  <c r="T2981" i="2" s="1"/>
  <c r="O2987" i="2"/>
  <c r="R2987" i="2" s="1"/>
  <c r="P2987" i="2"/>
  <c r="S2987" i="2" s="1"/>
  <c r="O3012" i="2"/>
  <c r="R3012" i="2" s="1"/>
  <c r="P3012" i="2"/>
  <c r="S3012" i="2" s="1"/>
  <c r="O3021" i="2"/>
  <c r="R3021" i="2" s="1"/>
  <c r="Q3021" i="2"/>
  <c r="T3021" i="2" s="1"/>
  <c r="O3043" i="2"/>
  <c r="R3043" i="2" s="1"/>
  <c r="Q3043" i="2"/>
  <c r="T3043" i="2" s="1"/>
  <c r="P2890" i="2"/>
  <c r="S2890" i="2" s="1"/>
  <c r="P2894" i="2"/>
  <c r="S2894" i="2" s="1"/>
  <c r="P2898" i="2"/>
  <c r="S2898" i="2" s="1"/>
  <c r="I2906" i="2"/>
  <c r="U2906" i="2" s="1"/>
  <c r="I2910" i="2"/>
  <c r="U2910" i="2" s="1"/>
  <c r="P2910" i="2"/>
  <c r="S2910" i="2" s="1"/>
  <c r="I2914" i="2"/>
  <c r="U2914" i="2" s="1"/>
  <c r="P2914" i="2"/>
  <c r="S2914" i="2" s="1"/>
  <c r="I2918" i="2"/>
  <c r="U2918" i="2" s="1"/>
  <c r="I2922" i="2"/>
  <c r="U2922" i="2" s="1"/>
  <c r="P2922" i="2"/>
  <c r="S2922" i="2" s="1"/>
  <c r="I2946" i="2"/>
  <c r="U2946" i="2" s="1"/>
  <c r="P2947" i="2"/>
  <c r="S2947" i="2" s="1"/>
  <c r="I2954" i="2"/>
  <c r="U2954" i="2" s="1"/>
  <c r="K2954" i="2"/>
  <c r="W2954" i="2" s="1"/>
  <c r="P2955" i="2"/>
  <c r="S2955" i="2" s="1"/>
  <c r="K2890" i="2"/>
  <c r="W2890" i="2" s="1"/>
  <c r="J2891" i="2"/>
  <c r="V2891" i="2" s="1"/>
  <c r="K2894" i="2"/>
  <c r="W2894" i="2" s="1"/>
  <c r="J2895" i="2"/>
  <c r="V2895" i="2" s="1"/>
  <c r="K2898" i="2"/>
  <c r="W2898" i="2" s="1"/>
  <c r="J2899" i="2"/>
  <c r="V2899" i="2" s="1"/>
  <c r="K2902" i="2"/>
  <c r="W2902" i="2" s="1"/>
  <c r="J2903" i="2"/>
  <c r="V2903" i="2" s="1"/>
  <c r="K2906" i="2"/>
  <c r="W2906" i="2" s="1"/>
  <c r="J2907" i="2"/>
  <c r="V2907" i="2" s="1"/>
  <c r="K2910" i="2"/>
  <c r="W2910" i="2" s="1"/>
  <c r="J2912" i="2"/>
  <c r="V2912" i="2" s="1"/>
  <c r="Q2912" i="2"/>
  <c r="T2912" i="2" s="1"/>
  <c r="K2913" i="2"/>
  <c r="W2913" i="2" s="1"/>
  <c r="K2914" i="2"/>
  <c r="W2914" i="2" s="1"/>
  <c r="J2916" i="2"/>
  <c r="V2916" i="2" s="1"/>
  <c r="Q2916" i="2"/>
  <c r="T2916" i="2" s="1"/>
  <c r="K2917" i="2"/>
  <c r="W2917" i="2" s="1"/>
  <c r="K2918" i="2"/>
  <c r="W2918" i="2" s="1"/>
  <c r="J2920" i="2"/>
  <c r="V2920" i="2" s="1"/>
  <c r="Q2920" i="2"/>
  <c r="T2920" i="2" s="1"/>
  <c r="K2921" i="2"/>
  <c r="W2921" i="2" s="1"/>
  <c r="K2922" i="2"/>
  <c r="W2922" i="2" s="1"/>
  <c r="J2925" i="2"/>
  <c r="V2925" i="2" s="1"/>
  <c r="Q2925" i="2"/>
  <c r="T2925" i="2" s="1"/>
  <c r="J2926" i="2"/>
  <c r="V2926" i="2" s="1"/>
  <c r="Q2926" i="2"/>
  <c r="T2926" i="2" s="1"/>
  <c r="J2927" i="2"/>
  <c r="V2927" i="2" s="1"/>
  <c r="Q2927" i="2"/>
  <c r="T2927" i="2" s="1"/>
  <c r="J2928" i="2"/>
  <c r="V2928" i="2" s="1"/>
  <c r="P2928" i="2"/>
  <c r="S2928" i="2" s="1"/>
  <c r="Q2933" i="2"/>
  <c r="T2933" i="2" s="1"/>
  <c r="J2934" i="2"/>
  <c r="V2934" i="2" s="1"/>
  <c r="Q2934" i="2"/>
  <c r="T2934" i="2" s="1"/>
  <c r="J2935" i="2"/>
  <c r="V2935" i="2" s="1"/>
  <c r="Q2935" i="2"/>
  <c r="T2935" i="2" s="1"/>
  <c r="J2936" i="2"/>
  <c r="V2936" i="2" s="1"/>
  <c r="P2936" i="2"/>
  <c r="S2936" i="2" s="1"/>
  <c r="J2944" i="2"/>
  <c r="V2944" i="2" s="1"/>
  <c r="P2944" i="2"/>
  <c r="S2944" i="2" s="1"/>
  <c r="J2945" i="2"/>
  <c r="V2945" i="2" s="1"/>
  <c r="Q2945" i="2"/>
  <c r="T2945" i="2" s="1"/>
  <c r="Q2946" i="2"/>
  <c r="T2946" i="2" s="1"/>
  <c r="K2947" i="2"/>
  <c r="W2947" i="2" s="1"/>
  <c r="J2952" i="2"/>
  <c r="V2952" i="2" s="1"/>
  <c r="P2952" i="2"/>
  <c r="S2952" i="2" s="1"/>
  <c r="J2953" i="2"/>
  <c r="V2953" i="2" s="1"/>
  <c r="Q2953" i="2"/>
  <c r="T2953" i="2" s="1"/>
  <c r="Q2954" i="2"/>
  <c r="T2954" i="2" s="1"/>
  <c r="K2955" i="2"/>
  <c r="W2955" i="2" s="1"/>
  <c r="J2960" i="2"/>
  <c r="V2960" i="2" s="1"/>
  <c r="P2960" i="2"/>
  <c r="S2960" i="2" s="1"/>
  <c r="J2961" i="2"/>
  <c r="V2961" i="2" s="1"/>
  <c r="Q2961" i="2"/>
  <c r="T2961" i="2" s="1"/>
  <c r="Q2962" i="2"/>
  <c r="T2962" i="2" s="1"/>
  <c r="K2963" i="2"/>
  <c r="W2963" i="2" s="1"/>
  <c r="J2968" i="2"/>
  <c r="V2968" i="2" s="1"/>
  <c r="P2968" i="2"/>
  <c r="S2968" i="2" s="1"/>
  <c r="J2969" i="2"/>
  <c r="V2969" i="2" s="1"/>
  <c r="Q2969" i="2"/>
  <c r="T2969" i="2" s="1"/>
  <c r="Q2970" i="2"/>
  <c r="T2970" i="2" s="1"/>
  <c r="K2971" i="2"/>
  <c r="W2971" i="2" s="1"/>
  <c r="J2976" i="2"/>
  <c r="V2976" i="2" s="1"/>
  <c r="P2976" i="2"/>
  <c r="S2976" i="2" s="1"/>
  <c r="J2977" i="2"/>
  <c r="V2977" i="2" s="1"/>
  <c r="Q2977" i="2"/>
  <c r="T2977" i="2" s="1"/>
  <c r="K2978" i="2"/>
  <c r="W2978" i="2" s="1"/>
  <c r="O2979" i="2"/>
  <c r="R2979" i="2" s="1"/>
  <c r="P2979" i="2"/>
  <c r="S2979" i="2" s="1"/>
  <c r="K2981" i="2"/>
  <c r="W2981" i="2" s="1"/>
  <c r="J2983" i="2"/>
  <c r="V2983" i="2" s="1"/>
  <c r="Q2983" i="2"/>
  <c r="T2983" i="2" s="1"/>
  <c r="J2986" i="2"/>
  <c r="V2986" i="2" s="1"/>
  <c r="Q2986" i="2"/>
  <c r="T2986" i="2" s="1"/>
  <c r="K2987" i="2"/>
  <c r="W2987" i="2" s="1"/>
  <c r="J2991" i="2"/>
  <c r="V2991" i="2" s="1"/>
  <c r="O2992" i="2"/>
  <c r="R2992" i="2" s="1"/>
  <c r="Q2992" i="2"/>
  <c r="T2992" i="2" s="1"/>
  <c r="J2993" i="2"/>
  <c r="V2993" i="2" s="1"/>
  <c r="Q2993" i="2"/>
  <c r="T2993" i="2" s="1"/>
  <c r="K2996" i="2"/>
  <c r="W2996" i="2" s="1"/>
  <c r="O3001" i="2"/>
  <c r="R3001" i="2" s="1"/>
  <c r="Q3001" i="2"/>
  <c r="T3001" i="2" s="1"/>
  <c r="K3003" i="2"/>
  <c r="W3003" i="2" s="1"/>
  <c r="J3007" i="2"/>
  <c r="V3007" i="2" s="1"/>
  <c r="Q3007" i="2"/>
  <c r="T3007" i="2" s="1"/>
  <c r="O3008" i="2"/>
  <c r="R3008" i="2" s="1"/>
  <c r="P3008" i="2"/>
  <c r="S3008" i="2" s="1"/>
  <c r="K3012" i="2"/>
  <c r="W3012" i="2" s="1"/>
  <c r="O3017" i="2"/>
  <c r="R3017" i="2" s="1"/>
  <c r="Q3017" i="2"/>
  <c r="T3017" i="2" s="1"/>
  <c r="K3019" i="2"/>
  <c r="W3019" i="2" s="1"/>
  <c r="J3023" i="2"/>
  <c r="V3023" i="2" s="1"/>
  <c r="Q3023" i="2"/>
  <c r="T3023" i="2" s="1"/>
  <c r="O3024" i="2"/>
  <c r="R3024" i="2" s="1"/>
  <c r="P3024" i="2"/>
  <c r="S3024" i="2" s="1"/>
  <c r="K3028" i="2"/>
  <c r="W3028" i="2" s="1"/>
  <c r="J3030" i="2"/>
  <c r="V3030" i="2" s="1"/>
  <c r="K3035" i="2"/>
  <c r="W3035" i="2" s="1"/>
  <c r="O3038" i="2"/>
  <c r="R3038" i="2" s="1"/>
  <c r="Q3038" i="2"/>
  <c r="T3038" i="2" s="1"/>
  <c r="J3040" i="2"/>
  <c r="V3040" i="2" s="1"/>
  <c r="Q3040" i="2"/>
  <c r="T3040" i="2" s="1"/>
  <c r="K3043" i="2"/>
  <c r="W3043" i="2" s="1"/>
  <c r="O3044" i="2"/>
  <c r="R3044" i="2" s="1"/>
  <c r="Q3044" i="2"/>
  <c r="T3044" i="2" s="1"/>
  <c r="J3045" i="2"/>
  <c r="V3045" i="2" s="1"/>
  <c r="Q3045" i="2"/>
  <c r="T3045" i="2" s="1"/>
  <c r="O3046" i="2"/>
  <c r="R3046" i="2" s="1"/>
  <c r="P3046" i="2"/>
  <c r="S3046" i="2" s="1"/>
  <c r="J3048" i="2"/>
  <c r="V3048" i="2" s="1"/>
  <c r="Q3048" i="2"/>
  <c r="T3048" i="2" s="1"/>
  <c r="K3049" i="2"/>
  <c r="W3049" i="2" s="1"/>
  <c r="J3050" i="2"/>
  <c r="V3050" i="2" s="1"/>
  <c r="Q3050" i="2"/>
  <c r="T3050" i="2" s="1"/>
  <c r="O3052" i="2"/>
  <c r="R3052" i="2" s="1"/>
  <c r="Q3052" i="2"/>
  <c r="T3052" i="2" s="1"/>
  <c r="K3054" i="2"/>
  <c r="W3054" i="2" s="1"/>
  <c r="O3055" i="2"/>
  <c r="R3055" i="2" s="1"/>
  <c r="P3055" i="2"/>
  <c r="S3055" i="2" s="1"/>
  <c r="J3057" i="2"/>
  <c r="V3057" i="2" s="1"/>
  <c r="O3058" i="2"/>
  <c r="R3058" i="2" s="1"/>
  <c r="P3058" i="2"/>
  <c r="S3058" i="2" s="1"/>
  <c r="O3059" i="2"/>
  <c r="R3059" i="2" s="1"/>
  <c r="P3059" i="2"/>
  <c r="S3059" i="2" s="1"/>
  <c r="J3061" i="2"/>
  <c r="V3061" i="2" s="1"/>
  <c r="K3062" i="2"/>
  <c r="W3062" i="2" s="1"/>
  <c r="O3063" i="2"/>
  <c r="R3063" i="2" s="1"/>
  <c r="P3063" i="2"/>
  <c r="S3063" i="2" s="1"/>
  <c r="J3065" i="2"/>
  <c r="V3065" i="2" s="1"/>
  <c r="O3066" i="2"/>
  <c r="R3066" i="2" s="1"/>
  <c r="P3066" i="2"/>
  <c r="S3066" i="2" s="1"/>
  <c r="O3067" i="2"/>
  <c r="R3067" i="2" s="1"/>
  <c r="P3067" i="2"/>
  <c r="S3067" i="2" s="1"/>
  <c r="J3069" i="2"/>
  <c r="V3069" i="2" s="1"/>
  <c r="K3070" i="2"/>
  <c r="W3070" i="2" s="1"/>
  <c r="J3071" i="2"/>
  <c r="V3071" i="2" s="1"/>
  <c r="P3071" i="2"/>
  <c r="S3071" i="2" s="1"/>
  <c r="K3074" i="2"/>
  <c r="W3074" i="2" s="1"/>
  <c r="O3075" i="2"/>
  <c r="R3075" i="2" s="1"/>
  <c r="P3075" i="2"/>
  <c r="S3075" i="2" s="1"/>
  <c r="J3076" i="2"/>
  <c r="V3076" i="2" s="1"/>
  <c r="J3081" i="2"/>
  <c r="V3081" i="2" s="1"/>
  <c r="P3082" i="2"/>
  <c r="S3082" i="2" s="1"/>
  <c r="Q3082" i="2"/>
  <c r="T3082" i="2" s="1"/>
  <c r="J3087" i="2"/>
  <c r="V3087" i="2" s="1"/>
  <c r="K3091" i="2"/>
  <c r="W3091" i="2" s="1"/>
  <c r="J3093" i="2"/>
  <c r="V3093" i="2" s="1"/>
  <c r="O3095" i="2"/>
  <c r="R3095" i="2" s="1"/>
  <c r="P3095" i="2"/>
  <c r="S3095" i="2" s="1"/>
  <c r="K3102" i="2"/>
  <c r="W3102" i="2" s="1"/>
  <c r="J3103" i="2"/>
  <c r="V3103" i="2" s="1"/>
  <c r="K3107" i="2"/>
  <c r="W3107" i="2" s="1"/>
  <c r="J3109" i="2"/>
  <c r="V3109" i="2" s="1"/>
  <c r="AA2901" i="1"/>
  <c r="AB2901" i="1" s="1"/>
  <c r="AC2901" i="1"/>
  <c r="AD2901" i="1" s="1"/>
  <c r="AE2901" i="1"/>
  <c r="AF2901" i="1" s="1"/>
  <c r="AE2907" i="1"/>
  <c r="AF2907" i="1" s="1"/>
  <c r="AC2907" i="1"/>
  <c r="AD2907" i="1" s="1"/>
  <c r="K2909" i="1"/>
  <c r="M2909" i="1" s="1"/>
  <c r="L2909" i="1"/>
  <c r="N2909" i="1" s="1"/>
  <c r="AE2914" i="1"/>
  <c r="AF2914" i="1" s="1"/>
  <c r="AC2914" i="1"/>
  <c r="AD2914" i="1" s="1"/>
  <c r="H2917" i="1"/>
  <c r="P2917" i="1" s="1"/>
  <c r="AE2919" i="1"/>
  <c r="AF2919" i="1" s="1"/>
  <c r="AC2919" i="1"/>
  <c r="AD2919" i="1" s="1"/>
  <c r="K2920" i="1"/>
  <c r="M2920" i="1" s="1"/>
  <c r="L2921" i="1"/>
  <c r="N2921" i="1" s="1"/>
  <c r="K2921" i="1"/>
  <c r="M2921" i="1" s="1"/>
  <c r="AE2927" i="1"/>
  <c r="AF2927" i="1" s="1"/>
  <c r="AC2927" i="1"/>
  <c r="AD2927" i="1" s="1"/>
  <c r="H2930" i="1"/>
  <c r="P2930" i="1" s="1"/>
  <c r="AC2932" i="1"/>
  <c r="AD2932" i="1" s="1"/>
  <c r="AE2932" i="1"/>
  <c r="AF2932" i="1" s="1"/>
  <c r="AC2944" i="1"/>
  <c r="AD2944" i="1" s="1"/>
  <c r="AE2944" i="1"/>
  <c r="AF2944" i="1" s="1"/>
  <c r="L2968" i="1"/>
  <c r="N2968" i="1" s="1"/>
  <c r="K2968" i="1"/>
  <c r="M2968" i="1" s="1"/>
  <c r="AC2969" i="1"/>
  <c r="AD2969" i="1" s="1"/>
  <c r="AE2969" i="1"/>
  <c r="AF2969" i="1" s="1"/>
  <c r="L2973" i="1"/>
  <c r="N2973" i="1" s="1"/>
  <c r="K2973" i="1"/>
  <c r="M2973" i="1" s="1"/>
  <c r="G2973" i="1"/>
  <c r="O2973" i="1" s="1"/>
  <c r="L2976" i="1"/>
  <c r="N2976" i="1" s="1"/>
  <c r="K2976" i="1"/>
  <c r="M2976" i="1" s="1"/>
  <c r="AC2977" i="1"/>
  <c r="AD2977" i="1" s="1"/>
  <c r="AE2977" i="1"/>
  <c r="AF2977" i="1" s="1"/>
  <c r="L2981" i="1"/>
  <c r="N2981" i="1" s="1"/>
  <c r="K2981" i="1"/>
  <c r="M2981" i="1" s="1"/>
  <c r="G2981" i="1"/>
  <c r="O2981" i="1" s="1"/>
  <c r="L2984" i="1"/>
  <c r="N2984" i="1" s="1"/>
  <c r="K2984" i="1"/>
  <c r="M2984" i="1" s="1"/>
  <c r="AC2985" i="1"/>
  <c r="AD2985" i="1" s="1"/>
  <c r="AE2985" i="1"/>
  <c r="AF2985" i="1" s="1"/>
  <c r="L2989" i="1"/>
  <c r="N2989" i="1" s="1"/>
  <c r="K2989" i="1"/>
  <c r="M2989" i="1" s="1"/>
  <c r="G2989" i="1"/>
  <c r="O2989" i="1" s="1"/>
  <c r="AA2989" i="1" s="1"/>
  <c r="AB2989" i="1" s="1"/>
  <c r="AE2998" i="1"/>
  <c r="AF2998" i="1" s="1"/>
  <c r="AC2998" i="1"/>
  <c r="AD2998" i="1" s="1"/>
  <c r="AC3001" i="1"/>
  <c r="AD3001" i="1" s="1"/>
  <c r="AE3001" i="1"/>
  <c r="AF3001" i="1" s="1"/>
  <c r="AC3008" i="1"/>
  <c r="AD3008" i="1" s="1"/>
  <c r="AE3008" i="1"/>
  <c r="AF3008" i="1" s="1"/>
  <c r="AC3009" i="1"/>
  <c r="AD3009" i="1" s="1"/>
  <c r="AE3009" i="1"/>
  <c r="AF3009" i="1" s="1"/>
  <c r="AE3011" i="1"/>
  <c r="AF3011" i="1" s="1"/>
  <c r="AC3011" i="1"/>
  <c r="AD3011" i="1" s="1"/>
  <c r="AC3012" i="1"/>
  <c r="AD3012" i="1" s="1"/>
  <c r="AE3012" i="1"/>
  <c r="AF3012" i="1" s="1"/>
  <c r="AC3013" i="1"/>
  <c r="AD3013" i="1" s="1"/>
  <c r="AE3013" i="1"/>
  <c r="AF3013" i="1" s="1"/>
  <c r="AE3014" i="1"/>
  <c r="AF3014" i="1" s="1"/>
  <c r="AC3014" i="1"/>
  <c r="AD3014" i="1" s="1"/>
  <c r="AE3015" i="1"/>
  <c r="AF3015" i="1" s="1"/>
  <c r="AC3015" i="1"/>
  <c r="AD3015" i="1" s="1"/>
  <c r="AC3016" i="1"/>
  <c r="AD3016" i="1" s="1"/>
  <c r="AE3016" i="1"/>
  <c r="AF3016" i="1" s="1"/>
  <c r="AE3019" i="1"/>
  <c r="AF3019" i="1" s="1"/>
  <c r="AC3019" i="1"/>
  <c r="AD3019" i="1" s="1"/>
  <c r="AC3020" i="1"/>
  <c r="AD3020" i="1" s="1"/>
  <c r="AE3020" i="1"/>
  <c r="AF3020" i="1" s="1"/>
  <c r="AC3021" i="1"/>
  <c r="AD3021" i="1" s="1"/>
  <c r="AE3021" i="1"/>
  <c r="AF3021" i="1" s="1"/>
  <c r="AE3022" i="1"/>
  <c r="AF3022" i="1" s="1"/>
  <c r="AC3022" i="1"/>
  <c r="AD3022" i="1" s="1"/>
  <c r="AE3023" i="1"/>
  <c r="AF3023" i="1" s="1"/>
  <c r="AC3023" i="1"/>
  <c r="AD3023" i="1" s="1"/>
  <c r="AC3024" i="1"/>
  <c r="AD3024" i="1" s="1"/>
  <c r="AE3024" i="1"/>
  <c r="AF3024" i="1" s="1"/>
  <c r="AC3025" i="1"/>
  <c r="AD3025" i="1" s="1"/>
  <c r="AE3025" i="1"/>
  <c r="AF3025" i="1" s="1"/>
  <c r="AE3027" i="1"/>
  <c r="AF3027" i="1" s="1"/>
  <c r="AC3027" i="1"/>
  <c r="AD3027" i="1" s="1"/>
  <c r="AC3028" i="1"/>
  <c r="AD3028" i="1" s="1"/>
  <c r="AE3028" i="1"/>
  <c r="AF3028" i="1" s="1"/>
  <c r="K3031" i="1"/>
  <c r="M3031" i="1" s="1"/>
  <c r="H3031" i="1"/>
  <c r="P3031" i="1" s="1"/>
  <c r="AC3053" i="1"/>
  <c r="AD3053" i="1" s="1"/>
  <c r="AE3053" i="1"/>
  <c r="AF3053" i="1" s="1"/>
  <c r="AC2979" i="1"/>
  <c r="AD2979" i="1" s="1"/>
  <c r="AC2947" i="1"/>
  <c r="AD2947" i="1" s="1"/>
  <c r="AC2902" i="1"/>
  <c r="AD2902" i="1" s="1"/>
  <c r="AE2965" i="1"/>
  <c r="AF2965" i="1" s="1"/>
  <c r="O3049" i="2"/>
  <c r="R3049" i="2" s="1"/>
  <c r="P3049" i="2"/>
  <c r="S3049" i="2" s="1"/>
  <c r="O3073" i="2"/>
  <c r="R3073" i="2" s="1"/>
  <c r="Q3073" i="2"/>
  <c r="T3073" i="2" s="1"/>
  <c r="O3074" i="2"/>
  <c r="R3074" i="2" s="1"/>
  <c r="Q3074" i="2"/>
  <c r="T3074" i="2" s="1"/>
  <c r="O3079" i="2"/>
  <c r="R3079" i="2" s="1"/>
  <c r="P3079" i="2"/>
  <c r="S3079" i="2" s="1"/>
  <c r="O3091" i="2"/>
  <c r="R3091" i="2" s="1"/>
  <c r="P3091" i="2"/>
  <c r="S3091" i="2" s="1"/>
  <c r="O3107" i="2"/>
  <c r="R3107" i="2" s="1"/>
  <c r="P3107" i="2"/>
  <c r="S3107" i="2" s="1"/>
  <c r="AC2888" i="1"/>
  <c r="AD2888" i="1" s="1"/>
  <c r="AE2888" i="1"/>
  <c r="AF2888" i="1" s="1"/>
  <c r="AC2889" i="1"/>
  <c r="AD2889" i="1" s="1"/>
  <c r="AE2889" i="1"/>
  <c r="AF2889" i="1" s="1"/>
  <c r="AE2890" i="1"/>
  <c r="AF2890" i="1" s="1"/>
  <c r="AC2890" i="1"/>
  <c r="AD2890" i="1" s="1"/>
  <c r="AE2891" i="1"/>
  <c r="AF2891" i="1" s="1"/>
  <c r="AC2891" i="1"/>
  <c r="AD2891" i="1" s="1"/>
  <c r="AC2892" i="1"/>
  <c r="AD2892" i="1" s="1"/>
  <c r="AE2892" i="1"/>
  <c r="AF2892" i="1" s="1"/>
  <c r="AC2893" i="1"/>
  <c r="AD2893" i="1" s="1"/>
  <c r="AE2893" i="1"/>
  <c r="AF2893" i="1" s="1"/>
  <c r="AE2903" i="1"/>
  <c r="AF2903" i="1" s="1"/>
  <c r="AC2903" i="1"/>
  <c r="AD2903" i="1" s="1"/>
  <c r="K2905" i="1"/>
  <c r="M2905" i="1" s="1"/>
  <c r="L2905" i="1"/>
  <c r="N2905" i="1" s="1"/>
  <c r="AE2915" i="1"/>
  <c r="AF2915" i="1" s="1"/>
  <c r="AC2915" i="1"/>
  <c r="AD2915" i="1" s="1"/>
  <c r="L2917" i="1"/>
  <c r="N2917" i="1" s="1"/>
  <c r="K2917" i="1"/>
  <c r="M2917" i="1" s="1"/>
  <c r="AC2928" i="1"/>
  <c r="AD2928" i="1" s="1"/>
  <c r="AE2928" i="1"/>
  <c r="AF2928" i="1" s="1"/>
  <c r="L2966" i="1"/>
  <c r="N2966" i="1" s="1"/>
  <c r="K2966" i="1"/>
  <c r="M2966" i="1" s="1"/>
  <c r="AE2967" i="1"/>
  <c r="AF2967" i="1" s="1"/>
  <c r="AC2967" i="1"/>
  <c r="AD2967" i="1" s="1"/>
  <c r="L2971" i="1"/>
  <c r="N2971" i="1" s="1"/>
  <c r="K2971" i="1"/>
  <c r="M2971" i="1" s="1"/>
  <c r="G2971" i="1"/>
  <c r="O2971" i="1" s="1"/>
  <c r="L2974" i="1"/>
  <c r="N2974" i="1" s="1"/>
  <c r="K2974" i="1"/>
  <c r="M2974" i="1" s="1"/>
  <c r="AE2975" i="1"/>
  <c r="AF2975" i="1" s="1"/>
  <c r="AC2975" i="1"/>
  <c r="AD2975" i="1" s="1"/>
  <c r="L2979" i="1"/>
  <c r="N2979" i="1" s="1"/>
  <c r="K2979" i="1"/>
  <c r="M2979" i="1" s="1"/>
  <c r="G2979" i="1"/>
  <c r="O2979" i="1" s="1"/>
  <c r="AA2979" i="1" s="1"/>
  <c r="AB2979" i="1" s="1"/>
  <c r="L2982" i="1"/>
  <c r="N2982" i="1" s="1"/>
  <c r="K2982" i="1"/>
  <c r="M2982" i="1" s="1"/>
  <c r="AE2983" i="1"/>
  <c r="AF2983" i="1" s="1"/>
  <c r="AC2983" i="1"/>
  <c r="AD2983" i="1" s="1"/>
  <c r="AE2986" i="1"/>
  <c r="AF2986" i="1" s="1"/>
  <c r="AC2986" i="1"/>
  <c r="AD2986" i="1" s="1"/>
  <c r="L2990" i="1"/>
  <c r="N2990" i="1" s="1"/>
  <c r="K2990" i="1"/>
  <c r="M2990" i="1" s="1"/>
  <c r="G2990" i="1"/>
  <c r="O2990" i="1" s="1"/>
  <c r="L2994" i="1"/>
  <c r="N2994" i="1" s="1"/>
  <c r="K2994" i="1"/>
  <c r="M2994" i="1" s="1"/>
  <c r="AE3002" i="1"/>
  <c r="AF3002" i="1" s="1"/>
  <c r="AC3002" i="1"/>
  <c r="AD3002" i="1" s="1"/>
  <c r="AC3045" i="1"/>
  <c r="AD3045" i="1" s="1"/>
  <c r="AE3045" i="1"/>
  <c r="AF3045" i="1" s="1"/>
  <c r="AE3054" i="1"/>
  <c r="AF3054" i="1" s="1"/>
  <c r="AC3054" i="1"/>
  <c r="AD3054" i="1" s="1"/>
  <c r="K3056" i="1"/>
  <c r="M3056" i="1" s="1"/>
  <c r="L3056" i="1"/>
  <c r="N3056" i="1" s="1"/>
  <c r="AE3086" i="1"/>
  <c r="AF3086" i="1" s="1"/>
  <c r="AC3086" i="1"/>
  <c r="AD3086" i="1" s="1"/>
  <c r="AE3091" i="1"/>
  <c r="AF3091" i="1" s="1"/>
  <c r="AC3091" i="1"/>
  <c r="AD3091" i="1" s="1"/>
  <c r="O2996" i="2"/>
  <c r="R2996" i="2" s="1"/>
  <c r="P2996" i="2"/>
  <c r="S2996" i="2" s="1"/>
  <c r="O3005" i="2"/>
  <c r="R3005" i="2" s="1"/>
  <c r="Q3005" i="2"/>
  <c r="T3005" i="2" s="1"/>
  <c r="I2890" i="2"/>
  <c r="U2890" i="2" s="1"/>
  <c r="I2894" i="2"/>
  <c r="U2894" i="2" s="1"/>
  <c r="I2902" i="2"/>
  <c r="U2902" i="2" s="1"/>
  <c r="P2902" i="2"/>
  <c r="S2902" i="2" s="1"/>
  <c r="I2913" i="2"/>
  <c r="U2913" i="2" s="1"/>
  <c r="P2913" i="2"/>
  <c r="S2913" i="2" s="1"/>
  <c r="I2921" i="2"/>
  <c r="U2921" i="2" s="1"/>
  <c r="I2933" i="2"/>
  <c r="U2933" i="2" s="1"/>
  <c r="K2933" i="2"/>
  <c r="W2933" i="2" s="1"/>
  <c r="K2946" i="2"/>
  <c r="W2946" i="2" s="1"/>
  <c r="I2962" i="2"/>
  <c r="U2962" i="2" s="1"/>
  <c r="I2963" i="2"/>
  <c r="U2963" i="2" s="1"/>
  <c r="P2963" i="2"/>
  <c r="S2963" i="2" s="1"/>
  <c r="I2970" i="2"/>
  <c r="U2970" i="2" s="1"/>
  <c r="I2971" i="2"/>
  <c r="U2971" i="2" s="1"/>
  <c r="P2971" i="2"/>
  <c r="S2971" i="2" s="1"/>
  <c r="I2981" i="2"/>
  <c r="U2981" i="2" s="1"/>
  <c r="Q2987" i="2"/>
  <c r="T2987" i="2" s="1"/>
  <c r="P3003" i="2"/>
  <c r="S3003" i="2" s="1"/>
  <c r="O3042" i="2"/>
  <c r="R3042" i="2" s="1"/>
  <c r="Q3042" i="2"/>
  <c r="T3042" i="2" s="1"/>
  <c r="O3047" i="2"/>
  <c r="R3047" i="2" s="1"/>
  <c r="P3047" i="2"/>
  <c r="S3047" i="2" s="1"/>
  <c r="P3054" i="2"/>
  <c r="S3054" i="2" s="1"/>
  <c r="I3073" i="2"/>
  <c r="U3073" i="2" s="1"/>
  <c r="I3074" i="2"/>
  <c r="U3074" i="2" s="1"/>
  <c r="P3074" i="2"/>
  <c r="S3074" i="2" s="1"/>
  <c r="O3076" i="2"/>
  <c r="R3076" i="2" s="1"/>
  <c r="Q3076" i="2"/>
  <c r="T3076" i="2" s="1"/>
  <c r="K3079" i="2"/>
  <c r="W3079" i="2" s="1"/>
  <c r="O3087" i="2"/>
  <c r="R3087" i="2" s="1"/>
  <c r="P3087" i="2"/>
  <c r="S3087" i="2" s="1"/>
  <c r="I3097" i="2"/>
  <c r="U3097" i="2" s="1"/>
  <c r="P3097" i="2"/>
  <c r="S3097" i="2" s="1"/>
  <c r="I3102" i="2"/>
  <c r="U3102" i="2" s="1"/>
  <c r="P3102" i="2"/>
  <c r="S3102" i="2" s="1"/>
  <c r="O3103" i="2"/>
  <c r="R3103" i="2" s="1"/>
  <c r="P3103" i="2"/>
  <c r="S3103" i="2" s="1"/>
  <c r="AE2895" i="1"/>
  <c r="AF2895" i="1" s="1"/>
  <c r="AC2895" i="1"/>
  <c r="AD2895" i="1" s="1"/>
  <c r="AC2896" i="1"/>
  <c r="AD2896" i="1" s="1"/>
  <c r="AE2896" i="1"/>
  <c r="AF2896" i="1" s="1"/>
  <c r="K2897" i="1"/>
  <c r="M2897" i="1" s="1"/>
  <c r="L2899" i="1"/>
  <c r="N2899" i="1" s="1"/>
  <c r="K2899" i="1"/>
  <c r="M2899" i="1" s="1"/>
  <c r="K2912" i="1"/>
  <c r="M2912" i="1" s="1"/>
  <c r="L2912" i="1"/>
  <c r="N2912" i="1" s="1"/>
  <c r="AC2952" i="1"/>
  <c r="AD2952" i="1" s="1"/>
  <c r="AE2952" i="1"/>
  <c r="AF2952" i="1" s="1"/>
  <c r="AE2959" i="1"/>
  <c r="AF2959" i="1" s="1"/>
  <c r="AC2959" i="1"/>
  <c r="AD2959" i="1" s="1"/>
  <c r="AC2964" i="1"/>
  <c r="AD2964" i="1" s="1"/>
  <c r="AE2964" i="1"/>
  <c r="AF2964" i="1" s="1"/>
  <c r="G2966" i="1"/>
  <c r="O2966" i="1" s="1"/>
  <c r="L2969" i="1"/>
  <c r="N2969" i="1" s="1"/>
  <c r="K2969" i="1"/>
  <c r="M2969" i="1" s="1"/>
  <c r="G2969" i="1"/>
  <c r="O2969" i="1" s="1"/>
  <c r="L2972" i="1"/>
  <c r="N2972" i="1" s="1"/>
  <c r="K2972" i="1"/>
  <c r="M2972" i="1" s="1"/>
  <c r="AC2973" i="1"/>
  <c r="AD2973" i="1" s="1"/>
  <c r="AE2973" i="1"/>
  <c r="AF2973" i="1" s="1"/>
  <c r="G2974" i="1"/>
  <c r="O2974" i="1" s="1"/>
  <c r="L2977" i="1"/>
  <c r="N2977" i="1" s="1"/>
  <c r="K2977" i="1"/>
  <c r="M2977" i="1" s="1"/>
  <c r="G2977" i="1"/>
  <c r="O2977" i="1" s="1"/>
  <c r="L2980" i="1"/>
  <c r="N2980" i="1" s="1"/>
  <c r="K2980" i="1"/>
  <c r="M2980" i="1" s="1"/>
  <c r="G2982" i="1"/>
  <c r="O2982" i="1" s="1"/>
  <c r="L2985" i="1"/>
  <c r="N2985" i="1" s="1"/>
  <c r="K2985" i="1"/>
  <c r="M2985" i="1" s="1"/>
  <c r="G2985" i="1"/>
  <c r="O2985" i="1" s="1"/>
  <c r="AE2990" i="1"/>
  <c r="AF2990" i="1" s="1"/>
  <c r="AC2990" i="1"/>
  <c r="AD2990" i="1" s="1"/>
  <c r="AC2993" i="1"/>
  <c r="AD2993" i="1" s="1"/>
  <c r="AE2993" i="1"/>
  <c r="AF2993" i="1" s="1"/>
  <c r="G2994" i="1"/>
  <c r="O2994" i="1" s="1"/>
  <c r="L2997" i="1"/>
  <c r="N2997" i="1" s="1"/>
  <c r="K2997" i="1"/>
  <c r="M2997" i="1" s="1"/>
  <c r="AC3033" i="1"/>
  <c r="AD3033" i="1" s="1"/>
  <c r="AE3033" i="1"/>
  <c r="AF3033" i="1" s="1"/>
  <c r="AE3038" i="1"/>
  <c r="AF3038" i="1" s="1"/>
  <c r="AC3038" i="1"/>
  <c r="AD3038" i="1" s="1"/>
  <c r="K3040" i="1"/>
  <c r="M3040" i="1" s="1"/>
  <c r="L3040" i="1"/>
  <c r="N3040" i="1" s="1"/>
  <c r="AE3046" i="1"/>
  <c r="AF3046" i="1" s="1"/>
  <c r="AC3046" i="1"/>
  <c r="AD3046" i="1" s="1"/>
  <c r="L3047" i="1"/>
  <c r="N3047" i="1" s="1"/>
  <c r="K3048" i="1"/>
  <c r="M3048" i="1" s="1"/>
  <c r="L3048" i="1"/>
  <c r="N3048" i="1" s="1"/>
  <c r="L3066" i="1"/>
  <c r="N3066" i="1" s="1"/>
  <c r="K3066" i="1"/>
  <c r="M3066" i="1" s="1"/>
  <c r="G3066" i="1"/>
  <c r="O3066" i="1" s="1"/>
  <c r="AE3070" i="1"/>
  <c r="AF3070" i="1" s="1"/>
  <c r="AC3070" i="1"/>
  <c r="AD3070" i="1" s="1"/>
  <c r="AE3078" i="1"/>
  <c r="AF3078" i="1" s="1"/>
  <c r="AC3078" i="1"/>
  <c r="AD3078" i="1" s="1"/>
  <c r="AC3018" i="1"/>
  <c r="AD3018" i="1" s="1"/>
  <c r="AC2963" i="1"/>
  <c r="AD2963" i="1" s="1"/>
  <c r="AC2931" i="1"/>
  <c r="AD2931" i="1" s="1"/>
  <c r="AC2918" i="1"/>
  <c r="AD2918" i="1" s="1"/>
  <c r="AE3017" i="1"/>
  <c r="AF3017" i="1" s="1"/>
  <c r="I2898" i="2"/>
  <c r="U2898" i="2" s="1"/>
  <c r="P2906" i="2"/>
  <c r="S2906" i="2" s="1"/>
  <c r="I2917" i="2"/>
  <c r="U2917" i="2" s="1"/>
  <c r="P2917" i="2"/>
  <c r="S2917" i="2" s="1"/>
  <c r="P2918" i="2"/>
  <c r="S2918" i="2" s="1"/>
  <c r="P2921" i="2"/>
  <c r="S2921" i="2" s="1"/>
  <c r="I2947" i="2"/>
  <c r="U2947" i="2" s="1"/>
  <c r="I2955" i="2"/>
  <c r="U2955" i="2" s="1"/>
  <c r="K2962" i="2"/>
  <c r="W2962" i="2" s="1"/>
  <c r="K2970" i="2"/>
  <c r="W2970" i="2" s="1"/>
  <c r="P2978" i="2"/>
  <c r="S2978" i="2" s="1"/>
  <c r="O2980" i="2"/>
  <c r="R2980" i="2" s="1"/>
  <c r="P2980" i="2"/>
  <c r="S2980" i="2" s="1"/>
  <c r="P2981" i="2"/>
  <c r="S2981" i="2" s="1"/>
  <c r="I2989" i="2"/>
  <c r="U2989" i="2" s="1"/>
  <c r="P2989" i="2"/>
  <c r="S2989" i="2" s="1"/>
  <c r="O2991" i="2"/>
  <c r="R2991" i="2" s="1"/>
  <c r="P2991" i="2"/>
  <c r="S2991" i="2" s="1"/>
  <c r="I2996" i="2"/>
  <c r="U2996" i="2" s="1"/>
  <c r="J2996" i="2"/>
  <c r="V2996" i="2" s="1"/>
  <c r="O3000" i="2"/>
  <c r="R3000" i="2" s="1"/>
  <c r="P3000" i="2"/>
  <c r="S3000" i="2" s="1"/>
  <c r="I3005" i="2"/>
  <c r="U3005" i="2" s="1"/>
  <c r="J3005" i="2"/>
  <c r="V3005" i="2" s="1"/>
  <c r="O3009" i="2"/>
  <c r="R3009" i="2" s="1"/>
  <c r="Q3009" i="2"/>
  <c r="T3009" i="2" s="1"/>
  <c r="I3012" i="2"/>
  <c r="U3012" i="2" s="1"/>
  <c r="J3012" i="2"/>
  <c r="V3012" i="2" s="1"/>
  <c r="O3016" i="2"/>
  <c r="R3016" i="2" s="1"/>
  <c r="P3016" i="2"/>
  <c r="S3016" i="2" s="1"/>
  <c r="P3019" i="2"/>
  <c r="S3019" i="2" s="1"/>
  <c r="I3021" i="2"/>
  <c r="U3021" i="2" s="1"/>
  <c r="J3021" i="2"/>
  <c r="V3021" i="2" s="1"/>
  <c r="O3025" i="2"/>
  <c r="R3025" i="2" s="1"/>
  <c r="Q3025" i="2"/>
  <c r="T3025" i="2" s="1"/>
  <c r="I3028" i="2"/>
  <c r="U3028" i="2" s="1"/>
  <c r="P3035" i="2"/>
  <c r="S3035" i="2" s="1"/>
  <c r="I3043" i="2"/>
  <c r="U3043" i="2" s="1"/>
  <c r="P3043" i="2"/>
  <c r="S3043" i="2" s="1"/>
  <c r="Q3049" i="2"/>
  <c r="T3049" i="2" s="1"/>
  <c r="O3056" i="2"/>
  <c r="R3056" i="2" s="1"/>
  <c r="P3056" i="2"/>
  <c r="S3056" i="2" s="1"/>
  <c r="O3057" i="2"/>
  <c r="R3057" i="2" s="1"/>
  <c r="P3057" i="2"/>
  <c r="S3057" i="2" s="1"/>
  <c r="O3061" i="2"/>
  <c r="R3061" i="2" s="1"/>
  <c r="P3061" i="2"/>
  <c r="S3061" i="2" s="1"/>
  <c r="P3062" i="2"/>
  <c r="S3062" i="2" s="1"/>
  <c r="O3064" i="2"/>
  <c r="R3064" i="2" s="1"/>
  <c r="P3064" i="2"/>
  <c r="S3064" i="2" s="1"/>
  <c r="O3065" i="2"/>
  <c r="R3065" i="2" s="1"/>
  <c r="P3065" i="2"/>
  <c r="S3065" i="2" s="1"/>
  <c r="O3069" i="2"/>
  <c r="R3069" i="2" s="1"/>
  <c r="P3069" i="2"/>
  <c r="S3069" i="2" s="1"/>
  <c r="P3070" i="2"/>
  <c r="S3070" i="2" s="1"/>
  <c r="K3073" i="2"/>
  <c r="W3073" i="2" s="1"/>
  <c r="I3077" i="2"/>
  <c r="U3077" i="2" s="1"/>
  <c r="P3077" i="2"/>
  <c r="S3077" i="2" s="1"/>
  <c r="I3079" i="2"/>
  <c r="U3079" i="2" s="1"/>
  <c r="I3083" i="2"/>
  <c r="U3083" i="2" s="1"/>
  <c r="Q3083" i="2"/>
  <c r="T3083" i="2" s="1"/>
  <c r="K2889" i="2"/>
  <c r="W2889" i="2" s="1"/>
  <c r="J2890" i="2"/>
  <c r="V2890" i="2" s="1"/>
  <c r="I2891" i="2"/>
  <c r="U2891" i="2" s="1"/>
  <c r="P2891" i="2"/>
  <c r="S2891" i="2" s="1"/>
  <c r="K2893" i="2"/>
  <c r="W2893" i="2" s="1"/>
  <c r="J2894" i="2"/>
  <c r="V2894" i="2" s="1"/>
  <c r="I2895" i="2"/>
  <c r="U2895" i="2" s="1"/>
  <c r="P2895" i="2"/>
  <c r="S2895" i="2" s="1"/>
  <c r="K2897" i="2"/>
  <c r="W2897" i="2" s="1"/>
  <c r="J2898" i="2"/>
  <c r="V2898" i="2" s="1"/>
  <c r="I2899" i="2"/>
  <c r="U2899" i="2" s="1"/>
  <c r="P2899" i="2"/>
  <c r="S2899" i="2" s="1"/>
  <c r="K2901" i="2"/>
  <c r="W2901" i="2" s="1"/>
  <c r="J2902" i="2"/>
  <c r="V2902" i="2" s="1"/>
  <c r="I2903" i="2"/>
  <c r="U2903" i="2" s="1"/>
  <c r="P2903" i="2"/>
  <c r="S2903" i="2" s="1"/>
  <c r="K2905" i="2"/>
  <c r="W2905" i="2" s="1"/>
  <c r="J2906" i="2"/>
  <c r="V2906" i="2" s="1"/>
  <c r="I2907" i="2"/>
  <c r="U2907" i="2" s="1"/>
  <c r="P2907" i="2"/>
  <c r="S2907" i="2" s="1"/>
  <c r="K2909" i="2"/>
  <c r="W2909" i="2" s="1"/>
  <c r="J2910" i="2"/>
  <c r="V2910" i="2" s="1"/>
  <c r="Q2910" i="2"/>
  <c r="T2910" i="2" s="1"/>
  <c r="K2911" i="2"/>
  <c r="W2911" i="2" s="1"/>
  <c r="I2912" i="2"/>
  <c r="U2912" i="2" s="1"/>
  <c r="P2912" i="2"/>
  <c r="S2912" i="2" s="1"/>
  <c r="J2913" i="2"/>
  <c r="V2913" i="2" s="1"/>
  <c r="Q2913" i="2"/>
  <c r="T2913" i="2" s="1"/>
  <c r="J2914" i="2"/>
  <c r="V2914" i="2" s="1"/>
  <c r="Q2914" i="2"/>
  <c r="T2914" i="2" s="1"/>
  <c r="K2915" i="2"/>
  <c r="W2915" i="2" s="1"/>
  <c r="I2916" i="2"/>
  <c r="U2916" i="2" s="1"/>
  <c r="P2916" i="2"/>
  <c r="S2916" i="2" s="1"/>
  <c r="J2917" i="2"/>
  <c r="V2917" i="2" s="1"/>
  <c r="Q2917" i="2"/>
  <c r="T2917" i="2" s="1"/>
  <c r="J2918" i="2"/>
  <c r="V2918" i="2" s="1"/>
  <c r="Q2918" i="2"/>
  <c r="T2918" i="2" s="1"/>
  <c r="K2919" i="2"/>
  <c r="W2919" i="2" s="1"/>
  <c r="I2920" i="2"/>
  <c r="U2920" i="2" s="1"/>
  <c r="P2920" i="2"/>
  <c r="S2920" i="2" s="1"/>
  <c r="J2921" i="2"/>
  <c r="V2921" i="2" s="1"/>
  <c r="Q2921" i="2"/>
  <c r="T2921" i="2" s="1"/>
  <c r="J2922" i="2"/>
  <c r="V2922" i="2" s="1"/>
  <c r="Q2922" i="2"/>
  <c r="T2922" i="2" s="1"/>
  <c r="K2923" i="2"/>
  <c r="W2923" i="2" s="1"/>
  <c r="Q2923" i="2"/>
  <c r="T2923" i="2" s="1"/>
  <c r="I2925" i="2"/>
  <c r="U2925" i="2" s="1"/>
  <c r="P2925" i="2"/>
  <c r="S2925" i="2" s="1"/>
  <c r="I2926" i="2"/>
  <c r="U2926" i="2" s="1"/>
  <c r="P2926" i="2"/>
  <c r="S2926" i="2" s="1"/>
  <c r="I2927" i="2"/>
  <c r="U2927" i="2" s="1"/>
  <c r="P2927" i="2"/>
  <c r="S2927" i="2" s="1"/>
  <c r="I2928" i="2"/>
  <c r="U2928" i="2" s="1"/>
  <c r="K2930" i="2"/>
  <c r="W2930" i="2" s="1"/>
  <c r="K2931" i="2"/>
  <c r="W2931" i="2" s="1"/>
  <c r="Q2932" i="2"/>
  <c r="T2932" i="2" s="1"/>
  <c r="J2933" i="2"/>
  <c r="V2933" i="2" s="1"/>
  <c r="P2933" i="2"/>
  <c r="S2933" i="2" s="1"/>
  <c r="I2934" i="2"/>
  <c r="U2934" i="2" s="1"/>
  <c r="P2934" i="2"/>
  <c r="S2934" i="2" s="1"/>
  <c r="I2935" i="2"/>
  <c r="U2935" i="2" s="1"/>
  <c r="P2935" i="2"/>
  <c r="S2935" i="2" s="1"/>
  <c r="I2936" i="2"/>
  <c r="U2936" i="2" s="1"/>
  <c r="K2938" i="2"/>
  <c r="W2938" i="2" s="1"/>
  <c r="K2939" i="2"/>
  <c r="W2939" i="2" s="1"/>
  <c r="Q2940" i="2"/>
  <c r="T2940" i="2" s="1"/>
  <c r="K2941" i="2"/>
  <c r="W2941" i="2" s="1"/>
  <c r="I2944" i="2"/>
  <c r="U2944" i="2" s="1"/>
  <c r="I2945" i="2"/>
  <c r="U2945" i="2" s="1"/>
  <c r="P2945" i="2"/>
  <c r="S2945" i="2" s="1"/>
  <c r="J2946" i="2"/>
  <c r="V2946" i="2" s="1"/>
  <c r="P2946" i="2"/>
  <c r="S2946" i="2" s="1"/>
  <c r="J2947" i="2"/>
  <c r="V2947" i="2" s="1"/>
  <c r="Q2947" i="2"/>
  <c r="T2947" i="2" s="1"/>
  <c r="Q2948" i="2"/>
  <c r="T2948" i="2" s="1"/>
  <c r="K2949" i="2"/>
  <c r="W2949" i="2" s="1"/>
  <c r="I2952" i="2"/>
  <c r="U2952" i="2" s="1"/>
  <c r="I2953" i="2"/>
  <c r="U2953" i="2" s="1"/>
  <c r="P2953" i="2"/>
  <c r="S2953" i="2" s="1"/>
  <c r="J2954" i="2"/>
  <c r="V2954" i="2" s="1"/>
  <c r="P2954" i="2"/>
  <c r="S2954" i="2" s="1"/>
  <c r="J2955" i="2"/>
  <c r="V2955" i="2" s="1"/>
  <c r="Q2955" i="2"/>
  <c r="T2955" i="2" s="1"/>
  <c r="Q2956" i="2"/>
  <c r="T2956" i="2" s="1"/>
  <c r="K2957" i="2"/>
  <c r="W2957" i="2" s="1"/>
  <c r="I2960" i="2"/>
  <c r="U2960" i="2" s="1"/>
  <c r="I2961" i="2"/>
  <c r="U2961" i="2" s="1"/>
  <c r="P2961" i="2"/>
  <c r="S2961" i="2" s="1"/>
  <c r="J2962" i="2"/>
  <c r="V2962" i="2" s="1"/>
  <c r="P2962" i="2"/>
  <c r="S2962" i="2" s="1"/>
  <c r="J2963" i="2"/>
  <c r="V2963" i="2" s="1"/>
  <c r="Q2963" i="2"/>
  <c r="T2963" i="2" s="1"/>
  <c r="Q2964" i="2"/>
  <c r="T2964" i="2" s="1"/>
  <c r="K2965" i="2"/>
  <c r="W2965" i="2" s="1"/>
  <c r="I2968" i="2"/>
  <c r="U2968" i="2" s="1"/>
  <c r="I2969" i="2"/>
  <c r="U2969" i="2" s="1"/>
  <c r="P2969" i="2"/>
  <c r="S2969" i="2" s="1"/>
  <c r="J2970" i="2"/>
  <c r="V2970" i="2" s="1"/>
  <c r="P2970" i="2"/>
  <c r="S2970" i="2" s="1"/>
  <c r="J2971" i="2"/>
  <c r="V2971" i="2" s="1"/>
  <c r="Q2971" i="2"/>
  <c r="T2971" i="2" s="1"/>
  <c r="Q2972" i="2"/>
  <c r="T2972" i="2" s="1"/>
  <c r="K2973" i="2"/>
  <c r="W2973" i="2" s="1"/>
  <c r="I2976" i="2"/>
  <c r="U2976" i="2" s="1"/>
  <c r="I2977" i="2"/>
  <c r="U2977" i="2" s="1"/>
  <c r="P2977" i="2"/>
  <c r="S2977" i="2" s="1"/>
  <c r="J2978" i="2"/>
  <c r="V2978" i="2" s="1"/>
  <c r="Q2978" i="2"/>
  <c r="T2978" i="2" s="1"/>
  <c r="K2979" i="2"/>
  <c r="W2979" i="2" s="1"/>
  <c r="I2980" i="2"/>
  <c r="U2980" i="2" s="1"/>
  <c r="O2982" i="2"/>
  <c r="R2982" i="2" s="1"/>
  <c r="Q2982" i="2"/>
  <c r="T2982" i="2" s="1"/>
  <c r="I2983" i="2"/>
  <c r="U2983" i="2" s="1"/>
  <c r="P2983" i="2"/>
  <c r="S2983" i="2" s="1"/>
  <c r="P2986" i="2"/>
  <c r="S2986" i="2" s="1"/>
  <c r="J2987" i="2"/>
  <c r="V2987" i="2" s="1"/>
  <c r="P2988" i="2"/>
  <c r="S2988" i="2" s="1"/>
  <c r="Q2988" i="2"/>
  <c r="T2988" i="2" s="1"/>
  <c r="J2989" i="2"/>
  <c r="V2989" i="2" s="1"/>
  <c r="Q2989" i="2"/>
  <c r="T2989" i="2" s="1"/>
  <c r="Q2991" i="2"/>
  <c r="T2991" i="2" s="1"/>
  <c r="K2992" i="2"/>
  <c r="W2992" i="2" s="1"/>
  <c r="I2993" i="2"/>
  <c r="U2993" i="2" s="1"/>
  <c r="P2993" i="2"/>
  <c r="S2993" i="2" s="1"/>
  <c r="O2995" i="2"/>
  <c r="R2995" i="2" s="1"/>
  <c r="P2995" i="2"/>
  <c r="S2995" i="2" s="1"/>
  <c r="Q2996" i="2"/>
  <c r="T2996" i="2" s="1"/>
  <c r="O2997" i="2"/>
  <c r="R2997" i="2" s="1"/>
  <c r="Q2997" i="2"/>
  <c r="T2997" i="2" s="1"/>
  <c r="K2999" i="2"/>
  <c r="W2999" i="2" s="1"/>
  <c r="I3000" i="2"/>
  <c r="U3000" i="2" s="1"/>
  <c r="J3000" i="2"/>
  <c r="V3000" i="2" s="1"/>
  <c r="J3003" i="2"/>
  <c r="V3003" i="2" s="1"/>
  <c r="Q3003" i="2"/>
  <c r="T3003" i="2" s="1"/>
  <c r="O3004" i="2"/>
  <c r="R3004" i="2" s="1"/>
  <c r="P3004" i="2"/>
  <c r="S3004" i="2" s="1"/>
  <c r="P3005" i="2"/>
  <c r="S3005" i="2" s="1"/>
  <c r="P3007" i="2"/>
  <c r="S3007" i="2" s="1"/>
  <c r="K3008" i="2"/>
  <c r="W3008" i="2" s="1"/>
  <c r="I3009" i="2"/>
  <c r="U3009" i="2" s="1"/>
  <c r="Q3012" i="2"/>
  <c r="T3012" i="2" s="1"/>
  <c r="O3013" i="2"/>
  <c r="R3013" i="2" s="1"/>
  <c r="Q3013" i="2"/>
  <c r="T3013" i="2" s="1"/>
  <c r="K3015" i="2"/>
  <c r="W3015" i="2" s="1"/>
  <c r="I3016" i="2"/>
  <c r="U3016" i="2" s="1"/>
  <c r="J3016" i="2"/>
  <c r="V3016" i="2" s="1"/>
  <c r="J3019" i="2"/>
  <c r="V3019" i="2" s="1"/>
  <c r="Q3019" i="2"/>
  <c r="T3019" i="2" s="1"/>
  <c r="O3020" i="2"/>
  <c r="R3020" i="2" s="1"/>
  <c r="P3020" i="2"/>
  <c r="S3020" i="2" s="1"/>
  <c r="P3021" i="2"/>
  <c r="S3021" i="2" s="1"/>
  <c r="P3023" i="2"/>
  <c r="S3023" i="2" s="1"/>
  <c r="K3024" i="2"/>
  <c r="W3024" i="2" s="1"/>
  <c r="I3025" i="2"/>
  <c r="U3025" i="2" s="1"/>
  <c r="K3034" i="2"/>
  <c r="W3034" i="2" s="1"/>
  <c r="J3035" i="2"/>
  <c r="V3035" i="2" s="1"/>
  <c r="Q3035" i="2"/>
  <c r="T3035" i="2" s="1"/>
  <c r="O3037" i="2"/>
  <c r="R3037" i="2" s="1"/>
  <c r="P3037" i="2"/>
  <c r="S3037" i="2" s="1"/>
  <c r="I3040" i="2"/>
  <c r="U3040" i="2" s="1"/>
  <c r="P3040" i="2"/>
  <c r="S3040" i="2" s="1"/>
  <c r="I3042" i="2"/>
  <c r="U3042" i="2" s="1"/>
  <c r="P3042" i="2"/>
  <c r="S3042" i="2" s="1"/>
  <c r="K3044" i="2"/>
  <c r="W3044" i="2" s="1"/>
  <c r="I3045" i="2"/>
  <c r="U3045" i="2" s="1"/>
  <c r="P3045" i="2"/>
  <c r="S3045" i="2" s="1"/>
  <c r="K3046" i="2"/>
  <c r="W3046" i="2" s="1"/>
  <c r="I3047" i="2"/>
  <c r="U3047" i="2" s="1"/>
  <c r="P3048" i="2"/>
  <c r="S3048" i="2" s="1"/>
  <c r="J3049" i="2"/>
  <c r="V3049" i="2" s="1"/>
  <c r="I3050" i="2"/>
  <c r="U3050" i="2" s="1"/>
  <c r="P3050" i="2"/>
  <c r="S3050" i="2" s="1"/>
  <c r="J3054" i="2"/>
  <c r="V3054" i="2" s="1"/>
  <c r="Q3054" i="2"/>
  <c r="T3054" i="2" s="1"/>
  <c r="K3055" i="2"/>
  <c r="W3055" i="2" s="1"/>
  <c r="I3056" i="2"/>
  <c r="U3056" i="2" s="1"/>
  <c r="Q3057" i="2"/>
  <c r="T3057" i="2" s="1"/>
  <c r="K3059" i="2"/>
  <c r="W3059" i="2" s="1"/>
  <c r="Q3061" i="2"/>
  <c r="T3061" i="2" s="1"/>
  <c r="J3062" i="2"/>
  <c r="V3062" i="2" s="1"/>
  <c r="Q3062" i="2"/>
  <c r="T3062" i="2" s="1"/>
  <c r="K3063" i="2"/>
  <c r="W3063" i="2" s="1"/>
  <c r="I3064" i="2"/>
  <c r="U3064" i="2" s="1"/>
  <c r="Q3065" i="2"/>
  <c r="T3065" i="2" s="1"/>
  <c r="K3067" i="2"/>
  <c r="W3067" i="2" s="1"/>
  <c r="Q3069" i="2"/>
  <c r="T3069" i="2" s="1"/>
  <c r="J3070" i="2"/>
  <c r="V3070" i="2" s="1"/>
  <c r="I3071" i="2"/>
  <c r="U3071" i="2" s="1"/>
  <c r="K3071" i="2"/>
  <c r="W3071" i="2" s="1"/>
  <c r="K3072" i="2"/>
  <c r="W3072" i="2" s="1"/>
  <c r="J3073" i="2"/>
  <c r="V3073" i="2" s="1"/>
  <c r="P3073" i="2"/>
  <c r="S3073" i="2" s="1"/>
  <c r="I3076" i="2"/>
  <c r="U3076" i="2" s="1"/>
  <c r="K3076" i="2"/>
  <c r="W3076" i="2" s="1"/>
  <c r="J3077" i="2"/>
  <c r="V3077" i="2" s="1"/>
  <c r="Q3077" i="2"/>
  <c r="T3077" i="2" s="1"/>
  <c r="Q3079" i="2"/>
  <c r="T3079" i="2" s="1"/>
  <c r="O3080" i="2"/>
  <c r="R3080" i="2" s="1"/>
  <c r="Q3080" i="2"/>
  <c r="T3080" i="2" s="1"/>
  <c r="I3081" i="2"/>
  <c r="U3081" i="2" s="1"/>
  <c r="Q3081" i="2"/>
  <c r="T3081" i="2" s="1"/>
  <c r="K3082" i="2"/>
  <c r="W3082" i="2" s="1"/>
  <c r="J3083" i="2"/>
  <c r="V3083" i="2" s="1"/>
  <c r="P3084" i="2"/>
  <c r="S3084" i="2" s="1"/>
  <c r="Q3084" i="2"/>
  <c r="T3084" i="2" s="1"/>
  <c r="K3090" i="2"/>
  <c r="W3090" i="2" s="1"/>
  <c r="J3091" i="2"/>
  <c r="V3091" i="2" s="1"/>
  <c r="I3093" i="2"/>
  <c r="U3093" i="2" s="1"/>
  <c r="P3093" i="2"/>
  <c r="S3093" i="2" s="1"/>
  <c r="K3095" i="2"/>
  <c r="W3095" i="2" s="1"/>
  <c r="J3097" i="2"/>
  <c r="V3097" i="2" s="1"/>
  <c r="I3098" i="2"/>
  <c r="U3098" i="2" s="1"/>
  <c r="P3098" i="2"/>
  <c r="S3098" i="2" s="1"/>
  <c r="O3099" i="2"/>
  <c r="R3099" i="2" s="1"/>
  <c r="P3099" i="2"/>
  <c r="S3099" i="2" s="1"/>
  <c r="K3106" i="2"/>
  <c r="W3106" i="2" s="1"/>
  <c r="J3107" i="2"/>
  <c r="V3107" i="2" s="1"/>
  <c r="I3109" i="2"/>
  <c r="U3109" i="2" s="1"/>
  <c r="P3109" i="2"/>
  <c r="S3109" i="2" s="1"/>
  <c r="O3110" i="2"/>
  <c r="R3110" i="2" s="1"/>
  <c r="P3110" i="2"/>
  <c r="S3110" i="2" s="1"/>
  <c r="AE2923" i="1"/>
  <c r="AF2923" i="1" s="1"/>
  <c r="AC2923" i="1"/>
  <c r="AD2923" i="1" s="1"/>
  <c r="L2925" i="1"/>
  <c r="N2925" i="1" s="1"/>
  <c r="K2925" i="1"/>
  <c r="M2925" i="1" s="1"/>
  <c r="AC2936" i="1"/>
  <c r="AD2936" i="1" s="1"/>
  <c r="AE2936" i="1"/>
  <c r="AF2936" i="1" s="1"/>
  <c r="AE2943" i="1"/>
  <c r="AF2943" i="1" s="1"/>
  <c r="AC2943" i="1"/>
  <c r="AD2943" i="1" s="1"/>
  <c r="AC2948" i="1"/>
  <c r="AD2948" i="1" s="1"/>
  <c r="AE2948" i="1"/>
  <c r="AF2948" i="1" s="1"/>
  <c r="AC2960" i="1"/>
  <c r="AD2960" i="1" s="1"/>
  <c r="AE2960" i="1"/>
  <c r="AF2960" i="1" s="1"/>
  <c r="L2967" i="1"/>
  <c r="N2967" i="1" s="1"/>
  <c r="K2967" i="1"/>
  <c r="M2967" i="1" s="1"/>
  <c r="G2967" i="1"/>
  <c r="O2967" i="1" s="1"/>
  <c r="AA2967" i="1" s="1"/>
  <c r="AB2967" i="1" s="1"/>
  <c r="L2970" i="1"/>
  <c r="N2970" i="1" s="1"/>
  <c r="K2970" i="1"/>
  <c r="M2970" i="1" s="1"/>
  <c r="G2972" i="1"/>
  <c r="O2972" i="1" s="1"/>
  <c r="L2975" i="1"/>
  <c r="N2975" i="1" s="1"/>
  <c r="K2975" i="1"/>
  <c r="M2975" i="1" s="1"/>
  <c r="G2975" i="1"/>
  <c r="O2975" i="1" s="1"/>
  <c r="L2978" i="1"/>
  <c r="N2978" i="1" s="1"/>
  <c r="K2978" i="1"/>
  <c r="M2978" i="1" s="1"/>
  <c r="G2980" i="1"/>
  <c r="O2980" i="1" s="1"/>
  <c r="L2983" i="1"/>
  <c r="N2983" i="1" s="1"/>
  <c r="K2983" i="1"/>
  <c r="M2983" i="1" s="1"/>
  <c r="G2983" i="1"/>
  <c r="O2983" i="1" s="1"/>
  <c r="AA2983" i="1" s="1"/>
  <c r="AB2983" i="1" s="1"/>
  <c r="L2986" i="1"/>
  <c r="N2986" i="1" s="1"/>
  <c r="K2986" i="1"/>
  <c r="M2986" i="1" s="1"/>
  <c r="AE2994" i="1"/>
  <c r="AF2994" i="1" s="1"/>
  <c r="AC2994" i="1"/>
  <c r="AD2994" i="1" s="1"/>
  <c r="L2998" i="1"/>
  <c r="N2998" i="1" s="1"/>
  <c r="K2998" i="1"/>
  <c r="M2998" i="1" s="1"/>
  <c r="G2998" i="1"/>
  <c r="O2998" i="1" s="1"/>
  <c r="AA3001" i="1"/>
  <c r="AB3001" i="1" s="1"/>
  <c r="L3002" i="1"/>
  <c r="N3002" i="1" s="1"/>
  <c r="K3002" i="1"/>
  <c r="M3002" i="1" s="1"/>
  <c r="L3007" i="1"/>
  <c r="N3007" i="1" s="1"/>
  <c r="K3007" i="1"/>
  <c r="M3007" i="1" s="1"/>
  <c r="L3035" i="1"/>
  <c r="N3035" i="1" s="1"/>
  <c r="K3036" i="1"/>
  <c r="M3036" i="1" s="1"/>
  <c r="L3036" i="1"/>
  <c r="N3036" i="1" s="1"/>
  <c r="AC3061" i="1"/>
  <c r="AD3061" i="1" s="1"/>
  <c r="AE3061" i="1"/>
  <c r="AF3061" i="1" s="1"/>
  <c r="AE3102" i="1"/>
  <c r="AF3102" i="1" s="1"/>
  <c r="AC3102" i="1"/>
  <c r="AD3102" i="1" s="1"/>
  <c r="AE3107" i="1"/>
  <c r="AF3107" i="1" s="1"/>
  <c r="AC3107" i="1"/>
  <c r="AD3107" i="1" s="1"/>
  <c r="AC3074" i="1"/>
  <c r="AD3074" i="1" s="1"/>
  <c r="AC3034" i="1"/>
  <c r="AD3034" i="1" s="1"/>
  <c r="AC3010" i="1"/>
  <c r="AD3010" i="1" s="1"/>
  <c r="AC2939" i="1"/>
  <c r="AD2939" i="1" s="1"/>
  <c r="AC2910" i="1"/>
  <c r="AD2910" i="1" s="1"/>
  <c r="AC2894" i="1"/>
  <c r="AD2894" i="1" s="1"/>
  <c r="AE2981" i="1"/>
  <c r="AF2981" i="1" s="1"/>
  <c r="O3111" i="2"/>
  <c r="R3111" i="2" s="1"/>
  <c r="P3111" i="2"/>
  <c r="S3111" i="2" s="1"/>
  <c r="K2913" i="1"/>
  <c r="M2913" i="1" s="1"/>
  <c r="L2913" i="1"/>
  <c r="N2913" i="1" s="1"/>
  <c r="AA2922" i="1"/>
  <c r="AB2922" i="1" s="1"/>
  <c r="H2925" i="1"/>
  <c r="P2925" i="1" s="1"/>
  <c r="H2938" i="1"/>
  <c r="P2938" i="1" s="1"/>
  <c r="AC2940" i="1"/>
  <c r="AD2940" i="1" s="1"/>
  <c r="AE2940" i="1"/>
  <c r="AF2940" i="1" s="1"/>
  <c r="H2954" i="1"/>
  <c r="P2954" i="1" s="1"/>
  <c r="AC2956" i="1"/>
  <c r="AD2956" i="1" s="1"/>
  <c r="AE2956" i="1"/>
  <c r="AF2956" i="1" s="1"/>
  <c r="AC2968" i="1"/>
  <c r="AD2968" i="1" s="1"/>
  <c r="AE2968" i="1"/>
  <c r="AF2968" i="1" s="1"/>
  <c r="AC2972" i="1"/>
  <c r="AD2972" i="1" s="1"/>
  <c r="AE2972" i="1"/>
  <c r="AF2972" i="1" s="1"/>
  <c r="AC2976" i="1"/>
  <c r="AD2976" i="1" s="1"/>
  <c r="AE2976" i="1"/>
  <c r="AF2976" i="1" s="1"/>
  <c r="AC2980" i="1"/>
  <c r="AD2980" i="1" s="1"/>
  <c r="AE2980" i="1"/>
  <c r="AF2980" i="1" s="1"/>
  <c r="AC2984" i="1"/>
  <c r="AD2984" i="1" s="1"/>
  <c r="AE2984" i="1"/>
  <c r="AF2984" i="1" s="1"/>
  <c r="L2993" i="1"/>
  <c r="N2993" i="1" s="1"/>
  <c r="K2993" i="1"/>
  <c r="M2993" i="1" s="1"/>
  <c r="G2993" i="1"/>
  <c r="O2993" i="1" s="1"/>
  <c r="AA2993" i="1" s="1"/>
  <c r="AB2993" i="1" s="1"/>
  <c r="G2997" i="1"/>
  <c r="O2997" i="1" s="1"/>
  <c r="AA2997" i="1" s="1"/>
  <c r="AB2997" i="1" s="1"/>
  <c r="L3001" i="1"/>
  <c r="N3001" i="1" s="1"/>
  <c r="K3001" i="1"/>
  <c r="M3001" i="1" s="1"/>
  <c r="H3007" i="1"/>
  <c r="P3007" i="1" s="1"/>
  <c r="AA3007" i="1" s="1"/>
  <c r="AB3007" i="1" s="1"/>
  <c r="L3043" i="1"/>
  <c r="N3043" i="1" s="1"/>
  <c r="K3044" i="1"/>
  <c r="M3044" i="1" s="1"/>
  <c r="L3044" i="1"/>
  <c r="N3044" i="1" s="1"/>
  <c r="L3051" i="1"/>
  <c r="N3051" i="1" s="1"/>
  <c r="K3052" i="1"/>
  <c r="M3052" i="1" s="1"/>
  <c r="L3052" i="1"/>
  <c r="N3052" i="1" s="1"/>
  <c r="L3059" i="1"/>
  <c r="N3059" i="1" s="1"/>
  <c r="K3060" i="1"/>
  <c r="M3060" i="1" s="1"/>
  <c r="L3060" i="1"/>
  <c r="N3060" i="1" s="1"/>
  <c r="L3065" i="1"/>
  <c r="N3065" i="1" s="1"/>
  <c r="K3065" i="1"/>
  <c r="M3065" i="1" s="1"/>
  <c r="G3069" i="1"/>
  <c r="O3069" i="1" s="1"/>
  <c r="AA3069" i="1" s="1"/>
  <c r="AB3069" i="1" s="1"/>
  <c r="G3072" i="1"/>
  <c r="O3072" i="1" s="1"/>
  <c r="AA3072" i="1" s="1"/>
  <c r="AB3072" i="1" s="1"/>
  <c r="G3076" i="1"/>
  <c r="O3076" i="1" s="1"/>
  <c r="AA3076" i="1" s="1"/>
  <c r="AB3076" i="1" s="1"/>
  <c r="L3078" i="1"/>
  <c r="N3078" i="1" s="1"/>
  <c r="G3078" i="1"/>
  <c r="O3078" i="1" s="1"/>
  <c r="AA3078" i="1" s="1"/>
  <c r="AB3078" i="1" s="1"/>
  <c r="H3082" i="1"/>
  <c r="P3082" i="1" s="1"/>
  <c r="H3093" i="1"/>
  <c r="P3093" i="1" s="1"/>
  <c r="H3098" i="1"/>
  <c r="P3098" i="1" s="1"/>
  <c r="H3109" i="1"/>
  <c r="P3109" i="1" s="1"/>
  <c r="AC3099" i="1"/>
  <c r="AD3099" i="1" s="1"/>
  <c r="AC3083" i="1"/>
  <c r="AD3083" i="1" s="1"/>
  <c r="AC2982" i="1"/>
  <c r="AD2982" i="1" s="1"/>
  <c r="AC2974" i="1"/>
  <c r="AD2974" i="1" s="1"/>
  <c r="AC2966" i="1"/>
  <c r="AD2966" i="1" s="1"/>
  <c r="AC2911" i="1"/>
  <c r="AD2911" i="1" s="1"/>
  <c r="AE3057" i="1"/>
  <c r="AF3057" i="1" s="1"/>
  <c r="AE3049" i="1"/>
  <c r="AF3049" i="1" s="1"/>
  <c r="AE3041" i="1"/>
  <c r="AF3041" i="1" s="1"/>
  <c r="L3069" i="1"/>
  <c r="N3069" i="1" s="1"/>
  <c r="K3069" i="1"/>
  <c r="M3069" i="1" s="1"/>
  <c r="AA3074" i="1"/>
  <c r="AB3074" i="1" s="1"/>
  <c r="AC2978" i="1"/>
  <c r="AD2978" i="1" s="1"/>
  <c r="AC2970" i="1"/>
  <c r="AD2970" i="1" s="1"/>
  <c r="AE3109" i="1"/>
  <c r="AF3109" i="1" s="1"/>
  <c r="AE3093" i="1"/>
  <c r="AF3093" i="1" s="1"/>
  <c r="AE3037" i="1"/>
  <c r="AF3037" i="1" s="1"/>
  <c r="AE3029" i="1"/>
  <c r="AF3029" i="1" s="1"/>
  <c r="AE2997" i="1"/>
  <c r="AF2997" i="1" s="1"/>
  <c r="AE2989" i="1"/>
  <c r="AF2989" i="1" s="1"/>
  <c r="AA3547" i="1"/>
  <c r="AB3547" i="1" s="1"/>
  <c r="AA3320" i="1"/>
  <c r="AB3320" i="1" s="1"/>
  <c r="AA3288" i="1"/>
  <c r="AB3288" i="1" s="1"/>
  <c r="L3070" i="1"/>
  <c r="N3070" i="1" s="1"/>
  <c r="K3070" i="1"/>
  <c r="M3070" i="1" s="1"/>
  <c r="AC3072" i="1"/>
  <c r="AD3072" i="1" s="1"/>
  <c r="AE3072" i="1"/>
  <c r="AF3072" i="1" s="1"/>
  <c r="H3084" i="1"/>
  <c r="P3084" i="1" s="1"/>
  <c r="H3095" i="1"/>
  <c r="P3095" i="1" s="1"/>
  <c r="H3100" i="1"/>
  <c r="P3100" i="1" s="1"/>
  <c r="AA3110" i="1"/>
  <c r="AB3110" i="1" s="1"/>
  <c r="H3111" i="1"/>
  <c r="P3111" i="1" s="1"/>
  <c r="AC3110" i="1"/>
  <c r="AD3110" i="1" s="1"/>
  <c r="AC3094" i="1"/>
  <c r="AD3094" i="1" s="1"/>
  <c r="AC3030" i="1"/>
  <c r="AD3030" i="1" s="1"/>
  <c r="AC2951" i="1"/>
  <c r="AD2951" i="1" s="1"/>
  <c r="AC2935" i="1"/>
  <c r="AD2935" i="1" s="1"/>
  <c r="AC2922" i="1"/>
  <c r="AD2922" i="1" s="1"/>
  <c r="AC2906" i="1"/>
  <c r="AD2906" i="1" s="1"/>
  <c r="AE3076" i="1"/>
  <c r="AF3076" i="1" s="1"/>
  <c r="AE3065" i="1"/>
  <c r="AF3065" i="1" s="1"/>
  <c r="AA3396" i="1"/>
  <c r="AB3396" i="1" s="1"/>
  <c r="AA3467" i="1"/>
  <c r="AB3467" i="1" s="1"/>
  <c r="AA3310" i="1"/>
  <c r="AB3310" i="1" s="1"/>
  <c r="AA3390" i="1"/>
  <c r="AB3390" i="1" s="1"/>
  <c r="AA3333" i="1"/>
  <c r="AB3333" i="1" s="1"/>
  <c r="AA3308" i="1"/>
  <c r="AB3308" i="1" s="1"/>
  <c r="AA3292" i="1"/>
  <c r="AB3292" i="1" s="1"/>
  <c r="AA3509" i="1"/>
  <c r="AB3509" i="1" s="1"/>
  <c r="AA3513" i="1"/>
  <c r="AB3513" i="1" s="1"/>
  <c r="I2978" i="2"/>
  <c r="U2978" i="2" s="1"/>
  <c r="I2979" i="2"/>
  <c r="U2979" i="2" s="1"/>
  <c r="J2980" i="2"/>
  <c r="V2980" i="2" s="1"/>
  <c r="J2981" i="2"/>
  <c r="V2981" i="2" s="1"/>
  <c r="K2983" i="2"/>
  <c r="W2983" i="2" s="1"/>
  <c r="I2986" i="2"/>
  <c r="U2986" i="2" s="1"/>
  <c r="I2987" i="2"/>
  <c r="U2987" i="2" s="1"/>
  <c r="J2988" i="2"/>
  <c r="V2988" i="2" s="1"/>
  <c r="K2989" i="2"/>
  <c r="W2989" i="2" s="1"/>
  <c r="I2991" i="2"/>
  <c r="U2991" i="2" s="1"/>
  <c r="J2992" i="2"/>
  <c r="V2992" i="2" s="1"/>
  <c r="K2993" i="2"/>
  <c r="W2993" i="2" s="1"/>
  <c r="I2995" i="2"/>
  <c r="U2995" i="2" s="1"/>
  <c r="K2997" i="2"/>
  <c r="W2997" i="2" s="1"/>
  <c r="I2999" i="2"/>
  <c r="U2999" i="2" s="1"/>
  <c r="K3001" i="2"/>
  <c r="W3001" i="2" s="1"/>
  <c r="I3003" i="2"/>
  <c r="U3003" i="2" s="1"/>
  <c r="K3005" i="2"/>
  <c r="W3005" i="2" s="1"/>
  <c r="I3007" i="2"/>
  <c r="U3007" i="2" s="1"/>
  <c r="K3009" i="2"/>
  <c r="W3009" i="2" s="1"/>
  <c r="I3011" i="2"/>
  <c r="U3011" i="2" s="1"/>
  <c r="K3013" i="2"/>
  <c r="W3013" i="2" s="1"/>
  <c r="I3015" i="2"/>
  <c r="U3015" i="2" s="1"/>
  <c r="K3017" i="2"/>
  <c r="W3017" i="2" s="1"/>
  <c r="I3019" i="2"/>
  <c r="U3019" i="2" s="1"/>
  <c r="K3021" i="2"/>
  <c r="W3021" i="2" s="1"/>
  <c r="I3023" i="2"/>
  <c r="U3023" i="2" s="1"/>
  <c r="K3025" i="2"/>
  <c r="W3025" i="2" s="1"/>
  <c r="I3027" i="2"/>
  <c r="U3027" i="2" s="1"/>
  <c r="J3028" i="2"/>
  <c r="V3028" i="2" s="1"/>
  <c r="I3030" i="2"/>
  <c r="U3030" i="2" s="1"/>
  <c r="K3032" i="2"/>
  <c r="W3032" i="2" s="1"/>
  <c r="J3034" i="2"/>
  <c r="V3034" i="2" s="1"/>
  <c r="I3035" i="2"/>
  <c r="U3035" i="2" s="1"/>
  <c r="I3037" i="2"/>
  <c r="U3037" i="2" s="1"/>
  <c r="K3039" i="2"/>
  <c r="W3039" i="2" s="1"/>
  <c r="K3040" i="2"/>
  <c r="W3040" i="2" s="1"/>
  <c r="J3042" i="2"/>
  <c r="V3042" i="2" s="1"/>
  <c r="J3043" i="2"/>
  <c r="V3043" i="2" s="1"/>
  <c r="J3044" i="2"/>
  <c r="V3044" i="2" s="1"/>
  <c r="K3045" i="2"/>
  <c r="W3045" i="2" s="1"/>
  <c r="I3046" i="2"/>
  <c r="U3046" i="2" s="1"/>
  <c r="J3047" i="2"/>
  <c r="V3047" i="2" s="1"/>
  <c r="I3048" i="2"/>
  <c r="U3048" i="2" s="1"/>
  <c r="I3049" i="2"/>
  <c r="U3049" i="2" s="1"/>
  <c r="K3050" i="2"/>
  <c r="W3050" i="2" s="1"/>
  <c r="K3052" i="2"/>
  <c r="W3052" i="2" s="1"/>
  <c r="K3053" i="2"/>
  <c r="W3053" i="2" s="1"/>
  <c r="I3054" i="2"/>
  <c r="U3054" i="2" s="1"/>
  <c r="I3055" i="2"/>
  <c r="U3055" i="2" s="1"/>
  <c r="J3056" i="2"/>
  <c r="V3056" i="2" s="1"/>
  <c r="I3057" i="2"/>
  <c r="U3057" i="2" s="1"/>
  <c r="J3058" i="2"/>
  <c r="V3058" i="2" s="1"/>
  <c r="I3059" i="2"/>
  <c r="U3059" i="2" s="1"/>
  <c r="I3060" i="2"/>
  <c r="U3060" i="2" s="1"/>
  <c r="I3061" i="2"/>
  <c r="U3061" i="2" s="1"/>
  <c r="I3062" i="2"/>
  <c r="U3062" i="2" s="1"/>
  <c r="I3063" i="2"/>
  <c r="U3063" i="2" s="1"/>
  <c r="J3064" i="2"/>
  <c r="V3064" i="2" s="1"/>
  <c r="I3065" i="2"/>
  <c r="U3065" i="2" s="1"/>
  <c r="J3066" i="2"/>
  <c r="V3066" i="2" s="1"/>
  <c r="I3067" i="2"/>
  <c r="U3067" i="2" s="1"/>
  <c r="I3068" i="2"/>
  <c r="U3068" i="2" s="1"/>
  <c r="I3069" i="2"/>
  <c r="U3069" i="2" s="1"/>
  <c r="I3070" i="2"/>
  <c r="U3070" i="2" s="1"/>
  <c r="I3072" i="2"/>
  <c r="U3072" i="2" s="1"/>
  <c r="J3074" i="2"/>
  <c r="V3074" i="2" s="1"/>
  <c r="J3075" i="2"/>
  <c r="V3075" i="2" s="1"/>
  <c r="K3077" i="2"/>
  <c r="W3077" i="2" s="1"/>
  <c r="J3079" i="2"/>
  <c r="V3079" i="2" s="1"/>
  <c r="K3081" i="2"/>
  <c r="W3081" i="2" s="1"/>
  <c r="I3082" i="2"/>
  <c r="U3082" i="2" s="1"/>
  <c r="K3083" i="2"/>
  <c r="W3083" i="2" s="1"/>
  <c r="I3084" i="2"/>
  <c r="U3084" i="2" s="1"/>
  <c r="K3086" i="2"/>
  <c r="W3086" i="2" s="1"/>
  <c r="I3087" i="2"/>
  <c r="U3087" i="2" s="1"/>
  <c r="K3089" i="2"/>
  <c r="W3089" i="2" s="1"/>
  <c r="J3090" i="2"/>
  <c r="V3090" i="2" s="1"/>
  <c r="I3091" i="2"/>
  <c r="U3091" i="2" s="1"/>
  <c r="K3093" i="2"/>
  <c r="W3093" i="2" s="1"/>
  <c r="J3094" i="2"/>
  <c r="V3094" i="2" s="1"/>
  <c r="I3095" i="2"/>
  <c r="U3095" i="2" s="1"/>
  <c r="K3097" i="2"/>
  <c r="W3097" i="2" s="1"/>
  <c r="J3098" i="2"/>
  <c r="V3098" i="2" s="1"/>
  <c r="I3099" i="2"/>
  <c r="U3099" i="2" s="1"/>
  <c r="K3101" i="2"/>
  <c r="W3101" i="2" s="1"/>
  <c r="J3102" i="2"/>
  <c r="V3102" i="2" s="1"/>
  <c r="I3103" i="2"/>
  <c r="U3103" i="2" s="1"/>
  <c r="K3105" i="2"/>
  <c r="W3105" i="2" s="1"/>
  <c r="J3106" i="2"/>
  <c r="V3106" i="2" s="1"/>
  <c r="I3107" i="2"/>
  <c r="U3107" i="2" s="1"/>
  <c r="K3109" i="2"/>
  <c r="W3109" i="2" s="1"/>
  <c r="J3110" i="2"/>
  <c r="V3110" i="2" s="1"/>
  <c r="I3111" i="2"/>
  <c r="U3111" i="2" s="1"/>
  <c r="H2895" i="1"/>
  <c r="P2895" i="1" s="1"/>
  <c r="G2897" i="1"/>
  <c r="O2897" i="1" s="1"/>
  <c r="G2904" i="1"/>
  <c r="O2904" i="1" s="1"/>
  <c r="G2908" i="1"/>
  <c r="O2908" i="1" s="1"/>
  <c r="G2912" i="1"/>
  <c r="O2912" i="1" s="1"/>
  <c r="G2916" i="1"/>
  <c r="O2916" i="1" s="1"/>
  <c r="H2919" i="1"/>
  <c r="P2919" i="1" s="1"/>
  <c r="AA2919" i="1" s="1"/>
  <c r="AB2919" i="1" s="1"/>
  <c r="G2920" i="1"/>
  <c r="O2920" i="1" s="1"/>
  <c r="AA2920" i="1" s="1"/>
  <c r="AB2920" i="1" s="1"/>
  <c r="H2923" i="1"/>
  <c r="P2923" i="1" s="1"/>
  <c r="G2924" i="1"/>
  <c r="O2924" i="1" s="1"/>
  <c r="H2928" i="1"/>
  <c r="P2928" i="1" s="1"/>
  <c r="H2932" i="1"/>
  <c r="P2932" i="1" s="1"/>
  <c r="H2936" i="1"/>
  <c r="P2936" i="1" s="1"/>
  <c r="H2940" i="1"/>
  <c r="P2940" i="1" s="1"/>
  <c r="H2944" i="1"/>
  <c r="P2944" i="1" s="1"/>
  <c r="H2948" i="1"/>
  <c r="P2948" i="1" s="1"/>
  <c r="H2952" i="1"/>
  <c r="P2952" i="1" s="1"/>
  <c r="H2956" i="1"/>
  <c r="P2956" i="1" s="1"/>
  <c r="H2960" i="1"/>
  <c r="P2960" i="1" s="1"/>
  <c r="H2964" i="1"/>
  <c r="P2964" i="1" s="1"/>
  <c r="H3003" i="1"/>
  <c r="P3003" i="1" s="1"/>
  <c r="AA3003" i="1" s="1"/>
  <c r="AB3003" i="1" s="1"/>
  <c r="G3005" i="1"/>
  <c r="O3005" i="1" s="1"/>
  <c r="AA3005" i="1" s="1"/>
  <c r="AB3005" i="1" s="1"/>
  <c r="G3030" i="1"/>
  <c r="O3030" i="1" s="1"/>
  <c r="G3031" i="1"/>
  <c r="O3031" i="1" s="1"/>
  <c r="AA3031" i="1" s="1"/>
  <c r="AB3031" i="1" s="1"/>
  <c r="G3035" i="1"/>
  <c r="O3035" i="1" s="1"/>
  <c r="AA3035" i="1" s="1"/>
  <c r="AB3035" i="1" s="1"/>
  <c r="G3039" i="1"/>
  <c r="O3039" i="1" s="1"/>
  <c r="G3043" i="1"/>
  <c r="O3043" i="1" s="1"/>
  <c r="G3047" i="1"/>
  <c r="O3047" i="1" s="1"/>
  <c r="G3051" i="1"/>
  <c r="O3051" i="1" s="1"/>
  <c r="G3055" i="1"/>
  <c r="O3055" i="1" s="1"/>
  <c r="G3059" i="1"/>
  <c r="O3059" i="1" s="1"/>
  <c r="G3084" i="1"/>
  <c r="O3084" i="1" s="1"/>
  <c r="AA3084" i="1" s="1"/>
  <c r="AB3084" i="1" s="1"/>
  <c r="G3087" i="1"/>
  <c r="O3087" i="1" s="1"/>
  <c r="AA3087" i="1" s="1"/>
  <c r="AB3087" i="1" s="1"/>
  <c r="G3092" i="1"/>
  <c r="O3092" i="1" s="1"/>
  <c r="AA3092" i="1" s="1"/>
  <c r="AB3092" i="1" s="1"/>
  <c r="G3095" i="1"/>
  <c r="O3095" i="1" s="1"/>
  <c r="AA3095" i="1" s="1"/>
  <c r="AB3095" i="1" s="1"/>
  <c r="G3100" i="1"/>
  <c r="O3100" i="1" s="1"/>
  <c r="AA3100" i="1" s="1"/>
  <c r="AB3100" i="1" s="1"/>
  <c r="G3103" i="1"/>
  <c r="O3103" i="1" s="1"/>
  <c r="AA3103" i="1" s="1"/>
  <c r="AB3103" i="1" s="1"/>
  <c r="G3108" i="1"/>
  <c r="O3108" i="1" s="1"/>
  <c r="AA3108" i="1" s="1"/>
  <c r="AB3108" i="1" s="1"/>
  <c r="G3111" i="1"/>
  <c r="O3111" i="1" s="1"/>
  <c r="AA3111" i="1" s="1"/>
  <c r="AB3111" i="1" s="1"/>
  <c r="AA3488" i="1"/>
  <c r="AB3488" i="1" s="1"/>
  <c r="AA3420" i="1"/>
  <c r="AB3420" i="1" s="1"/>
  <c r="AA3338" i="1"/>
  <c r="AB3338" i="1" s="1"/>
  <c r="AA3330" i="1"/>
  <c r="AB3330" i="1" s="1"/>
  <c r="AA3271" i="1"/>
  <c r="AB3271" i="1" s="1"/>
  <c r="AA3246" i="1"/>
  <c r="AB3246" i="1" s="1"/>
  <c r="AA3238" i="1"/>
  <c r="AB3238" i="1" s="1"/>
  <c r="AA3222" i="1"/>
  <c r="AB3222" i="1" s="1"/>
  <c r="AA3214" i="1"/>
  <c r="AB3214" i="1" s="1"/>
  <c r="AA3198" i="1"/>
  <c r="AB3198" i="1" s="1"/>
  <c r="AA3182" i="1"/>
  <c r="AB3182" i="1" s="1"/>
  <c r="AA3174" i="1"/>
  <c r="AB3174" i="1" s="1"/>
  <c r="AA3170" i="1"/>
  <c r="AB3170" i="1" s="1"/>
  <c r="AA3166" i="1"/>
  <c r="AB3166" i="1" s="1"/>
  <c r="AA3162" i="1"/>
  <c r="AB3162" i="1" s="1"/>
  <c r="AA3154" i="1"/>
  <c r="AB3154" i="1" s="1"/>
  <c r="AA3150" i="1"/>
  <c r="AB3150" i="1" s="1"/>
  <c r="AA3142" i="1"/>
  <c r="AB3142" i="1" s="1"/>
  <c r="AA3138" i="1"/>
  <c r="AB3138" i="1" s="1"/>
  <c r="AA3524" i="1"/>
  <c r="AB3524" i="1" s="1"/>
  <c r="AA3459" i="1"/>
  <c r="AB3459" i="1" s="1"/>
  <c r="AA3431" i="1"/>
  <c r="AB3431" i="1" s="1"/>
  <c r="AA3326" i="1"/>
  <c r="AB3326" i="1" s="1"/>
  <c r="AA3133" i="1"/>
  <c r="AB3133" i="1" s="1"/>
  <c r="AA3555" i="1"/>
  <c r="AB3555" i="1" s="1"/>
  <c r="AA3332" i="1"/>
  <c r="AB3332" i="1" s="1"/>
  <c r="AA3298" i="1"/>
  <c r="AB3298" i="1" s="1"/>
  <c r="AA3282" i="1"/>
  <c r="AB3282" i="1" s="1"/>
  <c r="AA3531" i="1"/>
  <c r="AB3531" i="1" s="1"/>
  <c r="H2897" i="1"/>
  <c r="P2897" i="1" s="1"/>
  <c r="G2899" i="1"/>
  <c r="O2899" i="1" s="1"/>
  <c r="AA2899" i="1" s="1"/>
  <c r="AB2899" i="1" s="1"/>
  <c r="G2905" i="1"/>
  <c r="O2905" i="1" s="1"/>
  <c r="G2909" i="1"/>
  <c r="O2909" i="1" s="1"/>
  <c r="G2913" i="1"/>
  <c r="O2913" i="1" s="1"/>
  <c r="H2916" i="1"/>
  <c r="P2916" i="1" s="1"/>
  <c r="G2917" i="1"/>
  <c r="O2917" i="1" s="1"/>
  <c r="AA2917" i="1" s="1"/>
  <c r="AB2917" i="1" s="1"/>
  <c r="H2920" i="1"/>
  <c r="P2920" i="1" s="1"/>
  <c r="G2921" i="1"/>
  <c r="O2921" i="1" s="1"/>
  <c r="AA2921" i="1" s="1"/>
  <c r="AB2921" i="1" s="1"/>
  <c r="H2924" i="1"/>
  <c r="P2924" i="1" s="1"/>
  <c r="G2925" i="1"/>
  <c r="O2925" i="1" s="1"/>
  <c r="AA2925" i="1" s="1"/>
  <c r="AB2925" i="1" s="1"/>
  <c r="H2929" i="1"/>
  <c r="P2929" i="1" s="1"/>
  <c r="H2933" i="1"/>
  <c r="P2933" i="1" s="1"/>
  <c r="H2937" i="1"/>
  <c r="P2937" i="1" s="1"/>
  <c r="H2941" i="1"/>
  <c r="P2941" i="1" s="1"/>
  <c r="H2945" i="1"/>
  <c r="P2945" i="1" s="1"/>
  <c r="H2949" i="1"/>
  <c r="P2949" i="1" s="1"/>
  <c r="H2953" i="1"/>
  <c r="P2953" i="1" s="1"/>
  <c r="H2957" i="1"/>
  <c r="P2957" i="1" s="1"/>
  <c r="H2961" i="1"/>
  <c r="P2961" i="1" s="1"/>
  <c r="H2966" i="1"/>
  <c r="P2966" i="1" s="1"/>
  <c r="H2967" i="1"/>
  <c r="P2967" i="1" s="1"/>
  <c r="H2968" i="1"/>
  <c r="P2968" i="1" s="1"/>
  <c r="AA2968" i="1" s="1"/>
  <c r="AB2968" i="1" s="1"/>
  <c r="H2969" i="1"/>
  <c r="P2969" i="1" s="1"/>
  <c r="H2970" i="1"/>
  <c r="P2970" i="1" s="1"/>
  <c r="AA2970" i="1" s="1"/>
  <c r="AB2970" i="1" s="1"/>
  <c r="H2971" i="1"/>
  <c r="P2971" i="1" s="1"/>
  <c r="H2972" i="1"/>
  <c r="P2972" i="1" s="1"/>
  <c r="H2973" i="1"/>
  <c r="P2973" i="1" s="1"/>
  <c r="H2974" i="1"/>
  <c r="P2974" i="1" s="1"/>
  <c r="H2975" i="1"/>
  <c r="P2975" i="1" s="1"/>
  <c r="H2976" i="1"/>
  <c r="P2976" i="1" s="1"/>
  <c r="H2977" i="1"/>
  <c r="P2977" i="1" s="1"/>
  <c r="H2978" i="1"/>
  <c r="P2978" i="1" s="1"/>
  <c r="AA2978" i="1" s="1"/>
  <c r="AB2978" i="1" s="1"/>
  <c r="H2979" i="1"/>
  <c r="P2979" i="1" s="1"/>
  <c r="H2980" i="1"/>
  <c r="P2980" i="1" s="1"/>
  <c r="H2981" i="1"/>
  <c r="P2981" i="1" s="1"/>
  <c r="H2982" i="1"/>
  <c r="P2982" i="1" s="1"/>
  <c r="H2983" i="1"/>
  <c r="P2983" i="1" s="1"/>
  <c r="H2984" i="1"/>
  <c r="P2984" i="1" s="1"/>
  <c r="H2985" i="1"/>
  <c r="P2985" i="1" s="1"/>
  <c r="H2986" i="1"/>
  <c r="P2986" i="1" s="1"/>
  <c r="H2990" i="1"/>
  <c r="P2990" i="1" s="1"/>
  <c r="H2994" i="1"/>
  <c r="P2994" i="1" s="1"/>
  <c r="H2998" i="1"/>
  <c r="P2998" i="1" s="1"/>
  <c r="H3002" i="1"/>
  <c r="P3002" i="1" s="1"/>
  <c r="AA3002" i="1" s="1"/>
  <c r="AB3002" i="1" s="1"/>
  <c r="G3006" i="1"/>
  <c r="O3006" i="1" s="1"/>
  <c r="AA3006" i="1" s="1"/>
  <c r="AB3006" i="1" s="1"/>
  <c r="G3036" i="1"/>
  <c r="O3036" i="1" s="1"/>
  <c r="G3040" i="1"/>
  <c r="O3040" i="1" s="1"/>
  <c r="G3044" i="1"/>
  <c r="O3044" i="1" s="1"/>
  <c r="L3045" i="1"/>
  <c r="N3045" i="1" s="1"/>
  <c r="G3048" i="1"/>
  <c r="O3048" i="1" s="1"/>
  <c r="L3049" i="1"/>
  <c r="N3049" i="1" s="1"/>
  <c r="G3052" i="1"/>
  <c r="O3052" i="1" s="1"/>
  <c r="L3053" i="1"/>
  <c r="N3053" i="1" s="1"/>
  <c r="G3056" i="1"/>
  <c r="O3056" i="1" s="1"/>
  <c r="L3057" i="1"/>
  <c r="N3057" i="1" s="1"/>
  <c r="G3060" i="1"/>
  <c r="O3060" i="1" s="1"/>
  <c r="L3061" i="1"/>
  <c r="N3061" i="1" s="1"/>
  <c r="H3066" i="1"/>
  <c r="P3066" i="1" s="1"/>
  <c r="H3070" i="1"/>
  <c r="P3070" i="1" s="1"/>
  <c r="AA3070" i="1" s="1"/>
  <c r="AB3070" i="1" s="1"/>
  <c r="G3082" i="1"/>
  <c r="O3082" i="1" s="1"/>
  <c r="AA3082" i="1" s="1"/>
  <c r="AB3082" i="1" s="1"/>
  <c r="G3085" i="1"/>
  <c r="O3085" i="1" s="1"/>
  <c r="AA3085" i="1" s="1"/>
  <c r="AB3085" i="1" s="1"/>
  <c r="G3090" i="1"/>
  <c r="O3090" i="1" s="1"/>
  <c r="AA3090" i="1" s="1"/>
  <c r="AB3090" i="1" s="1"/>
  <c r="G3093" i="1"/>
  <c r="O3093" i="1" s="1"/>
  <c r="AA3093" i="1" s="1"/>
  <c r="AB3093" i="1" s="1"/>
  <c r="G3098" i="1"/>
  <c r="O3098" i="1" s="1"/>
  <c r="AA3098" i="1" s="1"/>
  <c r="AB3098" i="1" s="1"/>
  <c r="G3101" i="1"/>
  <c r="O3101" i="1" s="1"/>
  <c r="AA3101" i="1" s="1"/>
  <c r="AB3101" i="1" s="1"/>
  <c r="G3106" i="1"/>
  <c r="O3106" i="1" s="1"/>
  <c r="AA3106" i="1" s="1"/>
  <c r="AB3106" i="1" s="1"/>
  <c r="G3109" i="1"/>
  <c r="O3109" i="1" s="1"/>
  <c r="AA3109" i="1" s="1"/>
  <c r="AB3109" i="1" s="1"/>
  <c r="AA3430" i="1"/>
  <c r="AB3430" i="1" s="1"/>
  <c r="AA3321" i="1"/>
  <c r="AB3321" i="1" s="1"/>
  <c r="AA3313" i="1"/>
  <c r="AB3313" i="1" s="1"/>
  <c r="AA3305" i="1"/>
  <c r="AB3305" i="1" s="1"/>
  <c r="AA3297" i="1"/>
  <c r="AB3297" i="1" s="1"/>
  <c r="AA3289" i="1"/>
  <c r="AB3289" i="1" s="1"/>
  <c r="AA3281" i="1"/>
  <c r="AB3281" i="1" s="1"/>
  <c r="AA3375" i="1"/>
  <c r="AB3375" i="1" s="1"/>
  <c r="AA3265" i="1"/>
  <c r="AB3265" i="1" s="1"/>
  <c r="AA3260" i="1"/>
  <c r="AB3260" i="1" s="1"/>
  <c r="AA3273" i="1"/>
  <c r="AB3273" i="1" s="1"/>
  <c r="AA3232" i="1"/>
  <c r="AB3232" i="1" s="1"/>
  <c r="AA3224" i="1"/>
  <c r="AB3224" i="1" s="1"/>
  <c r="AA3208" i="1"/>
  <c r="AB3208" i="1" s="1"/>
  <c r="AA3192" i="1"/>
  <c r="AB3192" i="1" s="1"/>
  <c r="AA3184" i="1"/>
  <c r="AB3184" i="1" s="1"/>
  <c r="AA3176" i="1"/>
  <c r="AB3176" i="1" s="1"/>
  <c r="AA3248" i="1"/>
  <c r="AB3248" i="1" s="1"/>
  <c r="AA3237" i="1"/>
  <c r="AB3237" i="1" s="1"/>
  <c r="AA3229" i="1"/>
  <c r="AB3229" i="1" s="1"/>
  <c r="AA3213" i="1"/>
  <c r="AB3213" i="1" s="1"/>
  <c r="AA3205" i="1"/>
  <c r="AB3205" i="1" s="1"/>
  <c r="AA3197" i="1"/>
  <c r="AB3197" i="1" s="1"/>
  <c r="AA3189" i="1"/>
  <c r="AB3189" i="1" s="1"/>
  <c r="AA3408" i="1"/>
  <c r="AB3408" i="1" s="1"/>
  <c r="AA3400" i="1"/>
  <c r="AB3400" i="1" s="1"/>
  <c r="AA3496" i="1"/>
  <c r="AB3496" i="1" s="1"/>
  <c r="AA3339" i="1"/>
  <c r="AB3339" i="1" s="1"/>
  <c r="AA3136" i="1"/>
  <c r="AB3136" i="1" s="1"/>
  <c r="AA3522" i="1"/>
  <c r="AB3522" i="1" s="1"/>
  <c r="AA3294" i="1"/>
  <c r="AB3294" i="1" s="1"/>
  <c r="AA3507" i="1"/>
  <c r="AB3507" i="1" s="1"/>
  <c r="AA3447" i="1"/>
  <c r="AB3447" i="1" s="1"/>
  <c r="AA3444" i="1"/>
  <c r="AB3444" i="1" s="1"/>
  <c r="AA3441" i="1"/>
  <c r="AB3441" i="1" s="1"/>
  <c r="AA3382" i="1"/>
  <c r="AB3382" i="1" s="1"/>
  <c r="AA3460" i="1"/>
  <c r="AB3460" i="1" s="1"/>
  <c r="AA3468" i="1"/>
  <c r="AB3468" i="1" s="1"/>
  <c r="AA3259" i="1"/>
  <c r="AB3259" i="1" s="1"/>
  <c r="L2888" i="1"/>
  <c r="N2888" i="1" s="1"/>
  <c r="L2889" i="1"/>
  <c r="N2889" i="1" s="1"/>
  <c r="L2890" i="1"/>
  <c r="N2890" i="1" s="1"/>
  <c r="L2891" i="1"/>
  <c r="N2891" i="1" s="1"/>
  <c r="H2894" i="1"/>
  <c r="P2894" i="1" s="1"/>
  <c r="H2896" i="1"/>
  <c r="P2896" i="1" s="1"/>
  <c r="H2898" i="1"/>
  <c r="P2898" i="1" s="1"/>
  <c r="H2900" i="1"/>
  <c r="P2900" i="1" s="1"/>
  <c r="H2902" i="1"/>
  <c r="P2902" i="1" s="1"/>
  <c r="H2903" i="1"/>
  <c r="P2903" i="1" s="1"/>
  <c r="AA2903" i="1" s="1"/>
  <c r="AB2903" i="1" s="1"/>
  <c r="H2904" i="1"/>
  <c r="P2904" i="1" s="1"/>
  <c r="H2905" i="1"/>
  <c r="P2905" i="1" s="1"/>
  <c r="H2906" i="1"/>
  <c r="P2906" i="1" s="1"/>
  <c r="AA2906" i="1" s="1"/>
  <c r="AB2906" i="1" s="1"/>
  <c r="H2907" i="1"/>
  <c r="P2907" i="1" s="1"/>
  <c r="AA2907" i="1" s="1"/>
  <c r="AB2907" i="1" s="1"/>
  <c r="H2908" i="1"/>
  <c r="P2908" i="1" s="1"/>
  <c r="H2909" i="1"/>
  <c r="P2909" i="1" s="1"/>
  <c r="H2910" i="1"/>
  <c r="P2910" i="1" s="1"/>
  <c r="AA2910" i="1" s="1"/>
  <c r="AB2910" i="1" s="1"/>
  <c r="H2911" i="1"/>
  <c r="P2911" i="1" s="1"/>
  <c r="AA2911" i="1" s="1"/>
  <c r="AB2911" i="1" s="1"/>
  <c r="H2912" i="1"/>
  <c r="P2912" i="1" s="1"/>
  <c r="H2913" i="1"/>
  <c r="P2913" i="1" s="1"/>
  <c r="H2914" i="1"/>
  <c r="P2914" i="1" s="1"/>
  <c r="AA2914" i="1" s="1"/>
  <c r="AB2914" i="1" s="1"/>
  <c r="H2915" i="1"/>
  <c r="P2915" i="1" s="1"/>
  <c r="AA2915" i="1" s="1"/>
  <c r="AB2915" i="1" s="1"/>
  <c r="K2926" i="1"/>
  <c r="M2926" i="1" s="1"/>
  <c r="G2926" i="1"/>
  <c r="O2926" i="1" s="1"/>
  <c r="AA2926" i="1" s="1"/>
  <c r="AB2926" i="1" s="1"/>
  <c r="K2928" i="1"/>
  <c r="M2928" i="1" s="1"/>
  <c r="G2928" i="1"/>
  <c r="O2928" i="1" s="1"/>
  <c r="AA2928" i="1" s="1"/>
  <c r="AB2928" i="1" s="1"/>
  <c r="K2930" i="1"/>
  <c r="M2930" i="1" s="1"/>
  <c r="G2930" i="1"/>
  <c r="O2930" i="1" s="1"/>
  <c r="AA2930" i="1" s="1"/>
  <c r="AB2930" i="1" s="1"/>
  <c r="K2932" i="1"/>
  <c r="M2932" i="1" s="1"/>
  <c r="G2932" i="1"/>
  <c r="O2932" i="1" s="1"/>
  <c r="AA2932" i="1" s="1"/>
  <c r="AB2932" i="1" s="1"/>
  <c r="K2934" i="1"/>
  <c r="M2934" i="1" s="1"/>
  <c r="G2934" i="1"/>
  <c r="O2934" i="1" s="1"/>
  <c r="AA2934" i="1" s="1"/>
  <c r="AB2934" i="1" s="1"/>
  <c r="K2936" i="1"/>
  <c r="M2936" i="1" s="1"/>
  <c r="G2936" i="1"/>
  <c r="O2936" i="1" s="1"/>
  <c r="AA2936" i="1" s="1"/>
  <c r="AB2936" i="1" s="1"/>
  <c r="K2938" i="1"/>
  <c r="M2938" i="1" s="1"/>
  <c r="G2938" i="1"/>
  <c r="O2938" i="1" s="1"/>
  <c r="AA2938" i="1" s="1"/>
  <c r="AB2938" i="1" s="1"/>
  <c r="K2940" i="1"/>
  <c r="M2940" i="1" s="1"/>
  <c r="G2940" i="1"/>
  <c r="O2940" i="1" s="1"/>
  <c r="AA2940" i="1" s="1"/>
  <c r="AB2940" i="1" s="1"/>
  <c r="K2942" i="1"/>
  <c r="M2942" i="1" s="1"/>
  <c r="G2942" i="1"/>
  <c r="O2942" i="1" s="1"/>
  <c r="AA2942" i="1" s="1"/>
  <c r="AB2942" i="1" s="1"/>
  <c r="K2944" i="1"/>
  <c r="M2944" i="1" s="1"/>
  <c r="G2944" i="1"/>
  <c r="O2944" i="1" s="1"/>
  <c r="AA2944" i="1" s="1"/>
  <c r="AB2944" i="1" s="1"/>
  <c r="K2946" i="1"/>
  <c r="M2946" i="1" s="1"/>
  <c r="G2946" i="1"/>
  <c r="O2946" i="1" s="1"/>
  <c r="AA2946" i="1" s="1"/>
  <c r="AB2946" i="1" s="1"/>
  <c r="K2948" i="1"/>
  <c r="M2948" i="1" s="1"/>
  <c r="G2948" i="1"/>
  <c r="O2948" i="1" s="1"/>
  <c r="AA2948" i="1" s="1"/>
  <c r="AB2948" i="1" s="1"/>
  <c r="K2950" i="1"/>
  <c r="M2950" i="1" s="1"/>
  <c r="G2950" i="1"/>
  <c r="O2950" i="1" s="1"/>
  <c r="AA2950" i="1" s="1"/>
  <c r="AB2950" i="1" s="1"/>
  <c r="K2952" i="1"/>
  <c r="M2952" i="1" s="1"/>
  <c r="G2952" i="1"/>
  <c r="O2952" i="1" s="1"/>
  <c r="AA2952" i="1" s="1"/>
  <c r="AB2952" i="1" s="1"/>
  <c r="K2954" i="1"/>
  <c r="M2954" i="1" s="1"/>
  <c r="G2954" i="1"/>
  <c r="O2954" i="1" s="1"/>
  <c r="AA2954" i="1" s="1"/>
  <c r="AB2954" i="1" s="1"/>
  <c r="K2956" i="1"/>
  <c r="M2956" i="1" s="1"/>
  <c r="G2956" i="1"/>
  <c r="O2956" i="1" s="1"/>
  <c r="AA2956" i="1" s="1"/>
  <c r="AB2956" i="1" s="1"/>
  <c r="K2958" i="1"/>
  <c r="M2958" i="1" s="1"/>
  <c r="G2958" i="1"/>
  <c r="O2958" i="1" s="1"/>
  <c r="AA2958" i="1" s="1"/>
  <c r="AB2958" i="1" s="1"/>
  <c r="K2960" i="1"/>
  <c r="M2960" i="1" s="1"/>
  <c r="G2960" i="1"/>
  <c r="O2960" i="1" s="1"/>
  <c r="AA2960" i="1" s="1"/>
  <c r="AB2960" i="1" s="1"/>
  <c r="K2962" i="1"/>
  <c r="M2962" i="1" s="1"/>
  <c r="G2962" i="1"/>
  <c r="O2962" i="1" s="1"/>
  <c r="AA2962" i="1" s="1"/>
  <c r="AB2962" i="1" s="1"/>
  <c r="K2964" i="1"/>
  <c r="M2964" i="1" s="1"/>
  <c r="G2964" i="1"/>
  <c r="O2964" i="1" s="1"/>
  <c r="AA2964" i="1" s="1"/>
  <c r="AB2964" i="1" s="1"/>
  <c r="K3012" i="1"/>
  <c r="M3012" i="1" s="1"/>
  <c r="H3012" i="1"/>
  <c r="P3012" i="1" s="1"/>
  <c r="L3012" i="1"/>
  <c r="N3012" i="1" s="1"/>
  <c r="K3020" i="1"/>
  <c r="M3020" i="1" s="1"/>
  <c r="H3020" i="1"/>
  <c r="P3020" i="1" s="1"/>
  <c r="L3020" i="1"/>
  <c r="N3020" i="1" s="1"/>
  <c r="K3028" i="1"/>
  <c r="M3028" i="1" s="1"/>
  <c r="L3028" i="1"/>
  <c r="N3028" i="1" s="1"/>
  <c r="H3028" i="1"/>
  <c r="P3028" i="1" s="1"/>
  <c r="L2892" i="1"/>
  <c r="N2892" i="1" s="1"/>
  <c r="L2893" i="1"/>
  <c r="N2893" i="1" s="1"/>
  <c r="H2888" i="1"/>
  <c r="P2888" i="1" s="1"/>
  <c r="AA2888" i="1" s="1"/>
  <c r="AB2888" i="1" s="1"/>
  <c r="H2889" i="1"/>
  <c r="P2889" i="1" s="1"/>
  <c r="AA2889" i="1" s="1"/>
  <c r="AB2889" i="1" s="1"/>
  <c r="H2890" i="1"/>
  <c r="P2890" i="1" s="1"/>
  <c r="AA2890" i="1" s="1"/>
  <c r="AB2890" i="1" s="1"/>
  <c r="H2891" i="1"/>
  <c r="P2891" i="1" s="1"/>
  <c r="AA2891" i="1" s="1"/>
  <c r="AB2891" i="1" s="1"/>
  <c r="H2892" i="1"/>
  <c r="P2892" i="1" s="1"/>
  <c r="AA2892" i="1" s="1"/>
  <c r="AB2892" i="1" s="1"/>
  <c r="H2893" i="1"/>
  <c r="P2893" i="1" s="1"/>
  <c r="AA2893" i="1" s="1"/>
  <c r="AB2893" i="1" s="1"/>
  <c r="G2894" i="1"/>
  <c r="O2894" i="1" s="1"/>
  <c r="AA2894" i="1" s="1"/>
  <c r="AB2894" i="1" s="1"/>
  <c r="K2894" i="1"/>
  <c r="M2894" i="1" s="1"/>
  <c r="G2896" i="1"/>
  <c r="O2896" i="1" s="1"/>
  <c r="AA2896" i="1" s="1"/>
  <c r="AB2896" i="1" s="1"/>
  <c r="K2896" i="1"/>
  <c r="M2896" i="1" s="1"/>
  <c r="G2898" i="1"/>
  <c r="O2898" i="1" s="1"/>
  <c r="AA2898" i="1" s="1"/>
  <c r="AB2898" i="1" s="1"/>
  <c r="K2898" i="1"/>
  <c r="M2898" i="1" s="1"/>
  <c r="G2900" i="1"/>
  <c r="O2900" i="1" s="1"/>
  <c r="AA2900" i="1" s="1"/>
  <c r="AB2900" i="1" s="1"/>
  <c r="K2900" i="1"/>
  <c r="M2900" i="1" s="1"/>
  <c r="G2902" i="1"/>
  <c r="O2902" i="1" s="1"/>
  <c r="AA2902" i="1" s="1"/>
  <c r="AB2902" i="1" s="1"/>
  <c r="K2902" i="1"/>
  <c r="M2902" i="1" s="1"/>
  <c r="K3014" i="1"/>
  <c r="M3014" i="1" s="1"/>
  <c r="H3014" i="1"/>
  <c r="P3014" i="1" s="1"/>
  <c r="L3014" i="1"/>
  <c r="N3014" i="1" s="1"/>
  <c r="K3022" i="1"/>
  <c r="M3022" i="1" s="1"/>
  <c r="H3022" i="1"/>
  <c r="P3022" i="1" s="1"/>
  <c r="L3022" i="1"/>
  <c r="N3022" i="1" s="1"/>
  <c r="K3010" i="1"/>
  <c r="M3010" i="1" s="1"/>
  <c r="H3010" i="1"/>
  <c r="P3010" i="1" s="1"/>
  <c r="L3010" i="1"/>
  <c r="N3010" i="1" s="1"/>
  <c r="K3018" i="1"/>
  <c r="M3018" i="1" s="1"/>
  <c r="H3018" i="1"/>
  <c r="P3018" i="1" s="1"/>
  <c r="L3018" i="1"/>
  <c r="N3018" i="1" s="1"/>
  <c r="K3026" i="1"/>
  <c r="M3026" i="1" s="1"/>
  <c r="H3026" i="1"/>
  <c r="P3026" i="1" s="1"/>
  <c r="L3026" i="1"/>
  <c r="N3026" i="1" s="1"/>
  <c r="K2927" i="1"/>
  <c r="M2927" i="1" s="1"/>
  <c r="G2927" i="1"/>
  <c r="O2927" i="1" s="1"/>
  <c r="AA2927" i="1" s="1"/>
  <c r="AB2927" i="1" s="1"/>
  <c r="K2929" i="1"/>
  <c r="M2929" i="1" s="1"/>
  <c r="G2929" i="1"/>
  <c r="O2929" i="1" s="1"/>
  <c r="AA2929" i="1" s="1"/>
  <c r="AB2929" i="1" s="1"/>
  <c r="K2931" i="1"/>
  <c r="M2931" i="1" s="1"/>
  <c r="G2931" i="1"/>
  <c r="O2931" i="1" s="1"/>
  <c r="AA2931" i="1" s="1"/>
  <c r="AB2931" i="1" s="1"/>
  <c r="K2933" i="1"/>
  <c r="M2933" i="1" s="1"/>
  <c r="G2933" i="1"/>
  <c r="O2933" i="1" s="1"/>
  <c r="AA2933" i="1" s="1"/>
  <c r="AB2933" i="1" s="1"/>
  <c r="K2935" i="1"/>
  <c r="M2935" i="1" s="1"/>
  <c r="G2935" i="1"/>
  <c r="O2935" i="1" s="1"/>
  <c r="AA2935" i="1" s="1"/>
  <c r="AB2935" i="1" s="1"/>
  <c r="K2937" i="1"/>
  <c r="M2937" i="1" s="1"/>
  <c r="G2937" i="1"/>
  <c r="O2937" i="1" s="1"/>
  <c r="AA2937" i="1" s="1"/>
  <c r="AB2937" i="1" s="1"/>
  <c r="K2939" i="1"/>
  <c r="M2939" i="1" s="1"/>
  <c r="G2939" i="1"/>
  <c r="O2939" i="1" s="1"/>
  <c r="AA2939" i="1" s="1"/>
  <c r="AB2939" i="1" s="1"/>
  <c r="K2941" i="1"/>
  <c r="M2941" i="1" s="1"/>
  <c r="G2941" i="1"/>
  <c r="O2941" i="1" s="1"/>
  <c r="AA2941" i="1" s="1"/>
  <c r="AB2941" i="1" s="1"/>
  <c r="K2943" i="1"/>
  <c r="M2943" i="1" s="1"/>
  <c r="G2943" i="1"/>
  <c r="O2943" i="1" s="1"/>
  <c r="AA2943" i="1" s="1"/>
  <c r="AB2943" i="1" s="1"/>
  <c r="K2945" i="1"/>
  <c r="M2945" i="1" s="1"/>
  <c r="G2945" i="1"/>
  <c r="O2945" i="1" s="1"/>
  <c r="AA2945" i="1" s="1"/>
  <c r="AB2945" i="1" s="1"/>
  <c r="K2947" i="1"/>
  <c r="M2947" i="1" s="1"/>
  <c r="G2947" i="1"/>
  <c r="O2947" i="1" s="1"/>
  <c r="AA2947" i="1" s="1"/>
  <c r="AB2947" i="1" s="1"/>
  <c r="K2949" i="1"/>
  <c r="M2949" i="1" s="1"/>
  <c r="G2949" i="1"/>
  <c r="O2949" i="1" s="1"/>
  <c r="AA2949" i="1" s="1"/>
  <c r="AB2949" i="1" s="1"/>
  <c r="K2951" i="1"/>
  <c r="M2951" i="1" s="1"/>
  <c r="G2951" i="1"/>
  <c r="O2951" i="1" s="1"/>
  <c r="AA2951" i="1" s="1"/>
  <c r="AB2951" i="1" s="1"/>
  <c r="K2953" i="1"/>
  <c r="M2953" i="1" s="1"/>
  <c r="G2953" i="1"/>
  <c r="O2953" i="1" s="1"/>
  <c r="AA2953" i="1" s="1"/>
  <c r="AB2953" i="1" s="1"/>
  <c r="K2955" i="1"/>
  <c r="M2955" i="1" s="1"/>
  <c r="G2955" i="1"/>
  <c r="O2955" i="1" s="1"/>
  <c r="AA2955" i="1" s="1"/>
  <c r="AB2955" i="1" s="1"/>
  <c r="K2957" i="1"/>
  <c r="M2957" i="1" s="1"/>
  <c r="G2957" i="1"/>
  <c r="O2957" i="1" s="1"/>
  <c r="AA2957" i="1" s="1"/>
  <c r="AB2957" i="1" s="1"/>
  <c r="K2959" i="1"/>
  <c r="M2959" i="1" s="1"/>
  <c r="G2959" i="1"/>
  <c r="O2959" i="1" s="1"/>
  <c r="AA2959" i="1" s="1"/>
  <c r="AB2959" i="1" s="1"/>
  <c r="K2961" i="1"/>
  <c r="M2961" i="1" s="1"/>
  <c r="G2961" i="1"/>
  <c r="O2961" i="1" s="1"/>
  <c r="AA2961" i="1" s="1"/>
  <c r="AB2961" i="1" s="1"/>
  <c r="K2963" i="1"/>
  <c r="M2963" i="1" s="1"/>
  <c r="G2963" i="1"/>
  <c r="O2963" i="1" s="1"/>
  <c r="AA2963" i="1" s="1"/>
  <c r="AB2963" i="1" s="1"/>
  <c r="L2965" i="1"/>
  <c r="N2965" i="1" s="1"/>
  <c r="K2965" i="1"/>
  <c r="M2965" i="1" s="1"/>
  <c r="G2965" i="1"/>
  <c r="O2965" i="1" s="1"/>
  <c r="K3008" i="1"/>
  <c r="M3008" i="1" s="1"/>
  <c r="H3008" i="1"/>
  <c r="P3008" i="1" s="1"/>
  <c r="L3008" i="1"/>
  <c r="N3008" i="1" s="1"/>
  <c r="K3016" i="1"/>
  <c r="M3016" i="1" s="1"/>
  <c r="H3016" i="1"/>
  <c r="P3016" i="1" s="1"/>
  <c r="L3016" i="1"/>
  <c r="N3016" i="1" s="1"/>
  <c r="K3024" i="1"/>
  <c r="M3024" i="1" s="1"/>
  <c r="H3024" i="1"/>
  <c r="P3024" i="1" s="1"/>
  <c r="L3024" i="1"/>
  <c r="N3024" i="1" s="1"/>
  <c r="G3008" i="1"/>
  <c r="O3008" i="1" s="1"/>
  <c r="AA3008" i="1" s="1"/>
  <c r="AB3008" i="1" s="1"/>
  <c r="K3009" i="1"/>
  <c r="M3009" i="1" s="1"/>
  <c r="H3009" i="1"/>
  <c r="P3009" i="1" s="1"/>
  <c r="AA3009" i="1" s="1"/>
  <c r="AB3009" i="1" s="1"/>
  <c r="G3010" i="1"/>
  <c r="O3010" i="1" s="1"/>
  <c r="AA3010" i="1" s="1"/>
  <c r="AB3010" i="1" s="1"/>
  <c r="K3011" i="1"/>
  <c r="M3011" i="1" s="1"/>
  <c r="H3011" i="1"/>
  <c r="P3011" i="1" s="1"/>
  <c r="G3012" i="1"/>
  <c r="O3012" i="1" s="1"/>
  <c r="K3013" i="1"/>
  <c r="M3013" i="1" s="1"/>
  <c r="H3013" i="1"/>
  <c r="P3013" i="1" s="1"/>
  <c r="AA3013" i="1" s="1"/>
  <c r="AB3013" i="1" s="1"/>
  <c r="G3014" i="1"/>
  <c r="O3014" i="1" s="1"/>
  <c r="AA3014" i="1" s="1"/>
  <c r="AB3014" i="1" s="1"/>
  <c r="K3015" i="1"/>
  <c r="M3015" i="1" s="1"/>
  <c r="H3015" i="1"/>
  <c r="P3015" i="1" s="1"/>
  <c r="AA3015" i="1" s="1"/>
  <c r="AB3015" i="1" s="1"/>
  <c r="G3016" i="1"/>
  <c r="O3016" i="1" s="1"/>
  <c r="K3017" i="1"/>
  <c r="M3017" i="1" s="1"/>
  <c r="H3017" i="1"/>
  <c r="P3017" i="1" s="1"/>
  <c r="G3018" i="1"/>
  <c r="O3018" i="1" s="1"/>
  <c r="AA3018" i="1" s="1"/>
  <c r="AB3018" i="1" s="1"/>
  <c r="K3019" i="1"/>
  <c r="M3019" i="1" s="1"/>
  <c r="H3019" i="1"/>
  <c r="P3019" i="1" s="1"/>
  <c r="G3020" i="1"/>
  <c r="O3020" i="1" s="1"/>
  <c r="AA3020" i="1" s="1"/>
  <c r="AB3020" i="1" s="1"/>
  <c r="K3021" i="1"/>
  <c r="M3021" i="1" s="1"/>
  <c r="H3021" i="1"/>
  <c r="P3021" i="1" s="1"/>
  <c r="G3022" i="1"/>
  <c r="O3022" i="1" s="1"/>
  <c r="AA3022" i="1" s="1"/>
  <c r="AB3022" i="1" s="1"/>
  <c r="K3023" i="1"/>
  <c r="M3023" i="1" s="1"/>
  <c r="H3023" i="1"/>
  <c r="P3023" i="1" s="1"/>
  <c r="G3024" i="1"/>
  <c r="O3024" i="1" s="1"/>
  <c r="AA3024" i="1" s="1"/>
  <c r="AB3024" i="1" s="1"/>
  <c r="K3025" i="1"/>
  <c r="M3025" i="1" s="1"/>
  <c r="H3025" i="1"/>
  <c r="P3025" i="1" s="1"/>
  <c r="AA3025" i="1" s="1"/>
  <c r="AB3025" i="1" s="1"/>
  <c r="G3026" i="1"/>
  <c r="O3026" i="1" s="1"/>
  <c r="AA3026" i="1" s="1"/>
  <c r="AB3026" i="1" s="1"/>
  <c r="K3027" i="1"/>
  <c r="M3027" i="1" s="1"/>
  <c r="H3027" i="1"/>
  <c r="P3027" i="1" s="1"/>
  <c r="AA3027" i="1" s="1"/>
  <c r="AB3027" i="1" s="1"/>
  <c r="G3028" i="1"/>
  <c r="O3028" i="1" s="1"/>
  <c r="AA3028" i="1" s="1"/>
  <c r="AB3028" i="1" s="1"/>
  <c r="K3032" i="1"/>
  <c r="M3032" i="1" s="1"/>
  <c r="L3032" i="1"/>
  <c r="N3032" i="1" s="1"/>
  <c r="H3032" i="1"/>
  <c r="P3032" i="1" s="1"/>
  <c r="AA3032" i="1" s="1"/>
  <c r="AB3032" i="1" s="1"/>
  <c r="H2965" i="1"/>
  <c r="P2965" i="1" s="1"/>
  <c r="L3005" i="1"/>
  <c r="N3005" i="1" s="1"/>
  <c r="K3005" i="1"/>
  <c r="M3005" i="1" s="1"/>
  <c r="L3009" i="1"/>
  <c r="N3009" i="1" s="1"/>
  <c r="L3011" i="1"/>
  <c r="N3011" i="1" s="1"/>
  <c r="L3013" i="1"/>
  <c r="N3013" i="1" s="1"/>
  <c r="L3015" i="1"/>
  <c r="N3015" i="1" s="1"/>
  <c r="L3017" i="1"/>
  <c r="N3017" i="1" s="1"/>
  <c r="L3019" i="1"/>
  <c r="N3019" i="1" s="1"/>
  <c r="L3021" i="1"/>
  <c r="N3021" i="1" s="1"/>
  <c r="L3023" i="1"/>
  <c r="N3023" i="1" s="1"/>
  <c r="L3025" i="1"/>
  <c r="N3025" i="1" s="1"/>
  <c r="L3027" i="1"/>
  <c r="N3027" i="1" s="1"/>
  <c r="K3030" i="1"/>
  <c r="M3030" i="1" s="1"/>
  <c r="L3030" i="1"/>
  <c r="N3030" i="1" s="1"/>
  <c r="H3030" i="1"/>
  <c r="P3030" i="1" s="1"/>
  <c r="K3006" i="1"/>
  <c r="M3006" i="1" s="1"/>
  <c r="L3029" i="1"/>
  <c r="N3029" i="1" s="1"/>
  <c r="L3031" i="1"/>
  <c r="N3031" i="1" s="1"/>
  <c r="H3033" i="1"/>
  <c r="P3033" i="1" s="1"/>
  <c r="AA3033" i="1" s="1"/>
  <c r="AB3033" i="1" s="1"/>
  <c r="H3034" i="1"/>
  <c r="P3034" i="1" s="1"/>
  <c r="AA3034" i="1" s="1"/>
  <c r="AB3034" i="1" s="1"/>
  <c r="H3035" i="1"/>
  <c r="P3035" i="1" s="1"/>
  <c r="H3036" i="1"/>
  <c r="P3036" i="1" s="1"/>
  <c r="H3037" i="1"/>
  <c r="P3037" i="1" s="1"/>
  <c r="H3038" i="1"/>
  <c r="P3038" i="1" s="1"/>
  <c r="AA3038" i="1" s="1"/>
  <c r="AB3038" i="1" s="1"/>
  <c r="H3039" i="1"/>
  <c r="P3039" i="1" s="1"/>
  <c r="H3040" i="1"/>
  <c r="P3040" i="1" s="1"/>
  <c r="H3041" i="1"/>
  <c r="P3041" i="1" s="1"/>
  <c r="AA3041" i="1" s="1"/>
  <c r="AB3041" i="1" s="1"/>
  <c r="H3042" i="1"/>
  <c r="P3042" i="1" s="1"/>
  <c r="AA3042" i="1" s="1"/>
  <c r="AB3042" i="1" s="1"/>
  <c r="H3043" i="1"/>
  <c r="P3043" i="1" s="1"/>
  <c r="H3044" i="1"/>
  <c r="P3044" i="1" s="1"/>
  <c r="H3045" i="1"/>
  <c r="P3045" i="1" s="1"/>
  <c r="AA3045" i="1" s="1"/>
  <c r="AB3045" i="1" s="1"/>
  <c r="H3046" i="1"/>
  <c r="P3046" i="1" s="1"/>
  <c r="AA3046" i="1" s="1"/>
  <c r="AB3046" i="1" s="1"/>
  <c r="H3047" i="1"/>
  <c r="P3047" i="1" s="1"/>
  <c r="H3048" i="1"/>
  <c r="P3048" i="1" s="1"/>
  <c r="H3049" i="1"/>
  <c r="P3049" i="1" s="1"/>
  <c r="AA3049" i="1" s="1"/>
  <c r="AB3049" i="1" s="1"/>
  <c r="H3050" i="1"/>
  <c r="P3050" i="1" s="1"/>
  <c r="AA3050" i="1" s="1"/>
  <c r="AB3050" i="1" s="1"/>
  <c r="H3051" i="1"/>
  <c r="P3051" i="1" s="1"/>
  <c r="H3052" i="1"/>
  <c r="P3052" i="1" s="1"/>
  <c r="H3053" i="1"/>
  <c r="P3053" i="1" s="1"/>
  <c r="AA3053" i="1" s="1"/>
  <c r="AB3053" i="1" s="1"/>
  <c r="H3054" i="1"/>
  <c r="P3054" i="1" s="1"/>
  <c r="H3055" i="1"/>
  <c r="P3055" i="1" s="1"/>
  <c r="H3056" i="1"/>
  <c r="P3056" i="1" s="1"/>
  <c r="H3057" i="1"/>
  <c r="P3057" i="1" s="1"/>
  <c r="H3058" i="1"/>
  <c r="P3058" i="1" s="1"/>
  <c r="H3059" i="1"/>
  <c r="P3059" i="1" s="1"/>
  <c r="H3060" i="1"/>
  <c r="P3060" i="1" s="1"/>
  <c r="H3061" i="1"/>
  <c r="P3061" i="1" s="1"/>
  <c r="AA3061" i="1" s="1"/>
  <c r="AB3061" i="1" s="1"/>
  <c r="H3062" i="1"/>
  <c r="P3062" i="1" s="1"/>
  <c r="AA3062" i="1" s="1"/>
  <c r="AB3062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Q2888" i="2"/>
  <c r="T2888" i="2" s="1"/>
  <c r="Q2889" i="2"/>
  <c r="T2889" i="2" s="1"/>
  <c r="Q2890" i="2"/>
  <c r="T2890" i="2" s="1"/>
  <c r="Q2891" i="2"/>
  <c r="T2891" i="2" s="1"/>
  <c r="Q2892" i="2"/>
  <c r="T2892" i="2" s="1"/>
  <c r="Q2893" i="2"/>
  <c r="T2893" i="2" s="1"/>
  <c r="Q2894" i="2"/>
  <c r="T2894" i="2" s="1"/>
  <c r="Q2895" i="2"/>
  <c r="T2895" i="2" s="1"/>
  <c r="Q2896" i="2"/>
  <c r="T2896" i="2" s="1"/>
  <c r="Q2897" i="2"/>
  <c r="T2897" i="2" s="1"/>
  <c r="Q2898" i="2"/>
  <c r="T2898" i="2" s="1"/>
  <c r="Q2899" i="2"/>
  <c r="T2899" i="2" s="1"/>
  <c r="Q2900" i="2"/>
  <c r="T2900" i="2" s="1"/>
  <c r="Q2901" i="2"/>
  <c r="T2901" i="2" s="1"/>
  <c r="Q2902" i="2"/>
  <c r="T2902" i="2" s="1"/>
  <c r="Q2903" i="2"/>
  <c r="T2903" i="2" s="1"/>
  <c r="Q2904" i="2"/>
  <c r="T2904" i="2" s="1"/>
  <c r="Q2905" i="2"/>
  <c r="T2905" i="2" s="1"/>
  <c r="Q2906" i="2"/>
  <c r="T2906" i="2" s="1"/>
  <c r="Q2907" i="2"/>
  <c r="T2907" i="2" s="1"/>
  <c r="Q2908" i="2"/>
  <c r="T2908" i="2" s="1"/>
  <c r="Q2909" i="2"/>
  <c r="T2909" i="2" s="1"/>
  <c r="Q3031" i="2"/>
  <c r="T3031" i="2" s="1"/>
  <c r="P3031" i="2"/>
  <c r="S3031" i="2" s="1"/>
  <c r="O3031" i="2"/>
  <c r="R3031" i="2" s="1"/>
  <c r="Q3029" i="2"/>
  <c r="T3029" i="2" s="1"/>
  <c r="P3029" i="2"/>
  <c r="S3029" i="2" s="1"/>
  <c r="O3029" i="2"/>
  <c r="R3029" i="2" s="1"/>
  <c r="K3031" i="2"/>
  <c r="W3031" i="2" s="1"/>
  <c r="Q3033" i="2"/>
  <c r="T3033" i="2" s="1"/>
  <c r="P3033" i="2"/>
  <c r="S3033" i="2" s="1"/>
  <c r="O3033" i="2"/>
  <c r="R3033" i="2" s="1"/>
  <c r="K3033" i="2"/>
  <c r="W3033" i="2" s="1"/>
  <c r="I3029" i="2"/>
  <c r="U3029" i="2" s="1"/>
  <c r="I3031" i="2"/>
  <c r="U3031" i="2" s="1"/>
  <c r="I3033" i="2"/>
  <c r="U3033" i="2" s="1"/>
  <c r="Q3085" i="2"/>
  <c r="T3085" i="2" s="1"/>
  <c r="O3085" i="2"/>
  <c r="R3085" i="2" s="1"/>
  <c r="P3085" i="2"/>
  <c r="S3085" i="2" s="1"/>
  <c r="Q3028" i="2"/>
  <c r="T3028" i="2" s="1"/>
  <c r="P3028" i="2"/>
  <c r="S3028" i="2" s="1"/>
  <c r="J3029" i="2"/>
  <c r="V3029" i="2" s="1"/>
  <c r="Q3030" i="2"/>
  <c r="T3030" i="2" s="1"/>
  <c r="P3030" i="2"/>
  <c r="S3030" i="2" s="1"/>
  <c r="J3031" i="2"/>
  <c r="V3031" i="2" s="1"/>
  <c r="Q3032" i="2"/>
  <c r="T3032" i="2" s="1"/>
  <c r="P3032" i="2"/>
  <c r="S3032" i="2" s="1"/>
  <c r="J3033" i="2"/>
  <c r="V3033" i="2" s="1"/>
  <c r="O3034" i="2"/>
  <c r="R3034" i="2" s="1"/>
  <c r="Q3034" i="2"/>
  <c r="T3034" i="2" s="1"/>
  <c r="I3085" i="2"/>
  <c r="U3085" i="2" s="1"/>
  <c r="K3085" i="2"/>
  <c r="W3085" i="2" s="1"/>
  <c r="O3070" i="2"/>
  <c r="R3070" i="2" s="1"/>
  <c r="O3071" i="2"/>
  <c r="R3071" i="2" s="1"/>
  <c r="O3072" i="2"/>
  <c r="R3072" i="2" s="1"/>
  <c r="O3081" i="2"/>
  <c r="R3081" i="2" s="1"/>
  <c r="O3082" i="2"/>
  <c r="R3082" i="2" s="1"/>
  <c r="O3083" i="2"/>
  <c r="R3083" i="2" s="1"/>
  <c r="O3084" i="2"/>
  <c r="R3084" i="2" s="1"/>
  <c r="P3086" i="2"/>
  <c r="S3086" i="2" s="1"/>
  <c r="J3085" i="2"/>
  <c r="V3085" i="2" s="1"/>
  <c r="Q3087" i="2"/>
  <c r="T3087" i="2" s="1"/>
  <c r="Q3088" i="2"/>
  <c r="T3088" i="2" s="1"/>
  <c r="Q3089" i="2"/>
  <c r="T3089" i="2" s="1"/>
  <c r="Q3090" i="2"/>
  <c r="T3090" i="2" s="1"/>
  <c r="Q3091" i="2"/>
  <c r="T3091" i="2" s="1"/>
  <c r="Q3092" i="2"/>
  <c r="T3092" i="2" s="1"/>
  <c r="Q3093" i="2"/>
  <c r="T3093" i="2" s="1"/>
  <c r="Q3094" i="2"/>
  <c r="T3094" i="2" s="1"/>
  <c r="Q3095" i="2"/>
  <c r="T3095" i="2" s="1"/>
  <c r="Q3096" i="2"/>
  <c r="T3096" i="2" s="1"/>
  <c r="Q3097" i="2"/>
  <c r="T3097" i="2" s="1"/>
  <c r="Q3098" i="2"/>
  <c r="T3098" i="2" s="1"/>
  <c r="Q3099" i="2"/>
  <c r="T3099" i="2" s="1"/>
  <c r="Q3100" i="2"/>
  <c r="T3100" i="2" s="1"/>
  <c r="Q3101" i="2"/>
  <c r="T3101" i="2" s="1"/>
  <c r="Q3102" i="2"/>
  <c r="T3102" i="2" s="1"/>
  <c r="Q3103" i="2"/>
  <c r="T3103" i="2" s="1"/>
  <c r="Q3104" i="2"/>
  <c r="T3104" i="2" s="1"/>
  <c r="Q3105" i="2"/>
  <c r="T3105" i="2" s="1"/>
  <c r="Q3106" i="2"/>
  <c r="T3106" i="2" s="1"/>
  <c r="Q3107" i="2"/>
  <c r="T3107" i="2" s="1"/>
  <c r="Q3108" i="2"/>
  <c r="T3108" i="2" s="1"/>
  <c r="Q3109" i="2"/>
  <c r="T3109" i="2" s="1"/>
  <c r="Q3110" i="2"/>
  <c r="T3110" i="2" s="1"/>
  <c r="Q3111" i="2"/>
  <c r="T3111" i="2" s="1"/>
  <c r="Q3112" i="2"/>
  <c r="T3112" i="2" s="1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D2887" i="2"/>
  <c r="H2886" i="2"/>
  <c r="O2886" i="2" s="1"/>
  <c r="R2886" i="2" s="1"/>
  <c r="F2886" i="2"/>
  <c r="K2886" i="2" s="1"/>
  <c r="W2886" i="2" s="1"/>
  <c r="E2886" i="2"/>
  <c r="D2886" i="2"/>
  <c r="H2885" i="2"/>
  <c r="O2885" i="2" s="1"/>
  <c r="R2885" i="2" s="1"/>
  <c r="F2885" i="2"/>
  <c r="K2885" i="2" s="1"/>
  <c r="W2885" i="2" s="1"/>
  <c r="E2885" i="2"/>
  <c r="D2885" i="2"/>
  <c r="H2884" i="2"/>
  <c r="O2884" i="2" s="1"/>
  <c r="R2884" i="2" s="1"/>
  <c r="F2884" i="2"/>
  <c r="K2884" i="2" s="1"/>
  <c r="W2884" i="2" s="1"/>
  <c r="E2884" i="2"/>
  <c r="D2884" i="2"/>
  <c r="H2883" i="2"/>
  <c r="O2883" i="2" s="1"/>
  <c r="R2883" i="2" s="1"/>
  <c r="F2883" i="2"/>
  <c r="K2883" i="2" s="1"/>
  <c r="W2883" i="2" s="1"/>
  <c r="E2883" i="2"/>
  <c r="D2883" i="2"/>
  <c r="H2882" i="2"/>
  <c r="O2882" i="2" s="1"/>
  <c r="R2882" i="2" s="1"/>
  <c r="F2882" i="2"/>
  <c r="K2882" i="2" s="1"/>
  <c r="W2882" i="2" s="1"/>
  <c r="E2882" i="2"/>
  <c r="D2882" i="2"/>
  <c r="H2881" i="2"/>
  <c r="O2881" i="2" s="1"/>
  <c r="R2881" i="2" s="1"/>
  <c r="F2881" i="2"/>
  <c r="K2881" i="2" s="1"/>
  <c r="W2881" i="2" s="1"/>
  <c r="E2881" i="2"/>
  <c r="D2881" i="2"/>
  <c r="H2880" i="2"/>
  <c r="O2880" i="2" s="1"/>
  <c r="R2880" i="2" s="1"/>
  <c r="F2880" i="2"/>
  <c r="K2880" i="2" s="1"/>
  <c r="W2880" i="2" s="1"/>
  <c r="E2880" i="2"/>
  <c r="D2880" i="2"/>
  <c r="H2879" i="2"/>
  <c r="O2879" i="2" s="1"/>
  <c r="R2879" i="2" s="1"/>
  <c r="F2879" i="2"/>
  <c r="K2879" i="2" s="1"/>
  <c r="W2879" i="2" s="1"/>
  <c r="E2879" i="2"/>
  <c r="D2879" i="2"/>
  <c r="H2878" i="2"/>
  <c r="O2878" i="2" s="1"/>
  <c r="R2878" i="2" s="1"/>
  <c r="F2878" i="2"/>
  <c r="K2878" i="2" s="1"/>
  <c r="W2878" i="2" s="1"/>
  <c r="E2878" i="2"/>
  <c r="D2878" i="2"/>
  <c r="H2877" i="2"/>
  <c r="O2877" i="2" s="1"/>
  <c r="R2877" i="2" s="1"/>
  <c r="F2877" i="2"/>
  <c r="K2877" i="2" s="1"/>
  <c r="W2877" i="2" s="1"/>
  <c r="E2877" i="2"/>
  <c r="D2877" i="2"/>
  <c r="H2876" i="2"/>
  <c r="O2876" i="2" s="1"/>
  <c r="R2876" i="2" s="1"/>
  <c r="F2876" i="2"/>
  <c r="K2876" i="2" s="1"/>
  <c r="W2876" i="2" s="1"/>
  <c r="E2876" i="2"/>
  <c r="D2876" i="2"/>
  <c r="H2875" i="2"/>
  <c r="O2875" i="2" s="1"/>
  <c r="R2875" i="2" s="1"/>
  <c r="F2875" i="2"/>
  <c r="K2875" i="2" s="1"/>
  <c r="W2875" i="2" s="1"/>
  <c r="E2875" i="2"/>
  <c r="D2875" i="2"/>
  <c r="H2874" i="2"/>
  <c r="O2874" i="2" s="1"/>
  <c r="R2874" i="2" s="1"/>
  <c r="F2874" i="2"/>
  <c r="K2874" i="2" s="1"/>
  <c r="W2874" i="2" s="1"/>
  <c r="E2874" i="2"/>
  <c r="D2874" i="2"/>
  <c r="H2873" i="2"/>
  <c r="O2873" i="2" s="1"/>
  <c r="R2873" i="2" s="1"/>
  <c r="F2873" i="2"/>
  <c r="K2873" i="2" s="1"/>
  <c r="W2873" i="2" s="1"/>
  <c r="E2873" i="2"/>
  <c r="D2873" i="2"/>
  <c r="H2872" i="2"/>
  <c r="O2872" i="2" s="1"/>
  <c r="R2872" i="2" s="1"/>
  <c r="F2872" i="2"/>
  <c r="K2872" i="2" s="1"/>
  <c r="W2872" i="2" s="1"/>
  <c r="E2872" i="2"/>
  <c r="D2872" i="2"/>
  <c r="H2871" i="2"/>
  <c r="O2871" i="2" s="1"/>
  <c r="R2871" i="2" s="1"/>
  <c r="F2871" i="2"/>
  <c r="K2871" i="2" s="1"/>
  <c r="W2871" i="2" s="1"/>
  <c r="E2871" i="2"/>
  <c r="D2871" i="2"/>
  <c r="H2870" i="2"/>
  <c r="O2870" i="2" s="1"/>
  <c r="R2870" i="2" s="1"/>
  <c r="F2870" i="2"/>
  <c r="K2870" i="2" s="1"/>
  <c r="W2870" i="2" s="1"/>
  <c r="E2870" i="2"/>
  <c r="D2870" i="2"/>
  <c r="H2869" i="2"/>
  <c r="O2869" i="2" s="1"/>
  <c r="R2869" i="2" s="1"/>
  <c r="F2869" i="2"/>
  <c r="K2869" i="2" s="1"/>
  <c r="W2869" i="2" s="1"/>
  <c r="E2869" i="2"/>
  <c r="D2869" i="2"/>
  <c r="H2868" i="2"/>
  <c r="O2868" i="2" s="1"/>
  <c r="R2868" i="2" s="1"/>
  <c r="F2868" i="2"/>
  <c r="K2868" i="2" s="1"/>
  <c r="W2868" i="2" s="1"/>
  <c r="E2868" i="2"/>
  <c r="D2868" i="2"/>
  <c r="H2867" i="2"/>
  <c r="O2867" i="2" s="1"/>
  <c r="R2867" i="2" s="1"/>
  <c r="F2867" i="2"/>
  <c r="K2867" i="2" s="1"/>
  <c r="W2867" i="2" s="1"/>
  <c r="E2867" i="2"/>
  <c r="D2867" i="2"/>
  <c r="H2866" i="2"/>
  <c r="O2866" i="2" s="1"/>
  <c r="R2866" i="2" s="1"/>
  <c r="F2866" i="2"/>
  <c r="K2866" i="2" s="1"/>
  <c r="W2866" i="2" s="1"/>
  <c r="E2866" i="2"/>
  <c r="D2866" i="2"/>
  <c r="H2865" i="2"/>
  <c r="O2865" i="2" s="1"/>
  <c r="R2865" i="2" s="1"/>
  <c r="F2865" i="2"/>
  <c r="K2865" i="2" s="1"/>
  <c r="W2865" i="2" s="1"/>
  <c r="E2865" i="2"/>
  <c r="D2865" i="2"/>
  <c r="H2864" i="2"/>
  <c r="O2864" i="2" s="1"/>
  <c r="R2864" i="2" s="1"/>
  <c r="F2864" i="2"/>
  <c r="K2864" i="2" s="1"/>
  <c r="W2864" i="2" s="1"/>
  <c r="E2864" i="2"/>
  <c r="D2864" i="2"/>
  <c r="H2863" i="2"/>
  <c r="O2863" i="2" s="1"/>
  <c r="R2863" i="2" s="1"/>
  <c r="F2863" i="2"/>
  <c r="K2863" i="2" s="1"/>
  <c r="W2863" i="2" s="1"/>
  <c r="E2863" i="2"/>
  <c r="D2863" i="2"/>
  <c r="H2862" i="2"/>
  <c r="O2862" i="2" s="1"/>
  <c r="R2862" i="2" s="1"/>
  <c r="F2862" i="2"/>
  <c r="K2862" i="2" s="1"/>
  <c r="W2862" i="2" s="1"/>
  <c r="E2862" i="2"/>
  <c r="D2862" i="2"/>
  <c r="H2861" i="2"/>
  <c r="O2861" i="2" s="1"/>
  <c r="R2861" i="2" s="1"/>
  <c r="F2861" i="2"/>
  <c r="K2861" i="2" s="1"/>
  <c r="W2861" i="2" s="1"/>
  <c r="E2861" i="2"/>
  <c r="D2861" i="2"/>
  <c r="H2860" i="2"/>
  <c r="O2860" i="2" s="1"/>
  <c r="R2860" i="2" s="1"/>
  <c r="F2860" i="2"/>
  <c r="K2860" i="2" s="1"/>
  <c r="W2860" i="2" s="1"/>
  <c r="E2860" i="2"/>
  <c r="D2860" i="2"/>
  <c r="H2859" i="2"/>
  <c r="F2859" i="2"/>
  <c r="E2859" i="2"/>
  <c r="D2859" i="2"/>
  <c r="H2858" i="2"/>
  <c r="O2858" i="2" s="1"/>
  <c r="R2858" i="2" s="1"/>
  <c r="F2858" i="2"/>
  <c r="E2858" i="2"/>
  <c r="D2858" i="2"/>
  <c r="H2857" i="2"/>
  <c r="O2857" i="2" s="1"/>
  <c r="R2857" i="2" s="1"/>
  <c r="F2857" i="2"/>
  <c r="E2857" i="2"/>
  <c r="D2857" i="2"/>
  <c r="H2856" i="2"/>
  <c r="F2856" i="2"/>
  <c r="E2856" i="2"/>
  <c r="D2856" i="2"/>
  <c r="H2855" i="2"/>
  <c r="O2855" i="2" s="1"/>
  <c r="R2855" i="2" s="1"/>
  <c r="F2855" i="2"/>
  <c r="E2855" i="2"/>
  <c r="D2855" i="2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H2851" i="2"/>
  <c r="O2851" i="2" s="1"/>
  <c r="R2851" i="2" s="1"/>
  <c r="F2851" i="2"/>
  <c r="K2851" i="2" s="1"/>
  <c r="W2851" i="2" s="1"/>
  <c r="E2851" i="2"/>
  <c r="D2851" i="2"/>
  <c r="H2850" i="2"/>
  <c r="O2850" i="2" s="1"/>
  <c r="R2850" i="2" s="1"/>
  <c r="F2850" i="2"/>
  <c r="E2850" i="2"/>
  <c r="D2850" i="2"/>
  <c r="H2849" i="2"/>
  <c r="O2849" i="2" s="1"/>
  <c r="R2849" i="2" s="1"/>
  <c r="F2849" i="2"/>
  <c r="E2849" i="2"/>
  <c r="D2849" i="2"/>
  <c r="H2848" i="2"/>
  <c r="F2848" i="2"/>
  <c r="E2848" i="2"/>
  <c r="D2848" i="2"/>
  <c r="H2847" i="2"/>
  <c r="O2847" i="2" s="1"/>
  <c r="R2847" i="2" s="1"/>
  <c r="F2847" i="2"/>
  <c r="E2847" i="2"/>
  <c r="J2847" i="2" s="1"/>
  <c r="V2847" i="2" s="1"/>
  <c r="D2847" i="2"/>
  <c r="H2846" i="2"/>
  <c r="O2846" i="2" s="1"/>
  <c r="R2846" i="2" s="1"/>
  <c r="F2846" i="2"/>
  <c r="E2846" i="2"/>
  <c r="D2846" i="2"/>
  <c r="H2845" i="2"/>
  <c r="O2845" i="2" s="1"/>
  <c r="R2845" i="2" s="1"/>
  <c r="F2845" i="2"/>
  <c r="E2845" i="2"/>
  <c r="D2845" i="2"/>
  <c r="H2844" i="2"/>
  <c r="F2844" i="2"/>
  <c r="E2844" i="2"/>
  <c r="J2844" i="2" s="1"/>
  <c r="V2844" i="2" s="1"/>
  <c r="D2844" i="2"/>
  <c r="H2843" i="2"/>
  <c r="O2843" i="2" s="1"/>
  <c r="R2843" i="2" s="1"/>
  <c r="F2843" i="2"/>
  <c r="E2843" i="2"/>
  <c r="D2843" i="2"/>
  <c r="H2842" i="2"/>
  <c r="O2842" i="2" s="1"/>
  <c r="R2842" i="2" s="1"/>
  <c r="F2842" i="2"/>
  <c r="E2842" i="2"/>
  <c r="D2842" i="2"/>
  <c r="H2841" i="2"/>
  <c r="O2841" i="2" s="1"/>
  <c r="R2841" i="2" s="1"/>
  <c r="F2841" i="2"/>
  <c r="E2841" i="2"/>
  <c r="J2841" i="2" s="1"/>
  <c r="V2841" i="2" s="1"/>
  <c r="D2841" i="2"/>
  <c r="H2840" i="2"/>
  <c r="O2840" i="2" s="1"/>
  <c r="R2840" i="2" s="1"/>
  <c r="F2840" i="2"/>
  <c r="E2840" i="2"/>
  <c r="D2840" i="2"/>
  <c r="O2839" i="2"/>
  <c r="R2839" i="2" s="1"/>
  <c r="H2839" i="2"/>
  <c r="F2839" i="2"/>
  <c r="K2839" i="2" s="1"/>
  <c r="W2839" i="2" s="1"/>
  <c r="E2839" i="2"/>
  <c r="D2839" i="2"/>
  <c r="H2838" i="2"/>
  <c r="O2838" i="2" s="1"/>
  <c r="R2838" i="2" s="1"/>
  <c r="F2838" i="2"/>
  <c r="K2838" i="2" s="1"/>
  <c r="W2838" i="2" s="1"/>
  <c r="E2838" i="2"/>
  <c r="D2838" i="2"/>
  <c r="H2837" i="2"/>
  <c r="O2837" i="2" s="1"/>
  <c r="R2837" i="2" s="1"/>
  <c r="F2837" i="2"/>
  <c r="E2837" i="2"/>
  <c r="D2837" i="2"/>
  <c r="H2836" i="2"/>
  <c r="O2836" i="2" s="1"/>
  <c r="R2836" i="2" s="1"/>
  <c r="F2836" i="2"/>
  <c r="E2836" i="2"/>
  <c r="D2836" i="2"/>
  <c r="H2835" i="2"/>
  <c r="O2835" i="2" s="1"/>
  <c r="R2835" i="2" s="1"/>
  <c r="F2835" i="2"/>
  <c r="E2835" i="2"/>
  <c r="D2835" i="2"/>
  <c r="H2834" i="2"/>
  <c r="F2834" i="2"/>
  <c r="E2834" i="2"/>
  <c r="D2834" i="2"/>
  <c r="H2833" i="2"/>
  <c r="O2833" i="2" s="1"/>
  <c r="R2833" i="2" s="1"/>
  <c r="F2833" i="2"/>
  <c r="E2833" i="2"/>
  <c r="D2833" i="2"/>
  <c r="H2832" i="2"/>
  <c r="O2832" i="2" s="1"/>
  <c r="R2832" i="2" s="1"/>
  <c r="F2832" i="2"/>
  <c r="E2832" i="2"/>
  <c r="D2832" i="2"/>
  <c r="H2831" i="2"/>
  <c r="O2831" i="2" s="1"/>
  <c r="R2831" i="2" s="1"/>
  <c r="F2831" i="2"/>
  <c r="E2831" i="2"/>
  <c r="D2831" i="2"/>
  <c r="H2830" i="2"/>
  <c r="O2830" i="2" s="1"/>
  <c r="R2830" i="2" s="1"/>
  <c r="F2830" i="2"/>
  <c r="E2830" i="2"/>
  <c r="D2830" i="2"/>
  <c r="H2829" i="2"/>
  <c r="O2829" i="2" s="1"/>
  <c r="R2829" i="2" s="1"/>
  <c r="F2829" i="2"/>
  <c r="E2829" i="2"/>
  <c r="D2829" i="2"/>
  <c r="H2828" i="2"/>
  <c r="O2828" i="2" s="1"/>
  <c r="R2828" i="2" s="1"/>
  <c r="F2828" i="2"/>
  <c r="E2828" i="2"/>
  <c r="D2828" i="2"/>
  <c r="H2827" i="2"/>
  <c r="O2827" i="2" s="1"/>
  <c r="R2827" i="2" s="1"/>
  <c r="F2827" i="2"/>
  <c r="E2827" i="2"/>
  <c r="D2827" i="2"/>
  <c r="H2826" i="2"/>
  <c r="F2826" i="2"/>
  <c r="E2826" i="2"/>
  <c r="D2826" i="2"/>
  <c r="H2825" i="2"/>
  <c r="O2825" i="2" s="1"/>
  <c r="R2825" i="2" s="1"/>
  <c r="F2825" i="2"/>
  <c r="E2825" i="2"/>
  <c r="D2825" i="2"/>
  <c r="H2824" i="2"/>
  <c r="F2824" i="2"/>
  <c r="E2824" i="2"/>
  <c r="D2824" i="2"/>
  <c r="H2823" i="2"/>
  <c r="O2823" i="2" s="1"/>
  <c r="R2823" i="2" s="1"/>
  <c r="F2823" i="2"/>
  <c r="E2823" i="2"/>
  <c r="D2823" i="2"/>
  <c r="H2822" i="2"/>
  <c r="F2822" i="2"/>
  <c r="E2822" i="2"/>
  <c r="D2822" i="2"/>
  <c r="O2821" i="2"/>
  <c r="R2821" i="2" s="1"/>
  <c r="H2821" i="2"/>
  <c r="F2821" i="2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E2819" i="2"/>
  <c r="D2819" i="2"/>
  <c r="H2818" i="2"/>
  <c r="F2818" i="2"/>
  <c r="E2818" i="2"/>
  <c r="J2818" i="2" s="1"/>
  <c r="V2818" i="2" s="1"/>
  <c r="D2818" i="2"/>
  <c r="H2817" i="2"/>
  <c r="O2817" i="2" s="1"/>
  <c r="R2817" i="2" s="1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H2813" i="2"/>
  <c r="O2813" i="2" s="1"/>
  <c r="R2813" i="2" s="1"/>
  <c r="F2813" i="2"/>
  <c r="K2813" i="2" s="1"/>
  <c r="W2813" i="2" s="1"/>
  <c r="E2813" i="2"/>
  <c r="D2813" i="2"/>
  <c r="H2812" i="2"/>
  <c r="F2812" i="2"/>
  <c r="E2812" i="2"/>
  <c r="D2812" i="2"/>
  <c r="H2811" i="2"/>
  <c r="O2811" i="2" s="1"/>
  <c r="R2811" i="2" s="1"/>
  <c r="F2811" i="2"/>
  <c r="E2811" i="2"/>
  <c r="D2811" i="2"/>
  <c r="H2810" i="2"/>
  <c r="O2810" i="2" s="1"/>
  <c r="R2810" i="2" s="1"/>
  <c r="F2810" i="2"/>
  <c r="E2810" i="2"/>
  <c r="D2810" i="2"/>
  <c r="H2809" i="2"/>
  <c r="O2809" i="2" s="1"/>
  <c r="R2809" i="2" s="1"/>
  <c r="F2809" i="2"/>
  <c r="E2809" i="2"/>
  <c r="J2809" i="2" s="1"/>
  <c r="V2809" i="2" s="1"/>
  <c r="D2809" i="2"/>
  <c r="H2808" i="2"/>
  <c r="O2808" i="2" s="1"/>
  <c r="R2808" i="2" s="1"/>
  <c r="F2808" i="2"/>
  <c r="E2808" i="2"/>
  <c r="D2808" i="2"/>
  <c r="H2807" i="2"/>
  <c r="O2807" i="2" s="1"/>
  <c r="R2807" i="2" s="1"/>
  <c r="F2807" i="2"/>
  <c r="E2807" i="2"/>
  <c r="J2807" i="2" s="1"/>
  <c r="V2807" i="2" s="1"/>
  <c r="D2807" i="2"/>
  <c r="H2806" i="2"/>
  <c r="F2806" i="2"/>
  <c r="E2806" i="2"/>
  <c r="D2806" i="2"/>
  <c r="H2805" i="2"/>
  <c r="P2805" i="2" s="1"/>
  <c r="S2805" i="2" s="1"/>
  <c r="F2805" i="2"/>
  <c r="E2805" i="2"/>
  <c r="D2805" i="2"/>
  <c r="Q2804" i="2"/>
  <c r="T2804" i="2" s="1"/>
  <c r="H2804" i="2"/>
  <c r="P2804" i="2" s="1"/>
  <c r="S2804" i="2" s="1"/>
  <c r="F2804" i="2"/>
  <c r="K2804" i="2" s="1"/>
  <c r="W2804" i="2" s="1"/>
  <c r="E2804" i="2"/>
  <c r="D2804" i="2"/>
  <c r="I2804" i="2" s="1"/>
  <c r="U2804" i="2" s="1"/>
  <c r="H2803" i="2"/>
  <c r="P2803" i="2" s="1"/>
  <c r="S2803" i="2" s="1"/>
  <c r="F2803" i="2"/>
  <c r="K2803" i="2" s="1"/>
  <c r="W2803" i="2" s="1"/>
  <c r="E2803" i="2"/>
  <c r="D2803" i="2"/>
  <c r="I2803" i="2" s="1"/>
  <c r="U2803" i="2" s="1"/>
  <c r="H2802" i="2"/>
  <c r="F2802" i="2"/>
  <c r="K2802" i="2" s="1"/>
  <c r="W2802" i="2" s="1"/>
  <c r="E2802" i="2"/>
  <c r="D2802" i="2"/>
  <c r="Q2801" i="2"/>
  <c r="T2801" i="2" s="1"/>
  <c r="J2801" i="2"/>
  <c r="V2801" i="2" s="1"/>
  <c r="H2801" i="2"/>
  <c r="P2801" i="2" s="1"/>
  <c r="S2801" i="2" s="1"/>
  <c r="F2801" i="2"/>
  <c r="E2801" i="2"/>
  <c r="D2801" i="2"/>
  <c r="I2801" i="2" s="1"/>
  <c r="U2801" i="2" s="1"/>
  <c r="H2800" i="2"/>
  <c r="F2800" i="2"/>
  <c r="K2800" i="2" s="1"/>
  <c r="W2800" i="2" s="1"/>
  <c r="E2800" i="2"/>
  <c r="D2800" i="2"/>
  <c r="J2799" i="2"/>
  <c r="V2799" i="2" s="1"/>
  <c r="H2799" i="2"/>
  <c r="P2799" i="2" s="1"/>
  <c r="S2799" i="2" s="1"/>
  <c r="F2799" i="2"/>
  <c r="E2799" i="2"/>
  <c r="D2799" i="2"/>
  <c r="I2799" i="2" s="1"/>
  <c r="U2799" i="2" s="1"/>
  <c r="H2798" i="2"/>
  <c r="P2798" i="2" s="1"/>
  <c r="S2798" i="2" s="1"/>
  <c r="F2798" i="2"/>
  <c r="E2798" i="2"/>
  <c r="D2798" i="2"/>
  <c r="J2797" i="2"/>
  <c r="V2797" i="2" s="1"/>
  <c r="H2797" i="2"/>
  <c r="F2797" i="2"/>
  <c r="E2797" i="2"/>
  <c r="D2797" i="2"/>
  <c r="I2797" i="2" s="1"/>
  <c r="U2797" i="2" s="1"/>
  <c r="H2796" i="2"/>
  <c r="P2796" i="2" s="1"/>
  <c r="S2796" i="2" s="1"/>
  <c r="F2796" i="2"/>
  <c r="E2796" i="2"/>
  <c r="J2796" i="2" s="1"/>
  <c r="V2796" i="2" s="1"/>
  <c r="D2796" i="2"/>
  <c r="H2795" i="2"/>
  <c r="F2795" i="2"/>
  <c r="E2795" i="2"/>
  <c r="J2795" i="2" s="1"/>
  <c r="V2795" i="2" s="1"/>
  <c r="D2795" i="2"/>
  <c r="H2794" i="2"/>
  <c r="P2794" i="2" s="1"/>
  <c r="S2794" i="2" s="1"/>
  <c r="F2794" i="2"/>
  <c r="E2794" i="2"/>
  <c r="D2794" i="2"/>
  <c r="Q2793" i="2"/>
  <c r="T2793" i="2" s="1"/>
  <c r="H2793" i="2"/>
  <c r="P2793" i="2" s="1"/>
  <c r="S2793" i="2" s="1"/>
  <c r="F2793" i="2"/>
  <c r="K2793" i="2" s="1"/>
  <c r="W2793" i="2" s="1"/>
  <c r="E2793" i="2"/>
  <c r="D2793" i="2"/>
  <c r="I2793" i="2" s="1"/>
  <c r="U2793" i="2" s="1"/>
  <c r="H2792" i="2"/>
  <c r="F2792" i="2"/>
  <c r="E2792" i="2"/>
  <c r="D2792" i="2"/>
  <c r="H2791" i="2"/>
  <c r="P2791" i="2" s="1"/>
  <c r="S2791" i="2" s="1"/>
  <c r="F2791" i="2"/>
  <c r="E2791" i="2"/>
  <c r="D2791" i="2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H2789" i="2"/>
  <c r="F2789" i="2"/>
  <c r="E2789" i="2"/>
  <c r="D2789" i="2"/>
  <c r="H2788" i="2"/>
  <c r="P2788" i="2" s="1"/>
  <c r="S2788" i="2" s="1"/>
  <c r="F2788" i="2"/>
  <c r="E2788" i="2"/>
  <c r="J2788" i="2" s="1"/>
  <c r="V2788" i="2" s="1"/>
  <c r="D2788" i="2"/>
  <c r="H2787" i="2"/>
  <c r="F2787" i="2"/>
  <c r="E2787" i="2"/>
  <c r="J2787" i="2" s="1"/>
  <c r="V2787" i="2" s="1"/>
  <c r="D2787" i="2"/>
  <c r="H2786" i="2"/>
  <c r="P2786" i="2" s="1"/>
  <c r="S2786" i="2" s="1"/>
  <c r="F2786" i="2"/>
  <c r="E2786" i="2"/>
  <c r="D2786" i="2"/>
  <c r="Q2785" i="2"/>
  <c r="T2785" i="2" s="1"/>
  <c r="H2785" i="2"/>
  <c r="P2785" i="2" s="1"/>
  <c r="S2785" i="2" s="1"/>
  <c r="F2785" i="2"/>
  <c r="K2785" i="2" s="1"/>
  <c r="W2785" i="2" s="1"/>
  <c r="E2785" i="2"/>
  <c r="D2785" i="2"/>
  <c r="I2785" i="2" s="1"/>
  <c r="U2785" i="2" s="1"/>
  <c r="H2784" i="2"/>
  <c r="F2784" i="2"/>
  <c r="K2784" i="2" s="1"/>
  <c r="W2784" i="2" s="1"/>
  <c r="E2784" i="2"/>
  <c r="D2784" i="2"/>
  <c r="Q2783" i="2"/>
  <c r="T2783" i="2" s="1"/>
  <c r="J2783" i="2"/>
  <c r="V2783" i="2" s="1"/>
  <c r="H2783" i="2"/>
  <c r="P2783" i="2" s="1"/>
  <c r="S2783" i="2" s="1"/>
  <c r="F2783" i="2"/>
  <c r="E2783" i="2"/>
  <c r="D2783" i="2"/>
  <c r="I2783" i="2" s="1"/>
  <c r="U2783" i="2" s="1"/>
  <c r="H2782" i="2"/>
  <c r="P2782" i="2" s="1"/>
  <c r="S2782" i="2" s="1"/>
  <c r="F2782" i="2"/>
  <c r="E2782" i="2"/>
  <c r="J2782" i="2" s="1"/>
  <c r="V2782" i="2" s="1"/>
  <c r="D2782" i="2"/>
  <c r="H2781" i="2"/>
  <c r="F2781" i="2"/>
  <c r="E2781" i="2"/>
  <c r="D2781" i="2"/>
  <c r="H2780" i="2"/>
  <c r="P2780" i="2" s="1"/>
  <c r="S2780" i="2" s="1"/>
  <c r="F2780" i="2"/>
  <c r="E2780" i="2"/>
  <c r="D2780" i="2"/>
  <c r="Q2779" i="2"/>
  <c r="T2779" i="2" s="1"/>
  <c r="H2779" i="2"/>
  <c r="P2779" i="2" s="1"/>
  <c r="S2779" i="2" s="1"/>
  <c r="F2779" i="2"/>
  <c r="K2779" i="2" s="1"/>
  <c r="W2779" i="2" s="1"/>
  <c r="E2779" i="2"/>
  <c r="D2779" i="2"/>
  <c r="H2778" i="2"/>
  <c r="P2778" i="2" s="1"/>
  <c r="S2778" i="2" s="1"/>
  <c r="F2778" i="2"/>
  <c r="K2778" i="2" s="1"/>
  <c r="W2778" i="2" s="1"/>
  <c r="E2778" i="2"/>
  <c r="D2778" i="2"/>
  <c r="H2777" i="2"/>
  <c r="F2777" i="2"/>
  <c r="E2777" i="2"/>
  <c r="J2777" i="2" s="1"/>
  <c r="V2777" i="2" s="1"/>
  <c r="D2777" i="2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H2775" i="2"/>
  <c r="F2775" i="2"/>
  <c r="K2775" i="2" s="1"/>
  <c r="W2775" i="2" s="1"/>
  <c r="E2775" i="2"/>
  <c r="D2775" i="2"/>
  <c r="H2774" i="2"/>
  <c r="P2774" i="2" s="1"/>
  <c r="S2774" i="2" s="1"/>
  <c r="F2774" i="2"/>
  <c r="E2774" i="2"/>
  <c r="D2774" i="2"/>
  <c r="H2773" i="2"/>
  <c r="P2773" i="2" s="1"/>
  <c r="S2773" i="2" s="1"/>
  <c r="F2773" i="2"/>
  <c r="E2773" i="2"/>
  <c r="J2773" i="2" s="1"/>
  <c r="V2773" i="2" s="1"/>
  <c r="D2773" i="2"/>
  <c r="H2772" i="2"/>
  <c r="F2772" i="2"/>
  <c r="E2772" i="2"/>
  <c r="D2772" i="2"/>
  <c r="Q2771" i="2"/>
  <c r="T2771" i="2" s="1"/>
  <c r="H2771" i="2"/>
  <c r="P2771" i="2" s="1"/>
  <c r="S2771" i="2" s="1"/>
  <c r="F2771" i="2"/>
  <c r="K2771" i="2" s="1"/>
  <c r="W2771" i="2" s="1"/>
  <c r="E2771" i="2"/>
  <c r="D2771" i="2"/>
  <c r="I2771" i="2" s="1"/>
  <c r="U2771" i="2" s="1"/>
  <c r="H2770" i="2"/>
  <c r="P2770" i="2" s="1"/>
  <c r="S2770" i="2" s="1"/>
  <c r="F2770" i="2"/>
  <c r="K2770" i="2" s="1"/>
  <c r="W2770" i="2" s="1"/>
  <c r="E2770" i="2"/>
  <c r="D2770" i="2"/>
  <c r="H2769" i="2"/>
  <c r="F2769" i="2"/>
  <c r="E2769" i="2"/>
  <c r="D2769" i="2"/>
  <c r="H2768" i="2"/>
  <c r="P2768" i="2" s="1"/>
  <c r="S2768" i="2" s="1"/>
  <c r="F2768" i="2"/>
  <c r="E2768" i="2"/>
  <c r="D2768" i="2"/>
  <c r="H2767" i="2"/>
  <c r="F2767" i="2"/>
  <c r="E2767" i="2"/>
  <c r="D2767" i="2"/>
  <c r="Q2766" i="2"/>
  <c r="T2766" i="2" s="1"/>
  <c r="H2766" i="2"/>
  <c r="P2766" i="2" s="1"/>
  <c r="S2766" i="2" s="1"/>
  <c r="F2766" i="2"/>
  <c r="E2766" i="2"/>
  <c r="D2766" i="2"/>
  <c r="I2766" i="2" s="1"/>
  <c r="U2766" i="2" s="1"/>
  <c r="H2765" i="2"/>
  <c r="P2765" i="2" s="1"/>
  <c r="S2765" i="2" s="1"/>
  <c r="F2765" i="2"/>
  <c r="E2765" i="2"/>
  <c r="J2765" i="2" s="1"/>
  <c r="V2765" i="2" s="1"/>
  <c r="D2765" i="2"/>
  <c r="H2764" i="2"/>
  <c r="F2764" i="2"/>
  <c r="E2764" i="2"/>
  <c r="D2764" i="2"/>
  <c r="Q2763" i="2"/>
  <c r="T2763" i="2" s="1"/>
  <c r="H2763" i="2"/>
  <c r="P2763" i="2" s="1"/>
  <c r="S2763" i="2" s="1"/>
  <c r="F2763" i="2"/>
  <c r="K2763" i="2" s="1"/>
  <c r="W2763" i="2" s="1"/>
  <c r="E2763" i="2"/>
  <c r="D2763" i="2"/>
  <c r="H2762" i="2"/>
  <c r="F2762" i="2"/>
  <c r="E2762" i="2"/>
  <c r="D2762" i="2"/>
  <c r="R2761" i="2"/>
  <c r="Q2761" i="2"/>
  <c r="T2761" i="2" s="1"/>
  <c r="H2761" i="2"/>
  <c r="O2761" i="2" s="1"/>
  <c r="F2761" i="2"/>
  <c r="K2761" i="2" s="1"/>
  <c r="W2761" i="2" s="1"/>
  <c r="E2761" i="2"/>
  <c r="J2761" i="2" s="1"/>
  <c r="V2761" i="2" s="1"/>
  <c r="D2761" i="2"/>
  <c r="H2760" i="2"/>
  <c r="F2760" i="2"/>
  <c r="E2760" i="2"/>
  <c r="D2760" i="2"/>
  <c r="H2759" i="2"/>
  <c r="F2759" i="2"/>
  <c r="K2759" i="2" s="1"/>
  <c r="W2759" i="2" s="1"/>
  <c r="E2759" i="2"/>
  <c r="D2759" i="2"/>
  <c r="H2758" i="2"/>
  <c r="F2758" i="2"/>
  <c r="E2758" i="2"/>
  <c r="D2758" i="2"/>
  <c r="H2757" i="2"/>
  <c r="F2757" i="2"/>
  <c r="E2757" i="2"/>
  <c r="D2757" i="2"/>
  <c r="H2756" i="2"/>
  <c r="O2756" i="2" s="1"/>
  <c r="R2756" i="2" s="1"/>
  <c r="F2756" i="2"/>
  <c r="E2756" i="2"/>
  <c r="D2756" i="2"/>
  <c r="Q2755" i="2"/>
  <c r="T2755" i="2" s="1"/>
  <c r="H2755" i="2"/>
  <c r="O2755" i="2" s="1"/>
  <c r="R2755" i="2" s="1"/>
  <c r="F2755" i="2"/>
  <c r="E2755" i="2"/>
  <c r="J2755" i="2" s="1"/>
  <c r="V2755" i="2" s="1"/>
  <c r="D2755" i="2"/>
  <c r="H2754" i="2"/>
  <c r="O2754" i="2" s="1"/>
  <c r="R2754" i="2" s="1"/>
  <c r="F2754" i="2"/>
  <c r="E2754" i="2"/>
  <c r="D2754" i="2"/>
  <c r="Q2753" i="2"/>
  <c r="T2753" i="2" s="1"/>
  <c r="H2753" i="2"/>
  <c r="O2753" i="2" s="1"/>
  <c r="R2753" i="2" s="1"/>
  <c r="F2753" i="2"/>
  <c r="E2753" i="2"/>
  <c r="J2753" i="2" s="1"/>
  <c r="V2753" i="2" s="1"/>
  <c r="D2753" i="2"/>
  <c r="P2752" i="2"/>
  <c r="S2752" i="2" s="1"/>
  <c r="H2752" i="2"/>
  <c r="F2752" i="2"/>
  <c r="E2752" i="2"/>
  <c r="D2752" i="2"/>
  <c r="I2752" i="2" s="1"/>
  <c r="U2752" i="2" s="1"/>
  <c r="H2751" i="2"/>
  <c r="F2751" i="2"/>
  <c r="E2751" i="2"/>
  <c r="D2751" i="2"/>
  <c r="H2750" i="2"/>
  <c r="F2750" i="2"/>
  <c r="E2750" i="2"/>
  <c r="J2750" i="2" s="1"/>
  <c r="V2750" i="2" s="1"/>
  <c r="D2750" i="2"/>
  <c r="H2749" i="2"/>
  <c r="F2749" i="2"/>
  <c r="E2749" i="2"/>
  <c r="D2749" i="2"/>
  <c r="R2748" i="2"/>
  <c r="H2748" i="2"/>
  <c r="O2748" i="2" s="1"/>
  <c r="F2748" i="2"/>
  <c r="E2748" i="2"/>
  <c r="J2748" i="2" s="1"/>
  <c r="V2748" i="2" s="1"/>
  <c r="D2748" i="2"/>
  <c r="H2747" i="2"/>
  <c r="O2747" i="2" s="1"/>
  <c r="R2747" i="2" s="1"/>
  <c r="F2747" i="2"/>
  <c r="E2747" i="2"/>
  <c r="D2747" i="2"/>
  <c r="Q2746" i="2"/>
  <c r="T2746" i="2" s="1"/>
  <c r="H2746" i="2"/>
  <c r="O2746" i="2" s="1"/>
  <c r="R2746" i="2" s="1"/>
  <c r="F2746" i="2"/>
  <c r="E2746" i="2"/>
  <c r="J2746" i="2" s="1"/>
  <c r="V2746" i="2" s="1"/>
  <c r="D2746" i="2"/>
  <c r="H2745" i="2"/>
  <c r="O2745" i="2" s="1"/>
  <c r="R2745" i="2" s="1"/>
  <c r="F2745" i="2"/>
  <c r="E2745" i="2"/>
  <c r="D2745" i="2"/>
  <c r="H2744" i="2"/>
  <c r="F2744" i="2"/>
  <c r="E2744" i="2"/>
  <c r="D2744" i="2"/>
  <c r="K2743" i="2"/>
  <c r="W2743" i="2" s="1"/>
  <c r="H2743" i="2"/>
  <c r="F2743" i="2"/>
  <c r="E2743" i="2"/>
  <c r="D2743" i="2"/>
  <c r="I2743" i="2" s="1"/>
  <c r="U2743" i="2" s="1"/>
  <c r="H2742" i="2"/>
  <c r="F2742" i="2"/>
  <c r="E2742" i="2"/>
  <c r="D2742" i="2"/>
  <c r="H2741" i="2"/>
  <c r="F2741" i="2"/>
  <c r="E2741" i="2"/>
  <c r="D2741" i="2"/>
  <c r="Q2740" i="2"/>
  <c r="T2740" i="2" s="1"/>
  <c r="H2740" i="2"/>
  <c r="O2740" i="2" s="1"/>
  <c r="R2740" i="2" s="1"/>
  <c r="F2740" i="2"/>
  <c r="K2740" i="2" s="1"/>
  <c r="W2740" i="2" s="1"/>
  <c r="E2740" i="2"/>
  <c r="D2740" i="2"/>
  <c r="I2740" i="2" s="1"/>
  <c r="U2740" i="2" s="1"/>
  <c r="Q2739" i="2"/>
  <c r="T2739" i="2" s="1"/>
  <c r="P2739" i="2"/>
  <c r="S2739" i="2" s="1"/>
  <c r="H2739" i="2"/>
  <c r="O2739" i="2" s="1"/>
  <c r="R2739" i="2" s="1"/>
  <c r="F2739" i="2"/>
  <c r="K2739" i="2" s="1"/>
  <c r="W2739" i="2" s="1"/>
  <c r="E2739" i="2"/>
  <c r="J2739" i="2" s="1"/>
  <c r="V2739" i="2" s="1"/>
  <c r="D2739" i="2"/>
  <c r="I2739" i="2" s="1"/>
  <c r="U2739" i="2" s="1"/>
  <c r="P2738" i="2"/>
  <c r="S2738" i="2" s="1"/>
  <c r="H2738" i="2"/>
  <c r="O2738" i="2" s="1"/>
  <c r="R2738" i="2" s="1"/>
  <c r="F2738" i="2"/>
  <c r="K2738" i="2" s="1"/>
  <c r="W2738" i="2" s="1"/>
  <c r="E2738" i="2"/>
  <c r="D2738" i="2"/>
  <c r="I2738" i="2" s="1"/>
  <c r="U2738" i="2" s="1"/>
  <c r="Q2737" i="2"/>
  <c r="T2737" i="2" s="1"/>
  <c r="P2737" i="2"/>
  <c r="S2737" i="2" s="1"/>
  <c r="H2737" i="2"/>
  <c r="O2737" i="2" s="1"/>
  <c r="R2737" i="2" s="1"/>
  <c r="F2737" i="2"/>
  <c r="E2737" i="2"/>
  <c r="J2737" i="2" s="1"/>
  <c r="V2737" i="2" s="1"/>
  <c r="D2737" i="2"/>
  <c r="I2737" i="2" s="1"/>
  <c r="U2737" i="2" s="1"/>
  <c r="H2736" i="2"/>
  <c r="P2736" i="2" s="1"/>
  <c r="S2736" i="2" s="1"/>
  <c r="F2736" i="2"/>
  <c r="E2736" i="2"/>
  <c r="D2736" i="2"/>
  <c r="H2735" i="2"/>
  <c r="F2735" i="2"/>
  <c r="E2735" i="2"/>
  <c r="D2735" i="2"/>
  <c r="J2734" i="2"/>
  <c r="V2734" i="2" s="1"/>
  <c r="H2734" i="2"/>
  <c r="F2734" i="2"/>
  <c r="E2734" i="2"/>
  <c r="D2734" i="2"/>
  <c r="I2734" i="2" s="1"/>
  <c r="U2734" i="2" s="1"/>
  <c r="H2733" i="2"/>
  <c r="F2733" i="2"/>
  <c r="K2733" i="2" s="1"/>
  <c r="W2733" i="2" s="1"/>
  <c r="E2733" i="2"/>
  <c r="D2733" i="2"/>
  <c r="R2732" i="2"/>
  <c r="Q2732" i="2"/>
  <c r="T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P2731" i="2"/>
  <c r="S2731" i="2" s="1"/>
  <c r="H2731" i="2"/>
  <c r="O2731" i="2" s="1"/>
  <c r="R2731" i="2" s="1"/>
  <c r="F2731" i="2"/>
  <c r="K2731" i="2" s="1"/>
  <c r="W2731" i="2" s="1"/>
  <c r="E2731" i="2"/>
  <c r="D2731" i="2"/>
  <c r="I2731" i="2" s="1"/>
  <c r="U2731" i="2" s="1"/>
  <c r="Q2730" i="2"/>
  <c r="T2730" i="2" s="1"/>
  <c r="P2730" i="2"/>
  <c r="S2730" i="2" s="1"/>
  <c r="H2730" i="2"/>
  <c r="O2730" i="2" s="1"/>
  <c r="R2730" i="2" s="1"/>
  <c r="F2730" i="2"/>
  <c r="K2730" i="2" s="1"/>
  <c r="W2730" i="2" s="1"/>
  <c r="E2730" i="2"/>
  <c r="J2730" i="2" s="1"/>
  <c r="V2730" i="2" s="1"/>
  <c r="D2730" i="2"/>
  <c r="I2730" i="2" s="1"/>
  <c r="U2730" i="2" s="1"/>
  <c r="P2729" i="2"/>
  <c r="S2729" i="2" s="1"/>
  <c r="H2729" i="2"/>
  <c r="O2729" i="2" s="1"/>
  <c r="R2729" i="2" s="1"/>
  <c r="F2729" i="2"/>
  <c r="E2729" i="2"/>
  <c r="D2729" i="2"/>
  <c r="I2729" i="2" s="1"/>
  <c r="U2729" i="2" s="1"/>
  <c r="H2728" i="2"/>
  <c r="F2728" i="2"/>
  <c r="K2728" i="2" s="1"/>
  <c r="W2728" i="2" s="1"/>
  <c r="E2728" i="2"/>
  <c r="D2728" i="2"/>
  <c r="Q2727" i="2"/>
  <c r="T2727" i="2" s="1"/>
  <c r="P2727" i="2"/>
  <c r="S2727" i="2" s="1"/>
  <c r="H2727" i="2"/>
  <c r="O2727" i="2" s="1"/>
  <c r="R2727" i="2" s="1"/>
  <c r="F2727" i="2"/>
  <c r="E2727" i="2"/>
  <c r="J2727" i="2" s="1"/>
  <c r="V2727" i="2" s="1"/>
  <c r="D2727" i="2"/>
  <c r="I2727" i="2" s="1"/>
  <c r="U2727" i="2" s="1"/>
  <c r="H2726" i="2"/>
  <c r="P2726" i="2" s="1"/>
  <c r="S2726" i="2" s="1"/>
  <c r="F2726" i="2"/>
  <c r="E2726" i="2"/>
  <c r="D2726" i="2"/>
  <c r="H2725" i="2"/>
  <c r="F2725" i="2"/>
  <c r="E2725" i="2"/>
  <c r="D2725" i="2"/>
  <c r="P2724" i="2"/>
  <c r="S2724" i="2" s="1"/>
  <c r="H2724" i="2"/>
  <c r="Q2724" i="2" s="1"/>
  <c r="T2724" i="2" s="1"/>
  <c r="F2724" i="2"/>
  <c r="E2724" i="2"/>
  <c r="D2724" i="2"/>
  <c r="I2724" i="2" s="1"/>
  <c r="U2724" i="2" s="1"/>
  <c r="H2723" i="2"/>
  <c r="Q2723" i="2" s="1"/>
  <c r="T2723" i="2" s="1"/>
  <c r="F2723" i="2"/>
  <c r="E2723" i="2"/>
  <c r="D2723" i="2"/>
  <c r="H2722" i="2"/>
  <c r="F2722" i="2"/>
  <c r="E2722" i="2"/>
  <c r="D2722" i="2"/>
  <c r="H2721" i="2"/>
  <c r="Q2721" i="2" s="1"/>
  <c r="T2721" i="2" s="1"/>
  <c r="F2721" i="2"/>
  <c r="E2721" i="2"/>
  <c r="D2721" i="2"/>
  <c r="T2720" i="2"/>
  <c r="H2720" i="2"/>
  <c r="Q2720" i="2" s="1"/>
  <c r="F2720" i="2"/>
  <c r="E2720" i="2"/>
  <c r="J2720" i="2" s="1"/>
  <c r="V2720" i="2" s="1"/>
  <c r="D2720" i="2"/>
  <c r="P2719" i="2"/>
  <c r="S2719" i="2" s="1"/>
  <c r="H2719" i="2"/>
  <c r="Q2719" i="2" s="1"/>
  <c r="T2719" i="2" s="1"/>
  <c r="F2719" i="2"/>
  <c r="E2719" i="2"/>
  <c r="D2719" i="2"/>
  <c r="I2719" i="2" s="1"/>
  <c r="U2719" i="2" s="1"/>
  <c r="H2718" i="2"/>
  <c r="F2718" i="2"/>
  <c r="E2718" i="2"/>
  <c r="D2718" i="2"/>
  <c r="H2717" i="2"/>
  <c r="Q2717" i="2" s="1"/>
  <c r="T2717" i="2" s="1"/>
  <c r="F2717" i="2"/>
  <c r="E2717" i="2"/>
  <c r="D2717" i="2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H2715" i="2"/>
  <c r="F2715" i="2"/>
  <c r="E2715" i="2"/>
  <c r="D2715" i="2"/>
  <c r="H2714" i="2"/>
  <c r="Q2714" i="2" s="1"/>
  <c r="T2714" i="2" s="1"/>
  <c r="F2714" i="2"/>
  <c r="E2714" i="2"/>
  <c r="D2714" i="2"/>
  <c r="H2713" i="2"/>
  <c r="Q2713" i="2" s="1"/>
  <c r="T2713" i="2" s="1"/>
  <c r="F2713" i="2"/>
  <c r="E2713" i="2"/>
  <c r="D2713" i="2"/>
  <c r="H2712" i="2"/>
  <c r="Q2712" i="2" s="1"/>
  <c r="T2712" i="2" s="1"/>
  <c r="F2712" i="2"/>
  <c r="K2712" i="2" s="1"/>
  <c r="W2712" i="2" s="1"/>
  <c r="E2712" i="2"/>
  <c r="J2712" i="2" s="1"/>
  <c r="V2712" i="2" s="1"/>
  <c r="D2712" i="2"/>
  <c r="H2711" i="2"/>
  <c r="P2711" i="2" s="1"/>
  <c r="S2711" i="2" s="1"/>
  <c r="F2711" i="2"/>
  <c r="E2711" i="2"/>
  <c r="J2711" i="2" s="1"/>
  <c r="V2711" i="2" s="1"/>
  <c r="D2711" i="2"/>
  <c r="Q2710" i="2"/>
  <c r="T2710" i="2" s="1"/>
  <c r="H2710" i="2"/>
  <c r="P2710" i="2" s="1"/>
  <c r="S2710" i="2" s="1"/>
  <c r="F2710" i="2"/>
  <c r="K2710" i="2" s="1"/>
  <c r="W2710" i="2" s="1"/>
  <c r="E2710" i="2"/>
  <c r="D2710" i="2"/>
  <c r="I2710" i="2" s="1"/>
  <c r="U2710" i="2" s="1"/>
  <c r="H2709" i="2"/>
  <c r="F2709" i="2"/>
  <c r="E2709" i="2"/>
  <c r="D2709" i="2"/>
  <c r="H2708" i="2"/>
  <c r="P2708" i="2" s="1"/>
  <c r="S2708" i="2" s="1"/>
  <c r="F2708" i="2"/>
  <c r="E2708" i="2"/>
  <c r="D2708" i="2"/>
  <c r="H2707" i="2"/>
  <c r="P2707" i="2" s="1"/>
  <c r="S2707" i="2" s="1"/>
  <c r="F2707" i="2"/>
  <c r="E2707" i="2"/>
  <c r="D2707" i="2"/>
  <c r="Q2706" i="2"/>
  <c r="T2706" i="2" s="1"/>
  <c r="H2706" i="2"/>
  <c r="P2706" i="2" s="1"/>
  <c r="S2706" i="2" s="1"/>
  <c r="F2706" i="2"/>
  <c r="K2706" i="2" s="1"/>
  <c r="W2706" i="2" s="1"/>
  <c r="E2706" i="2"/>
  <c r="D2706" i="2"/>
  <c r="I2706" i="2" s="1"/>
  <c r="U2706" i="2" s="1"/>
  <c r="H2705" i="2"/>
  <c r="F2705" i="2"/>
  <c r="E2705" i="2"/>
  <c r="D2705" i="2"/>
  <c r="H2704" i="2"/>
  <c r="P2704" i="2" s="1"/>
  <c r="S2704" i="2" s="1"/>
  <c r="F2704" i="2"/>
  <c r="E2704" i="2"/>
  <c r="J2704" i="2" s="1"/>
  <c r="V2704" i="2" s="1"/>
  <c r="D2704" i="2"/>
  <c r="H2703" i="2"/>
  <c r="P2703" i="2" s="1"/>
  <c r="S2703" i="2" s="1"/>
  <c r="F2703" i="2"/>
  <c r="E2703" i="2"/>
  <c r="J2703" i="2" s="1"/>
  <c r="V2703" i="2" s="1"/>
  <c r="D2703" i="2"/>
  <c r="Q2702" i="2"/>
  <c r="T2702" i="2" s="1"/>
  <c r="H2702" i="2"/>
  <c r="P2702" i="2" s="1"/>
  <c r="S2702" i="2" s="1"/>
  <c r="F2702" i="2"/>
  <c r="K2702" i="2" s="1"/>
  <c r="W2702" i="2" s="1"/>
  <c r="E2702" i="2"/>
  <c r="D2702" i="2"/>
  <c r="I2702" i="2" s="1"/>
  <c r="U2702" i="2" s="1"/>
  <c r="H2701" i="2"/>
  <c r="F2701" i="2"/>
  <c r="E2701" i="2"/>
  <c r="D2701" i="2"/>
  <c r="H2700" i="2"/>
  <c r="P2700" i="2" s="1"/>
  <c r="S2700" i="2" s="1"/>
  <c r="F2700" i="2"/>
  <c r="E2700" i="2"/>
  <c r="D2700" i="2"/>
  <c r="H2699" i="2"/>
  <c r="P2699" i="2" s="1"/>
  <c r="S2699" i="2" s="1"/>
  <c r="F2699" i="2"/>
  <c r="E2699" i="2"/>
  <c r="D2699" i="2"/>
  <c r="Q2698" i="2"/>
  <c r="T2698" i="2" s="1"/>
  <c r="H2698" i="2"/>
  <c r="P2698" i="2" s="1"/>
  <c r="S2698" i="2" s="1"/>
  <c r="F2698" i="2"/>
  <c r="K2698" i="2" s="1"/>
  <c r="W2698" i="2" s="1"/>
  <c r="E2698" i="2"/>
  <c r="D2698" i="2"/>
  <c r="I2698" i="2" s="1"/>
  <c r="U2698" i="2" s="1"/>
  <c r="H2697" i="2"/>
  <c r="F2697" i="2"/>
  <c r="E2697" i="2"/>
  <c r="D2697" i="2"/>
  <c r="H2696" i="2"/>
  <c r="P2696" i="2" s="1"/>
  <c r="S2696" i="2" s="1"/>
  <c r="F2696" i="2"/>
  <c r="E2696" i="2"/>
  <c r="J2696" i="2" s="1"/>
  <c r="V2696" i="2" s="1"/>
  <c r="D2696" i="2"/>
  <c r="H2695" i="2"/>
  <c r="P2695" i="2" s="1"/>
  <c r="S2695" i="2" s="1"/>
  <c r="F2695" i="2"/>
  <c r="E2695" i="2"/>
  <c r="J2695" i="2" s="1"/>
  <c r="V2695" i="2" s="1"/>
  <c r="D2695" i="2"/>
  <c r="Q2694" i="2"/>
  <c r="T2694" i="2" s="1"/>
  <c r="H2694" i="2"/>
  <c r="P2694" i="2" s="1"/>
  <c r="S2694" i="2" s="1"/>
  <c r="F2694" i="2"/>
  <c r="K2694" i="2" s="1"/>
  <c r="W2694" i="2" s="1"/>
  <c r="E2694" i="2"/>
  <c r="D2694" i="2"/>
  <c r="I2694" i="2" s="1"/>
  <c r="U2694" i="2" s="1"/>
  <c r="H2693" i="2"/>
  <c r="F2693" i="2"/>
  <c r="E2693" i="2"/>
  <c r="D2693" i="2"/>
  <c r="H2692" i="2"/>
  <c r="P2692" i="2" s="1"/>
  <c r="S2692" i="2" s="1"/>
  <c r="F2692" i="2"/>
  <c r="E2692" i="2"/>
  <c r="D2692" i="2"/>
  <c r="H2691" i="2"/>
  <c r="P2691" i="2" s="1"/>
  <c r="S2691" i="2" s="1"/>
  <c r="F2691" i="2"/>
  <c r="E2691" i="2"/>
  <c r="D2691" i="2"/>
  <c r="Q2690" i="2"/>
  <c r="T2690" i="2" s="1"/>
  <c r="H2690" i="2"/>
  <c r="P2690" i="2" s="1"/>
  <c r="S2690" i="2" s="1"/>
  <c r="F2690" i="2"/>
  <c r="K2690" i="2" s="1"/>
  <c r="W2690" i="2" s="1"/>
  <c r="E2690" i="2"/>
  <c r="D2690" i="2"/>
  <c r="I2690" i="2" s="1"/>
  <c r="U2690" i="2" s="1"/>
  <c r="H2689" i="2"/>
  <c r="F2689" i="2"/>
  <c r="E2689" i="2"/>
  <c r="D2689" i="2"/>
  <c r="H2688" i="2"/>
  <c r="P2688" i="2" s="1"/>
  <c r="S2688" i="2" s="1"/>
  <c r="F2688" i="2"/>
  <c r="E2688" i="2"/>
  <c r="J2688" i="2" s="1"/>
  <c r="V2688" i="2" s="1"/>
  <c r="D2688" i="2"/>
  <c r="H2687" i="2"/>
  <c r="P2687" i="2" s="1"/>
  <c r="S2687" i="2" s="1"/>
  <c r="F2687" i="2"/>
  <c r="E2687" i="2"/>
  <c r="J2687" i="2" s="1"/>
  <c r="V2687" i="2" s="1"/>
  <c r="D2687" i="2"/>
  <c r="Q2686" i="2"/>
  <c r="T2686" i="2" s="1"/>
  <c r="H2686" i="2"/>
  <c r="P2686" i="2" s="1"/>
  <c r="S2686" i="2" s="1"/>
  <c r="F2686" i="2"/>
  <c r="K2686" i="2" s="1"/>
  <c r="W2686" i="2" s="1"/>
  <c r="E2686" i="2"/>
  <c r="D2686" i="2"/>
  <c r="I2686" i="2" s="1"/>
  <c r="U2686" i="2" s="1"/>
  <c r="H2685" i="2"/>
  <c r="F2685" i="2"/>
  <c r="E2685" i="2"/>
  <c r="D2685" i="2"/>
  <c r="H2684" i="2"/>
  <c r="P2684" i="2" s="1"/>
  <c r="S2684" i="2" s="1"/>
  <c r="F2684" i="2"/>
  <c r="E2684" i="2"/>
  <c r="D2684" i="2"/>
  <c r="H2683" i="2"/>
  <c r="P2683" i="2" s="1"/>
  <c r="S2683" i="2" s="1"/>
  <c r="F2683" i="2"/>
  <c r="E2683" i="2"/>
  <c r="D2683" i="2"/>
  <c r="Q2682" i="2"/>
  <c r="T2682" i="2" s="1"/>
  <c r="H2682" i="2"/>
  <c r="P2682" i="2" s="1"/>
  <c r="S2682" i="2" s="1"/>
  <c r="F2682" i="2"/>
  <c r="K2682" i="2" s="1"/>
  <c r="W2682" i="2" s="1"/>
  <c r="E2682" i="2"/>
  <c r="D2682" i="2"/>
  <c r="I2682" i="2" s="1"/>
  <c r="U2682" i="2" s="1"/>
  <c r="H2681" i="2"/>
  <c r="F2681" i="2"/>
  <c r="E2681" i="2"/>
  <c r="D2681" i="2"/>
  <c r="H2680" i="2"/>
  <c r="P2680" i="2" s="1"/>
  <c r="S2680" i="2" s="1"/>
  <c r="F2680" i="2"/>
  <c r="E2680" i="2"/>
  <c r="J2680" i="2" s="1"/>
  <c r="V2680" i="2" s="1"/>
  <c r="D2680" i="2"/>
  <c r="H2679" i="2"/>
  <c r="P2679" i="2" s="1"/>
  <c r="S2679" i="2" s="1"/>
  <c r="F2679" i="2"/>
  <c r="E2679" i="2"/>
  <c r="J2679" i="2" s="1"/>
  <c r="V2679" i="2" s="1"/>
  <c r="D2679" i="2"/>
  <c r="Q2678" i="2"/>
  <c r="T2678" i="2" s="1"/>
  <c r="H2678" i="2"/>
  <c r="P2678" i="2" s="1"/>
  <c r="S2678" i="2" s="1"/>
  <c r="F2678" i="2"/>
  <c r="K2678" i="2" s="1"/>
  <c r="W2678" i="2" s="1"/>
  <c r="E2678" i="2"/>
  <c r="D2678" i="2"/>
  <c r="I2678" i="2" s="1"/>
  <c r="U2678" i="2" s="1"/>
  <c r="H2677" i="2"/>
  <c r="F2677" i="2"/>
  <c r="E2677" i="2"/>
  <c r="D2677" i="2"/>
  <c r="H2676" i="2"/>
  <c r="P2676" i="2" s="1"/>
  <c r="S2676" i="2" s="1"/>
  <c r="F2676" i="2"/>
  <c r="E2676" i="2"/>
  <c r="D2676" i="2"/>
  <c r="H2675" i="2"/>
  <c r="P2675" i="2" s="1"/>
  <c r="S2675" i="2" s="1"/>
  <c r="F2675" i="2"/>
  <c r="E2675" i="2"/>
  <c r="D2675" i="2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H2673" i="2"/>
  <c r="F2673" i="2"/>
  <c r="E2673" i="2"/>
  <c r="D2673" i="2"/>
  <c r="H2672" i="2"/>
  <c r="P2672" i="2" s="1"/>
  <c r="S2672" i="2" s="1"/>
  <c r="F2672" i="2"/>
  <c r="E2672" i="2"/>
  <c r="J2672" i="2" s="1"/>
  <c r="V2672" i="2" s="1"/>
  <c r="D2672" i="2"/>
  <c r="H2671" i="2"/>
  <c r="P2671" i="2" s="1"/>
  <c r="S2671" i="2" s="1"/>
  <c r="F2671" i="2"/>
  <c r="E2671" i="2"/>
  <c r="J2671" i="2" s="1"/>
  <c r="V2671" i="2" s="1"/>
  <c r="D2671" i="2"/>
  <c r="Q2670" i="2"/>
  <c r="T2670" i="2" s="1"/>
  <c r="H2670" i="2"/>
  <c r="P2670" i="2" s="1"/>
  <c r="S2670" i="2" s="1"/>
  <c r="F2670" i="2"/>
  <c r="K2670" i="2" s="1"/>
  <c r="W2670" i="2" s="1"/>
  <c r="E2670" i="2"/>
  <c r="D2670" i="2"/>
  <c r="I2670" i="2" s="1"/>
  <c r="U2670" i="2" s="1"/>
  <c r="H2669" i="2"/>
  <c r="F2669" i="2"/>
  <c r="E2669" i="2"/>
  <c r="D2669" i="2"/>
  <c r="H2668" i="2"/>
  <c r="P2668" i="2" s="1"/>
  <c r="S2668" i="2" s="1"/>
  <c r="F2668" i="2"/>
  <c r="E2668" i="2"/>
  <c r="D2668" i="2"/>
  <c r="H2667" i="2"/>
  <c r="P2667" i="2" s="1"/>
  <c r="S2667" i="2" s="1"/>
  <c r="F2667" i="2"/>
  <c r="E2667" i="2"/>
  <c r="D2667" i="2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H2665" i="2"/>
  <c r="F2665" i="2"/>
  <c r="E2665" i="2"/>
  <c r="D2665" i="2"/>
  <c r="H2664" i="2"/>
  <c r="P2664" i="2" s="1"/>
  <c r="S2664" i="2" s="1"/>
  <c r="F2664" i="2"/>
  <c r="E2664" i="2"/>
  <c r="D2664" i="2"/>
  <c r="H2663" i="2"/>
  <c r="P2663" i="2" s="1"/>
  <c r="S2663" i="2" s="1"/>
  <c r="F2663" i="2"/>
  <c r="E2663" i="2"/>
  <c r="J2663" i="2" s="1"/>
  <c r="V2663" i="2" s="1"/>
  <c r="D2663" i="2"/>
  <c r="H2662" i="2"/>
  <c r="F2662" i="2"/>
  <c r="E2662" i="2"/>
  <c r="J2662" i="2" s="1"/>
  <c r="V2662" i="2" s="1"/>
  <c r="D2662" i="2"/>
  <c r="H2661" i="2"/>
  <c r="P2661" i="2" s="1"/>
  <c r="S2661" i="2" s="1"/>
  <c r="F2661" i="2"/>
  <c r="E2661" i="2"/>
  <c r="J2661" i="2" s="1"/>
  <c r="V2661" i="2" s="1"/>
  <c r="D2661" i="2"/>
  <c r="H2660" i="2"/>
  <c r="F2660" i="2"/>
  <c r="E2660" i="2"/>
  <c r="J2660" i="2" s="1"/>
  <c r="V2660" i="2" s="1"/>
  <c r="D2660" i="2"/>
  <c r="H2659" i="2"/>
  <c r="Q2659" i="2" s="1"/>
  <c r="T2659" i="2" s="1"/>
  <c r="F2659" i="2"/>
  <c r="E2659" i="2"/>
  <c r="J2659" i="2" s="1"/>
  <c r="V2659" i="2" s="1"/>
  <c r="D2659" i="2"/>
  <c r="H2658" i="2"/>
  <c r="Q2658" i="2" s="1"/>
  <c r="T2658" i="2" s="1"/>
  <c r="F2658" i="2"/>
  <c r="E2658" i="2"/>
  <c r="J2658" i="2" s="1"/>
  <c r="V2658" i="2" s="1"/>
  <c r="D2658" i="2"/>
  <c r="H2657" i="2"/>
  <c r="Q2657" i="2" s="1"/>
  <c r="T2657" i="2" s="1"/>
  <c r="F2657" i="2"/>
  <c r="E2657" i="2"/>
  <c r="J2657" i="2" s="1"/>
  <c r="V2657" i="2" s="1"/>
  <c r="D2657" i="2"/>
  <c r="H2656" i="2"/>
  <c r="Q2656" i="2" s="1"/>
  <c r="T2656" i="2" s="1"/>
  <c r="F2656" i="2"/>
  <c r="E2656" i="2"/>
  <c r="J2656" i="2" s="1"/>
  <c r="V2656" i="2" s="1"/>
  <c r="D2656" i="2"/>
  <c r="H2655" i="2"/>
  <c r="Q2655" i="2" s="1"/>
  <c r="T2655" i="2" s="1"/>
  <c r="F2655" i="2"/>
  <c r="E2655" i="2"/>
  <c r="J2655" i="2" s="1"/>
  <c r="V2655" i="2" s="1"/>
  <c r="D2655" i="2"/>
  <c r="H2654" i="2"/>
  <c r="Q2654" i="2" s="1"/>
  <c r="T2654" i="2" s="1"/>
  <c r="F2654" i="2"/>
  <c r="E2654" i="2"/>
  <c r="J2654" i="2" s="1"/>
  <c r="V2654" i="2" s="1"/>
  <c r="D2654" i="2"/>
  <c r="H2653" i="2"/>
  <c r="Q2653" i="2" s="1"/>
  <c r="T2653" i="2" s="1"/>
  <c r="F2653" i="2"/>
  <c r="E2653" i="2"/>
  <c r="J2653" i="2" s="1"/>
  <c r="V2653" i="2" s="1"/>
  <c r="D2653" i="2"/>
  <c r="H2652" i="2"/>
  <c r="Q2652" i="2" s="1"/>
  <c r="T2652" i="2" s="1"/>
  <c r="F2652" i="2"/>
  <c r="E2652" i="2"/>
  <c r="J2652" i="2" s="1"/>
  <c r="V2652" i="2" s="1"/>
  <c r="D2652" i="2"/>
  <c r="H2651" i="2"/>
  <c r="Q2651" i="2" s="1"/>
  <c r="T2651" i="2" s="1"/>
  <c r="F2651" i="2"/>
  <c r="E2651" i="2"/>
  <c r="J2651" i="2" s="1"/>
  <c r="V2651" i="2" s="1"/>
  <c r="D2651" i="2"/>
  <c r="H2650" i="2"/>
  <c r="Q2650" i="2" s="1"/>
  <c r="T2650" i="2" s="1"/>
  <c r="F2650" i="2"/>
  <c r="E2650" i="2"/>
  <c r="J2650" i="2" s="1"/>
  <c r="V2650" i="2" s="1"/>
  <c r="D2650" i="2"/>
  <c r="H2649" i="2"/>
  <c r="Q2649" i="2" s="1"/>
  <c r="T2649" i="2" s="1"/>
  <c r="F2649" i="2"/>
  <c r="E2649" i="2"/>
  <c r="J2649" i="2" s="1"/>
  <c r="V2649" i="2" s="1"/>
  <c r="D2649" i="2"/>
  <c r="H2648" i="2"/>
  <c r="Q2648" i="2" s="1"/>
  <c r="T2648" i="2" s="1"/>
  <c r="F2648" i="2"/>
  <c r="E2648" i="2"/>
  <c r="J2648" i="2" s="1"/>
  <c r="V2648" i="2" s="1"/>
  <c r="D2648" i="2"/>
  <c r="H2647" i="2"/>
  <c r="Q2647" i="2" s="1"/>
  <c r="T2647" i="2" s="1"/>
  <c r="F2647" i="2"/>
  <c r="E2647" i="2"/>
  <c r="J2647" i="2" s="1"/>
  <c r="V2647" i="2" s="1"/>
  <c r="D2647" i="2"/>
  <c r="H2646" i="2"/>
  <c r="Q2646" i="2" s="1"/>
  <c r="T2646" i="2" s="1"/>
  <c r="F2646" i="2"/>
  <c r="E2646" i="2"/>
  <c r="J2646" i="2" s="1"/>
  <c r="V2646" i="2" s="1"/>
  <c r="D2646" i="2"/>
  <c r="H2645" i="2"/>
  <c r="Q2645" i="2" s="1"/>
  <c r="T2645" i="2" s="1"/>
  <c r="F2645" i="2"/>
  <c r="E2645" i="2"/>
  <c r="J2645" i="2" s="1"/>
  <c r="V2645" i="2" s="1"/>
  <c r="D2645" i="2"/>
  <c r="AE2751" i="1"/>
  <c r="AF2751" i="1" s="1"/>
  <c r="AE2848" i="1"/>
  <c r="AF2848" i="1" s="1"/>
  <c r="AC2751" i="1"/>
  <c r="AD2751" i="1" s="1"/>
  <c r="AC2848" i="1"/>
  <c r="AD2848" i="1" s="1"/>
  <c r="Y2887" i="1"/>
  <c r="F2887" i="1"/>
  <c r="L2887" i="1" s="1"/>
  <c r="N2887" i="1" s="1"/>
  <c r="D2887" i="1"/>
  <c r="C2887" i="1"/>
  <c r="Y2886" i="1"/>
  <c r="G2886" i="1"/>
  <c r="O2886" i="1" s="1"/>
  <c r="F2886" i="1"/>
  <c r="L2886" i="1" s="1"/>
  <c r="N2886" i="1" s="1"/>
  <c r="D2886" i="1"/>
  <c r="H2886" i="1" s="1"/>
  <c r="P2886" i="1" s="1"/>
  <c r="C2886" i="1"/>
  <c r="Y2885" i="1"/>
  <c r="F2885" i="1"/>
  <c r="L2885" i="1" s="1"/>
  <c r="N2885" i="1" s="1"/>
  <c r="D2885" i="1"/>
  <c r="C2885" i="1"/>
  <c r="G2885" i="1" s="1"/>
  <c r="O2885" i="1" s="1"/>
  <c r="Y2884" i="1"/>
  <c r="F2884" i="1"/>
  <c r="L2884" i="1" s="1"/>
  <c r="N2884" i="1" s="1"/>
  <c r="D2884" i="1"/>
  <c r="C2884" i="1"/>
  <c r="G2884" i="1" s="1"/>
  <c r="O2884" i="1" s="1"/>
  <c r="Y2883" i="1"/>
  <c r="F2883" i="1"/>
  <c r="L2883" i="1" s="1"/>
  <c r="N2883" i="1" s="1"/>
  <c r="D2883" i="1"/>
  <c r="C2883" i="1"/>
  <c r="Y2882" i="1"/>
  <c r="G2882" i="1"/>
  <c r="O2882" i="1" s="1"/>
  <c r="AA2882" i="1" s="1"/>
  <c r="AB2882" i="1" s="1"/>
  <c r="F2882" i="1"/>
  <c r="L2882" i="1" s="1"/>
  <c r="N2882" i="1" s="1"/>
  <c r="D2882" i="1"/>
  <c r="H2882" i="1" s="1"/>
  <c r="P2882" i="1" s="1"/>
  <c r="C2882" i="1"/>
  <c r="Y2881" i="1"/>
  <c r="F2881" i="1"/>
  <c r="L2881" i="1" s="1"/>
  <c r="N2881" i="1" s="1"/>
  <c r="D2881" i="1"/>
  <c r="C2881" i="1"/>
  <c r="Y2880" i="1"/>
  <c r="AC2880" i="1" s="1"/>
  <c r="AD2880" i="1" s="1"/>
  <c r="F2880" i="1"/>
  <c r="L2880" i="1" s="1"/>
  <c r="N2880" i="1" s="1"/>
  <c r="D2880" i="1"/>
  <c r="C2880" i="1"/>
  <c r="G2880" i="1" s="1"/>
  <c r="O2880" i="1" s="1"/>
  <c r="AA2880" i="1" s="1"/>
  <c r="AB2880" i="1" s="1"/>
  <c r="Y2879" i="1"/>
  <c r="G2879" i="1"/>
  <c r="O2879" i="1" s="1"/>
  <c r="AA2879" i="1" s="1"/>
  <c r="AB2879" i="1" s="1"/>
  <c r="F2879" i="1"/>
  <c r="L2879" i="1" s="1"/>
  <c r="N2879" i="1" s="1"/>
  <c r="D2879" i="1"/>
  <c r="H2879" i="1" s="1"/>
  <c r="P2879" i="1" s="1"/>
  <c r="C2879" i="1"/>
  <c r="Y2878" i="1"/>
  <c r="F2878" i="1"/>
  <c r="L2878" i="1" s="1"/>
  <c r="N2878" i="1" s="1"/>
  <c r="D2878" i="1"/>
  <c r="C2878" i="1"/>
  <c r="G2878" i="1" s="1"/>
  <c r="O2878" i="1" s="1"/>
  <c r="Y2877" i="1"/>
  <c r="AE2877" i="1" s="1"/>
  <c r="AF2877" i="1" s="1"/>
  <c r="G2877" i="1"/>
  <c r="O2877" i="1" s="1"/>
  <c r="AA2877" i="1" s="1"/>
  <c r="AB2877" i="1" s="1"/>
  <c r="F2877" i="1"/>
  <c r="L2877" i="1" s="1"/>
  <c r="N2877" i="1" s="1"/>
  <c r="D2877" i="1"/>
  <c r="H2877" i="1" s="1"/>
  <c r="P2877" i="1" s="1"/>
  <c r="C2877" i="1"/>
  <c r="Y2876" i="1"/>
  <c r="F2876" i="1"/>
  <c r="L2876" i="1" s="1"/>
  <c r="N2876" i="1" s="1"/>
  <c r="D2876" i="1"/>
  <c r="C2876" i="1"/>
  <c r="G2876" i="1" s="1"/>
  <c r="O2876" i="1" s="1"/>
  <c r="Y2875" i="1"/>
  <c r="G2875" i="1"/>
  <c r="O2875" i="1" s="1"/>
  <c r="F2875" i="1"/>
  <c r="L2875" i="1" s="1"/>
  <c r="N2875" i="1" s="1"/>
  <c r="D2875" i="1"/>
  <c r="H2875" i="1" s="1"/>
  <c r="P2875" i="1" s="1"/>
  <c r="C2875" i="1"/>
  <c r="Y2874" i="1"/>
  <c r="F2874" i="1"/>
  <c r="L2874" i="1" s="1"/>
  <c r="N2874" i="1" s="1"/>
  <c r="D2874" i="1"/>
  <c r="C2874" i="1"/>
  <c r="G2874" i="1" s="1"/>
  <c r="O2874" i="1" s="1"/>
  <c r="Y2873" i="1"/>
  <c r="AE2873" i="1" s="1"/>
  <c r="AF2873" i="1" s="1"/>
  <c r="G2873" i="1"/>
  <c r="O2873" i="1" s="1"/>
  <c r="F2873" i="1"/>
  <c r="L2873" i="1" s="1"/>
  <c r="N2873" i="1" s="1"/>
  <c r="D2873" i="1"/>
  <c r="H2873" i="1" s="1"/>
  <c r="P2873" i="1" s="1"/>
  <c r="C2873" i="1"/>
  <c r="Y2872" i="1"/>
  <c r="F2872" i="1"/>
  <c r="L2872" i="1" s="1"/>
  <c r="N2872" i="1" s="1"/>
  <c r="D2872" i="1"/>
  <c r="C2872" i="1"/>
  <c r="G2872" i="1" s="1"/>
  <c r="O2872" i="1" s="1"/>
  <c r="Y2871" i="1"/>
  <c r="G2871" i="1"/>
  <c r="O2871" i="1" s="1"/>
  <c r="AA2871" i="1" s="1"/>
  <c r="AB2871" i="1" s="1"/>
  <c r="F2871" i="1"/>
  <c r="L2871" i="1" s="1"/>
  <c r="N2871" i="1" s="1"/>
  <c r="D2871" i="1"/>
  <c r="H2871" i="1" s="1"/>
  <c r="P2871" i="1" s="1"/>
  <c r="C2871" i="1"/>
  <c r="Y2870" i="1"/>
  <c r="F2870" i="1"/>
  <c r="L2870" i="1" s="1"/>
  <c r="N2870" i="1" s="1"/>
  <c r="D2870" i="1"/>
  <c r="C2870" i="1"/>
  <c r="G2870" i="1" s="1"/>
  <c r="O2870" i="1" s="1"/>
  <c r="Y2869" i="1"/>
  <c r="AE2869" i="1" s="1"/>
  <c r="AF2869" i="1" s="1"/>
  <c r="G2869" i="1"/>
  <c r="O2869" i="1" s="1"/>
  <c r="F2869" i="1"/>
  <c r="L2869" i="1" s="1"/>
  <c r="N2869" i="1" s="1"/>
  <c r="D2869" i="1"/>
  <c r="H2869" i="1" s="1"/>
  <c r="P2869" i="1" s="1"/>
  <c r="C2869" i="1"/>
  <c r="Y2868" i="1"/>
  <c r="F2868" i="1"/>
  <c r="L2868" i="1" s="1"/>
  <c r="N2868" i="1" s="1"/>
  <c r="D2868" i="1"/>
  <c r="C2868" i="1"/>
  <c r="G2868" i="1" s="1"/>
  <c r="O2868" i="1" s="1"/>
  <c r="Y2867" i="1"/>
  <c r="G2867" i="1"/>
  <c r="O2867" i="1" s="1"/>
  <c r="AA2867" i="1" s="1"/>
  <c r="AB2867" i="1" s="1"/>
  <c r="F2867" i="1"/>
  <c r="L2867" i="1" s="1"/>
  <c r="N2867" i="1" s="1"/>
  <c r="D2867" i="1"/>
  <c r="H2867" i="1" s="1"/>
  <c r="P2867" i="1" s="1"/>
  <c r="C2867" i="1"/>
  <c r="Y2866" i="1"/>
  <c r="F2866" i="1"/>
  <c r="L2866" i="1" s="1"/>
  <c r="N2866" i="1" s="1"/>
  <c r="D2866" i="1"/>
  <c r="C2866" i="1"/>
  <c r="G2866" i="1" s="1"/>
  <c r="O2866" i="1" s="1"/>
  <c r="Y2865" i="1"/>
  <c r="AE2865" i="1" s="1"/>
  <c r="AF2865" i="1" s="1"/>
  <c r="G2865" i="1"/>
  <c r="O2865" i="1" s="1"/>
  <c r="F2865" i="1"/>
  <c r="L2865" i="1" s="1"/>
  <c r="N2865" i="1" s="1"/>
  <c r="D2865" i="1"/>
  <c r="H2865" i="1" s="1"/>
  <c r="P2865" i="1" s="1"/>
  <c r="C2865" i="1"/>
  <c r="Y2864" i="1"/>
  <c r="F2864" i="1"/>
  <c r="L2864" i="1" s="1"/>
  <c r="N2864" i="1" s="1"/>
  <c r="D2864" i="1"/>
  <c r="C2864" i="1"/>
  <c r="G2864" i="1" s="1"/>
  <c r="O2864" i="1" s="1"/>
  <c r="Y2863" i="1"/>
  <c r="G2863" i="1"/>
  <c r="O2863" i="1" s="1"/>
  <c r="AA2863" i="1" s="1"/>
  <c r="AB2863" i="1" s="1"/>
  <c r="F2863" i="1"/>
  <c r="L2863" i="1" s="1"/>
  <c r="N2863" i="1" s="1"/>
  <c r="D2863" i="1"/>
  <c r="H2863" i="1" s="1"/>
  <c r="P2863" i="1" s="1"/>
  <c r="C2863" i="1"/>
  <c r="Y2862" i="1"/>
  <c r="F2862" i="1"/>
  <c r="L2862" i="1" s="1"/>
  <c r="N2862" i="1" s="1"/>
  <c r="D2862" i="1"/>
  <c r="C2862" i="1"/>
  <c r="G2862" i="1" s="1"/>
  <c r="O2862" i="1" s="1"/>
  <c r="Y2861" i="1"/>
  <c r="AE2861" i="1" s="1"/>
  <c r="AF2861" i="1" s="1"/>
  <c r="G2861" i="1"/>
  <c r="O2861" i="1" s="1"/>
  <c r="F2861" i="1"/>
  <c r="L2861" i="1" s="1"/>
  <c r="N2861" i="1" s="1"/>
  <c r="D2861" i="1"/>
  <c r="H2861" i="1" s="1"/>
  <c r="P2861" i="1" s="1"/>
  <c r="C2861" i="1"/>
  <c r="Y2860" i="1"/>
  <c r="F2860" i="1"/>
  <c r="L2860" i="1" s="1"/>
  <c r="N2860" i="1" s="1"/>
  <c r="D2860" i="1"/>
  <c r="C2860" i="1"/>
  <c r="G2860" i="1" s="1"/>
  <c r="O2860" i="1" s="1"/>
  <c r="Y2859" i="1"/>
  <c r="G2859" i="1"/>
  <c r="O2859" i="1" s="1"/>
  <c r="AA2859" i="1" s="1"/>
  <c r="AB2859" i="1" s="1"/>
  <c r="F2859" i="1"/>
  <c r="L2859" i="1" s="1"/>
  <c r="N2859" i="1" s="1"/>
  <c r="D2859" i="1"/>
  <c r="H2859" i="1" s="1"/>
  <c r="P2859" i="1" s="1"/>
  <c r="C2859" i="1"/>
  <c r="Y2858" i="1"/>
  <c r="F2858" i="1"/>
  <c r="L2858" i="1" s="1"/>
  <c r="N2858" i="1" s="1"/>
  <c r="D2858" i="1"/>
  <c r="C2858" i="1"/>
  <c r="G2858" i="1" s="1"/>
  <c r="O2858" i="1" s="1"/>
  <c r="Y2857" i="1"/>
  <c r="AE2857" i="1" s="1"/>
  <c r="AF2857" i="1" s="1"/>
  <c r="G2857" i="1"/>
  <c r="O2857" i="1" s="1"/>
  <c r="F2857" i="1"/>
  <c r="L2857" i="1" s="1"/>
  <c r="N2857" i="1" s="1"/>
  <c r="D2857" i="1"/>
  <c r="H2857" i="1" s="1"/>
  <c r="P2857" i="1" s="1"/>
  <c r="C2857" i="1"/>
  <c r="Y2856" i="1"/>
  <c r="F2856" i="1"/>
  <c r="L2856" i="1" s="1"/>
  <c r="N2856" i="1" s="1"/>
  <c r="D2856" i="1"/>
  <c r="C2856" i="1"/>
  <c r="G2856" i="1" s="1"/>
  <c r="O2856" i="1" s="1"/>
  <c r="Y2855" i="1"/>
  <c r="G2855" i="1"/>
  <c r="O2855" i="1" s="1"/>
  <c r="AA2855" i="1" s="1"/>
  <c r="AB2855" i="1" s="1"/>
  <c r="F2855" i="1"/>
  <c r="L2855" i="1" s="1"/>
  <c r="N2855" i="1" s="1"/>
  <c r="D2855" i="1"/>
  <c r="H2855" i="1" s="1"/>
  <c r="P2855" i="1" s="1"/>
  <c r="C2855" i="1"/>
  <c r="Y2854" i="1"/>
  <c r="F2854" i="1"/>
  <c r="L2854" i="1" s="1"/>
  <c r="N2854" i="1" s="1"/>
  <c r="D2854" i="1"/>
  <c r="C2854" i="1"/>
  <c r="G2854" i="1" s="1"/>
  <c r="O2854" i="1" s="1"/>
  <c r="Y2853" i="1"/>
  <c r="G2853" i="1"/>
  <c r="O2853" i="1" s="1"/>
  <c r="AA2853" i="1" s="1"/>
  <c r="AB2853" i="1" s="1"/>
  <c r="F2853" i="1"/>
  <c r="L2853" i="1" s="1"/>
  <c r="N2853" i="1" s="1"/>
  <c r="D2853" i="1"/>
  <c r="H2853" i="1" s="1"/>
  <c r="P2853" i="1" s="1"/>
  <c r="C2853" i="1"/>
  <c r="Y2852" i="1"/>
  <c r="F2852" i="1"/>
  <c r="L2852" i="1" s="1"/>
  <c r="N2852" i="1" s="1"/>
  <c r="D2852" i="1"/>
  <c r="C2852" i="1"/>
  <c r="G2852" i="1" s="1"/>
  <c r="O2852" i="1" s="1"/>
  <c r="Y2851" i="1"/>
  <c r="G2851" i="1"/>
  <c r="O2851" i="1" s="1"/>
  <c r="AA2851" i="1" s="1"/>
  <c r="AB2851" i="1" s="1"/>
  <c r="F2851" i="1"/>
  <c r="L2851" i="1" s="1"/>
  <c r="N2851" i="1" s="1"/>
  <c r="D2851" i="1"/>
  <c r="H2851" i="1" s="1"/>
  <c r="P2851" i="1" s="1"/>
  <c r="C2851" i="1"/>
  <c r="Y2850" i="1"/>
  <c r="F2850" i="1"/>
  <c r="L2850" i="1" s="1"/>
  <c r="N2850" i="1" s="1"/>
  <c r="D2850" i="1"/>
  <c r="C2850" i="1"/>
  <c r="G2850" i="1" s="1"/>
  <c r="O2850" i="1" s="1"/>
  <c r="Y2849" i="1"/>
  <c r="G2849" i="1"/>
  <c r="O2849" i="1" s="1"/>
  <c r="AA2849" i="1" s="1"/>
  <c r="AB2849" i="1" s="1"/>
  <c r="F2849" i="1"/>
  <c r="L2849" i="1" s="1"/>
  <c r="N2849" i="1" s="1"/>
  <c r="D2849" i="1"/>
  <c r="H2849" i="1" s="1"/>
  <c r="P2849" i="1" s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AE2845" i="1" s="1"/>
  <c r="AF2845" i="1" s="1"/>
  <c r="K2845" i="1"/>
  <c r="M2845" i="1" s="1"/>
  <c r="F2845" i="1"/>
  <c r="L2845" i="1" s="1"/>
  <c r="N2845" i="1" s="1"/>
  <c r="D2845" i="1"/>
  <c r="H2845" i="1" s="1"/>
  <c r="P2845" i="1" s="1"/>
  <c r="C2845" i="1"/>
  <c r="Y2844" i="1"/>
  <c r="F2844" i="1"/>
  <c r="D2844" i="1"/>
  <c r="C2844" i="1"/>
  <c r="Y2843" i="1"/>
  <c r="F2843" i="1"/>
  <c r="L2843" i="1" s="1"/>
  <c r="N2843" i="1" s="1"/>
  <c r="D2843" i="1"/>
  <c r="C2843" i="1"/>
  <c r="Y2842" i="1"/>
  <c r="F2842" i="1"/>
  <c r="D2842" i="1"/>
  <c r="C2842" i="1"/>
  <c r="Y2841" i="1"/>
  <c r="AE2841" i="1" s="1"/>
  <c r="AF2841" i="1" s="1"/>
  <c r="K2841" i="1"/>
  <c r="M2841" i="1" s="1"/>
  <c r="F2841" i="1"/>
  <c r="L2841" i="1" s="1"/>
  <c r="N2841" i="1" s="1"/>
  <c r="D2841" i="1"/>
  <c r="H2841" i="1" s="1"/>
  <c r="P2841" i="1" s="1"/>
  <c r="C2841" i="1"/>
  <c r="Y2840" i="1"/>
  <c r="F2840" i="1"/>
  <c r="D2840" i="1"/>
  <c r="H2840" i="1" s="1"/>
  <c r="P2840" i="1" s="1"/>
  <c r="C2840" i="1"/>
  <c r="Y2839" i="1"/>
  <c r="AC2839" i="1" s="1"/>
  <c r="AD2839" i="1" s="1"/>
  <c r="F2839" i="1"/>
  <c r="L2839" i="1" s="1"/>
  <c r="N2839" i="1" s="1"/>
  <c r="D2839" i="1"/>
  <c r="C2839" i="1"/>
  <c r="Y2838" i="1"/>
  <c r="F2838" i="1"/>
  <c r="L2838" i="1" s="1"/>
  <c r="N2838" i="1" s="1"/>
  <c r="D2838" i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F2836" i="1"/>
  <c r="D2836" i="1"/>
  <c r="C2836" i="1"/>
  <c r="Y2835" i="1"/>
  <c r="F2835" i="1"/>
  <c r="L2835" i="1" s="1"/>
  <c r="N2835" i="1" s="1"/>
  <c r="D2835" i="1"/>
  <c r="C2835" i="1"/>
  <c r="Y2834" i="1"/>
  <c r="F2834" i="1"/>
  <c r="L2834" i="1" s="1"/>
  <c r="N2834" i="1" s="1"/>
  <c r="D2834" i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F2832" i="1"/>
  <c r="D2832" i="1"/>
  <c r="H2832" i="1" s="1"/>
  <c r="P2832" i="1" s="1"/>
  <c r="C2832" i="1"/>
  <c r="Y2831" i="1"/>
  <c r="F2831" i="1"/>
  <c r="L2831" i="1" s="1"/>
  <c r="N2831" i="1" s="1"/>
  <c r="D2831" i="1"/>
  <c r="C2831" i="1"/>
  <c r="Y2830" i="1"/>
  <c r="F2830" i="1"/>
  <c r="L2830" i="1" s="1"/>
  <c r="N2830" i="1" s="1"/>
  <c r="D2830" i="1"/>
  <c r="C2830" i="1"/>
  <c r="Y2829" i="1"/>
  <c r="F2829" i="1"/>
  <c r="L2829" i="1" s="1"/>
  <c r="N2829" i="1" s="1"/>
  <c r="D2829" i="1"/>
  <c r="C2829" i="1"/>
  <c r="G2829" i="1" s="1"/>
  <c r="O2829" i="1" s="1"/>
  <c r="Y2828" i="1"/>
  <c r="G2828" i="1"/>
  <c r="O2828" i="1" s="1"/>
  <c r="F2828" i="1"/>
  <c r="L2828" i="1" s="1"/>
  <c r="N2828" i="1" s="1"/>
  <c r="D2828" i="1"/>
  <c r="H2828" i="1" s="1"/>
  <c r="P2828" i="1" s="1"/>
  <c r="C2828" i="1"/>
  <c r="Y2827" i="1"/>
  <c r="F2827" i="1"/>
  <c r="L2827" i="1" s="1"/>
  <c r="N2827" i="1" s="1"/>
  <c r="D2827" i="1"/>
  <c r="C2827" i="1"/>
  <c r="G2827" i="1" s="1"/>
  <c r="O2827" i="1" s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F2825" i="1"/>
  <c r="L2825" i="1" s="1"/>
  <c r="N2825" i="1" s="1"/>
  <c r="D2825" i="1"/>
  <c r="C2825" i="1"/>
  <c r="Y2824" i="1"/>
  <c r="F2824" i="1"/>
  <c r="L2824" i="1" s="1"/>
  <c r="N2824" i="1" s="1"/>
  <c r="D2824" i="1"/>
  <c r="C2824" i="1"/>
  <c r="Y2823" i="1"/>
  <c r="F2823" i="1"/>
  <c r="L2823" i="1" s="1"/>
  <c r="N2823" i="1" s="1"/>
  <c r="D2823" i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Y2821" i="1"/>
  <c r="F2821" i="1"/>
  <c r="L2821" i="1" s="1"/>
  <c r="N2821" i="1" s="1"/>
  <c r="D2821" i="1"/>
  <c r="C2821" i="1"/>
  <c r="Y2820" i="1"/>
  <c r="F2820" i="1"/>
  <c r="L2820" i="1" s="1"/>
  <c r="N2820" i="1" s="1"/>
  <c r="D2820" i="1"/>
  <c r="C2820" i="1"/>
  <c r="Y2819" i="1"/>
  <c r="F2819" i="1"/>
  <c r="L2819" i="1" s="1"/>
  <c r="N2819" i="1" s="1"/>
  <c r="D2819" i="1"/>
  <c r="C2819" i="1"/>
  <c r="G2819" i="1" s="1"/>
  <c r="O2819" i="1" s="1"/>
  <c r="Y2818" i="1"/>
  <c r="G2818" i="1"/>
  <c r="O2818" i="1" s="1"/>
  <c r="AA2818" i="1" s="1"/>
  <c r="AB2818" i="1" s="1"/>
  <c r="F2818" i="1"/>
  <c r="L2818" i="1" s="1"/>
  <c r="N2818" i="1" s="1"/>
  <c r="D2818" i="1"/>
  <c r="H2818" i="1" s="1"/>
  <c r="P2818" i="1" s="1"/>
  <c r="C2818" i="1"/>
  <c r="Y2817" i="1"/>
  <c r="F2817" i="1"/>
  <c r="L2817" i="1" s="1"/>
  <c r="N2817" i="1" s="1"/>
  <c r="D2817" i="1"/>
  <c r="C2817" i="1"/>
  <c r="Y2816" i="1"/>
  <c r="F2816" i="1"/>
  <c r="L2816" i="1" s="1"/>
  <c r="N2816" i="1" s="1"/>
  <c r="D2816" i="1"/>
  <c r="C2816" i="1"/>
  <c r="Y2815" i="1"/>
  <c r="F2815" i="1"/>
  <c r="L2815" i="1" s="1"/>
  <c r="N2815" i="1" s="1"/>
  <c r="D2815" i="1"/>
  <c r="C2815" i="1"/>
  <c r="G2815" i="1" s="1"/>
  <c r="O2815" i="1" s="1"/>
  <c r="AA2815" i="1" s="1"/>
  <c r="AB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Y2813" i="1"/>
  <c r="F2813" i="1"/>
  <c r="L2813" i="1" s="1"/>
  <c r="N2813" i="1" s="1"/>
  <c r="D2813" i="1"/>
  <c r="C2813" i="1"/>
  <c r="Y2812" i="1"/>
  <c r="K2812" i="1"/>
  <c r="M2812" i="1" s="1"/>
  <c r="F2812" i="1"/>
  <c r="L2812" i="1" s="1"/>
  <c r="N2812" i="1" s="1"/>
  <c r="D2812" i="1"/>
  <c r="H2812" i="1" s="1"/>
  <c r="P2812" i="1" s="1"/>
  <c r="C2812" i="1"/>
  <c r="Y2811" i="1"/>
  <c r="F2811" i="1"/>
  <c r="L2811" i="1" s="1"/>
  <c r="N2811" i="1" s="1"/>
  <c r="D2811" i="1"/>
  <c r="C2811" i="1"/>
  <c r="Y2810" i="1"/>
  <c r="F2810" i="1"/>
  <c r="L2810" i="1" s="1"/>
  <c r="N2810" i="1" s="1"/>
  <c r="D2810" i="1"/>
  <c r="C2810" i="1"/>
  <c r="Y2809" i="1"/>
  <c r="F2809" i="1"/>
  <c r="L2809" i="1" s="1"/>
  <c r="N2809" i="1" s="1"/>
  <c r="D2809" i="1"/>
  <c r="C2809" i="1"/>
  <c r="Y2808" i="1"/>
  <c r="F2808" i="1"/>
  <c r="L2808" i="1" s="1"/>
  <c r="N2808" i="1" s="1"/>
  <c r="D2808" i="1"/>
  <c r="C2808" i="1"/>
  <c r="Y2807" i="1"/>
  <c r="F2807" i="1"/>
  <c r="L2807" i="1" s="1"/>
  <c r="N2807" i="1" s="1"/>
  <c r="D2807" i="1"/>
  <c r="C2807" i="1"/>
  <c r="Y2806" i="1"/>
  <c r="F2806" i="1"/>
  <c r="D2806" i="1"/>
  <c r="C2806" i="1"/>
  <c r="G2806" i="1" s="1"/>
  <c r="O2806" i="1" s="1"/>
  <c r="Y2805" i="1"/>
  <c r="F2805" i="1"/>
  <c r="H2805" i="1" s="1"/>
  <c r="P2805" i="1" s="1"/>
  <c r="D2805" i="1"/>
  <c r="C2805" i="1"/>
  <c r="G2805" i="1" s="1"/>
  <c r="O2805" i="1" s="1"/>
  <c r="AA2805" i="1" s="1"/>
  <c r="AB2805" i="1" s="1"/>
  <c r="Y2804" i="1"/>
  <c r="G2804" i="1"/>
  <c r="O2804" i="1" s="1"/>
  <c r="F2804" i="1"/>
  <c r="D2804" i="1"/>
  <c r="C2804" i="1"/>
  <c r="Y2803" i="1"/>
  <c r="F2803" i="1"/>
  <c r="D2803" i="1"/>
  <c r="C2803" i="1"/>
  <c r="G2803" i="1" s="1"/>
  <c r="O2803" i="1" s="1"/>
  <c r="Y2802" i="1"/>
  <c r="F2802" i="1"/>
  <c r="D2802" i="1"/>
  <c r="C2802" i="1"/>
  <c r="G2802" i="1" s="1"/>
  <c r="O2802" i="1" s="1"/>
  <c r="Y2801" i="1"/>
  <c r="F2801" i="1"/>
  <c r="H2801" i="1" s="1"/>
  <c r="P2801" i="1" s="1"/>
  <c r="D2801" i="1"/>
  <c r="C2801" i="1"/>
  <c r="Y2800" i="1"/>
  <c r="G2800" i="1"/>
  <c r="O2800" i="1" s="1"/>
  <c r="F2800" i="1"/>
  <c r="D2800" i="1"/>
  <c r="C2800" i="1"/>
  <c r="Y2799" i="1"/>
  <c r="F2799" i="1"/>
  <c r="D2799" i="1"/>
  <c r="C2799" i="1"/>
  <c r="Y2798" i="1"/>
  <c r="F2798" i="1"/>
  <c r="D2798" i="1"/>
  <c r="C2798" i="1"/>
  <c r="G2798" i="1" s="1"/>
  <c r="O2798" i="1" s="1"/>
  <c r="Y2797" i="1"/>
  <c r="F2797" i="1"/>
  <c r="H2797" i="1" s="1"/>
  <c r="P2797" i="1" s="1"/>
  <c r="D2797" i="1"/>
  <c r="C2797" i="1"/>
  <c r="G2797" i="1" s="1"/>
  <c r="O2797" i="1" s="1"/>
  <c r="AA2797" i="1" s="1"/>
  <c r="AB2797" i="1" s="1"/>
  <c r="Y2796" i="1"/>
  <c r="G2796" i="1"/>
  <c r="O2796" i="1" s="1"/>
  <c r="F2796" i="1"/>
  <c r="D2796" i="1"/>
  <c r="C2796" i="1"/>
  <c r="Y2795" i="1"/>
  <c r="F2795" i="1"/>
  <c r="D2795" i="1"/>
  <c r="C2795" i="1"/>
  <c r="G2795" i="1" s="1"/>
  <c r="O2795" i="1" s="1"/>
  <c r="Y2794" i="1"/>
  <c r="F2794" i="1"/>
  <c r="D2794" i="1"/>
  <c r="C2794" i="1"/>
  <c r="G2794" i="1" s="1"/>
  <c r="O2794" i="1" s="1"/>
  <c r="AA2794" i="1" s="1"/>
  <c r="AB2794" i="1" s="1"/>
  <c r="Y2793" i="1"/>
  <c r="F2793" i="1"/>
  <c r="H2793" i="1" s="1"/>
  <c r="P2793" i="1" s="1"/>
  <c r="D2793" i="1"/>
  <c r="C2793" i="1"/>
  <c r="Y2792" i="1"/>
  <c r="G2792" i="1"/>
  <c r="O2792" i="1" s="1"/>
  <c r="F2792" i="1"/>
  <c r="D2792" i="1"/>
  <c r="C2792" i="1"/>
  <c r="Y2791" i="1"/>
  <c r="F2791" i="1"/>
  <c r="D2791" i="1"/>
  <c r="C2791" i="1"/>
  <c r="G2791" i="1" s="1"/>
  <c r="O2791" i="1" s="1"/>
  <c r="Y2790" i="1"/>
  <c r="F2790" i="1"/>
  <c r="D2790" i="1"/>
  <c r="C2790" i="1"/>
  <c r="G2790" i="1" s="1"/>
  <c r="O2790" i="1" s="1"/>
  <c r="Y2789" i="1"/>
  <c r="F2789" i="1"/>
  <c r="H2789" i="1" s="1"/>
  <c r="P2789" i="1" s="1"/>
  <c r="D2789" i="1"/>
  <c r="C2789" i="1"/>
  <c r="G2789" i="1" s="1"/>
  <c r="O2789" i="1" s="1"/>
  <c r="AA2789" i="1" s="1"/>
  <c r="AB2789" i="1" s="1"/>
  <c r="Y2788" i="1"/>
  <c r="G2788" i="1"/>
  <c r="O2788" i="1" s="1"/>
  <c r="AA2788" i="1" s="1"/>
  <c r="AB2788" i="1" s="1"/>
  <c r="F2788" i="1"/>
  <c r="D2788" i="1"/>
  <c r="C2788" i="1"/>
  <c r="Y2787" i="1"/>
  <c r="F2787" i="1"/>
  <c r="D2787" i="1"/>
  <c r="C2787" i="1"/>
  <c r="G2787" i="1" s="1"/>
  <c r="O2787" i="1" s="1"/>
  <c r="Y2786" i="1"/>
  <c r="F2786" i="1"/>
  <c r="D2786" i="1"/>
  <c r="C2786" i="1"/>
  <c r="G2786" i="1" s="1"/>
  <c r="O2786" i="1" s="1"/>
  <c r="AA2786" i="1" s="1"/>
  <c r="AB2786" i="1" s="1"/>
  <c r="Y2785" i="1"/>
  <c r="F2785" i="1"/>
  <c r="H2785" i="1" s="1"/>
  <c r="P2785" i="1" s="1"/>
  <c r="D2785" i="1"/>
  <c r="C2785" i="1"/>
  <c r="Y2784" i="1"/>
  <c r="G2784" i="1"/>
  <c r="O2784" i="1" s="1"/>
  <c r="F2784" i="1"/>
  <c r="D2784" i="1"/>
  <c r="C2784" i="1"/>
  <c r="Y2783" i="1"/>
  <c r="F2783" i="1"/>
  <c r="L2783" i="1" s="1"/>
  <c r="N2783" i="1" s="1"/>
  <c r="D2783" i="1"/>
  <c r="C2783" i="1"/>
  <c r="G2783" i="1" s="1"/>
  <c r="O2783" i="1" s="1"/>
  <c r="Y2782" i="1"/>
  <c r="F2782" i="1"/>
  <c r="L2782" i="1" s="1"/>
  <c r="N2782" i="1" s="1"/>
  <c r="D2782" i="1"/>
  <c r="C2782" i="1"/>
  <c r="G2782" i="1" s="1"/>
  <c r="O2782" i="1" s="1"/>
  <c r="Y2781" i="1"/>
  <c r="F2781" i="1"/>
  <c r="L2781" i="1" s="1"/>
  <c r="N2781" i="1" s="1"/>
  <c r="D2781" i="1"/>
  <c r="C2781" i="1"/>
  <c r="G2781" i="1" s="1"/>
  <c r="O2781" i="1" s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F2779" i="1"/>
  <c r="L2779" i="1" s="1"/>
  <c r="N2779" i="1" s="1"/>
  <c r="D2779" i="1"/>
  <c r="C2779" i="1"/>
  <c r="G2779" i="1" s="1"/>
  <c r="O2779" i="1" s="1"/>
  <c r="Y2778" i="1"/>
  <c r="F2778" i="1"/>
  <c r="L2778" i="1" s="1"/>
  <c r="N2778" i="1" s="1"/>
  <c r="D2778" i="1"/>
  <c r="C2778" i="1"/>
  <c r="G2778" i="1" s="1"/>
  <c r="O2778" i="1" s="1"/>
  <c r="Y2777" i="1"/>
  <c r="F2777" i="1"/>
  <c r="L2777" i="1" s="1"/>
  <c r="N2777" i="1" s="1"/>
  <c r="D2777" i="1"/>
  <c r="C2777" i="1"/>
  <c r="Y2776" i="1"/>
  <c r="G2776" i="1"/>
  <c r="O2776" i="1" s="1"/>
  <c r="AA2776" i="1" s="1"/>
  <c r="AB2776" i="1" s="1"/>
  <c r="F2776" i="1"/>
  <c r="L2776" i="1" s="1"/>
  <c r="N2776" i="1" s="1"/>
  <c r="D2776" i="1"/>
  <c r="H2776" i="1" s="1"/>
  <c r="P2776" i="1" s="1"/>
  <c r="C2776" i="1"/>
  <c r="Y2775" i="1"/>
  <c r="F2775" i="1"/>
  <c r="L2775" i="1" s="1"/>
  <c r="N2775" i="1" s="1"/>
  <c r="D2775" i="1"/>
  <c r="C2775" i="1"/>
  <c r="G2775" i="1" s="1"/>
  <c r="O2775" i="1" s="1"/>
  <c r="Y2774" i="1"/>
  <c r="F2774" i="1"/>
  <c r="L2774" i="1" s="1"/>
  <c r="N2774" i="1" s="1"/>
  <c r="D2774" i="1"/>
  <c r="C2774" i="1"/>
  <c r="G2774" i="1" s="1"/>
  <c r="O2774" i="1" s="1"/>
  <c r="Y2773" i="1"/>
  <c r="F2773" i="1"/>
  <c r="L2773" i="1" s="1"/>
  <c r="N2773" i="1" s="1"/>
  <c r="D2773" i="1"/>
  <c r="C2773" i="1"/>
  <c r="G2773" i="1" s="1"/>
  <c r="O2773" i="1" s="1"/>
  <c r="Y2772" i="1"/>
  <c r="G2772" i="1"/>
  <c r="O2772" i="1" s="1"/>
  <c r="F2772" i="1"/>
  <c r="L2772" i="1" s="1"/>
  <c r="N2772" i="1" s="1"/>
  <c r="D2772" i="1"/>
  <c r="H2772" i="1" s="1"/>
  <c r="P2772" i="1" s="1"/>
  <c r="C2772" i="1"/>
  <c r="Y2771" i="1"/>
  <c r="F2771" i="1"/>
  <c r="L2771" i="1" s="1"/>
  <c r="N2771" i="1" s="1"/>
  <c r="D2771" i="1"/>
  <c r="C2771" i="1"/>
  <c r="Y2770" i="1"/>
  <c r="F2770" i="1"/>
  <c r="L2770" i="1" s="1"/>
  <c r="N2770" i="1" s="1"/>
  <c r="D2770" i="1"/>
  <c r="C2770" i="1"/>
  <c r="G2770" i="1" s="1"/>
  <c r="O2770" i="1" s="1"/>
  <c r="Y2769" i="1"/>
  <c r="F2769" i="1"/>
  <c r="L2769" i="1" s="1"/>
  <c r="N2769" i="1" s="1"/>
  <c r="D2769" i="1"/>
  <c r="C2769" i="1"/>
  <c r="Y2768" i="1"/>
  <c r="G2768" i="1"/>
  <c r="O2768" i="1" s="1"/>
  <c r="AA2768" i="1" s="1"/>
  <c r="AB2768" i="1" s="1"/>
  <c r="F2768" i="1"/>
  <c r="L2768" i="1" s="1"/>
  <c r="N2768" i="1" s="1"/>
  <c r="D2768" i="1"/>
  <c r="H2768" i="1" s="1"/>
  <c r="P2768" i="1" s="1"/>
  <c r="C2768" i="1"/>
  <c r="Y2767" i="1"/>
  <c r="F2767" i="1"/>
  <c r="L2767" i="1" s="1"/>
  <c r="N2767" i="1" s="1"/>
  <c r="D2767" i="1"/>
  <c r="C2767" i="1"/>
  <c r="G2767" i="1" s="1"/>
  <c r="O2767" i="1" s="1"/>
  <c r="Y2766" i="1"/>
  <c r="F2766" i="1"/>
  <c r="L2766" i="1" s="1"/>
  <c r="N2766" i="1" s="1"/>
  <c r="D2766" i="1"/>
  <c r="C2766" i="1"/>
  <c r="G2766" i="1" s="1"/>
  <c r="O2766" i="1" s="1"/>
  <c r="Y2765" i="1"/>
  <c r="F2765" i="1"/>
  <c r="L2765" i="1" s="1"/>
  <c r="N2765" i="1" s="1"/>
  <c r="D2765" i="1"/>
  <c r="C2765" i="1"/>
  <c r="G2765" i="1" s="1"/>
  <c r="O2765" i="1" s="1"/>
  <c r="Y2764" i="1"/>
  <c r="F2764" i="1"/>
  <c r="K2764" i="1" s="1"/>
  <c r="M2764" i="1" s="1"/>
  <c r="D2764" i="1"/>
  <c r="C2764" i="1"/>
  <c r="Y2763" i="1"/>
  <c r="K2763" i="1"/>
  <c r="M2763" i="1" s="1"/>
  <c r="F2763" i="1"/>
  <c r="D2763" i="1"/>
  <c r="C2763" i="1"/>
  <c r="Y2762" i="1"/>
  <c r="F2762" i="1"/>
  <c r="L2762" i="1" s="1"/>
  <c r="N2762" i="1" s="1"/>
  <c r="D2762" i="1"/>
  <c r="H2762" i="1" s="1"/>
  <c r="P2762" i="1" s="1"/>
  <c r="C2762" i="1"/>
  <c r="G2762" i="1" s="1"/>
  <c r="O2762" i="1" s="1"/>
  <c r="Y2761" i="1"/>
  <c r="F2761" i="1"/>
  <c r="L2761" i="1" s="1"/>
  <c r="N2761" i="1" s="1"/>
  <c r="D2761" i="1"/>
  <c r="H2761" i="1" s="1"/>
  <c r="P2761" i="1" s="1"/>
  <c r="C2761" i="1"/>
  <c r="Y2760" i="1"/>
  <c r="F2760" i="1"/>
  <c r="L2760" i="1" s="1"/>
  <c r="N2760" i="1" s="1"/>
  <c r="D2760" i="1"/>
  <c r="C2760" i="1"/>
  <c r="Y2759" i="1"/>
  <c r="F2759" i="1"/>
  <c r="L2759" i="1" s="1"/>
  <c r="N2759" i="1" s="1"/>
  <c r="D2759" i="1"/>
  <c r="C2759" i="1"/>
  <c r="Y2758" i="1"/>
  <c r="F2758" i="1"/>
  <c r="L2758" i="1" s="1"/>
  <c r="N2758" i="1" s="1"/>
  <c r="D2758" i="1"/>
  <c r="C2758" i="1"/>
  <c r="Y2757" i="1"/>
  <c r="F2757" i="1"/>
  <c r="L2757" i="1" s="1"/>
  <c r="N2757" i="1" s="1"/>
  <c r="D2757" i="1"/>
  <c r="C2757" i="1"/>
  <c r="Y2756" i="1"/>
  <c r="F2756" i="1"/>
  <c r="L2756" i="1" s="1"/>
  <c r="N2756" i="1" s="1"/>
  <c r="D2756" i="1"/>
  <c r="C2756" i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F2754" i="1"/>
  <c r="L2754" i="1" s="1"/>
  <c r="N2754" i="1" s="1"/>
  <c r="D2754" i="1"/>
  <c r="H2754" i="1" s="1"/>
  <c r="P2754" i="1" s="1"/>
  <c r="C2754" i="1"/>
  <c r="G2754" i="1" s="1"/>
  <c r="O2754" i="1" s="1"/>
  <c r="Y2753" i="1"/>
  <c r="F2753" i="1"/>
  <c r="L2753" i="1" s="1"/>
  <c r="N2753" i="1" s="1"/>
  <c r="D2753" i="1"/>
  <c r="H2753" i="1" s="1"/>
  <c r="P2753" i="1" s="1"/>
  <c r="C2753" i="1"/>
  <c r="Y2752" i="1"/>
  <c r="F2752" i="1"/>
  <c r="L2752" i="1" s="1"/>
  <c r="N2752" i="1" s="1"/>
  <c r="D2752" i="1"/>
  <c r="C2752" i="1"/>
  <c r="K2751" i="1"/>
  <c r="M2751" i="1" s="1"/>
  <c r="F2751" i="1"/>
  <c r="L2751" i="1" s="1"/>
  <c r="N2751" i="1" s="1"/>
  <c r="D2751" i="1"/>
  <c r="C2751" i="1"/>
  <c r="Y2750" i="1"/>
  <c r="F2750" i="1"/>
  <c r="L2750" i="1" s="1"/>
  <c r="N2750" i="1" s="1"/>
  <c r="D2750" i="1"/>
  <c r="C2750" i="1"/>
  <c r="G2750" i="1" s="1"/>
  <c r="O2750" i="1" s="1"/>
  <c r="Y2749" i="1"/>
  <c r="F2749" i="1"/>
  <c r="L2749" i="1" s="1"/>
  <c r="N2749" i="1" s="1"/>
  <c r="D2749" i="1"/>
  <c r="C2749" i="1"/>
  <c r="Y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F2747" i="1"/>
  <c r="L2747" i="1" s="1"/>
  <c r="N2747" i="1" s="1"/>
  <c r="D2747" i="1"/>
  <c r="C2747" i="1"/>
  <c r="G2747" i="1" s="1"/>
  <c r="O2747" i="1" s="1"/>
  <c r="Y2746" i="1"/>
  <c r="G2746" i="1"/>
  <c r="O2746" i="1" s="1"/>
  <c r="AA2746" i="1" s="1"/>
  <c r="AB2746" i="1" s="1"/>
  <c r="F2746" i="1"/>
  <c r="L2746" i="1" s="1"/>
  <c r="N2746" i="1" s="1"/>
  <c r="D2746" i="1"/>
  <c r="H2746" i="1" s="1"/>
  <c r="P2746" i="1" s="1"/>
  <c r="C2746" i="1"/>
  <c r="Y2745" i="1"/>
  <c r="F2745" i="1"/>
  <c r="L2745" i="1" s="1"/>
  <c r="N2745" i="1" s="1"/>
  <c r="D2745" i="1"/>
  <c r="C2745" i="1"/>
  <c r="Y2744" i="1"/>
  <c r="F2744" i="1"/>
  <c r="L2744" i="1" s="1"/>
  <c r="N2744" i="1" s="1"/>
  <c r="D2744" i="1"/>
  <c r="C2744" i="1"/>
  <c r="G2744" i="1" s="1"/>
  <c r="O2744" i="1" s="1"/>
  <c r="Y2743" i="1"/>
  <c r="K2743" i="1"/>
  <c r="M2743" i="1" s="1"/>
  <c r="F2743" i="1"/>
  <c r="L2743" i="1" s="1"/>
  <c r="N2743" i="1" s="1"/>
  <c r="D2743" i="1"/>
  <c r="C2743" i="1"/>
  <c r="G2743" i="1" s="1"/>
  <c r="O2743" i="1" s="1"/>
  <c r="Y2742" i="1"/>
  <c r="K2742" i="1"/>
  <c r="M2742" i="1" s="1"/>
  <c r="F2742" i="1"/>
  <c r="L2742" i="1" s="1"/>
  <c r="N2742" i="1" s="1"/>
  <c r="D2742" i="1"/>
  <c r="C2742" i="1"/>
  <c r="G2742" i="1" s="1"/>
  <c r="O2742" i="1" s="1"/>
  <c r="Y2741" i="1"/>
  <c r="F2741" i="1"/>
  <c r="L2741" i="1" s="1"/>
  <c r="N2741" i="1" s="1"/>
  <c r="D2741" i="1"/>
  <c r="C2741" i="1"/>
  <c r="G2741" i="1" s="1"/>
  <c r="O2741" i="1" s="1"/>
  <c r="Y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F2739" i="1"/>
  <c r="L2739" i="1" s="1"/>
  <c r="N2739" i="1" s="1"/>
  <c r="D2739" i="1"/>
  <c r="C2739" i="1"/>
  <c r="Y2738" i="1"/>
  <c r="G2738" i="1"/>
  <c r="O2738" i="1" s="1"/>
  <c r="F2738" i="1"/>
  <c r="L2738" i="1" s="1"/>
  <c r="N2738" i="1" s="1"/>
  <c r="D2738" i="1"/>
  <c r="H2738" i="1" s="1"/>
  <c r="P2738" i="1" s="1"/>
  <c r="C2738" i="1"/>
  <c r="Y2737" i="1"/>
  <c r="F2737" i="1"/>
  <c r="L2737" i="1" s="1"/>
  <c r="N2737" i="1" s="1"/>
  <c r="D2737" i="1"/>
  <c r="C2737" i="1"/>
  <c r="Y2736" i="1"/>
  <c r="F2736" i="1"/>
  <c r="L2736" i="1" s="1"/>
  <c r="N2736" i="1" s="1"/>
  <c r="D2736" i="1"/>
  <c r="C2736" i="1"/>
  <c r="G2736" i="1" s="1"/>
  <c r="O2736" i="1" s="1"/>
  <c r="Y2735" i="1"/>
  <c r="K2735" i="1"/>
  <c r="M2735" i="1" s="1"/>
  <c r="F2735" i="1"/>
  <c r="L2735" i="1" s="1"/>
  <c r="N2735" i="1" s="1"/>
  <c r="D2735" i="1"/>
  <c r="C2735" i="1"/>
  <c r="G2735" i="1" s="1"/>
  <c r="O2735" i="1" s="1"/>
  <c r="Y2734" i="1"/>
  <c r="F2734" i="1"/>
  <c r="L2734" i="1" s="1"/>
  <c r="N2734" i="1" s="1"/>
  <c r="D2734" i="1"/>
  <c r="C2734" i="1"/>
  <c r="G2734" i="1" s="1"/>
  <c r="O2734" i="1" s="1"/>
  <c r="Y2733" i="1"/>
  <c r="F2733" i="1"/>
  <c r="L2733" i="1" s="1"/>
  <c r="N2733" i="1" s="1"/>
  <c r="D2733" i="1"/>
  <c r="C2733" i="1"/>
  <c r="Y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F2731" i="1"/>
  <c r="L2731" i="1" s="1"/>
  <c r="N2731" i="1" s="1"/>
  <c r="D2731" i="1"/>
  <c r="C2731" i="1"/>
  <c r="G2731" i="1" s="1"/>
  <c r="O2731" i="1" s="1"/>
  <c r="Y2730" i="1"/>
  <c r="G2730" i="1"/>
  <c r="O2730" i="1" s="1"/>
  <c r="AA2730" i="1" s="1"/>
  <c r="AB2730" i="1" s="1"/>
  <c r="F2730" i="1"/>
  <c r="L2730" i="1" s="1"/>
  <c r="N2730" i="1" s="1"/>
  <c r="D2730" i="1"/>
  <c r="H2730" i="1" s="1"/>
  <c r="P2730" i="1" s="1"/>
  <c r="C2730" i="1"/>
  <c r="Y2729" i="1"/>
  <c r="F2729" i="1"/>
  <c r="L2729" i="1" s="1"/>
  <c r="N2729" i="1" s="1"/>
  <c r="D2729" i="1"/>
  <c r="C2729" i="1"/>
  <c r="Y2728" i="1"/>
  <c r="F2728" i="1"/>
  <c r="L2728" i="1" s="1"/>
  <c r="N2728" i="1" s="1"/>
  <c r="D2728" i="1"/>
  <c r="C2728" i="1"/>
  <c r="G2728" i="1" s="1"/>
  <c r="O2728" i="1" s="1"/>
  <c r="AA2728" i="1" s="1"/>
  <c r="AB2728" i="1" s="1"/>
  <c r="Y2727" i="1"/>
  <c r="K2727" i="1"/>
  <c r="M2727" i="1" s="1"/>
  <c r="F2727" i="1"/>
  <c r="L2727" i="1" s="1"/>
  <c r="N2727" i="1" s="1"/>
  <c r="D2727" i="1"/>
  <c r="C2727" i="1"/>
  <c r="G2727" i="1" s="1"/>
  <c r="O2727" i="1" s="1"/>
  <c r="Y2726" i="1"/>
  <c r="K2726" i="1"/>
  <c r="M2726" i="1" s="1"/>
  <c r="F2726" i="1"/>
  <c r="L2726" i="1" s="1"/>
  <c r="N2726" i="1" s="1"/>
  <c r="D2726" i="1"/>
  <c r="C2726" i="1"/>
  <c r="G2726" i="1" s="1"/>
  <c r="O2726" i="1" s="1"/>
  <c r="AA2726" i="1" s="1"/>
  <c r="AB2726" i="1" s="1"/>
  <c r="Y2725" i="1"/>
  <c r="F2725" i="1"/>
  <c r="L2725" i="1" s="1"/>
  <c r="N2725" i="1" s="1"/>
  <c r="D2725" i="1"/>
  <c r="C2725" i="1"/>
  <c r="G2725" i="1" s="1"/>
  <c r="O2725" i="1" s="1"/>
  <c r="Y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F2723" i="1"/>
  <c r="L2723" i="1" s="1"/>
  <c r="N2723" i="1" s="1"/>
  <c r="D2723" i="1"/>
  <c r="C2723" i="1"/>
  <c r="Y2722" i="1"/>
  <c r="G2722" i="1"/>
  <c r="O2722" i="1" s="1"/>
  <c r="F2722" i="1"/>
  <c r="L2722" i="1" s="1"/>
  <c r="N2722" i="1" s="1"/>
  <c r="D2722" i="1"/>
  <c r="H2722" i="1" s="1"/>
  <c r="P2722" i="1" s="1"/>
  <c r="C2722" i="1"/>
  <c r="Y2721" i="1"/>
  <c r="F2721" i="1"/>
  <c r="L2721" i="1" s="1"/>
  <c r="N2721" i="1" s="1"/>
  <c r="D2721" i="1"/>
  <c r="C2721" i="1"/>
  <c r="Y2720" i="1"/>
  <c r="F2720" i="1"/>
  <c r="L2720" i="1" s="1"/>
  <c r="N2720" i="1" s="1"/>
  <c r="D2720" i="1"/>
  <c r="C2720" i="1"/>
  <c r="G2720" i="1" s="1"/>
  <c r="O2720" i="1" s="1"/>
  <c r="Y2719" i="1"/>
  <c r="K2719" i="1"/>
  <c r="M2719" i="1" s="1"/>
  <c r="F2719" i="1"/>
  <c r="L2719" i="1" s="1"/>
  <c r="N2719" i="1" s="1"/>
  <c r="D2719" i="1"/>
  <c r="C2719" i="1"/>
  <c r="G2719" i="1" s="1"/>
  <c r="O2719" i="1" s="1"/>
  <c r="Y2718" i="1"/>
  <c r="F2718" i="1"/>
  <c r="L2718" i="1" s="1"/>
  <c r="N2718" i="1" s="1"/>
  <c r="D2718" i="1"/>
  <c r="C2718" i="1"/>
  <c r="G2718" i="1" s="1"/>
  <c r="O2718" i="1" s="1"/>
  <c r="Y2717" i="1"/>
  <c r="F2717" i="1"/>
  <c r="L2717" i="1" s="1"/>
  <c r="N2717" i="1" s="1"/>
  <c r="D2717" i="1"/>
  <c r="C2717" i="1"/>
  <c r="Y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F2715" i="1"/>
  <c r="L2715" i="1" s="1"/>
  <c r="N2715" i="1" s="1"/>
  <c r="D2715" i="1"/>
  <c r="C2715" i="1"/>
  <c r="G2715" i="1" s="1"/>
  <c r="O2715" i="1" s="1"/>
  <c r="Y2714" i="1"/>
  <c r="G2714" i="1"/>
  <c r="O2714" i="1" s="1"/>
  <c r="AA2714" i="1" s="1"/>
  <c r="AB2714" i="1" s="1"/>
  <c r="F2714" i="1"/>
  <c r="L2714" i="1" s="1"/>
  <c r="N2714" i="1" s="1"/>
  <c r="D2714" i="1"/>
  <c r="H2714" i="1" s="1"/>
  <c r="P2714" i="1" s="1"/>
  <c r="C2714" i="1"/>
  <c r="Y2713" i="1"/>
  <c r="F2713" i="1"/>
  <c r="L2713" i="1" s="1"/>
  <c r="N2713" i="1" s="1"/>
  <c r="D2713" i="1"/>
  <c r="C2713" i="1"/>
  <c r="Y2712" i="1"/>
  <c r="F2712" i="1"/>
  <c r="L2712" i="1" s="1"/>
  <c r="N2712" i="1" s="1"/>
  <c r="D2712" i="1"/>
  <c r="C2712" i="1"/>
  <c r="G2712" i="1" s="1"/>
  <c r="O2712" i="1" s="1"/>
  <c r="Y2711" i="1"/>
  <c r="K2711" i="1"/>
  <c r="M2711" i="1" s="1"/>
  <c r="F2711" i="1"/>
  <c r="L2711" i="1" s="1"/>
  <c r="N2711" i="1" s="1"/>
  <c r="D2711" i="1"/>
  <c r="C2711" i="1"/>
  <c r="G2711" i="1" s="1"/>
  <c r="O2711" i="1" s="1"/>
  <c r="Y2710" i="1"/>
  <c r="K2710" i="1"/>
  <c r="M2710" i="1" s="1"/>
  <c r="F2710" i="1"/>
  <c r="L2710" i="1" s="1"/>
  <c r="N2710" i="1" s="1"/>
  <c r="D2710" i="1"/>
  <c r="C2710" i="1"/>
  <c r="G2710" i="1" s="1"/>
  <c r="O2710" i="1" s="1"/>
  <c r="Y2709" i="1"/>
  <c r="F2709" i="1"/>
  <c r="L2709" i="1" s="1"/>
  <c r="N2709" i="1" s="1"/>
  <c r="D2709" i="1"/>
  <c r="C2709" i="1"/>
  <c r="G2709" i="1" s="1"/>
  <c r="O2709" i="1" s="1"/>
  <c r="Y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F2707" i="1"/>
  <c r="L2707" i="1" s="1"/>
  <c r="N2707" i="1" s="1"/>
  <c r="D2707" i="1"/>
  <c r="C2707" i="1"/>
  <c r="Y2706" i="1"/>
  <c r="G2706" i="1"/>
  <c r="O2706" i="1" s="1"/>
  <c r="F2706" i="1"/>
  <c r="L2706" i="1" s="1"/>
  <c r="N2706" i="1" s="1"/>
  <c r="D2706" i="1"/>
  <c r="H2706" i="1" s="1"/>
  <c r="P2706" i="1" s="1"/>
  <c r="C2706" i="1"/>
  <c r="Y2705" i="1"/>
  <c r="F2705" i="1"/>
  <c r="L2705" i="1" s="1"/>
  <c r="N2705" i="1" s="1"/>
  <c r="D2705" i="1"/>
  <c r="C2705" i="1"/>
  <c r="Y2704" i="1"/>
  <c r="F2704" i="1"/>
  <c r="L2704" i="1" s="1"/>
  <c r="N2704" i="1" s="1"/>
  <c r="D2704" i="1"/>
  <c r="C2704" i="1"/>
  <c r="G2704" i="1" s="1"/>
  <c r="O2704" i="1" s="1"/>
  <c r="Y2703" i="1"/>
  <c r="K2703" i="1"/>
  <c r="M2703" i="1" s="1"/>
  <c r="F2703" i="1"/>
  <c r="L2703" i="1" s="1"/>
  <c r="N2703" i="1" s="1"/>
  <c r="D2703" i="1"/>
  <c r="C2703" i="1"/>
  <c r="G2703" i="1" s="1"/>
  <c r="O2703" i="1" s="1"/>
  <c r="Y2702" i="1"/>
  <c r="F2702" i="1"/>
  <c r="L2702" i="1" s="1"/>
  <c r="N2702" i="1" s="1"/>
  <c r="D2702" i="1"/>
  <c r="C2702" i="1"/>
  <c r="G2702" i="1" s="1"/>
  <c r="O2702" i="1" s="1"/>
  <c r="Y2701" i="1"/>
  <c r="F2701" i="1"/>
  <c r="L2701" i="1" s="1"/>
  <c r="N2701" i="1" s="1"/>
  <c r="D2701" i="1"/>
  <c r="C2701" i="1"/>
  <c r="Y2700" i="1"/>
  <c r="G2700" i="1"/>
  <c r="O2700" i="1" s="1"/>
  <c r="AA2700" i="1" s="1"/>
  <c r="AB2700" i="1" s="1"/>
  <c r="F2700" i="1"/>
  <c r="L2700" i="1" s="1"/>
  <c r="N2700" i="1" s="1"/>
  <c r="D2700" i="1"/>
  <c r="H2700" i="1" s="1"/>
  <c r="P2700" i="1" s="1"/>
  <c r="C2700" i="1"/>
  <c r="Y2699" i="1"/>
  <c r="F2699" i="1"/>
  <c r="L2699" i="1" s="1"/>
  <c r="N2699" i="1" s="1"/>
  <c r="D2699" i="1"/>
  <c r="C2699" i="1"/>
  <c r="G2699" i="1" s="1"/>
  <c r="O2699" i="1" s="1"/>
  <c r="Y2698" i="1"/>
  <c r="G2698" i="1"/>
  <c r="O2698" i="1" s="1"/>
  <c r="AA2698" i="1" s="1"/>
  <c r="AB2698" i="1" s="1"/>
  <c r="F2698" i="1"/>
  <c r="L2698" i="1" s="1"/>
  <c r="N2698" i="1" s="1"/>
  <c r="D2698" i="1"/>
  <c r="H2698" i="1" s="1"/>
  <c r="P2698" i="1" s="1"/>
  <c r="C2698" i="1"/>
  <c r="Y2697" i="1"/>
  <c r="F2697" i="1"/>
  <c r="L2697" i="1" s="1"/>
  <c r="N2697" i="1" s="1"/>
  <c r="D2697" i="1"/>
  <c r="C2697" i="1"/>
  <c r="Y2696" i="1"/>
  <c r="F2696" i="1"/>
  <c r="L2696" i="1" s="1"/>
  <c r="N2696" i="1" s="1"/>
  <c r="D2696" i="1"/>
  <c r="C2696" i="1"/>
  <c r="Y2695" i="1"/>
  <c r="F2695" i="1"/>
  <c r="L2695" i="1" s="1"/>
  <c r="N2695" i="1" s="1"/>
  <c r="D2695" i="1"/>
  <c r="C2695" i="1"/>
  <c r="Y2694" i="1"/>
  <c r="F2694" i="1"/>
  <c r="L2694" i="1" s="1"/>
  <c r="N2694" i="1" s="1"/>
  <c r="D2694" i="1"/>
  <c r="C2694" i="1"/>
  <c r="Y2693" i="1"/>
  <c r="F2693" i="1"/>
  <c r="L2693" i="1" s="1"/>
  <c r="N2693" i="1" s="1"/>
  <c r="D2693" i="1"/>
  <c r="C2693" i="1"/>
  <c r="Y2692" i="1"/>
  <c r="F2692" i="1"/>
  <c r="L2692" i="1" s="1"/>
  <c r="N2692" i="1" s="1"/>
  <c r="D2692" i="1"/>
  <c r="C2692" i="1"/>
  <c r="Y2691" i="1"/>
  <c r="F2691" i="1"/>
  <c r="L2691" i="1" s="1"/>
  <c r="N2691" i="1" s="1"/>
  <c r="D2691" i="1"/>
  <c r="C2691" i="1"/>
  <c r="Y2690" i="1"/>
  <c r="F2690" i="1"/>
  <c r="L2690" i="1" s="1"/>
  <c r="N2690" i="1" s="1"/>
  <c r="D2690" i="1"/>
  <c r="C2690" i="1"/>
  <c r="Y2689" i="1"/>
  <c r="F2689" i="1"/>
  <c r="L2689" i="1" s="1"/>
  <c r="N2689" i="1" s="1"/>
  <c r="D2689" i="1"/>
  <c r="C2689" i="1"/>
  <c r="Y2688" i="1"/>
  <c r="F2688" i="1"/>
  <c r="L2688" i="1" s="1"/>
  <c r="N2688" i="1" s="1"/>
  <c r="D2688" i="1"/>
  <c r="C2688" i="1"/>
  <c r="Y2687" i="1"/>
  <c r="F2687" i="1"/>
  <c r="L2687" i="1" s="1"/>
  <c r="N2687" i="1" s="1"/>
  <c r="D2687" i="1"/>
  <c r="C2687" i="1"/>
  <c r="Y2686" i="1"/>
  <c r="F2686" i="1"/>
  <c r="L2686" i="1" s="1"/>
  <c r="N2686" i="1" s="1"/>
  <c r="D2686" i="1"/>
  <c r="C2686" i="1"/>
  <c r="Y2685" i="1"/>
  <c r="F2685" i="1"/>
  <c r="L2685" i="1" s="1"/>
  <c r="N2685" i="1" s="1"/>
  <c r="D2685" i="1"/>
  <c r="C2685" i="1"/>
  <c r="Y2684" i="1"/>
  <c r="F2684" i="1"/>
  <c r="L2684" i="1" s="1"/>
  <c r="N2684" i="1" s="1"/>
  <c r="D2684" i="1"/>
  <c r="C2684" i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C2682" i="1"/>
  <c r="Y2681" i="1"/>
  <c r="F2681" i="1"/>
  <c r="L2681" i="1" s="1"/>
  <c r="N2681" i="1" s="1"/>
  <c r="D2681" i="1"/>
  <c r="C2681" i="1"/>
  <c r="Y2680" i="1"/>
  <c r="F2680" i="1"/>
  <c r="L2680" i="1" s="1"/>
  <c r="N2680" i="1" s="1"/>
  <c r="D2680" i="1"/>
  <c r="C2680" i="1"/>
  <c r="Y2679" i="1"/>
  <c r="F2679" i="1"/>
  <c r="L2679" i="1" s="1"/>
  <c r="N2679" i="1" s="1"/>
  <c r="D2679" i="1"/>
  <c r="C2679" i="1"/>
  <c r="Y2678" i="1"/>
  <c r="F2678" i="1"/>
  <c r="L2678" i="1" s="1"/>
  <c r="N2678" i="1" s="1"/>
  <c r="D2678" i="1"/>
  <c r="C2678" i="1"/>
  <c r="Y2677" i="1"/>
  <c r="F2677" i="1"/>
  <c r="L2677" i="1" s="1"/>
  <c r="N2677" i="1" s="1"/>
  <c r="D2677" i="1"/>
  <c r="C2677" i="1"/>
  <c r="Y2676" i="1"/>
  <c r="F2676" i="1"/>
  <c r="K2676" i="1" s="1"/>
  <c r="M2676" i="1" s="1"/>
  <c r="D2676" i="1"/>
  <c r="C2676" i="1"/>
  <c r="Y2675" i="1"/>
  <c r="F2675" i="1"/>
  <c r="L2675" i="1" s="1"/>
  <c r="N2675" i="1" s="1"/>
  <c r="D2675" i="1"/>
  <c r="C2675" i="1"/>
  <c r="Y2674" i="1"/>
  <c r="F2674" i="1"/>
  <c r="L2674" i="1" s="1"/>
  <c r="N2674" i="1" s="1"/>
  <c r="D2674" i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F2672" i="1"/>
  <c r="L2672" i="1" s="1"/>
  <c r="N2672" i="1" s="1"/>
  <c r="D2672" i="1"/>
  <c r="C2672" i="1"/>
  <c r="Y2671" i="1"/>
  <c r="F2671" i="1"/>
  <c r="L2671" i="1" s="1"/>
  <c r="N2671" i="1" s="1"/>
  <c r="D2671" i="1"/>
  <c r="C2671" i="1"/>
  <c r="Y2670" i="1"/>
  <c r="F2670" i="1"/>
  <c r="L2670" i="1" s="1"/>
  <c r="N2670" i="1" s="1"/>
  <c r="D2670" i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F2668" i="1"/>
  <c r="L2668" i="1" s="1"/>
  <c r="N2668" i="1" s="1"/>
  <c r="D2668" i="1"/>
  <c r="C2668" i="1"/>
  <c r="Y2667" i="1"/>
  <c r="F2667" i="1"/>
  <c r="L2667" i="1" s="1"/>
  <c r="N2667" i="1" s="1"/>
  <c r="D2667" i="1"/>
  <c r="C2667" i="1"/>
  <c r="Y2666" i="1"/>
  <c r="F2666" i="1"/>
  <c r="L2666" i="1" s="1"/>
  <c r="N2666" i="1" s="1"/>
  <c r="D2666" i="1"/>
  <c r="C2666" i="1"/>
  <c r="Y2665" i="1"/>
  <c r="K2665" i="1"/>
  <c r="M2665" i="1" s="1"/>
  <c r="F2665" i="1"/>
  <c r="D2665" i="1"/>
  <c r="H2665" i="1" s="1"/>
  <c r="P2665" i="1" s="1"/>
  <c r="C2665" i="1"/>
  <c r="Y2664" i="1"/>
  <c r="F2664" i="1"/>
  <c r="D2664" i="1"/>
  <c r="C2664" i="1"/>
  <c r="Y2663" i="1"/>
  <c r="F2663" i="1"/>
  <c r="L2663" i="1" s="1"/>
  <c r="N2663" i="1" s="1"/>
  <c r="D2663" i="1"/>
  <c r="C2663" i="1"/>
  <c r="Y2662" i="1"/>
  <c r="F2662" i="1"/>
  <c r="D2662" i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F2660" i="1"/>
  <c r="L2660" i="1" s="1"/>
  <c r="N2660" i="1" s="1"/>
  <c r="D2660" i="1"/>
  <c r="C2660" i="1"/>
  <c r="Y2659" i="1"/>
  <c r="F2659" i="1"/>
  <c r="L2659" i="1" s="1"/>
  <c r="N2659" i="1" s="1"/>
  <c r="D2659" i="1"/>
  <c r="C2659" i="1"/>
  <c r="Y2658" i="1"/>
  <c r="F2658" i="1"/>
  <c r="L2658" i="1" s="1"/>
  <c r="N2658" i="1" s="1"/>
  <c r="D2658" i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F2656" i="1"/>
  <c r="D2656" i="1"/>
  <c r="C2656" i="1"/>
  <c r="Y2655" i="1"/>
  <c r="F2655" i="1"/>
  <c r="K2655" i="1" s="1"/>
  <c r="M2655" i="1" s="1"/>
  <c r="D2655" i="1"/>
  <c r="C2655" i="1"/>
  <c r="Y2654" i="1"/>
  <c r="F2654" i="1"/>
  <c r="L2654" i="1" s="1"/>
  <c r="N2654" i="1" s="1"/>
  <c r="D2654" i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F2652" i="1"/>
  <c r="L2652" i="1" s="1"/>
  <c r="N2652" i="1" s="1"/>
  <c r="D2652" i="1"/>
  <c r="C2652" i="1"/>
  <c r="Y2651" i="1"/>
  <c r="F2651" i="1"/>
  <c r="K2651" i="1" s="1"/>
  <c r="M2651" i="1" s="1"/>
  <c r="D2651" i="1"/>
  <c r="C2651" i="1"/>
  <c r="Y2650" i="1"/>
  <c r="F2650" i="1"/>
  <c r="L2650" i="1" s="1"/>
  <c r="N2650" i="1" s="1"/>
  <c r="D2650" i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F2648" i="1"/>
  <c r="L2648" i="1" s="1"/>
  <c r="N2648" i="1" s="1"/>
  <c r="D2648" i="1"/>
  <c r="C2648" i="1"/>
  <c r="Y2647" i="1"/>
  <c r="F2647" i="1"/>
  <c r="K2647" i="1" s="1"/>
  <c r="M2647" i="1" s="1"/>
  <c r="D2647" i="1"/>
  <c r="C2647" i="1"/>
  <c r="Y2646" i="1"/>
  <c r="F2646" i="1"/>
  <c r="L2646" i="1" s="1"/>
  <c r="N2646" i="1" s="1"/>
  <c r="D2646" i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G2701" i="1" l="1"/>
  <c r="O2701" i="1" s="1"/>
  <c r="K2702" i="1"/>
  <c r="M2702" i="1" s="1"/>
  <c r="AA2706" i="1"/>
  <c r="AB2706" i="1" s="1"/>
  <c r="G2707" i="1"/>
  <c r="O2707" i="1" s="1"/>
  <c r="G2717" i="1"/>
  <c r="O2717" i="1" s="1"/>
  <c r="K2718" i="1"/>
  <c r="M2718" i="1" s="1"/>
  <c r="AA2722" i="1"/>
  <c r="AB2722" i="1" s="1"/>
  <c r="G2733" i="1"/>
  <c r="O2733" i="1" s="1"/>
  <c r="AA2738" i="1"/>
  <c r="AB2738" i="1" s="1"/>
  <c r="G2749" i="1"/>
  <c r="O2749" i="1" s="1"/>
  <c r="AA2749" i="1" s="1"/>
  <c r="AB2749" i="1" s="1"/>
  <c r="K2750" i="1"/>
  <c r="M2750" i="1" s="1"/>
  <c r="G2759" i="1"/>
  <c r="O2759" i="1" s="1"/>
  <c r="H2647" i="1"/>
  <c r="P2647" i="1" s="1"/>
  <c r="H2655" i="1"/>
  <c r="P2655" i="1" s="1"/>
  <c r="K2659" i="1"/>
  <c r="M2659" i="1" s="1"/>
  <c r="H2663" i="1"/>
  <c r="P2663" i="1" s="1"/>
  <c r="K2667" i="1"/>
  <c r="M2667" i="1" s="1"/>
  <c r="H2671" i="1"/>
  <c r="P2671" i="1" s="1"/>
  <c r="K2675" i="1"/>
  <c r="M2675" i="1" s="1"/>
  <c r="K2699" i="1"/>
  <c r="M2699" i="1" s="1"/>
  <c r="H2702" i="1"/>
  <c r="P2702" i="1" s="1"/>
  <c r="AA2702" i="1" s="1"/>
  <c r="AB2702" i="1" s="1"/>
  <c r="H2704" i="1"/>
  <c r="P2704" i="1" s="1"/>
  <c r="G2705" i="1"/>
  <c r="O2705" i="1" s="1"/>
  <c r="K2706" i="1"/>
  <c r="M2706" i="1" s="1"/>
  <c r="K2715" i="1"/>
  <c r="M2715" i="1" s="1"/>
  <c r="H2718" i="1"/>
  <c r="P2718" i="1" s="1"/>
  <c r="AA2718" i="1" s="1"/>
  <c r="AB2718" i="1" s="1"/>
  <c r="H2720" i="1"/>
  <c r="P2720" i="1" s="1"/>
  <c r="G2721" i="1"/>
  <c r="O2721" i="1" s="1"/>
  <c r="K2722" i="1"/>
  <c r="M2722" i="1" s="1"/>
  <c r="K2731" i="1"/>
  <c r="M2731" i="1" s="1"/>
  <c r="H2734" i="1"/>
  <c r="P2734" i="1" s="1"/>
  <c r="AA2734" i="1" s="1"/>
  <c r="AB2734" i="1" s="1"/>
  <c r="H2736" i="1"/>
  <c r="P2736" i="1" s="1"/>
  <c r="G2737" i="1"/>
  <c r="O2737" i="1" s="1"/>
  <c r="AA2737" i="1" s="1"/>
  <c r="AB2737" i="1" s="1"/>
  <c r="K2738" i="1"/>
  <c r="M2738" i="1" s="1"/>
  <c r="K2747" i="1"/>
  <c r="M2747" i="1" s="1"/>
  <c r="H2750" i="1"/>
  <c r="P2750" i="1" s="1"/>
  <c r="AA2750" i="1" s="1"/>
  <c r="AB2750" i="1" s="1"/>
  <c r="H2757" i="1"/>
  <c r="P2757" i="1" s="1"/>
  <c r="H2758" i="1"/>
  <c r="P2758" i="1" s="1"/>
  <c r="AA2762" i="1"/>
  <c r="AB2762" i="1" s="1"/>
  <c r="H2770" i="1"/>
  <c r="P2770" i="1" s="1"/>
  <c r="AA2770" i="1" s="1"/>
  <c r="AB2770" i="1" s="1"/>
  <c r="G2771" i="1"/>
  <c r="O2771" i="1" s="1"/>
  <c r="H2778" i="1"/>
  <c r="P2778" i="1" s="1"/>
  <c r="AA2778" i="1" s="1"/>
  <c r="AB2778" i="1" s="1"/>
  <c r="AA2787" i="1"/>
  <c r="AB2787" i="1" s="1"/>
  <c r="H2791" i="1"/>
  <c r="P2791" i="1" s="1"/>
  <c r="H2799" i="1"/>
  <c r="P2799" i="1" s="1"/>
  <c r="AA2814" i="1"/>
  <c r="AB2814" i="1" s="1"/>
  <c r="K2816" i="1"/>
  <c r="M2816" i="1" s="1"/>
  <c r="K2820" i="1"/>
  <c r="M2820" i="1" s="1"/>
  <c r="H2824" i="1"/>
  <c r="P2824" i="1" s="1"/>
  <c r="K2827" i="1"/>
  <c r="M2827" i="1" s="1"/>
  <c r="K2830" i="1"/>
  <c r="M2830" i="1" s="1"/>
  <c r="H2835" i="1"/>
  <c r="P2835" i="1" s="1"/>
  <c r="K2838" i="1"/>
  <c r="M2838" i="1" s="1"/>
  <c r="H2843" i="1"/>
  <c r="P2843" i="1" s="1"/>
  <c r="H2852" i="1"/>
  <c r="P2852" i="1" s="1"/>
  <c r="H2856" i="1"/>
  <c r="P2856" i="1" s="1"/>
  <c r="H2860" i="1"/>
  <c r="P2860" i="1" s="1"/>
  <c r="H2864" i="1"/>
  <c r="P2864" i="1" s="1"/>
  <c r="H2868" i="1"/>
  <c r="P2868" i="1" s="1"/>
  <c r="H2872" i="1"/>
  <c r="P2872" i="1" s="1"/>
  <c r="H2876" i="1"/>
  <c r="P2876" i="1" s="1"/>
  <c r="H2880" i="1"/>
  <c r="P2880" i="1" s="1"/>
  <c r="G2881" i="1"/>
  <c r="O2881" i="1" s="1"/>
  <c r="AA2881" i="1" s="1"/>
  <c r="AB2881" i="1" s="1"/>
  <c r="AC2873" i="1"/>
  <c r="AD2873" i="1" s="1"/>
  <c r="K2664" i="2"/>
  <c r="W2664" i="2" s="1"/>
  <c r="I2668" i="2"/>
  <c r="U2668" i="2" s="1"/>
  <c r="Q2668" i="2"/>
  <c r="T2668" i="2" s="1"/>
  <c r="K2672" i="2"/>
  <c r="W2672" i="2" s="1"/>
  <c r="I2676" i="2"/>
  <c r="U2676" i="2" s="1"/>
  <c r="Q2676" i="2"/>
  <c r="T2676" i="2" s="1"/>
  <c r="K2680" i="2"/>
  <c r="W2680" i="2" s="1"/>
  <c r="I2684" i="2"/>
  <c r="U2684" i="2" s="1"/>
  <c r="Q2684" i="2"/>
  <c r="T2684" i="2" s="1"/>
  <c r="K2688" i="2"/>
  <c r="W2688" i="2" s="1"/>
  <c r="I2692" i="2"/>
  <c r="U2692" i="2" s="1"/>
  <c r="Q2692" i="2"/>
  <c r="T2692" i="2" s="1"/>
  <c r="K2696" i="2"/>
  <c r="W2696" i="2" s="1"/>
  <c r="I2700" i="2"/>
  <c r="U2700" i="2" s="1"/>
  <c r="Q2700" i="2"/>
  <c r="T2700" i="2" s="1"/>
  <c r="K2704" i="2"/>
  <c r="W2704" i="2" s="1"/>
  <c r="I2708" i="2"/>
  <c r="U2708" i="2" s="1"/>
  <c r="Q2708" i="2"/>
  <c r="T2708" i="2" s="1"/>
  <c r="I2717" i="2"/>
  <c r="U2717" i="2" s="1"/>
  <c r="K2720" i="2"/>
  <c r="W2720" i="2" s="1"/>
  <c r="I2723" i="2"/>
  <c r="U2723" i="2" s="1"/>
  <c r="P2723" i="2"/>
  <c r="S2723" i="2" s="1"/>
  <c r="I2745" i="2"/>
  <c r="U2745" i="2" s="1"/>
  <c r="P2745" i="2"/>
  <c r="S2745" i="2" s="1"/>
  <c r="K2746" i="2"/>
  <c r="W2746" i="2" s="1"/>
  <c r="I2747" i="2"/>
  <c r="U2747" i="2" s="1"/>
  <c r="P2747" i="2"/>
  <c r="S2747" i="2" s="1"/>
  <c r="K2748" i="2"/>
  <c r="W2748" i="2" s="1"/>
  <c r="I2750" i="2"/>
  <c r="U2750" i="2" s="1"/>
  <c r="K2753" i="2"/>
  <c r="W2753" i="2" s="1"/>
  <c r="P2754" i="2"/>
  <c r="S2754" i="2" s="1"/>
  <c r="K2755" i="2"/>
  <c r="W2755" i="2" s="1"/>
  <c r="Q2756" i="2"/>
  <c r="T2756" i="2" s="1"/>
  <c r="K2764" i="2"/>
  <c r="W2764" i="2" s="1"/>
  <c r="K2765" i="2"/>
  <c r="W2765" i="2" s="1"/>
  <c r="I2768" i="2"/>
  <c r="U2768" i="2" s="1"/>
  <c r="Q2768" i="2"/>
  <c r="T2768" i="2" s="1"/>
  <c r="K2773" i="2"/>
  <c r="W2773" i="2" s="1"/>
  <c r="I2777" i="2"/>
  <c r="U2777" i="2" s="1"/>
  <c r="K2781" i="2"/>
  <c r="W2781" i="2" s="1"/>
  <c r="K2782" i="2"/>
  <c r="W2782" i="2" s="1"/>
  <c r="K2787" i="2"/>
  <c r="W2787" i="2" s="1"/>
  <c r="I2791" i="2"/>
  <c r="U2791" i="2" s="1"/>
  <c r="Q2791" i="2"/>
  <c r="T2791" i="2" s="1"/>
  <c r="K2795" i="2"/>
  <c r="W2795" i="2" s="1"/>
  <c r="I2798" i="2"/>
  <c r="U2798" i="2" s="1"/>
  <c r="Q2798" i="2"/>
  <c r="T2798" i="2" s="1"/>
  <c r="K2806" i="2"/>
  <c r="W2806" i="2" s="1"/>
  <c r="K2807" i="2"/>
  <c r="W2807" i="2" s="1"/>
  <c r="K2809" i="2"/>
  <c r="W2809" i="2" s="1"/>
  <c r="I2836" i="2"/>
  <c r="U2836" i="2" s="1"/>
  <c r="K2836" i="2"/>
  <c r="W2836" i="2" s="1"/>
  <c r="K2840" i="2"/>
  <c r="W2840" i="2" s="1"/>
  <c r="K2841" i="2"/>
  <c r="W2841" i="2" s="1"/>
  <c r="K2843" i="2"/>
  <c r="W2843" i="2" s="1"/>
  <c r="K2844" i="2"/>
  <c r="W2844" i="2" s="1"/>
  <c r="I2855" i="2"/>
  <c r="U2855" i="2" s="1"/>
  <c r="AA3012" i="1"/>
  <c r="AB3012" i="1" s="1"/>
  <c r="AA2965" i="1"/>
  <c r="AB2965" i="1" s="1"/>
  <c r="AA3040" i="1"/>
  <c r="AB3040" i="1" s="1"/>
  <c r="AA2909" i="1"/>
  <c r="AB2909" i="1" s="1"/>
  <c r="AA3047" i="1"/>
  <c r="AB3047" i="1" s="1"/>
  <c r="AA2908" i="1"/>
  <c r="AB2908" i="1" s="1"/>
  <c r="AA2975" i="1"/>
  <c r="AB2975" i="1" s="1"/>
  <c r="AA2985" i="1"/>
  <c r="AB2985" i="1" s="1"/>
  <c r="AA2866" i="1"/>
  <c r="AB2866" i="1" s="1"/>
  <c r="AA2875" i="1"/>
  <c r="AB2875" i="1" s="1"/>
  <c r="G2883" i="1"/>
  <c r="O2883" i="1" s="1"/>
  <c r="AA2883" i="1" s="1"/>
  <c r="AB2883" i="1" s="1"/>
  <c r="AA2886" i="1"/>
  <c r="AB2886" i="1" s="1"/>
  <c r="J2667" i="2"/>
  <c r="V2667" i="2" s="1"/>
  <c r="J2668" i="2"/>
  <c r="V2668" i="2" s="1"/>
  <c r="J2675" i="2"/>
  <c r="V2675" i="2" s="1"/>
  <c r="J2676" i="2"/>
  <c r="V2676" i="2" s="1"/>
  <c r="J2683" i="2"/>
  <c r="V2683" i="2" s="1"/>
  <c r="J2684" i="2"/>
  <c r="V2684" i="2" s="1"/>
  <c r="J2691" i="2"/>
  <c r="V2691" i="2" s="1"/>
  <c r="J2692" i="2"/>
  <c r="V2692" i="2" s="1"/>
  <c r="J2699" i="2"/>
  <c r="V2699" i="2" s="1"/>
  <c r="J2700" i="2"/>
  <c r="V2700" i="2" s="1"/>
  <c r="J2707" i="2"/>
  <c r="V2707" i="2" s="1"/>
  <c r="J2708" i="2"/>
  <c r="V2708" i="2" s="1"/>
  <c r="J2723" i="2"/>
  <c r="V2723" i="2" s="1"/>
  <c r="J2745" i="2"/>
  <c r="V2745" i="2" s="1"/>
  <c r="Q2745" i="2"/>
  <c r="T2745" i="2" s="1"/>
  <c r="J2747" i="2"/>
  <c r="V2747" i="2" s="1"/>
  <c r="Q2747" i="2"/>
  <c r="T2747" i="2" s="1"/>
  <c r="J2754" i="2"/>
  <c r="V2754" i="2" s="1"/>
  <c r="Q2754" i="2"/>
  <c r="T2754" i="2" s="1"/>
  <c r="J2756" i="2"/>
  <c r="V2756" i="2" s="1"/>
  <c r="J2768" i="2"/>
  <c r="V2768" i="2" s="1"/>
  <c r="J2791" i="2"/>
  <c r="V2791" i="2" s="1"/>
  <c r="J2798" i="2"/>
  <c r="V2798" i="2" s="1"/>
  <c r="J2833" i="2"/>
  <c r="V2833" i="2" s="1"/>
  <c r="J2855" i="2"/>
  <c r="V2855" i="2" s="1"/>
  <c r="AA3056" i="1"/>
  <c r="AB3056" i="1" s="1"/>
  <c r="AA3048" i="1"/>
  <c r="AB3048" i="1" s="1"/>
  <c r="AA3036" i="1"/>
  <c r="AB3036" i="1" s="1"/>
  <c r="AA2905" i="1"/>
  <c r="AB2905" i="1" s="1"/>
  <c r="AA3059" i="1"/>
  <c r="AB3059" i="1" s="1"/>
  <c r="AA3043" i="1"/>
  <c r="AB3043" i="1" s="1"/>
  <c r="AA3030" i="1"/>
  <c r="AB3030" i="1" s="1"/>
  <c r="AA2904" i="1"/>
  <c r="AB2904" i="1" s="1"/>
  <c r="AA2980" i="1"/>
  <c r="AB2980" i="1" s="1"/>
  <c r="AA2974" i="1"/>
  <c r="AB2974" i="1" s="1"/>
  <c r="AA2966" i="1"/>
  <c r="AB2966" i="1" s="1"/>
  <c r="H2651" i="1"/>
  <c r="P2651" i="1" s="1"/>
  <c r="G2656" i="1"/>
  <c r="O2656" i="1" s="1"/>
  <c r="H2659" i="1"/>
  <c r="P2659" i="1" s="1"/>
  <c r="K2663" i="1"/>
  <c r="M2663" i="1" s="1"/>
  <c r="G2664" i="1"/>
  <c r="O2664" i="1" s="1"/>
  <c r="G2665" i="1"/>
  <c r="O2665" i="1" s="1"/>
  <c r="H2667" i="1"/>
  <c r="P2667" i="1" s="1"/>
  <c r="K2671" i="1"/>
  <c r="M2671" i="1" s="1"/>
  <c r="H2675" i="1"/>
  <c r="P2675" i="1" s="1"/>
  <c r="G2684" i="1"/>
  <c r="O2684" i="1" s="1"/>
  <c r="G2686" i="1"/>
  <c r="O2686" i="1" s="1"/>
  <c r="G2688" i="1"/>
  <c r="O2688" i="1" s="1"/>
  <c r="G2690" i="1"/>
  <c r="O2690" i="1" s="1"/>
  <c r="G2692" i="1"/>
  <c r="O2692" i="1" s="1"/>
  <c r="AA2692" i="1" s="1"/>
  <c r="AB2692" i="1" s="1"/>
  <c r="G2693" i="1"/>
  <c r="O2693" i="1" s="1"/>
  <c r="AA2693" i="1" s="1"/>
  <c r="AB2693" i="1" s="1"/>
  <c r="G2694" i="1"/>
  <c r="O2694" i="1" s="1"/>
  <c r="G2695" i="1"/>
  <c r="O2695" i="1" s="1"/>
  <c r="G2696" i="1"/>
  <c r="O2696" i="1" s="1"/>
  <c r="G2697" i="1"/>
  <c r="O2697" i="1" s="1"/>
  <c r="K2698" i="1"/>
  <c r="M2698" i="1" s="1"/>
  <c r="K2707" i="1"/>
  <c r="M2707" i="1" s="1"/>
  <c r="H2710" i="1"/>
  <c r="P2710" i="1" s="1"/>
  <c r="AA2710" i="1" s="1"/>
  <c r="AB2710" i="1" s="1"/>
  <c r="H2712" i="1"/>
  <c r="P2712" i="1" s="1"/>
  <c r="G2713" i="1"/>
  <c r="O2713" i="1" s="1"/>
  <c r="K2714" i="1"/>
  <c r="M2714" i="1" s="1"/>
  <c r="K2723" i="1"/>
  <c r="M2723" i="1" s="1"/>
  <c r="H2726" i="1"/>
  <c r="P2726" i="1" s="1"/>
  <c r="H2728" i="1"/>
  <c r="P2728" i="1" s="1"/>
  <c r="G2729" i="1"/>
  <c r="O2729" i="1" s="1"/>
  <c r="K2730" i="1"/>
  <c r="M2730" i="1" s="1"/>
  <c r="K2739" i="1"/>
  <c r="M2739" i="1" s="1"/>
  <c r="H2742" i="1"/>
  <c r="P2742" i="1" s="1"/>
  <c r="AA2742" i="1" s="1"/>
  <c r="AB2742" i="1" s="1"/>
  <c r="H2744" i="1"/>
  <c r="P2744" i="1" s="1"/>
  <c r="G2745" i="1"/>
  <c r="O2745" i="1" s="1"/>
  <c r="K2746" i="1"/>
  <c r="M2746" i="1" s="1"/>
  <c r="G2751" i="1"/>
  <c r="O2751" i="1" s="1"/>
  <c r="AA2754" i="1"/>
  <c r="AB2754" i="1" s="1"/>
  <c r="H2759" i="1"/>
  <c r="P2759" i="1" s="1"/>
  <c r="H2766" i="1"/>
  <c r="P2766" i="1" s="1"/>
  <c r="AA2766" i="1" s="1"/>
  <c r="AB2766" i="1" s="1"/>
  <c r="AA2767" i="1"/>
  <c r="AB2767" i="1" s="1"/>
  <c r="H2774" i="1"/>
  <c r="P2774" i="1" s="1"/>
  <c r="AA2774" i="1" s="1"/>
  <c r="AB2774" i="1" s="1"/>
  <c r="H2782" i="1"/>
  <c r="P2782" i="1" s="1"/>
  <c r="AA2782" i="1" s="1"/>
  <c r="AB2782" i="1" s="1"/>
  <c r="H2787" i="1"/>
  <c r="P2787" i="1" s="1"/>
  <c r="AA2791" i="1"/>
  <c r="AB2791" i="1" s="1"/>
  <c r="H2795" i="1"/>
  <c r="P2795" i="1" s="1"/>
  <c r="AA2795" i="1" s="1"/>
  <c r="AB2795" i="1" s="1"/>
  <c r="G2799" i="1"/>
  <c r="O2799" i="1" s="1"/>
  <c r="AA2799" i="1" s="1"/>
  <c r="AB2799" i="1" s="1"/>
  <c r="H2803" i="1"/>
  <c r="P2803" i="1" s="1"/>
  <c r="AA2803" i="1" s="1"/>
  <c r="AB2803" i="1" s="1"/>
  <c r="G2812" i="1"/>
  <c r="O2812" i="1" s="1"/>
  <c r="K2813" i="1"/>
  <c r="M2813" i="1" s="1"/>
  <c r="H2816" i="1"/>
  <c r="P2816" i="1" s="1"/>
  <c r="K2818" i="1"/>
  <c r="M2818" i="1" s="1"/>
  <c r="H2820" i="1"/>
  <c r="P2820" i="1" s="1"/>
  <c r="AA2822" i="1"/>
  <c r="AB2822" i="1" s="1"/>
  <c r="K2824" i="1"/>
  <c r="M2824" i="1" s="1"/>
  <c r="K2828" i="1"/>
  <c r="M2828" i="1" s="1"/>
  <c r="H2830" i="1"/>
  <c r="P2830" i="1" s="1"/>
  <c r="K2835" i="1"/>
  <c r="M2835" i="1" s="1"/>
  <c r="K2843" i="1"/>
  <c r="M2843" i="1" s="1"/>
  <c r="H2850" i="1"/>
  <c r="P2850" i="1" s="1"/>
  <c r="AA2850" i="1" s="1"/>
  <c r="AB2850" i="1" s="1"/>
  <c r="H2854" i="1"/>
  <c r="P2854" i="1" s="1"/>
  <c r="AA2854" i="1" s="1"/>
  <c r="AB2854" i="1" s="1"/>
  <c r="H2858" i="1"/>
  <c r="P2858" i="1" s="1"/>
  <c r="H2862" i="1"/>
  <c r="P2862" i="1" s="1"/>
  <c r="H2866" i="1"/>
  <c r="P2866" i="1" s="1"/>
  <c r="H2870" i="1"/>
  <c r="P2870" i="1" s="1"/>
  <c r="AA2870" i="1" s="1"/>
  <c r="AB2870" i="1" s="1"/>
  <c r="H2874" i="1"/>
  <c r="P2874" i="1" s="1"/>
  <c r="H2878" i="1"/>
  <c r="P2878" i="1" s="1"/>
  <c r="H2884" i="1"/>
  <c r="P2884" i="1" s="1"/>
  <c r="AA2884" i="1" s="1"/>
  <c r="AB2884" i="1" s="1"/>
  <c r="I2664" i="2"/>
  <c r="U2664" i="2" s="1"/>
  <c r="Q2664" i="2"/>
  <c r="T2664" i="2" s="1"/>
  <c r="K2668" i="2"/>
  <c r="W2668" i="2" s="1"/>
  <c r="J2670" i="2"/>
  <c r="V2670" i="2" s="1"/>
  <c r="I2672" i="2"/>
  <c r="U2672" i="2" s="1"/>
  <c r="Q2672" i="2"/>
  <c r="T2672" i="2" s="1"/>
  <c r="K2676" i="2"/>
  <c r="W2676" i="2" s="1"/>
  <c r="I2680" i="2"/>
  <c r="U2680" i="2" s="1"/>
  <c r="Q2680" i="2"/>
  <c r="T2680" i="2" s="1"/>
  <c r="K2684" i="2"/>
  <c r="W2684" i="2" s="1"/>
  <c r="I2688" i="2"/>
  <c r="U2688" i="2" s="1"/>
  <c r="Q2688" i="2"/>
  <c r="T2688" i="2" s="1"/>
  <c r="K2692" i="2"/>
  <c r="W2692" i="2" s="1"/>
  <c r="I2696" i="2"/>
  <c r="U2696" i="2" s="1"/>
  <c r="Q2696" i="2"/>
  <c r="T2696" i="2" s="1"/>
  <c r="K2700" i="2"/>
  <c r="W2700" i="2" s="1"/>
  <c r="I2704" i="2"/>
  <c r="U2704" i="2" s="1"/>
  <c r="Q2704" i="2"/>
  <c r="T2704" i="2" s="1"/>
  <c r="K2708" i="2"/>
  <c r="W2708" i="2" s="1"/>
  <c r="I2712" i="2"/>
  <c r="U2712" i="2" s="1"/>
  <c r="I2720" i="2"/>
  <c r="U2720" i="2" s="1"/>
  <c r="P2720" i="2"/>
  <c r="S2720" i="2" s="1"/>
  <c r="K2722" i="2"/>
  <c r="W2722" i="2" s="1"/>
  <c r="K2723" i="2"/>
  <c r="W2723" i="2" s="1"/>
  <c r="J2724" i="2"/>
  <c r="V2724" i="2" s="1"/>
  <c r="I2726" i="2"/>
  <c r="U2726" i="2" s="1"/>
  <c r="J2729" i="2"/>
  <c r="V2729" i="2" s="1"/>
  <c r="Q2729" i="2"/>
  <c r="T2729" i="2" s="1"/>
  <c r="J2731" i="2"/>
  <c r="V2731" i="2" s="1"/>
  <c r="Q2731" i="2"/>
  <c r="T2731" i="2" s="1"/>
  <c r="I2736" i="2"/>
  <c r="U2736" i="2" s="1"/>
  <c r="J2738" i="2"/>
  <c r="V2738" i="2" s="1"/>
  <c r="Q2738" i="2"/>
  <c r="T2738" i="2" s="1"/>
  <c r="J2740" i="2"/>
  <c r="V2740" i="2" s="1"/>
  <c r="I2746" i="2"/>
  <c r="U2746" i="2" s="1"/>
  <c r="P2746" i="2"/>
  <c r="S2746" i="2" s="1"/>
  <c r="K2747" i="2"/>
  <c r="W2747" i="2" s="1"/>
  <c r="I2748" i="2"/>
  <c r="U2748" i="2" s="1"/>
  <c r="Q2748" i="2"/>
  <c r="T2748" i="2" s="1"/>
  <c r="K2749" i="2"/>
  <c r="W2749" i="2" s="1"/>
  <c r="I2753" i="2"/>
  <c r="U2753" i="2" s="1"/>
  <c r="P2753" i="2"/>
  <c r="S2753" i="2" s="1"/>
  <c r="K2754" i="2"/>
  <c r="W2754" i="2" s="1"/>
  <c r="P2755" i="2"/>
  <c r="S2755" i="2" s="1"/>
  <c r="K2756" i="2"/>
  <c r="W2756" i="2" s="1"/>
  <c r="I2759" i="2"/>
  <c r="U2759" i="2" s="1"/>
  <c r="J2763" i="2"/>
  <c r="V2763" i="2" s="1"/>
  <c r="Q2765" i="2"/>
  <c r="T2765" i="2" s="1"/>
  <c r="K2768" i="2"/>
  <c r="W2768" i="2" s="1"/>
  <c r="J2770" i="2"/>
  <c r="V2770" i="2" s="1"/>
  <c r="J2771" i="2"/>
  <c r="V2771" i="2" s="1"/>
  <c r="Q2773" i="2"/>
  <c r="T2773" i="2" s="1"/>
  <c r="J2778" i="2"/>
  <c r="V2778" i="2" s="1"/>
  <c r="J2779" i="2"/>
  <c r="V2779" i="2" s="1"/>
  <c r="I2782" i="2"/>
  <c r="U2782" i="2" s="1"/>
  <c r="Q2782" i="2"/>
  <c r="T2782" i="2" s="1"/>
  <c r="J2785" i="2"/>
  <c r="V2785" i="2" s="1"/>
  <c r="I2788" i="2"/>
  <c r="U2788" i="2" s="1"/>
  <c r="Q2788" i="2"/>
  <c r="T2788" i="2" s="1"/>
  <c r="J2793" i="2"/>
  <c r="V2793" i="2" s="1"/>
  <c r="I2796" i="2"/>
  <c r="U2796" i="2" s="1"/>
  <c r="Q2796" i="2"/>
  <c r="T2796" i="2" s="1"/>
  <c r="K2798" i="2"/>
  <c r="W2798" i="2" s="1"/>
  <c r="Q2799" i="2"/>
  <c r="T2799" i="2" s="1"/>
  <c r="J2803" i="2"/>
  <c r="V2803" i="2" s="1"/>
  <c r="J2804" i="2"/>
  <c r="V2804" i="2" s="1"/>
  <c r="K2826" i="2"/>
  <c r="W2826" i="2" s="1"/>
  <c r="K2827" i="2"/>
  <c r="W2827" i="2" s="1"/>
  <c r="K2828" i="2"/>
  <c r="W2828" i="2" s="1"/>
  <c r="K2829" i="2"/>
  <c r="W2829" i="2" s="1"/>
  <c r="K2830" i="2"/>
  <c r="W2830" i="2" s="1"/>
  <c r="K2831" i="2"/>
  <c r="W2831" i="2" s="1"/>
  <c r="K2832" i="2"/>
  <c r="W2832" i="2" s="1"/>
  <c r="K2833" i="2"/>
  <c r="W2833" i="2" s="1"/>
  <c r="K2835" i="2"/>
  <c r="W2835" i="2" s="1"/>
  <c r="J2839" i="2"/>
  <c r="V2839" i="2" s="1"/>
  <c r="I2846" i="2"/>
  <c r="U2846" i="2" s="1"/>
  <c r="I2847" i="2"/>
  <c r="U2847" i="2" s="1"/>
  <c r="AA3016" i="1"/>
  <c r="AB3016" i="1" s="1"/>
  <c r="AA3055" i="1"/>
  <c r="AB3055" i="1" s="1"/>
  <c r="AA3039" i="1"/>
  <c r="AB3039" i="1" s="1"/>
  <c r="AA2924" i="1"/>
  <c r="AB2924" i="1" s="1"/>
  <c r="AA2916" i="1"/>
  <c r="AB2916" i="1" s="1"/>
  <c r="AA2897" i="1"/>
  <c r="AB2897" i="1" s="1"/>
  <c r="AA2977" i="1"/>
  <c r="AB2977" i="1" s="1"/>
  <c r="AA2969" i="1"/>
  <c r="AB2969" i="1" s="1"/>
  <c r="AA2973" i="1"/>
  <c r="AB2973" i="1" s="1"/>
  <c r="G2723" i="1"/>
  <c r="O2723" i="1" s="1"/>
  <c r="K2734" i="1"/>
  <c r="M2734" i="1" s="1"/>
  <c r="G2739" i="1"/>
  <c r="O2739" i="1" s="1"/>
  <c r="G2758" i="1"/>
  <c r="O2758" i="1" s="1"/>
  <c r="G2769" i="1"/>
  <c r="O2769" i="1" s="1"/>
  <c r="AA2772" i="1"/>
  <c r="AB2772" i="1" s="1"/>
  <c r="G2777" i="1"/>
  <c r="O2777" i="1" s="1"/>
  <c r="G2785" i="1"/>
  <c r="O2785" i="1" s="1"/>
  <c r="AA2785" i="1" s="1"/>
  <c r="AB2785" i="1" s="1"/>
  <c r="G2793" i="1"/>
  <c r="O2793" i="1" s="1"/>
  <c r="AA2793" i="1" s="1"/>
  <c r="AB2793" i="1" s="1"/>
  <c r="G2801" i="1"/>
  <c r="O2801" i="1" s="1"/>
  <c r="AA2801" i="1" s="1"/>
  <c r="AB2801" i="1" s="1"/>
  <c r="G2813" i="1"/>
  <c r="O2813" i="1" s="1"/>
  <c r="AE2880" i="1"/>
  <c r="AF2880" i="1" s="1"/>
  <c r="AA3060" i="1"/>
  <c r="AB3060" i="1" s="1"/>
  <c r="AA3052" i="1"/>
  <c r="AB3052" i="1" s="1"/>
  <c r="AA3044" i="1"/>
  <c r="AB3044" i="1" s="1"/>
  <c r="AA2913" i="1"/>
  <c r="AB2913" i="1" s="1"/>
  <c r="AA3051" i="1"/>
  <c r="AB3051" i="1" s="1"/>
  <c r="AA2912" i="1"/>
  <c r="AB2912" i="1" s="1"/>
  <c r="AA2998" i="1"/>
  <c r="AB2998" i="1" s="1"/>
  <c r="AA2972" i="1"/>
  <c r="AB2972" i="1" s="1"/>
  <c r="AA3066" i="1"/>
  <c r="AB3066" i="1" s="1"/>
  <c r="AA2994" i="1"/>
  <c r="AB2994" i="1" s="1"/>
  <c r="AA2982" i="1"/>
  <c r="AB2982" i="1" s="1"/>
  <c r="AA2990" i="1"/>
  <c r="AB2990" i="1" s="1"/>
  <c r="AA2971" i="1"/>
  <c r="AB2971" i="1" s="1"/>
  <c r="AA2981" i="1"/>
  <c r="AB2981" i="1" s="1"/>
  <c r="AA2758" i="1"/>
  <c r="AB2758" i="1" s="1"/>
  <c r="AE2654" i="1"/>
  <c r="AF2654" i="1" s="1"/>
  <c r="AC2654" i="1"/>
  <c r="AD2654" i="1" s="1"/>
  <c r="AE2658" i="1"/>
  <c r="AF2658" i="1" s="1"/>
  <c r="AC2658" i="1"/>
  <c r="AD2658" i="1" s="1"/>
  <c r="AE2666" i="1"/>
  <c r="AF2666" i="1" s="1"/>
  <c r="AC2666" i="1"/>
  <c r="AD2666" i="1" s="1"/>
  <c r="AE2670" i="1"/>
  <c r="AF2670" i="1" s="1"/>
  <c r="AC2670" i="1"/>
  <c r="AD2670" i="1" s="1"/>
  <c r="AE2674" i="1"/>
  <c r="AF2674" i="1" s="1"/>
  <c r="AC2674" i="1"/>
  <c r="AD2674" i="1" s="1"/>
  <c r="AE2701" i="1"/>
  <c r="AF2701" i="1" s="1"/>
  <c r="AC2701" i="1"/>
  <c r="AD2701" i="1" s="1"/>
  <c r="AE2713" i="1"/>
  <c r="AF2713" i="1" s="1"/>
  <c r="AC2713" i="1"/>
  <c r="AD2713" i="1" s="1"/>
  <c r="AE2717" i="1"/>
  <c r="AF2717" i="1" s="1"/>
  <c r="AC2717" i="1"/>
  <c r="AD2717" i="1" s="1"/>
  <c r="AE2721" i="1"/>
  <c r="AF2721" i="1" s="1"/>
  <c r="AC2721" i="1"/>
  <c r="AD2721" i="1" s="1"/>
  <c r="AE2725" i="1"/>
  <c r="AF2725" i="1" s="1"/>
  <c r="AC2725" i="1"/>
  <c r="AD2725" i="1" s="1"/>
  <c r="AE2729" i="1"/>
  <c r="AF2729" i="1" s="1"/>
  <c r="AC2729" i="1"/>
  <c r="AD2729" i="1" s="1"/>
  <c r="AE2733" i="1"/>
  <c r="AF2733" i="1" s="1"/>
  <c r="AC2733" i="1"/>
  <c r="AD2733" i="1" s="1"/>
  <c r="AE2737" i="1"/>
  <c r="AF2737" i="1" s="1"/>
  <c r="AC2737" i="1"/>
  <c r="AD2737" i="1" s="1"/>
  <c r="AE2741" i="1"/>
  <c r="AF2741" i="1" s="1"/>
  <c r="AC2741" i="1"/>
  <c r="AD2741" i="1" s="1"/>
  <c r="AE2745" i="1"/>
  <c r="AF2745" i="1" s="1"/>
  <c r="AC2745" i="1"/>
  <c r="AD2745" i="1" s="1"/>
  <c r="AE2749" i="1"/>
  <c r="AF2749" i="1" s="1"/>
  <c r="AC2749" i="1"/>
  <c r="AD2749" i="1" s="1"/>
  <c r="AE2754" i="1"/>
  <c r="AF2754" i="1" s="1"/>
  <c r="AC2754" i="1"/>
  <c r="AD2754" i="1" s="1"/>
  <c r="AE2758" i="1"/>
  <c r="AF2758" i="1" s="1"/>
  <c r="AC2758" i="1"/>
  <c r="AD2758" i="1" s="1"/>
  <c r="AE2762" i="1"/>
  <c r="AF2762" i="1" s="1"/>
  <c r="AC2762" i="1"/>
  <c r="AD2762" i="1" s="1"/>
  <c r="AE2767" i="1"/>
  <c r="AF2767" i="1" s="1"/>
  <c r="AC2767" i="1"/>
  <c r="AD2767" i="1" s="1"/>
  <c r="AC2771" i="1"/>
  <c r="AD2771" i="1" s="1"/>
  <c r="AE2771" i="1"/>
  <c r="AF2771" i="1" s="1"/>
  <c r="AC2775" i="1"/>
  <c r="AD2775" i="1" s="1"/>
  <c r="AE2775" i="1"/>
  <c r="AF2775" i="1" s="1"/>
  <c r="AE2779" i="1"/>
  <c r="AF2779" i="1" s="1"/>
  <c r="AC2779" i="1"/>
  <c r="AD2779" i="1" s="1"/>
  <c r="AA2780" i="1"/>
  <c r="AB2780" i="1" s="1"/>
  <c r="AE2783" i="1"/>
  <c r="AF2783" i="1" s="1"/>
  <c r="AC2783" i="1"/>
  <c r="AD2783" i="1" s="1"/>
  <c r="AC2787" i="1"/>
  <c r="AD2787" i="1" s="1"/>
  <c r="AE2787" i="1"/>
  <c r="AF2787" i="1" s="1"/>
  <c r="AC2791" i="1"/>
  <c r="AD2791" i="1" s="1"/>
  <c r="AE2791" i="1"/>
  <c r="AF2791" i="1" s="1"/>
  <c r="AE2795" i="1"/>
  <c r="AF2795" i="1" s="1"/>
  <c r="AC2795" i="1"/>
  <c r="AD2795" i="1" s="1"/>
  <c r="AE2799" i="1"/>
  <c r="AF2799" i="1" s="1"/>
  <c r="AC2799" i="1"/>
  <c r="AD2799" i="1" s="1"/>
  <c r="AC2803" i="1"/>
  <c r="AD2803" i="1" s="1"/>
  <c r="AE2803" i="1"/>
  <c r="AF2803" i="1" s="1"/>
  <c r="G2807" i="1"/>
  <c r="O2807" i="1" s="1"/>
  <c r="G2808" i="1"/>
  <c r="O2808" i="1" s="1"/>
  <c r="G2809" i="1"/>
  <c r="O2809" i="1" s="1"/>
  <c r="AE2811" i="1"/>
  <c r="AF2811" i="1" s="1"/>
  <c r="AC2811" i="1"/>
  <c r="AD2811" i="1" s="1"/>
  <c r="AE2813" i="1"/>
  <c r="AF2813" i="1" s="1"/>
  <c r="AC2813" i="1"/>
  <c r="AD2813" i="1" s="1"/>
  <c r="AE2817" i="1"/>
  <c r="AF2817" i="1" s="1"/>
  <c r="AC2817" i="1"/>
  <c r="AD2817" i="1" s="1"/>
  <c r="K2819" i="1"/>
  <c r="M2819" i="1" s="1"/>
  <c r="G2821" i="1"/>
  <c r="O2821" i="1" s="1"/>
  <c r="AE2821" i="1"/>
  <c r="AF2821" i="1" s="1"/>
  <c r="AC2821" i="1"/>
  <c r="AD2821" i="1" s="1"/>
  <c r="AE2825" i="1"/>
  <c r="AF2825" i="1" s="1"/>
  <c r="AC2825" i="1"/>
  <c r="AD2825" i="1" s="1"/>
  <c r="AE2827" i="1"/>
  <c r="AF2827" i="1" s="1"/>
  <c r="AC2827" i="1"/>
  <c r="AD2827" i="1" s="1"/>
  <c r="K2829" i="1"/>
  <c r="M2829" i="1" s="1"/>
  <c r="AE2832" i="1"/>
  <c r="AF2832" i="1" s="1"/>
  <c r="AC2832" i="1"/>
  <c r="AD2832" i="1" s="1"/>
  <c r="AE2837" i="1"/>
  <c r="AF2837" i="1" s="1"/>
  <c r="AC2837" i="1"/>
  <c r="AD2837" i="1" s="1"/>
  <c r="AE2844" i="1"/>
  <c r="AF2844" i="1" s="1"/>
  <c r="AC2844" i="1"/>
  <c r="AD2844" i="1" s="1"/>
  <c r="AE2852" i="1"/>
  <c r="AF2852" i="1" s="1"/>
  <c r="AC2852" i="1"/>
  <c r="AD2852" i="1" s="1"/>
  <c r="AC2856" i="1"/>
  <c r="AD2856" i="1" s="1"/>
  <c r="AE2856" i="1"/>
  <c r="AF2856" i="1" s="1"/>
  <c r="AA2857" i="1"/>
  <c r="AB2857" i="1" s="1"/>
  <c r="AE2860" i="1"/>
  <c r="AF2860" i="1" s="1"/>
  <c r="AC2860" i="1"/>
  <c r="AD2860" i="1" s="1"/>
  <c r="AA2861" i="1"/>
  <c r="AB2861" i="1" s="1"/>
  <c r="AC2864" i="1"/>
  <c r="AD2864" i="1" s="1"/>
  <c r="AE2864" i="1"/>
  <c r="AF2864" i="1" s="1"/>
  <c r="AA2865" i="1"/>
  <c r="AB2865" i="1" s="1"/>
  <c r="AE2868" i="1"/>
  <c r="AF2868" i="1" s="1"/>
  <c r="AC2868" i="1"/>
  <c r="AD2868" i="1" s="1"/>
  <c r="AA2869" i="1"/>
  <c r="AB2869" i="1" s="1"/>
  <c r="AC2872" i="1"/>
  <c r="AD2872" i="1" s="1"/>
  <c r="AE2872" i="1"/>
  <c r="AF2872" i="1" s="1"/>
  <c r="AA2873" i="1"/>
  <c r="AB2873" i="1" s="1"/>
  <c r="AE2876" i="1"/>
  <c r="AF2876" i="1" s="1"/>
  <c r="AC2876" i="1"/>
  <c r="AD2876" i="1" s="1"/>
  <c r="AE2881" i="1"/>
  <c r="AF2881" i="1" s="1"/>
  <c r="AC2881" i="1"/>
  <c r="AD2881" i="1" s="1"/>
  <c r="G2887" i="1"/>
  <c r="O2887" i="1" s="1"/>
  <c r="AA2887" i="1" s="1"/>
  <c r="AB2887" i="1" s="1"/>
  <c r="AE2697" i="1"/>
  <c r="AF2697" i="1" s="1"/>
  <c r="AC2697" i="1"/>
  <c r="AD2697" i="1" s="1"/>
  <c r="AE2705" i="1"/>
  <c r="AF2705" i="1" s="1"/>
  <c r="AC2705" i="1"/>
  <c r="AD2705" i="1" s="1"/>
  <c r="AE2709" i="1"/>
  <c r="AF2709" i="1" s="1"/>
  <c r="AC2709" i="1"/>
  <c r="AD2709" i="1" s="1"/>
  <c r="H2646" i="1"/>
  <c r="P2646" i="1" s="1"/>
  <c r="AC2647" i="1"/>
  <c r="AD2647" i="1" s="1"/>
  <c r="AE2647" i="1"/>
  <c r="AF2647" i="1" s="1"/>
  <c r="K2648" i="1"/>
  <c r="M2648" i="1" s="1"/>
  <c r="H2650" i="1"/>
  <c r="P2650" i="1" s="1"/>
  <c r="AE2651" i="1"/>
  <c r="AF2651" i="1" s="1"/>
  <c r="AC2651" i="1"/>
  <c r="AD2651" i="1" s="1"/>
  <c r="K2652" i="1"/>
  <c r="M2652" i="1" s="1"/>
  <c r="AA2653" i="1"/>
  <c r="AB2653" i="1" s="1"/>
  <c r="H2654" i="1"/>
  <c r="P2654" i="1" s="1"/>
  <c r="AE2655" i="1"/>
  <c r="AF2655" i="1" s="1"/>
  <c r="AC2655" i="1"/>
  <c r="AD2655" i="1" s="1"/>
  <c r="K2656" i="1"/>
  <c r="M2656" i="1" s="1"/>
  <c r="H2658" i="1"/>
  <c r="P2658" i="1" s="1"/>
  <c r="AC2659" i="1"/>
  <c r="AD2659" i="1" s="1"/>
  <c r="AE2659" i="1"/>
  <c r="AF2659" i="1" s="1"/>
  <c r="K2660" i="1"/>
  <c r="M2660" i="1" s="1"/>
  <c r="H2662" i="1"/>
  <c r="P2662" i="1" s="1"/>
  <c r="AC2663" i="1"/>
  <c r="AD2663" i="1" s="1"/>
  <c r="AE2663" i="1"/>
  <c r="AF2663" i="1" s="1"/>
  <c r="K2664" i="1"/>
  <c r="M2664" i="1" s="1"/>
  <c r="AA2665" i="1"/>
  <c r="AB2665" i="1" s="1"/>
  <c r="H2666" i="1"/>
  <c r="P2666" i="1" s="1"/>
  <c r="AE2667" i="1"/>
  <c r="AF2667" i="1" s="1"/>
  <c r="AC2667" i="1"/>
  <c r="AD2667" i="1" s="1"/>
  <c r="K2668" i="1"/>
  <c r="M2668" i="1" s="1"/>
  <c r="H2670" i="1"/>
  <c r="P2670" i="1" s="1"/>
  <c r="AE2671" i="1"/>
  <c r="AF2671" i="1" s="1"/>
  <c r="AC2671" i="1"/>
  <c r="AD2671" i="1" s="1"/>
  <c r="K2672" i="1"/>
  <c r="M2672" i="1" s="1"/>
  <c r="H2674" i="1"/>
  <c r="P2674" i="1" s="1"/>
  <c r="AC2675" i="1"/>
  <c r="AD2675" i="1" s="1"/>
  <c r="AE2675" i="1"/>
  <c r="AF2675" i="1" s="1"/>
  <c r="AE2676" i="1"/>
  <c r="AF2676" i="1" s="1"/>
  <c r="AC2676" i="1"/>
  <c r="AD2676" i="1" s="1"/>
  <c r="AE2677" i="1"/>
  <c r="AF2677" i="1" s="1"/>
  <c r="AC2677" i="1"/>
  <c r="AD2677" i="1" s="1"/>
  <c r="AE2678" i="1"/>
  <c r="AF2678" i="1" s="1"/>
  <c r="AC2678" i="1"/>
  <c r="AD2678" i="1" s="1"/>
  <c r="AC2679" i="1"/>
  <c r="AD2679" i="1" s="1"/>
  <c r="AE2679" i="1"/>
  <c r="AF2679" i="1" s="1"/>
  <c r="AE2680" i="1"/>
  <c r="AF2680" i="1" s="1"/>
  <c r="AC2680" i="1"/>
  <c r="AD2680" i="1" s="1"/>
  <c r="AE2681" i="1"/>
  <c r="AF2681" i="1" s="1"/>
  <c r="AC2681" i="1"/>
  <c r="AD2681" i="1" s="1"/>
  <c r="AE2682" i="1"/>
  <c r="AF2682" i="1" s="1"/>
  <c r="AC2682" i="1"/>
  <c r="AD2682" i="1" s="1"/>
  <c r="AE2683" i="1"/>
  <c r="AF2683" i="1" s="1"/>
  <c r="AC2683" i="1"/>
  <c r="AD2683" i="1" s="1"/>
  <c r="AE2684" i="1"/>
  <c r="AF2684" i="1" s="1"/>
  <c r="AC2684" i="1"/>
  <c r="AD2684" i="1" s="1"/>
  <c r="AE2685" i="1"/>
  <c r="AF2685" i="1" s="1"/>
  <c r="AC2685" i="1"/>
  <c r="AD2685" i="1" s="1"/>
  <c r="AE2686" i="1"/>
  <c r="AF2686" i="1" s="1"/>
  <c r="AC2686" i="1"/>
  <c r="AD2686" i="1" s="1"/>
  <c r="AE2687" i="1"/>
  <c r="AF2687" i="1" s="1"/>
  <c r="AC2687" i="1"/>
  <c r="AD2687" i="1" s="1"/>
  <c r="AE2688" i="1"/>
  <c r="AF2688" i="1" s="1"/>
  <c r="AC2688" i="1"/>
  <c r="AD2688" i="1" s="1"/>
  <c r="AE2689" i="1"/>
  <c r="AF2689" i="1" s="1"/>
  <c r="AC2689" i="1"/>
  <c r="AD2689" i="1" s="1"/>
  <c r="AE2690" i="1"/>
  <c r="AF2690" i="1" s="1"/>
  <c r="AC2690" i="1"/>
  <c r="AD2690" i="1" s="1"/>
  <c r="AC2691" i="1"/>
  <c r="AD2691" i="1" s="1"/>
  <c r="AE2691" i="1"/>
  <c r="AF2691" i="1" s="1"/>
  <c r="AE2692" i="1"/>
  <c r="AF2692" i="1" s="1"/>
  <c r="AC2692" i="1"/>
  <c r="AD2692" i="1" s="1"/>
  <c r="AE2693" i="1"/>
  <c r="AF2693" i="1" s="1"/>
  <c r="AC2693" i="1"/>
  <c r="AD2693" i="1" s="1"/>
  <c r="AE2694" i="1"/>
  <c r="AF2694" i="1" s="1"/>
  <c r="AC2694" i="1"/>
  <c r="AD2694" i="1" s="1"/>
  <c r="AC2695" i="1"/>
  <c r="AD2695" i="1" s="1"/>
  <c r="AE2695" i="1"/>
  <c r="AF2695" i="1" s="1"/>
  <c r="AE2696" i="1"/>
  <c r="AF2696" i="1" s="1"/>
  <c r="AC2696" i="1"/>
  <c r="AD2696" i="1" s="1"/>
  <c r="H2699" i="1"/>
  <c r="P2699" i="1" s="1"/>
  <c r="AA2699" i="1" s="1"/>
  <c r="AB2699" i="1" s="1"/>
  <c r="AE2700" i="1"/>
  <c r="AF2700" i="1" s="1"/>
  <c r="AC2700" i="1"/>
  <c r="AD2700" i="1" s="1"/>
  <c r="H2703" i="1"/>
  <c r="P2703" i="1" s="1"/>
  <c r="AA2703" i="1" s="1"/>
  <c r="AB2703" i="1" s="1"/>
  <c r="AE2704" i="1"/>
  <c r="AF2704" i="1" s="1"/>
  <c r="AC2704" i="1"/>
  <c r="AD2704" i="1" s="1"/>
  <c r="H2707" i="1"/>
  <c r="P2707" i="1" s="1"/>
  <c r="AA2707" i="1" s="1"/>
  <c r="AB2707" i="1" s="1"/>
  <c r="AE2708" i="1"/>
  <c r="AF2708" i="1" s="1"/>
  <c r="AC2708" i="1"/>
  <c r="AD2708" i="1" s="1"/>
  <c r="H2711" i="1"/>
  <c r="P2711" i="1" s="1"/>
  <c r="AA2711" i="1" s="1"/>
  <c r="AB2711" i="1" s="1"/>
  <c r="AE2712" i="1"/>
  <c r="AF2712" i="1" s="1"/>
  <c r="AC2712" i="1"/>
  <c r="AD2712" i="1" s="1"/>
  <c r="H2715" i="1"/>
  <c r="P2715" i="1" s="1"/>
  <c r="AA2715" i="1" s="1"/>
  <c r="AB2715" i="1" s="1"/>
  <c r="AE2716" i="1"/>
  <c r="AF2716" i="1" s="1"/>
  <c r="AC2716" i="1"/>
  <c r="AD2716" i="1" s="1"/>
  <c r="H2719" i="1"/>
  <c r="P2719" i="1" s="1"/>
  <c r="AA2719" i="1" s="1"/>
  <c r="AB2719" i="1" s="1"/>
  <c r="AE2720" i="1"/>
  <c r="AF2720" i="1" s="1"/>
  <c r="AC2720" i="1"/>
  <c r="AD2720" i="1" s="1"/>
  <c r="H2723" i="1"/>
  <c r="P2723" i="1" s="1"/>
  <c r="AA2723" i="1" s="1"/>
  <c r="AB2723" i="1" s="1"/>
  <c r="AE2724" i="1"/>
  <c r="AF2724" i="1" s="1"/>
  <c r="AC2724" i="1"/>
  <c r="AD2724" i="1" s="1"/>
  <c r="H2727" i="1"/>
  <c r="P2727" i="1" s="1"/>
  <c r="AA2727" i="1" s="1"/>
  <c r="AB2727" i="1" s="1"/>
  <c r="AE2728" i="1"/>
  <c r="AF2728" i="1" s="1"/>
  <c r="AC2728" i="1"/>
  <c r="AD2728" i="1" s="1"/>
  <c r="H2731" i="1"/>
  <c r="P2731" i="1" s="1"/>
  <c r="AA2731" i="1" s="1"/>
  <c r="AB2731" i="1" s="1"/>
  <c r="AE2732" i="1"/>
  <c r="AF2732" i="1" s="1"/>
  <c r="AC2732" i="1"/>
  <c r="AD2732" i="1" s="1"/>
  <c r="H2735" i="1"/>
  <c r="P2735" i="1" s="1"/>
  <c r="AA2735" i="1" s="1"/>
  <c r="AB2735" i="1" s="1"/>
  <c r="AE2736" i="1"/>
  <c r="AF2736" i="1" s="1"/>
  <c r="AC2736" i="1"/>
  <c r="AD2736" i="1" s="1"/>
  <c r="H2739" i="1"/>
  <c r="P2739" i="1" s="1"/>
  <c r="AA2739" i="1" s="1"/>
  <c r="AB2739" i="1" s="1"/>
  <c r="AE2740" i="1"/>
  <c r="AF2740" i="1" s="1"/>
  <c r="AC2740" i="1"/>
  <c r="AD2740" i="1" s="1"/>
  <c r="H2743" i="1"/>
  <c r="P2743" i="1" s="1"/>
  <c r="AA2743" i="1" s="1"/>
  <c r="AB2743" i="1" s="1"/>
  <c r="AE2744" i="1"/>
  <c r="AF2744" i="1" s="1"/>
  <c r="AC2744" i="1"/>
  <c r="AD2744" i="1" s="1"/>
  <c r="H2747" i="1"/>
  <c r="P2747" i="1" s="1"/>
  <c r="AA2747" i="1" s="1"/>
  <c r="AB2747" i="1" s="1"/>
  <c r="AE2748" i="1"/>
  <c r="AF2748" i="1" s="1"/>
  <c r="AC2748" i="1"/>
  <c r="AD2748" i="1" s="1"/>
  <c r="H2751" i="1"/>
  <c r="P2751" i="1" s="1"/>
  <c r="AA2751" i="1" s="1"/>
  <c r="AB2751" i="1" s="1"/>
  <c r="H2752" i="1"/>
  <c r="P2752" i="1" s="1"/>
  <c r="AA2755" i="1"/>
  <c r="AB2755" i="1" s="1"/>
  <c r="AC2755" i="1"/>
  <c r="AD2755" i="1" s="1"/>
  <c r="AE2755" i="1"/>
  <c r="AF2755" i="1" s="1"/>
  <c r="H2756" i="1"/>
  <c r="P2756" i="1" s="1"/>
  <c r="AA2759" i="1"/>
  <c r="AB2759" i="1" s="1"/>
  <c r="AC2759" i="1"/>
  <c r="AD2759" i="1" s="1"/>
  <c r="AE2759" i="1"/>
  <c r="AF2759" i="1" s="1"/>
  <c r="H2760" i="1"/>
  <c r="P2760" i="1" s="1"/>
  <c r="AE2763" i="1"/>
  <c r="AF2763" i="1" s="1"/>
  <c r="AC2763" i="1"/>
  <c r="AD2763" i="1" s="1"/>
  <c r="AE2764" i="1"/>
  <c r="AF2764" i="1" s="1"/>
  <c r="AC2764" i="1"/>
  <c r="AD2764" i="1" s="1"/>
  <c r="H2767" i="1"/>
  <c r="P2767" i="1" s="1"/>
  <c r="AE2768" i="1"/>
  <c r="AF2768" i="1" s="1"/>
  <c r="AC2768" i="1"/>
  <c r="AD2768" i="1" s="1"/>
  <c r="H2771" i="1"/>
  <c r="P2771" i="1" s="1"/>
  <c r="AA2771" i="1" s="1"/>
  <c r="AB2771" i="1" s="1"/>
  <c r="AE2772" i="1"/>
  <c r="AF2772" i="1" s="1"/>
  <c r="AC2772" i="1"/>
  <c r="AD2772" i="1" s="1"/>
  <c r="H2775" i="1"/>
  <c r="P2775" i="1" s="1"/>
  <c r="AA2775" i="1" s="1"/>
  <c r="AB2775" i="1" s="1"/>
  <c r="AE2776" i="1"/>
  <c r="AF2776" i="1" s="1"/>
  <c r="AC2776" i="1"/>
  <c r="AD2776" i="1" s="1"/>
  <c r="H2779" i="1"/>
  <c r="P2779" i="1" s="1"/>
  <c r="AA2779" i="1" s="1"/>
  <c r="AB2779" i="1" s="1"/>
  <c r="AE2780" i="1"/>
  <c r="AF2780" i="1" s="1"/>
  <c r="AC2780" i="1"/>
  <c r="AD2780" i="1" s="1"/>
  <c r="H2783" i="1"/>
  <c r="P2783" i="1" s="1"/>
  <c r="AA2783" i="1" s="1"/>
  <c r="AB2783" i="1" s="1"/>
  <c r="AE2784" i="1"/>
  <c r="AF2784" i="1" s="1"/>
  <c r="AC2784" i="1"/>
  <c r="AD2784" i="1" s="1"/>
  <c r="H2786" i="1"/>
  <c r="P2786" i="1" s="1"/>
  <c r="AE2788" i="1"/>
  <c r="AF2788" i="1" s="1"/>
  <c r="AC2788" i="1"/>
  <c r="AD2788" i="1" s="1"/>
  <c r="H2790" i="1"/>
  <c r="P2790" i="1" s="1"/>
  <c r="AA2790" i="1" s="1"/>
  <c r="AB2790" i="1" s="1"/>
  <c r="AE2792" i="1"/>
  <c r="AF2792" i="1" s="1"/>
  <c r="AC2792" i="1"/>
  <c r="AD2792" i="1" s="1"/>
  <c r="H2794" i="1"/>
  <c r="P2794" i="1" s="1"/>
  <c r="AE2796" i="1"/>
  <c r="AF2796" i="1" s="1"/>
  <c r="AC2796" i="1"/>
  <c r="AD2796" i="1" s="1"/>
  <c r="H2798" i="1"/>
  <c r="P2798" i="1" s="1"/>
  <c r="AA2798" i="1" s="1"/>
  <c r="AB2798" i="1" s="1"/>
  <c r="AE2800" i="1"/>
  <c r="AF2800" i="1" s="1"/>
  <c r="AC2800" i="1"/>
  <c r="AD2800" i="1" s="1"/>
  <c r="H2802" i="1"/>
  <c r="P2802" i="1" s="1"/>
  <c r="AA2802" i="1" s="1"/>
  <c r="AB2802" i="1" s="1"/>
  <c r="AE2804" i="1"/>
  <c r="AF2804" i="1" s="1"/>
  <c r="AC2804" i="1"/>
  <c r="AD2804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AA2812" i="1"/>
  <c r="AB2812" i="1" s="1"/>
  <c r="AE2812" i="1"/>
  <c r="AF2812" i="1" s="1"/>
  <c r="AC2812" i="1"/>
  <c r="AD2812" i="1" s="1"/>
  <c r="AE2814" i="1"/>
  <c r="AF2814" i="1" s="1"/>
  <c r="AC2814" i="1"/>
  <c r="AD2814" i="1" s="1"/>
  <c r="K2815" i="1"/>
  <c r="M2815" i="1" s="1"/>
  <c r="H2817" i="1"/>
  <c r="P2817" i="1" s="1"/>
  <c r="H2819" i="1"/>
  <c r="P2819" i="1" s="1"/>
  <c r="AA2819" i="1" s="1"/>
  <c r="AB2819" i="1" s="1"/>
  <c r="H2821" i="1"/>
  <c r="P2821" i="1" s="1"/>
  <c r="AE2822" i="1"/>
  <c r="AF2822" i="1" s="1"/>
  <c r="AC2822" i="1"/>
  <c r="AD2822" i="1" s="1"/>
  <c r="K2823" i="1"/>
  <c r="M2823" i="1" s="1"/>
  <c r="H2825" i="1"/>
  <c r="P2825" i="1" s="1"/>
  <c r="AE2826" i="1"/>
  <c r="AF2826" i="1" s="1"/>
  <c r="AC2826" i="1"/>
  <c r="AD2826" i="1" s="1"/>
  <c r="H2829" i="1"/>
  <c r="P2829" i="1" s="1"/>
  <c r="AA2829" i="1" s="1"/>
  <c r="AB2829" i="1" s="1"/>
  <c r="H2831" i="1"/>
  <c r="P2831" i="1" s="1"/>
  <c r="AE2833" i="1"/>
  <c r="AF2833" i="1" s="1"/>
  <c r="AC2833" i="1"/>
  <c r="AD2833" i="1" s="1"/>
  <c r="K2834" i="1"/>
  <c r="M2834" i="1" s="1"/>
  <c r="H2836" i="1"/>
  <c r="P2836" i="1" s="1"/>
  <c r="AE2838" i="1"/>
  <c r="AF2838" i="1" s="1"/>
  <c r="AC2838" i="1"/>
  <c r="AD2838" i="1" s="1"/>
  <c r="K2839" i="1"/>
  <c r="M2839" i="1" s="1"/>
  <c r="L2840" i="1"/>
  <c r="N2840" i="1" s="1"/>
  <c r="K2840" i="1"/>
  <c r="M2840" i="1" s="1"/>
  <c r="AE2849" i="1"/>
  <c r="AF2849" i="1" s="1"/>
  <c r="AC2849" i="1"/>
  <c r="AD2849" i="1" s="1"/>
  <c r="AE2853" i="1"/>
  <c r="AF2853" i="1" s="1"/>
  <c r="AC2853" i="1"/>
  <c r="AD2853" i="1" s="1"/>
  <c r="AE2648" i="1"/>
  <c r="AF2648" i="1" s="1"/>
  <c r="AC2648" i="1"/>
  <c r="AD2648" i="1" s="1"/>
  <c r="G2662" i="1"/>
  <c r="O2662" i="1" s="1"/>
  <c r="AA2662" i="1" s="1"/>
  <c r="AB2662" i="1" s="1"/>
  <c r="AE2664" i="1"/>
  <c r="AF2664" i="1" s="1"/>
  <c r="AC2664" i="1"/>
  <c r="AD2664" i="1" s="1"/>
  <c r="AE2668" i="1"/>
  <c r="AF2668" i="1" s="1"/>
  <c r="AC2668" i="1"/>
  <c r="AD2668" i="1" s="1"/>
  <c r="K2684" i="1"/>
  <c r="M2684" i="1" s="1"/>
  <c r="K2686" i="1"/>
  <c r="M2686" i="1" s="1"/>
  <c r="K2690" i="1"/>
  <c r="M2690" i="1" s="1"/>
  <c r="K2695" i="1"/>
  <c r="M2695" i="1" s="1"/>
  <c r="K2696" i="1"/>
  <c r="M2696" i="1" s="1"/>
  <c r="K2697" i="1"/>
  <c r="M2697" i="1" s="1"/>
  <c r="AA2704" i="1"/>
  <c r="AB2704" i="1" s="1"/>
  <c r="K2705" i="1"/>
  <c r="M2705" i="1" s="1"/>
  <c r="AC2707" i="1"/>
  <c r="AD2707" i="1" s="1"/>
  <c r="AE2707" i="1"/>
  <c r="AF2707" i="1" s="1"/>
  <c r="AA2712" i="1"/>
  <c r="AB2712" i="1" s="1"/>
  <c r="K2713" i="1"/>
  <c r="M2713" i="1" s="1"/>
  <c r="AE2715" i="1"/>
  <c r="AF2715" i="1" s="1"/>
  <c r="AC2715" i="1"/>
  <c r="AD2715" i="1" s="1"/>
  <c r="AE2719" i="1"/>
  <c r="AF2719" i="1" s="1"/>
  <c r="AC2719" i="1"/>
  <c r="AD2719" i="1" s="1"/>
  <c r="AA2720" i="1"/>
  <c r="AB2720" i="1" s="1"/>
  <c r="K2721" i="1"/>
  <c r="M2721" i="1" s="1"/>
  <c r="AA2724" i="1"/>
  <c r="AB2724" i="1" s="1"/>
  <c r="K2725" i="1"/>
  <c r="M2725" i="1" s="1"/>
  <c r="AC2727" i="1"/>
  <c r="AD2727" i="1" s="1"/>
  <c r="AE2727" i="1"/>
  <c r="AF2727" i="1" s="1"/>
  <c r="K2729" i="1"/>
  <c r="M2729" i="1" s="1"/>
  <c r="AE2731" i="1"/>
  <c r="AF2731" i="1" s="1"/>
  <c r="AC2731" i="1"/>
  <c r="AD2731" i="1" s="1"/>
  <c r="AA2732" i="1"/>
  <c r="AB2732" i="1" s="1"/>
  <c r="K2733" i="1"/>
  <c r="M2733" i="1" s="1"/>
  <c r="AE2735" i="1"/>
  <c r="AF2735" i="1" s="1"/>
  <c r="AC2735" i="1"/>
  <c r="AD2735" i="1" s="1"/>
  <c r="AA2736" i="1"/>
  <c r="AB2736" i="1" s="1"/>
  <c r="K2737" i="1"/>
  <c r="M2737" i="1" s="1"/>
  <c r="AC2739" i="1"/>
  <c r="AD2739" i="1" s="1"/>
  <c r="AE2739" i="1"/>
  <c r="AF2739" i="1" s="1"/>
  <c r="AA2740" i="1"/>
  <c r="AB2740" i="1" s="1"/>
  <c r="K2741" i="1"/>
  <c r="M2741" i="1" s="1"/>
  <c r="AC2743" i="1"/>
  <c r="AD2743" i="1" s="1"/>
  <c r="AE2743" i="1"/>
  <c r="AF2743" i="1" s="1"/>
  <c r="AA2744" i="1"/>
  <c r="AB2744" i="1" s="1"/>
  <c r="K2745" i="1"/>
  <c r="M2745" i="1" s="1"/>
  <c r="AE2747" i="1"/>
  <c r="AF2747" i="1" s="1"/>
  <c r="AC2747" i="1"/>
  <c r="AD2747" i="1" s="1"/>
  <c r="AA2748" i="1"/>
  <c r="AB2748" i="1" s="1"/>
  <c r="K2749" i="1"/>
  <c r="M2749" i="1" s="1"/>
  <c r="G2752" i="1"/>
  <c r="O2752" i="1" s="1"/>
  <c r="AA2752" i="1" s="1"/>
  <c r="AB2752" i="1" s="1"/>
  <c r="AE2752" i="1"/>
  <c r="AF2752" i="1" s="1"/>
  <c r="AC2752" i="1"/>
  <c r="AD2752" i="1" s="1"/>
  <c r="G2756" i="1"/>
  <c r="O2756" i="1" s="1"/>
  <c r="AA2756" i="1" s="1"/>
  <c r="AB2756" i="1" s="1"/>
  <c r="AE2756" i="1"/>
  <c r="AF2756" i="1" s="1"/>
  <c r="AC2756" i="1"/>
  <c r="AD2756" i="1" s="1"/>
  <c r="G2760" i="1"/>
  <c r="O2760" i="1" s="1"/>
  <c r="AA2760" i="1" s="1"/>
  <c r="AB2760" i="1" s="1"/>
  <c r="AE2760" i="1"/>
  <c r="AF2760" i="1" s="1"/>
  <c r="AC2760" i="1"/>
  <c r="AD2760" i="1" s="1"/>
  <c r="AE2765" i="1"/>
  <c r="AF2765" i="1" s="1"/>
  <c r="AC2765" i="1"/>
  <c r="AD2765" i="1" s="1"/>
  <c r="AE2769" i="1"/>
  <c r="AF2769" i="1" s="1"/>
  <c r="AC2769" i="1"/>
  <c r="AD2769" i="1" s="1"/>
  <c r="AE2773" i="1"/>
  <c r="AF2773" i="1" s="1"/>
  <c r="AC2773" i="1"/>
  <c r="AD2773" i="1" s="1"/>
  <c r="AE2777" i="1"/>
  <c r="AF2777" i="1" s="1"/>
  <c r="AC2777" i="1"/>
  <c r="AD2777" i="1" s="1"/>
  <c r="AE2781" i="1"/>
  <c r="AF2781" i="1" s="1"/>
  <c r="AC2781" i="1"/>
  <c r="AD2781" i="1" s="1"/>
  <c r="AE2785" i="1"/>
  <c r="AF2785" i="1" s="1"/>
  <c r="AC2785" i="1"/>
  <c r="AD2785" i="1" s="1"/>
  <c r="AE2789" i="1"/>
  <c r="AF2789" i="1" s="1"/>
  <c r="AC2789" i="1"/>
  <c r="AD2789" i="1" s="1"/>
  <c r="AE2793" i="1"/>
  <c r="AF2793" i="1" s="1"/>
  <c r="AC2793" i="1"/>
  <c r="AD2793" i="1" s="1"/>
  <c r="AE2797" i="1"/>
  <c r="AF2797" i="1" s="1"/>
  <c r="AC2797" i="1"/>
  <c r="AD2797" i="1" s="1"/>
  <c r="AE2801" i="1"/>
  <c r="AF2801" i="1" s="1"/>
  <c r="AC2801" i="1"/>
  <c r="AD2801" i="1" s="1"/>
  <c r="AE2805" i="1"/>
  <c r="AF2805" i="1" s="1"/>
  <c r="AC2805" i="1"/>
  <c r="AD2805" i="1" s="1"/>
  <c r="AE2815" i="1"/>
  <c r="AF2815" i="1" s="1"/>
  <c r="AC2815" i="1"/>
  <c r="AD2815" i="1" s="1"/>
  <c r="AC2819" i="1"/>
  <c r="AD2819" i="1" s="1"/>
  <c r="AE2819" i="1"/>
  <c r="AF2819" i="1" s="1"/>
  <c r="AC2823" i="1"/>
  <c r="AD2823" i="1" s="1"/>
  <c r="AE2823" i="1"/>
  <c r="AF2823" i="1" s="1"/>
  <c r="AA2828" i="1"/>
  <c r="AB2828" i="1" s="1"/>
  <c r="AE2829" i="1"/>
  <c r="AF2829" i="1" s="1"/>
  <c r="AC2829" i="1"/>
  <c r="AD2829" i="1" s="1"/>
  <c r="AE2834" i="1"/>
  <c r="AF2834" i="1" s="1"/>
  <c r="AC2834" i="1"/>
  <c r="AD2834" i="1" s="1"/>
  <c r="L2836" i="1"/>
  <c r="N2836" i="1" s="1"/>
  <c r="K2836" i="1"/>
  <c r="M2836" i="1" s="1"/>
  <c r="AE2840" i="1"/>
  <c r="AF2840" i="1" s="1"/>
  <c r="AC2840" i="1"/>
  <c r="AD2840" i="1" s="1"/>
  <c r="L2842" i="1"/>
  <c r="N2842" i="1" s="1"/>
  <c r="K2842" i="1"/>
  <c r="M2842" i="1" s="1"/>
  <c r="AE2850" i="1"/>
  <c r="AF2850" i="1" s="1"/>
  <c r="AC2850" i="1"/>
  <c r="AD2850" i="1" s="1"/>
  <c r="AE2854" i="1"/>
  <c r="AF2854" i="1" s="1"/>
  <c r="AC2854" i="1"/>
  <c r="AD2854" i="1" s="1"/>
  <c r="AE2858" i="1"/>
  <c r="AF2858" i="1" s="1"/>
  <c r="AC2858" i="1"/>
  <c r="AD2858" i="1" s="1"/>
  <c r="AE2862" i="1"/>
  <c r="AF2862" i="1" s="1"/>
  <c r="AC2862" i="1"/>
  <c r="AD2862" i="1" s="1"/>
  <c r="AE2866" i="1"/>
  <c r="AF2866" i="1" s="1"/>
  <c r="AC2866" i="1"/>
  <c r="AD2866" i="1" s="1"/>
  <c r="AE2870" i="1"/>
  <c r="AF2870" i="1" s="1"/>
  <c r="AC2870" i="1"/>
  <c r="AD2870" i="1" s="1"/>
  <c r="AE2874" i="1"/>
  <c r="AF2874" i="1" s="1"/>
  <c r="AC2874" i="1"/>
  <c r="AD2874" i="1" s="1"/>
  <c r="AE2878" i="1"/>
  <c r="AF2878" i="1" s="1"/>
  <c r="AC2878" i="1"/>
  <c r="AD2878" i="1" s="1"/>
  <c r="AE2885" i="1"/>
  <c r="AF2885" i="1" s="1"/>
  <c r="AC2885" i="1"/>
  <c r="AD2885" i="1" s="1"/>
  <c r="AA2878" i="1"/>
  <c r="AB2878" i="1" s="1"/>
  <c r="AA2862" i="1"/>
  <c r="AB2862" i="1" s="1"/>
  <c r="AE2646" i="1"/>
  <c r="AF2646" i="1" s="1"/>
  <c r="AC2646" i="1"/>
  <c r="AD2646" i="1" s="1"/>
  <c r="AE2650" i="1"/>
  <c r="AF2650" i="1" s="1"/>
  <c r="AC2650" i="1"/>
  <c r="AD2650" i="1" s="1"/>
  <c r="AE2662" i="1"/>
  <c r="AF2662" i="1" s="1"/>
  <c r="AC2662" i="1"/>
  <c r="AD2662" i="1" s="1"/>
  <c r="AE2652" i="1"/>
  <c r="AF2652" i="1" s="1"/>
  <c r="AC2652" i="1"/>
  <c r="AD2652" i="1" s="1"/>
  <c r="AE2656" i="1"/>
  <c r="AF2656" i="1" s="1"/>
  <c r="AC2656" i="1"/>
  <c r="AD2656" i="1" s="1"/>
  <c r="AE2660" i="1"/>
  <c r="AF2660" i="1" s="1"/>
  <c r="AC2660" i="1"/>
  <c r="AD2660" i="1" s="1"/>
  <c r="AE2672" i="1"/>
  <c r="AF2672" i="1" s="1"/>
  <c r="AC2672" i="1"/>
  <c r="AD2672" i="1" s="1"/>
  <c r="K2688" i="1"/>
  <c r="M2688" i="1" s="1"/>
  <c r="K2692" i="1"/>
  <c r="M2692" i="1" s="1"/>
  <c r="K2693" i="1"/>
  <c r="M2693" i="1" s="1"/>
  <c r="K2694" i="1"/>
  <c r="M2694" i="1" s="1"/>
  <c r="AE2699" i="1"/>
  <c r="AF2699" i="1" s="1"/>
  <c r="AC2699" i="1"/>
  <c r="AD2699" i="1" s="1"/>
  <c r="K2701" i="1"/>
  <c r="M2701" i="1" s="1"/>
  <c r="AE2703" i="1"/>
  <c r="AF2703" i="1" s="1"/>
  <c r="AC2703" i="1"/>
  <c r="AD2703" i="1" s="1"/>
  <c r="AA2708" i="1"/>
  <c r="AB2708" i="1" s="1"/>
  <c r="K2709" i="1"/>
  <c r="M2709" i="1" s="1"/>
  <c r="AC2711" i="1"/>
  <c r="AD2711" i="1" s="1"/>
  <c r="AE2711" i="1"/>
  <c r="AF2711" i="1" s="1"/>
  <c r="AA2716" i="1"/>
  <c r="AB2716" i="1" s="1"/>
  <c r="K2717" i="1"/>
  <c r="M2717" i="1" s="1"/>
  <c r="AC2723" i="1"/>
  <c r="AD2723" i="1" s="1"/>
  <c r="AE2723" i="1"/>
  <c r="AF2723" i="1" s="1"/>
  <c r="AE2645" i="1"/>
  <c r="AF2645" i="1" s="1"/>
  <c r="AC2645" i="1"/>
  <c r="AD2645" i="1" s="1"/>
  <c r="K2646" i="1"/>
  <c r="M2646" i="1" s="1"/>
  <c r="G2647" i="1"/>
  <c r="O2647" i="1" s="1"/>
  <c r="AA2647" i="1" s="1"/>
  <c r="AB2647" i="1" s="1"/>
  <c r="H2648" i="1"/>
  <c r="P2648" i="1" s="1"/>
  <c r="AE2649" i="1"/>
  <c r="AF2649" i="1" s="1"/>
  <c r="AC2649" i="1"/>
  <c r="AD2649" i="1" s="1"/>
  <c r="K2650" i="1"/>
  <c r="M2650" i="1" s="1"/>
  <c r="G2651" i="1"/>
  <c r="O2651" i="1" s="1"/>
  <c r="AA2651" i="1" s="1"/>
  <c r="AB2651" i="1" s="1"/>
  <c r="H2652" i="1"/>
  <c r="P2652" i="1" s="1"/>
  <c r="AE2653" i="1"/>
  <c r="AF2653" i="1" s="1"/>
  <c r="AC2653" i="1"/>
  <c r="AD2653" i="1" s="1"/>
  <c r="K2654" i="1"/>
  <c r="M2654" i="1" s="1"/>
  <c r="G2655" i="1"/>
  <c r="O2655" i="1" s="1"/>
  <c r="AA2655" i="1" s="1"/>
  <c r="AB2655" i="1" s="1"/>
  <c r="H2656" i="1"/>
  <c r="P2656" i="1" s="1"/>
  <c r="AA2656" i="1" s="1"/>
  <c r="AB2656" i="1" s="1"/>
  <c r="AE2657" i="1"/>
  <c r="AF2657" i="1" s="1"/>
  <c r="AC2657" i="1"/>
  <c r="AD2657" i="1" s="1"/>
  <c r="K2658" i="1"/>
  <c r="M2658" i="1" s="1"/>
  <c r="H2660" i="1"/>
  <c r="P2660" i="1" s="1"/>
  <c r="AE2661" i="1"/>
  <c r="AF2661" i="1" s="1"/>
  <c r="AC2661" i="1"/>
  <c r="AD2661" i="1" s="1"/>
  <c r="K2662" i="1"/>
  <c r="M2662" i="1" s="1"/>
  <c r="H2664" i="1"/>
  <c r="P2664" i="1" s="1"/>
  <c r="AA2664" i="1" s="1"/>
  <c r="AB2664" i="1" s="1"/>
  <c r="AE2665" i="1"/>
  <c r="AF2665" i="1" s="1"/>
  <c r="AC2665" i="1"/>
  <c r="AD2665" i="1" s="1"/>
  <c r="K2666" i="1"/>
  <c r="M2666" i="1" s="1"/>
  <c r="H2668" i="1"/>
  <c r="P2668" i="1" s="1"/>
  <c r="AE2669" i="1"/>
  <c r="AF2669" i="1" s="1"/>
  <c r="AC2669" i="1"/>
  <c r="AD2669" i="1" s="1"/>
  <c r="K2670" i="1"/>
  <c r="M2670" i="1" s="1"/>
  <c r="H2672" i="1"/>
  <c r="P2672" i="1" s="1"/>
  <c r="AE2673" i="1"/>
  <c r="AF2673" i="1" s="1"/>
  <c r="AC2673" i="1"/>
  <c r="AD2673" i="1" s="1"/>
  <c r="K2674" i="1"/>
  <c r="M2674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4" i="1"/>
  <c r="P2684" i="1" s="1"/>
  <c r="AA2684" i="1" s="1"/>
  <c r="AB2684" i="1" s="1"/>
  <c r="H2686" i="1"/>
  <c r="P2686" i="1" s="1"/>
  <c r="AA2686" i="1" s="1"/>
  <c r="AB2686" i="1" s="1"/>
  <c r="H2688" i="1"/>
  <c r="P2688" i="1" s="1"/>
  <c r="AA2688" i="1" s="1"/>
  <c r="AB2688" i="1" s="1"/>
  <c r="H2690" i="1"/>
  <c r="P2690" i="1" s="1"/>
  <c r="AA2690" i="1" s="1"/>
  <c r="AB2690" i="1" s="1"/>
  <c r="H2692" i="1"/>
  <c r="P2692" i="1" s="1"/>
  <c r="H2693" i="1"/>
  <c r="P2693" i="1" s="1"/>
  <c r="H2694" i="1"/>
  <c r="P2694" i="1" s="1"/>
  <c r="AA2694" i="1" s="1"/>
  <c r="AB2694" i="1" s="1"/>
  <c r="H2695" i="1"/>
  <c r="P2695" i="1" s="1"/>
  <c r="AA2695" i="1" s="1"/>
  <c r="AB2695" i="1" s="1"/>
  <c r="H2696" i="1"/>
  <c r="P2696" i="1" s="1"/>
  <c r="AA2696" i="1" s="1"/>
  <c r="AB2696" i="1" s="1"/>
  <c r="H2697" i="1"/>
  <c r="P2697" i="1" s="1"/>
  <c r="AA2697" i="1" s="1"/>
  <c r="AB2697" i="1" s="1"/>
  <c r="AE2698" i="1"/>
  <c r="AF2698" i="1" s="1"/>
  <c r="AC2698" i="1"/>
  <c r="AD2698" i="1" s="1"/>
  <c r="K2700" i="1"/>
  <c r="M2700" i="1" s="1"/>
  <c r="H2701" i="1"/>
  <c r="P2701" i="1" s="1"/>
  <c r="AA2701" i="1" s="1"/>
  <c r="AB2701" i="1" s="1"/>
  <c r="AE2702" i="1"/>
  <c r="AF2702" i="1" s="1"/>
  <c r="AC2702" i="1"/>
  <c r="AD2702" i="1" s="1"/>
  <c r="K2704" i="1"/>
  <c r="M2704" i="1" s="1"/>
  <c r="H2705" i="1"/>
  <c r="P2705" i="1" s="1"/>
  <c r="AA2705" i="1" s="1"/>
  <c r="AB2705" i="1" s="1"/>
  <c r="AE2706" i="1"/>
  <c r="AF2706" i="1" s="1"/>
  <c r="AC2706" i="1"/>
  <c r="AD2706" i="1" s="1"/>
  <c r="K2708" i="1"/>
  <c r="M2708" i="1" s="1"/>
  <c r="H2709" i="1"/>
  <c r="P2709" i="1" s="1"/>
  <c r="AA2709" i="1" s="1"/>
  <c r="AB2709" i="1" s="1"/>
  <c r="AE2710" i="1"/>
  <c r="AF2710" i="1" s="1"/>
  <c r="AC2710" i="1"/>
  <c r="AD2710" i="1" s="1"/>
  <c r="K2712" i="1"/>
  <c r="M2712" i="1" s="1"/>
  <c r="H2713" i="1"/>
  <c r="P2713" i="1" s="1"/>
  <c r="AA2713" i="1" s="1"/>
  <c r="AB2713" i="1" s="1"/>
  <c r="AE2714" i="1"/>
  <c r="AF2714" i="1" s="1"/>
  <c r="AC2714" i="1"/>
  <c r="AD2714" i="1" s="1"/>
  <c r="K2716" i="1"/>
  <c r="M2716" i="1" s="1"/>
  <c r="H2717" i="1"/>
  <c r="P2717" i="1" s="1"/>
  <c r="AA2717" i="1" s="1"/>
  <c r="AB2717" i="1" s="1"/>
  <c r="AE2718" i="1"/>
  <c r="AF2718" i="1" s="1"/>
  <c r="AC2718" i="1"/>
  <c r="AD2718" i="1" s="1"/>
  <c r="K2720" i="1"/>
  <c r="M2720" i="1" s="1"/>
  <c r="H2721" i="1"/>
  <c r="P2721" i="1" s="1"/>
  <c r="AA2721" i="1" s="1"/>
  <c r="AB2721" i="1" s="1"/>
  <c r="AE2722" i="1"/>
  <c r="AF2722" i="1" s="1"/>
  <c r="AC2722" i="1"/>
  <c r="AD2722" i="1" s="1"/>
  <c r="K2724" i="1"/>
  <c r="M2724" i="1" s="1"/>
  <c r="H2725" i="1"/>
  <c r="P2725" i="1" s="1"/>
  <c r="AA2725" i="1" s="1"/>
  <c r="AB2725" i="1" s="1"/>
  <c r="AE2726" i="1"/>
  <c r="AF2726" i="1" s="1"/>
  <c r="AC2726" i="1"/>
  <c r="AD2726" i="1" s="1"/>
  <c r="K2728" i="1"/>
  <c r="M2728" i="1" s="1"/>
  <c r="H2729" i="1"/>
  <c r="P2729" i="1" s="1"/>
  <c r="AA2729" i="1" s="1"/>
  <c r="AB2729" i="1" s="1"/>
  <c r="AE2730" i="1"/>
  <c r="AF2730" i="1" s="1"/>
  <c r="AC2730" i="1"/>
  <c r="AD2730" i="1" s="1"/>
  <c r="K2732" i="1"/>
  <c r="M2732" i="1" s="1"/>
  <c r="H2733" i="1"/>
  <c r="P2733" i="1" s="1"/>
  <c r="AA2733" i="1" s="1"/>
  <c r="AB2733" i="1" s="1"/>
  <c r="AE2734" i="1"/>
  <c r="AF2734" i="1" s="1"/>
  <c r="AC2734" i="1"/>
  <c r="AD2734" i="1" s="1"/>
  <c r="K2736" i="1"/>
  <c r="M2736" i="1" s="1"/>
  <c r="H2737" i="1"/>
  <c r="P2737" i="1" s="1"/>
  <c r="AE2738" i="1"/>
  <c r="AF2738" i="1" s="1"/>
  <c r="AC2738" i="1"/>
  <c r="AD2738" i="1" s="1"/>
  <c r="K2740" i="1"/>
  <c r="M2740" i="1" s="1"/>
  <c r="H2741" i="1"/>
  <c r="P2741" i="1" s="1"/>
  <c r="AA2741" i="1" s="1"/>
  <c r="AB2741" i="1" s="1"/>
  <c r="AE2742" i="1"/>
  <c r="AF2742" i="1" s="1"/>
  <c r="AC2742" i="1"/>
  <c r="AD2742" i="1" s="1"/>
  <c r="K2744" i="1"/>
  <c r="M2744" i="1" s="1"/>
  <c r="H2745" i="1"/>
  <c r="P2745" i="1" s="1"/>
  <c r="AA2745" i="1" s="1"/>
  <c r="AB2745" i="1" s="1"/>
  <c r="AE2746" i="1"/>
  <c r="AF2746" i="1" s="1"/>
  <c r="AC2746" i="1"/>
  <c r="AD2746" i="1" s="1"/>
  <c r="K2748" i="1"/>
  <c r="M2748" i="1" s="1"/>
  <c r="H2749" i="1"/>
  <c r="P2749" i="1" s="1"/>
  <c r="AE2750" i="1"/>
  <c r="AF2750" i="1" s="1"/>
  <c r="AC2750" i="1"/>
  <c r="AD2750" i="1" s="1"/>
  <c r="G2753" i="1"/>
  <c r="O2753" i="1" s="1"/>
  <c r="AA2753" i="1" s="1"/>
  <c r="AB2753" i="1" s="1"/>
  <c r="AE2753" i="1"/>
  <c r="AF2753" i="1" s="1"/>
  <c r="AC2753" i="1"/>
  <c r="AD2753" i="1" s="1"/>
  <c r="G2757" i="1"/>
  <c r="O2757" i="1" s="1"/>
  <c r="AA2757" i="1" s="1"/>
  <c r="AB2757" i="1" s="1"/>
  <c r="AE2757" i="1"/>
  <c r="AF2757" i="1" s="1"/>
  <c r="AC2757" i="1"/>
  <c r="AD2757" i="1" s="1"/>
  <c r="G2761" i="1"/>
  <c r="O2761" i="1" s="1"/>
  <c r="AA2761" i="1" s="1"/>
  <c r="AB2761" i="1" s="1"/>
  <c r="AE2761" i="1"/>
  <c r="AF2761" i="1" s="1"/>
  <c r="AC2761" i="1"/>
  <c r="AD2761" i="1" s="1"/>
  <c r="G2763" i="1"/>
  <c r="O2763" i="1" s="1"/>
  <c r="H2765" i="1"/>
  <c r="P2765" i="1" s="1"/>
  <c r="AA2765" i="1" s="1"/>
  <c r="AB2765" i="1" s="1"/>
  <c r="AE2766" i="1"/>
  <c r="AF2766" i="1" s="1"/>
  <c r="AC2766" i="1"/>
  <c r="AD2766" i="1" s="1"/>
  <c r="H2769" i="1"/>
  <c r="P2769" i="1" s="1"/>
  <c r="AA2769" i="1" s="1"/>
  <c r="AB2769" i="1" s="1"/>
  <c r="AE2770" i="1"/>
  <c r="AF2770" i="1" s="1"/>
  <c r="AC2770" i="1"/>
  <c r="AD2770" i="1" s="1"/>
  <c r="H2773" i="1"/>
  <c r="P2773" i="1" s="1"/>
  <c r="AA2773" i="1" s="1"/>
  <c r="AB2773" i="1" s="1"/>
  <c r="AE2774" i="1"/>
  <c r="AF2774" i="1" s="1"/>
  <c r="AC2774" i="1"/>
  <c r="AD2774" i="1" s="1"/>
  <c r="H2777" i="1"/>
  <c r="P2777" i="1" s="1"/>
  <c r="AA2777" i="1" s="1"/>
  <c r="AB2777" i="1" s="1"/>
  <c r="AE2778" i="1"/>
  <c r="AF2778" i="1" s="1"/>
  <c r="AC2778" i="1"/>
  <c r="AD2778" i="1" s="1"/>
  <c r="H2781" i="1"/>
  <c r="P2781" i="1" s="1"/>
  <c r="AA2781" i="1" s="1"/>
  <c r="AB2781" i="1" s="1"/>
  <c r="AE2782" i="1"/>
  <c r="AF2782" i="1" s="1"/>
  <c r="AC2782" i="1"/>
  <c r="AD2782" i="1" s="1"/>
  <c r="H2784" i="1"/>
  <c r="P2784" i="1" s="1"/>
  <c r="AA2784" i="1" s="1"/>
  <c r="AB2784" i="1" s="1"/>
  <c r="AE2786" i="1"/>
  <c r="AF2786" i="1" s="1"/>
  <c r="AC2786" i="1"/>
  <c r="AD2786" i="1" s="1"/>
  <c r="H2788" i="1"/>
  <c r="P2788" i="1" s="1"/>
  <c r="AE2790" i="1"/>
  <c r="AF2790" i="1" s="1"/>
  <c r="AC2790" i="1"/>
  <c r="AD2790" i="1" s="1"/>
  <c r="H2792" i="1"/>
  <c r="P2792" i="1" s="1"/>
  <c r="AA2792" i="1" s="1"/>
  <c r="AB2792" i="1" s="1"/>
  <c r="AE2794" i="1"/>
  <c r="AF2794" i="1" s="1"/>
  <c r="AC2794" i="1"/>
  <c r="AD2794" i="1" s="1"/>
  <c r="H2796" i="1"/>
  <c r="P2796" i="1" s="1"/>
  <c r="AA2796" i="1" s="1"/>
  <c r="AB2796" i="1" s="1"/>
  <c r="AE2798" i="1"/>
  <c r="AF2798" i="1" s="1"/>
  <c r="AC2798" i="1"/>
  <c r="AD2798" i="1" s="1"/>
  <c r="H2800" i="1"/>
  <c r="P2800" i="1" s="1"/>
  <c r="AA2800" i="1" s="1"/>
  <c r="AB2800" i="1" s="1"/>
  <c r="AE2802" i="1"/>
  <c r="AF2802" i="1" s="1"/>
  <c r="AC2802" i="1"/>
  <c r="AD2802" i="1" s="1"/>
  <c r="H2804" i="1"/>
  <c r="P2804" i="1" s="1"/>
  <c r="AA2804" i="1" s="1"/>
  <c r="AB2804" i="1" s="1"/>
  <c r="AE2806" i="1"/>
  <c r="AF2806" i="1" s="1"/>
  <c r="AC2806" i="1"/>
  <c r="AD2806" i="1" s="1"/>
  <c r="AC2807" i="1"/>
  <c r="AD2807" i="1" s="1"/>
  <c r="AE2807" i="1"/>
  <c r="AF2807" i="1" s="1"/>
  <c r="AE2808" i="1"/>
  <c r="AF2808" i="1" s="1"/>
  <c r="AC2808" i="1"/>
  <c r="AD2808" i="1" s="1"/>
  <c r="AE2809" i="1"/>
  <c r="AF2809" i="1" s="1"/>
  <c r="AC2809" i="1"/>
  <c r="AD2809" i="1" s="1"/>
  <c r="AE2810" i="1"/>
  <c r="AF2810" i="1" s="1"/>
  <c r="AC2810" i="1"/>
  <c r="AD2810" i="1" s="1"/>
  <c r="K2811" i="1"/>
  <c r="M2811" i="1" s="1"/>
  <c r="H2813" i="1"/>
  <c r="P2813" i="1" s="1"/>
  <c r="AA2813" i="1" s="1"/>
  <c r="AB2813" i="1" s="1"/>
  <c r="H2815" i="1"/>
  <c r="P2815" i="1" s="1"/>
  <c r="G2816" i="1"/>
  <c r="O2816" i="1" s="1"/>
  <c r="AA2816" i="1" s="1"/>
  <c r="AB2816" i="1" s="1"/>
  <c r="AE2816" i="1"/>
  <c r="AF2816" i="1" s="1"/>
  <c r="AC2816" i="1"/>
  <c r="AD2816" i="1" s="1"/>
  <c r="K2817" i="1"/>
  <c r="M2817" i="1" s="1"/>
  <c r="AE2818" i="1"/>
  <c r="AF2818" i="1" s="1"/>
  <c r="AC2818" i="1"/>
  <c r="AD2818" i="1" s="1"/>
  <c r="G2820" i="1"/>
  <c r="O2820" i="1" s="1"/>
  <c r="AA2820" i="1" s="1"/>
  <c r="AB2820" i="1" s="1"/>
  <c r="AE2820" i="1"/>
  <c r="AF2820" i="1" s="1"/>
  <c r="AC2820" i="1"/>
  <c r="AD2820" i="1" s="1"/>
  <c r="K2821" i="1"/>
  <c r="M2821" i="1" s="1"/>
  <c r="H2823" i="1"/>
  <c r="P2823" i="1" s="1"/>
  <c r="AE2824" i="1"/>
  <c r="AF2824" i="1" s="1"/>
  <c r="AC2824" i="1"/>
  <c r="AD2824" i="1" s="1"/>
  <c r="K2825" i="1"/>
  <c r="M2825" i="1" s="1"/>
  <c r="H2827" i="1"/>
  <c r="P2827" i="1" s="1"/>
  <c r="AA2827" i="1" s="1"/>
  <c r="AB2827" i="1" s="1"/>
  <c r="AE2828" i="1"/>
  <c r="AF2828" i="1" s="1"/>
  <c r="AC2828" i="1"/>
  <c r="AD2828" i="1" s="1"/>
  <c r="AE2830" i="1"/>
  <c r="AF2830" i="1" s="1"/>
  <c r="AC2830" i="1"/>
  <c r="AD2830" i="1" s="1"/>
  <c r="K2831" i="1"/>
  <c r="M2831" i="1" s="1"/>
  <c r="L2832" i="1"/>
  <c r="N2832" i="1" s="1"/>
  <c r="K2832" i="1"/>
  <c r="M2832" i="1" s="1"/>
  <c r="AE2836" i="1"/>
  <c r="AF2836" i="1" s="1"/>
  <c r="AC2836" i="1"/>
  <c r="AD2836" i="1" s="1"/>
  <c r="H2839" i="1"/>
  <c r="P2839" i="1" s="1"/>
  <c r="AE2842" i="1"/>
  <c r="AF2842" i="1" s="1"/>
  <c r="AC2842" i="1"/>
  <c r="AD2842" i="1" s="1"/>
  <c r="L2844" i="1"/>
  <c r="N2844" i="1" s="1"/>
  <c r="K2844" i="1"/>
  <c r="M2844" i="1" s="1"/>
  <c r="AE2851" i="1"/>
  <c r="AF2851" i="1" s="1"/>
  <c r="AC2851" i="1"/>
  <c r="AD2851" i="1" s="1"/>
  <c r="AA2852" i="1"/>
  <c r="AB2852" i="1" s="1"/>
  <c r="AC2855" i="1"/>
  <c r="AD2855" i="1" s="1"/>
  <c r="AE2855" i="1"/>
  <c r="AF2855" i="1" s="1"/>
  <c r="AA2856" i="1"/>
  <c r="AB2856" i="1" s="1"/>
  <c r="AA2860" i="1"/>
  <c r="AB2860" i="1" s="1"/>
  <c r="AA2864" i="1"/>
  <c r="AB2864" i="1" s="1"/>
  <c r="AA2868" i="1"/>
  <c r="AB2868" i="1" s="1"/>
  <c r="AA2872" i="1"/>
  <c r="AB2872" i="1" s="1"/>
  <c r="AA2876" i="1"/>
  <c r="AB2876" i="1" s="1"/>
  <c r="AA2874" i="1"/>
  <c r="AB2874" i="1" s="1"/>
  <c r="AA2858" i="1"/>
  <c r="AB2858" i="1" s="1"/>
  <c r="AC2857" i="1"/>
  <c r="AD2857" i="1" s="1"/>
  <c r="AC2845" i="1"/>
  <c r="AD2845" i="1" s="1"/>
  <c r="P2767" i="2"/>
  <c r="S2767" i="2" s="1"/>
  <c r="Q2767" i="2"/>
  <c r="T2767" i="2" s="1"/>
  <c r="J2767" i="2"/>
  <c r="V2767" i="2" s="1"/>
  <c r="H2844" i="1"/>
  <c r="P2844" i="1" s="1"/>
  <c r="AE2846" i="1"/>
  <c r="AF2846" i="1" s="1"/>
  <c r="AC2846" i="1"/>
  <c r="AD2846" i="1" s="1"/>
  <c r="AC2847" i="1"/>
  <c r="AD2847" i="1" s="1"/>
  <c r="AE2847" i="1"/>
  <c r="AF2847" i="1" s="1"/>
  <c r="H2881" i="1"/>
  <c r="P2881" i="1" s="1"/>
  <c r="AE2882" i="1"/>
  <c r="AF2882" i="1" s="1"/>
  <c r="AC2882" i="1"/>
  <c r="AD2882" i="1" s="1"/>
  <c r="H2885" i="1"/>
  <c r="P2885" i="1" s="1"/>
  <c r="AA2885" i="1" s="1"/>
  <c r="AB2885" i="1" s="1"/>
  <c r="AE2886" i="1"/>
  <c r="AF2886" i="1" s="1"/>
  <c r="AC2886" i="1"/>
  <c r="AD2886" i="1" s="1"/>
  <c r="AC2869" i="1"/>
  <c r="AD2869" i="1" s="1"/>
  <c r="AC2841" i="1"/>
  <c r="AD2841" i="1" s="1"/>
  <c r="AE2839" i="1"/>
  <c r="AF2839" i="1" s="1"/>
  <c r="AE2859" i="1"/>
  <c r="AF2859" i="1" s="1"/>
  <c r="AC2859" i="1"/>
  <c r="AD2859" i="1" s="1"/>
  <c r="AC2863" i="1"/>
  <c r="AD2863" i="1" s="1"/>
  <c r="AE2863" i="1"/>
  <c r="AF2863" i="1" s="1"/>
  <c r="AE2867" i="1"/>
  <c r="AF2867" i="1" s="1"/>
  <c r="AC2867" i="1"/>
  <c r="AD2867" i="1" s="1"/>
  <c r="AC2871" i="1"/>
  <c r="AD2871" i="1" s="1"/>
  <c r="AE2871" i="1"/>
  <c r="AF2871" i="1" s="1"/>
  <c r="AE2875" i="1"/>
  <c r="AF2875" i="1" s="1"/>
  <c r="AC2875" i="1"/>
  <c r="AD2875" i="1" s="1"/>
  <c r="AC2879" i="1"/>
  <c r="AD2879" i="1" s="1"/>
  <c r="AE2879" i="1"/>
  <c r="AF2879" i="1" s="1"/>
  <c r="AE2883" i="1"/>
  <c r="AF2883" i="1" s="1"/>
  <c r="AC2883" i="1"/>
  <c r="AD2883" i="1" s="1"/>
  <c r="AC2887" i="1"/>
  <c r="AD2887" i="1" s="1"/>
  <c r="AE2887" i="1"/>
  <c r="AF2887" i="1" s="1"/>
  <c r="AC2865" i="1"/>
  <c r="AD2865" i="1" s="1"/>
  <c r="AE2831" i="1"/>
  <c r="AF2831" i="1" s="1"/>
  <c r="AC2831" i="1"/>
  <c r="AD2831" i="1" s="1"/>
  <c r="H2834" i="1"/>
  <c r="P2834" i="1" s="1"/>
  <c r="AC2835" i="1"/>
  <c r="AD2835" i="1" s="1"/>
  <c r="AE2835" i="1"/>
  <c r="AF2835" i="1" s="1"/>
  <c r="H2838" i="1"/>
  <c r="P2838" i="1" s="1"/>
  <c r="H2842" i="1"/>
  <c r="P2842" i="1" s="1"/>
  <c r="AE2843" i="1"/>
  <c r="AF2843" i="1" s="1"/>
  <c r="AC2843" i="1"/>
  <c r="AD2843" i="1" s="1"/>
  <c r="H2883" i="1"/>
  <c r="P2883" i="1" s="1"/>
  <c r="AE2884" i="1"/>
  <c r="AF2884" i="1" s="1"/>
  <c r="AC2884" i="1"/>
  <c r="AD2884" i="1" s="1"/>
  <c r="H2887" i="1"/>
  <c r="P2887" i="1" s="1"/>
  <c r="AC2877" i="1"/>
  <c r="AD2877" i="1" s="1"/>
  <c r="AC2861" i="1"/>
  <c r="AD2861" i="1" s="1"/>
  <c r="P2669" i="2"/>
  <c r="S2669" i="2" s="1"/>
  <c r="Q2669" i="2"/>
  <c r="T2669" i="2" s="1"/>
  <c r="P2677" i="2"/>
  <c r="S2677" i="2" s="1"/>
  <c r="Q2677" i="2"/>
  <c r="T2677" i="2" s="1"/>
  <c r="P2685" i="2"/>
  <c r="S2685" i="2" s="1"/>
  <c r="Q2685" i="2"/>
  <c r="T2685" i="2" s="1"/>
  <c r="P2693" i="2"/>
  <c r="S2693" i="2" s="1"/>
  <c r="Q2693" i="2"/>
  <c r="T2693" i="2" s="1"/>
  <c r="P2701" i="2"/>
  <c r="S2701" i="2" s="1"/>
  <c r="Q2701" i="2"/>
  <c r="T2701" i="2" s="1"/>
  <c r="P2709" i="2"/>
  <c r="S2709" i="2" s="1"/>
  <c r="Q2709" i="2"/>
  <c r="T2709" i="2" s="1"/>
  <c r="P2762" i="2"/>
  <c r="S2762" i="2" s="1"/>
  <c r="Q2762" i="2"/>
  <c r="T2762" i="2" s="1"/>
  <c r="P2662" i="2"/>
  <c r="S2662" i="2" s="1"/>
  <c r="Q2662" i="2"/>
  <c r="T2662" i="2" s="1"/>
  <c r="O2757" i="2"/>
  <c r="R2757" i="2" s="1"/>
  <c r="Q2757" i="2"/>
  <c r="T2757" i="2" s="1"/>
  <c r="P2757" i="2"/>
  <c r="S2757" i="2" s="1"/>
  <c r="P2772" i="2"/>
  <c r="S2772" i="2" s="1"/>
  <c r="Q2772" i="2"/>
  <c r="T2772" i="2" s="1"/>
  <c r="P2665" i="2"/>
  <c r="S2665" i="2" s="1"/>
  <c r="Q2665" i="2"/>
  <c r="T2665" i="2" s="1"/>
  <c r="P2673" i="2"/>
  <c r="S2673" i="2" s="1"/>
  <c r="Q2673" i="2"/>
  <c r="T2673" i="2" s="1"/>
  <c r="P2681" i="2"/>
  <c r="S2681" i="2" s="1"/>
  <c r="Q2681" i="2"/>
  <c r="T2681" i="2" s="1"/>
  <c r="P2689" i="2"/>
  <c r="S2689" i="2" s="1"/>
  <c r="Q2689" i="2"/>
  <c r="T2689" i="2" s="1"/>
  <c r="P2697" i="2"/>
  <c r="S2697" i="2" s="1"/>
  <c r="Q2697" i="2"/>
  <c r="T2697" i="2" s="1"/>
  <c r="P2705" i="2"/>
  <c r="S2705" i="2" s="1"/>
  <c r="Q2705" i="2"/>
  <c r="T2705" i="2" s="1"/>
  <c r="Q2715" i="2"/>
  <c r="T2715" i="2" s="1"/>
  <c r="O2715" i="2"/>
  <c r="R2715" i="2" s="1"/>
  <c r="O2741" i="2"/>
  <c r="R2741" i="2" s="1"/>
  <c r="Q2741" i="2"/>
  <c r="T2741" i="2" s="1"/>
  <c r="P2741" i="2"/>
  <c r="S2741" i="2" s="1"/>
  <c r="K2645" i="2"/>
  <c r="W2645" i="2" s="1"/>
  <c r="K2646" i="2"/>
  <c r="W2646" i="2" s="1"/>
  <c r="K2647" i="2"/>
  <c r="W2647" i="2" s="1"/>
  <c r="K2648" i="2"/>
  <c r="W2648" i="2" s="1"/>
  <c r="K2649" i="2"/>
  <c r="W2649" i="2" s="1"/>
  <c r="K2650" i="2"/>
  <c r="W2650" i="2" s="1"/>
  <c r="K2651" i="2"/>
  <c r="W2651" i="2" s="1"/>
  <c r="K2652" i="2"/>
  <c r="W2652" i="2" s="1"/>
  <c r="K2653" i="2"/>
  <c r="W2653" i="2" s="1"/>
  <c r="K2654" i="2"/>
  <c r="W2654" i="2" s="1"/>
  <c r="K2655" i="2"/>
  <c r="W2655" i="2" s="1"/>
  <c r="K2656" i="2"/>
  <c r="W2656" i="2" s="1"/>
  <c r="K2657" i="2"/>
  <c r="W2657" i="2" s="1"/>
  <c r="K2658" i="2"/>
  <c r="W2658" i="2" s="1"/>
  <c r="K2659" i="2"/>
  <c r="W2659" i="2" s="1"/>
  <c r="K2660" i="2"/>
  <c r="W2660" i="2" s="1"/>
  <c r="K2661" i="2"/>
  <c r="W2661" i="2" s="1"/>
  <c r="I2662" i="2"/>
  <c r="U2662" i="2" s="1"/>
  <c r="K2663" i="2"/>
  <c r="W2663" i="2" s="1"/>
  <c r="J2664" i="2"/>
  <c r="V2664" i="2" s="1"/>
  <c r="I2665" i="2"/>
  <c r="U2665" i="2" s="1"/>
  <c r="K2667" i="2"/>
  <c r="W2667" i="2" s="1"/>
  <c r="I2669" i="2"/>
  <c r="U2669" i="2" s="1"/>
  <c r="K2671" i="2"/>
  <c r="W2671" i="2" s="1"/>
  <c r="I2673" i="2"/>
  <c r="U2673" i="2" s="1"/>
  <c r="K2675" i="2"/>
  <c r="W2675" i="2" s="1"/>
  <c r="I2677" i="2"/>
  <c r="U2677" i="2" s="1"/>
  <c r="K2679" i="2"/>
  <c r="W2679" i="2" s="1"/>
  <c r="I2681" i="2"/>
  <c r="U2681" i="2" s="1"/>
  <c r="K2683" i="2"/>
  <c r="W2683" i="2" s="1"/>
  <c r="I2685" i="2"/>
  <c r="U2685" i="2" s="1"/>
  <c r="K2687" i="2"/>
  <c r="W2687" i="2" s="1"/>
  <c r="I2689" i="2"/>
  <c r="U2689" i="2" s="1"/>
  <c r="K2691" i="2"/>
  <c r="W2691" i="2" s="1"/>
  <c r="I2693" i="2"/>
  <c r="U2693" i="2" s="1"/>
  <c r="K2695" i="2"/>
  <c r="W2695" i="2" s="1"/>
  <c r="I2697" i="2"/>
  <c r="U2697" i="2" s="1"/>
  <c r="K2699" i="2"/>
  <c r="W2699" i="2" s="1"/>
  <c r="I2701" i="2"/>
  <c r="U2701" i="2" s="1"/>
  <c r="K2703" i="2"/>
  <c r="W2703" i="2" s="1"/>
  <c r="I2705" i="2"/>
  <c r="U2705" i="2" s="1"/>
  <c r="K2707" i="2"/>
  <c r="W2707" i="2" s="1"/>
  <c r="I2709" i="2"/>
  <c r="U2709" i="2" s="1"/>
  <c r="K2711" i="2"/>
  <c r="W2711" i="2" s="1"/>
  <c r="K2718" i="2"/>
  <c r="W2718" i="2" s="1"/>
  <c r="O2725" i="2"/>
  <c r="R2725" i="2" s="1"/>
  <c r="Q2725" i="2"/>
  <c r="T2725" i="2" s="1"/>
  <c r="O2735" i="2"/>
  <c r="R2735" i="2" s="1"/>
  <c r="Q2735" i="2"/>
  <c r="T2735" i="2" s="1"/>
  <c r="P2735" i="2"/>
  <c r="S2735" i="2" s="1"/>
  <c r="O2742" i="2"/>
  <c r="R2742" i="2" s="1"/>
  <c r="Q2742" i="2"/>
  <c r="T2742" i="2" s="1"/>
  <c r="P2742" i="2"/>
  <c r="S2742" i="2" s="1"/>
  <c r="O2744" i="2"/>
  <c r="R2744" i="2" s="1"/>
  <c r="Q2744" i="2"/>
  <c r="T2744" i="2" s="1"/>
  <c r="O2751" i="2"/>
  <c r="R2751" i="2" s="1"/>
  <c r="Q2751" i="2"/>
  <c r="T2751" i="2" s="1"/>
  <c r="P2751" i="2"/>
  <c r="S2751" i="2" s="1"/>
  <c r="O2758" i="2"/>
  <c r="R2758" i="2" s="1"/>
  <c r="Q2758" i="2"/>
  <c r="T2758" i="2" s="1"/>
  <c r="P2758" i="2"/>
  <c r="S2758" i="2" s="1"/>
  <c r="O2760" i="2"/>
  <c r="R2760" i="2" s="1"/>
  <c r="Q2760" i="2"/>
  <c r="T2760" i="2" s="1"/>
  <c r="P2769" i="2"/>
  <c r="S2769" i="2" s="1"/>
  <c r="Q2769" i="2"/>
  <c r="T2769" i="2" s="1"/>
  <c r="P2784" i="2"/>
  <c r="S2784" i="2" s="1"/>
  <c r="Q2784" i="2"/>
  <c r="T2784" i="2" s="1"/>
  <c r="P2792" i="2"/>
  <c r="S2792" i="2" s="1"/>
  <c r="Q2792" i="2"/>
  <c r="T2792" i="2" s="1"/>
  <c r="J2665" i="2"/>
  <c r="V2665" i="2" s="1"/>
  <c r="J2669" i="2"/>
  <c r="V2669" i="2" s="1"/>
  <c r="J2673" i="2"/>
  <c r="V2673" i="2" s="1"/>
  <c r="J2677" i="2"/>
  <c r="V2677" i="2" s="1"/>
  <c r="J2681" i="2"/>
  <c r="V2681" i="2" s="1"/>
  <c r="J2685" i="2"/>
  <c r="V2685" i="2" s="1"/>
  <c r="J2689" i="2"/>
  <c r="V2689" i="2" s="1"/>
  <c r="J2693" i="2"/>
  <c r="V2693" i="2" s="1"/>
  <c r="J2697" i="2"/>
  <c r="V2697" i="2" s="1"/>
  <c r="J2701" i="2"/>
  <c r="V2701" i="2" s="1"/>
  <c r="J2705" i="2"/>
  <c r="V2705" i="2" s="1"/>
  <c r="J2709" i="2"/>
  <c r="V2709" i="2" s="1"/>
  <c r="J2715" i="2"/>
  <c r="V2715" i="2" s="1"/>
  <c r="Q2718" i="2"/>
  <c r="T2718" i="2" s="1"/>
  <c r="P2718" i="2"/>
  <c r="S2718" i="2" s="1"/>
  <c r="O2718" i="2"/>
  <c r="R2718" i="2" s="1"/>
  <c r="I2725" i="2"/>
  <c r="U2725" i="2" s="1"/>
  <c r="P2725" i="2"/>
  <c r="S2725" i="2" s="1"/>
  <c r="O2728" i="2"/>
  <c r="R2728" i="2" s="1"/>
  <c r="Q2728" i="2"/>
  <c r="T2728" i="2" s="1"/>
  <c r="P2728" i="2"/>
  <c r="S2728" i="2" s="1"/>
  <c r="O2733" i="2"/>
  <c r="R2733" i="2" s="1"/>
  <c r="Q2733" i="2"/>
  <c r="T2733" i="2" s="1"/>
  <c r="P2733" i="2"/>
  <c r="S2733" i="2" s="1"/>
  <c r="I2735" i="2"/>
  <c r="U2735" i="2" s="1"/>
  <c r="K2735" i="2"/>
  <c r="W2735" i="2" s="1"/>
  <c r="I2742" i="2"/>
  <c r="U2742" i="2" s="1"/>
  <c r="J2742" i="2"/>
  <c r="V2742" i="2" s="1"/>
  <c r="I2744" i="2"/>
  <c r="U2744" i="2" s="1"/>
  <c r="P2744" i="2"/>
  <c r="S2744" i="2" s="1"/>
  <c r="O2749" i="2"/>
  <c r="R2749" i="2" s="1"/>
  <c r="Q2749" i="2"/>
  <c r="T2749" i="2" s="1"/>
  <c r="P2749" i="2"/>
  <c r="S2749" i="2" s="1"/>
  <c r="I2751" i="2"/>
  <c r="U2751" i="2" s="1"/>
  <c r="K2751" i="2"/>
  <c r="W2751" i="2" s="1"/>
  <c r="I2758" i="2"/>
  <c r="U2758" i="2" s="1"/>
  <c r="J2758" i="2"/>
  <c r="V2758" i="2" s="1"/>
  <c r="I2760" i="2"/>
  <c r="U2760" i="2" s="1"/>
  <c r="P2760" i="2"/>
  <c r="S2760" i="2" s="1"/>
  <c r="P2764" i="2"/>
  <c r="S2764" i="2" s="1"/>
  <c r="Q2764" i="2"/>
  <c r="T2764" i="2" s="1"/>
  <c r="I2769" i="2"/>
  <c r="U2769" i="2" s="1"/>
  <c r="J2769" i="2"/>
  <c r="V2769" i="2" s="1"/>
  <c r="I2774" i="2"/>
  <c r="U2774" i="2" s="1"/>
  <c r="Q2774" i="2"/>
  <c r="T2774" i="2" s="1"/>
  <c r="P2775" i="2"/>
  <c r="S2775" i="2" s="1"/>
  <c r="Q2775" i="2"/>
  <c r="T2775" i="2" s="1"/>
  <c r="J2775" i="2"/>
  <c r="V2775" i="2" s="1"/>
  <c r="I2780" i="2"/>
  <c r="U2780" i="2" s="1"/>
  <c r="Q2780" i="2"/>
  <c r="T2780" i="2" s="1"/>
  <c r="P2781" i="2"/>
  <c r="S2781" i="2" s="1"/>
  <c r="Q2781" i="2"/>
  <c r="T2781" i="2" s="1"/>
  <c r="J2781" i="2"/>
  <c r="V2781" i="2" s="1"/>
  <c r="I2645" i="2"/>
  <c r="U2645" i="2" s="1"/>
  <c r="I2646" i="2"/>
  <c r="U2646" i="2" s="1"/>
  <c r="I2647" i="2"/>
  <c r="U2647" i="2" s="1"/>
  <c r="I2648" i="2"/>
  <c r="U2648" i="2" s="1"/>
  <c r="I2649" i="2"/>
  <c r="U2649" i="2" s="1"/>
  <c r="I2650" i="2"/>
  <c r="U2650" i="2" s="1"/>
  <c r="I2651" i="2"/>
  <c r="U2651" i="2" s="1"/>
  <c r="I2652" i="2"/>
  <c r="U2652" i="2" s="1"/>
  <c r="I2653" i="2"/>
  <c r="U2653" i="2" s="1"/>
  <c r="I2654" i="2"/>
  <c r="U2654" i="2" s="1"/>
  <c r="I2655" i="2"/>
  <c r="U2655" i="2" s="1"/>
  <c r="I2656" i="2"/>
  <c r="U2656" i="2" s="1"/>
  <c r="I2657" i="2"/>
  <c r="U2657" i="2" s="1"/>
  <c r="I2658" i="2"/>
  <c r="U2658" i="2" s="1"/>
  <c r="I2659" i="2"/>
  <c r="U2659" i="2" s="1"/>
  <c r="I2660" i="2"/>
  <c r="U2660" i="2" s="1"/>
  <c r="I2661" i="2"/>
  <c r="U2661" i="2" s="1"/>
  <c r="Q2661" i="2"/>
  <c r="T2661" i="2" s="1"/>
  <c r="K2662" i="2"/>
  <c r="W2662" i="2" s="1"/>
  <c r="I2663" i="2"/>
  <c r="U2663" i="2" s="1"/>
  <c r="Q2663" i="2"/>
  <c r="T2663" i="2" s="1"/>
  <c r="K2665" i="2"/>
  <c r="W2665" i="2" s="1"/>
  <c r="I2667" i="2"/>
  <c r="U2667" i="2" s="1"/>
  <c r="Q2667" i="2"/>
  <c r="T2667" i="2" s="1"/>
  <c r="K2669" i="2"/>
  <c r="W2669" i="2" s="1"/>
  <c r="I2671" i="2"/>
  <c r="U2671" i="2" s="1"/>
  <c r="Q2671" i="2"/>
  <c r="T2671" i="2" s="1"/>
  <c r="K2673" i="2"/>
  <c r="W2673" i="2" s="1"/>
  <c r="I2675" i="2"/>
  <c r="U2675" i="2" s="1"/>
  <c r="Q2675" i="2"/>
  <c r="T2675" i="2" s="1"/>
  <c r="K2677" i="2"/>
  <c r="W2677" i="2" s="1"/>
  <c r="J2678" i="2"/>
  <c r="V2678" i="2" s="1"/>
  <c r="I2679" i="2"/>
  <c r="U2679" i="2" s="1"/>
  <c r="Q2679" i="2"/>
  <c r="T2679" i="2" s="1"/>
  <c r="K2681" i="2"/>
  <c r="W2681" i="2" s="1"/>
  <c r="J2682" i="2"/>
  <c r="V2682" i="2" s="1"/>
  <c r="I2683" i="2"/>
  <c r="U2683" i="2" s="1"/>
  <c r="Q2683" i="2"/>
  <c r="T2683" i="2" s="1"/>
  <c r="K2685" i="2"/>
  <c r="W2685" i="2" s="1"/>
  <c r="J2686" i="2"/>
  <c r="V2686" i="2" s="1"/>
  <c r="I2687" i="2"/>
  <c r="U2687" i="2" s="1"/>
  <c r="Q2687" i="2"/>
  <c r="T2687" i="2" s="1"/>
  <c r="K2689" i="2"/>
  <c r="W2689" i="2" s="1"/>
  <c r="J2690" i="2"/>
  <c r="V2690" i="2" s="1"/>
  <c r="I2691" i="2"/>
  <c r="U2691" i="2" s="1"/>
  <c r="Q2691" i="2"/>
  <c r="T2691" i="2" s="1"/>
  <c r="K2693" i="2"/>
  <c r="W2693" i="2" s="1"/>
  <c r="J2694" i="2"/>
  <c r="V2694" i="2" s="1"/>
  <c r="I2695" i="2"/>
  <c r="U2695" i="2" s="1"/>
  <c r="Q2695" i="2"/>
  <c r="T2695" i="2" s="1"/>
  <c r="K2697" i="2"/>
  <c r="W2697" i="2" s="1"/>
  <c r="J2698" i="2"/>
  <c r="V2698" i="2" s="1"/>
  <c r="I2699" i="2"/>
  <c r="U2699" i="2" s="1"/>
  <c r="Q2699" i="2"/>
  <c r="T2699" i="2" s="1"/>
  <c r="K2701" i="2"/>
  <c r="W2701" i="2" s="1"/>
  <c r="J2702" i="2"/>
  <c r="V2702" i="2" s="1"/>
  <c r="I2703" i="2"/>
  <c r="U2703" i="2" s="1"/>
  <c r="Q2703" i="2"/>
  <c r="T2703" i="2" s="1"/>
  <c r="K2705" i="2"/>
  <c r="W2705" i="2" s="1"/>
  <c r="J2706" i="2"/>
  <c r="V2706" i="2" s="1"/>
  <c r="I2707" i="2"/>
  <c r="U2707" i="2" s="1"/>
  <c r="Q2707" i="2"/>
  <c r="T2707" i="2" s="1"/>
  <c r="K2709" i="2"/>
  <c r="W2709" i="2" s="1"/>
  <c r="J2710" i="2"/>
  <c r="V2710" i="2" s="1"/>
  <c r="I2711" i="2"/>
  <c r="U2711" i="2" s="1"/>
  <c r="Q2711" i="2"/>
  <c r="T2711" i="2" s="1"/>
  <c r="K2713" i="2"/>
  <c r="W2713" i="2" s="1"/>
  <c r="K2714" i="2"/>
  <c r="W2714" i="2" s="1"/>
  <c r="K2715" i="2"/>
  <c r="W2715" i="2" s="1"/>
  <c r="I2721" i="2"/>
  <c r="U2721" i="2" s="1"/>
  <c r="P2721" i="2"/>
  <c r="S2721" i="2" s="1"/>
  <c r="Q2722" i="2"/>
  <c r="T2722" i="2" s="1"/>
  <c r="P2722" i="2"/>
  <c r="S2722" i="2" s="1"/>
  <c r="O2726" i="2"/>
  <c r="R2726" i="2" s="1"/>
  <c r="Q2726" i="2"/>
  <c r="T2726" i="2" s="1"/>
  <c r="O2734" i="2"/>
  <c r="R2734" i="2" s="1"/>
  <c r="Q2734" i="2"/>
  <c r="T2734" i="2" s="1"/>
  <c r="P2734" i="2"/>
  <c r="S2734" i="2" s="1"/>
  <c r="O2736" i="2"/>
  <c r="R2736" i="2" s="1"/>
  <c r="Q2736" i="2"/>
  <c r="T2736" i="2" s="1"/>
  <c r="K2741" i="2"/>
  <c r="W2741" i="2" s="1"/>
  <c r="O2743" i="2"/>
  <c r="R2743" i="2" s="1"/>
  <c r="Q2743" i="2"/>
  <c r="T2743" i="2" s="1"/>
  <c r="P2743" i="2"/>
  <c r="S2743" i="2" s="1"/>
  <c r="O2750" i="2"/>
  <c r="R2750" i="2" s="1"/>
  <c r="Q2750" i="2"/>
  <c r="T2750" i="2" s="1"/>
  <c r="P2750" i="2"/>
  <c r="S2750" i="2" s="1"/>
  <c r="O2752" i="2"/>
  <c r="R2752" i="2" s="1"/>
  <c r="Q2752" i="2"/>
  <c r="T2752" i="2" s="1"/>
  <c r="K2757" i="2"/>
  <c r="W2757" i="2" s="1"/>
  <c r="O2759" i="2"/>
  <c r="R2759" i="2" s="1"/>
  <c r="Q2759" i="2"/>
  <c r="T2759" i="2" s="1"/>
  <c r="P2759" i="2"/>
  <c r="S2759" i="2" s="1"/>
  <c r="K2762" i="2"/>
  <c r="W2762" i="2" s="1"/>
  <c r="K2767" i="2"/>
  <c r="W2767" i="2" s="1"/>
  <c r="K2772" i="2"/>
  <c r="W2772" i="2" s="1"/>
  <c r="P2777" i="2"/>
  <c r="S2777" i="2" s="1"/>
  <c r="Q2777" i="2"/>
  <c r="T2777" i="2" s="1"/>
  <c r="P2789" i="2"/>
  <c r="S2789" i="2" s="1"/>
  <c r="Q2789" i="2"/>
  <c r="T2789" i="2" s="1"/>
  <c r="J2789" i="2"/>
  <c r="V2789" i="2" s="1"/>
  <c r="I2789" i="2"/>
  <c r="U2789" i="2" s="1"/>
  <c r="P2802" i="2"/>
  <c r="S2802" i="2" s="1"/>
  <c r="Q2802" i="2"/>
  <c r="T2802" i="2" s="1"/>
  <c r="I2713" i="2"/>
  <c r="U2713" i="2" s="1"/>
  <c r="I2714" i="2"/>
  <c r="U2714" i="2" s="1"/>
  <c r="I2715" i="2"/>
  <c r="U2715" i="2" s="1"/>
  <c r="I2718" i="2"/>
  <c r="U2718" i="2" s="1"/>
  <c r="J2721" i="2"/>
  <c r="V2721" i="2" s="1"/>
  <c r="I2722" i="2"/>
  <c r="U2722" i="2" s="1"/>
  <c r="K2724" i="2"/>
  <c r="W2724" i="2" s="1"/>
  <c r="J2725" i="2"/>
  <c r="V2725" i="2" s="1"/>
  <c r="J2726" i="2"/>
  <c r="V2726" i="2" s="1"/>
  <c r="K2727" i="2"/>
  <c r="W2727" i="2" s="1"/>
  <c r="I2728" i="2"/>
  <c r="U2728" i="2" s="1"/>
  <c r="K2729" i="2"/>
  <c r="W2729" i="2" s="1"/>
  <c r="I2733" i="2"/>
  <c r="U2733" i="2" s="1"/>
  <c r="J2735" i="2"/>
  <c r="V2735" i="2" s="1"/>
  <c r="J2736" i="2"/>
  <c r="V2736" i="2" s="1"/>
  <c r="K2737" i="2"/>
  <c r="W2737" i="2" s="1"/>
  <c r="I2741" i="2"/>
  <c r="U2741" i="2" s="1"/>
  <c r="J2743" i="2"/>
  <c r="V2743" i="2" s="1"/>
  <c r="J2744" i="2"/>
  <c r="V2744" i="2" s="1"/>
  <c r="K2745" i="2"/>
  <c r="W2745" i="2" s="1"/>
  <c r="I2749" i="2"/>
  <c r="U2749" i="2" s="1"/>
  <c r="J2751" i="2"/>
  <c r="V2751" i="2" s="1"/>
  <c r="J2752" i="2"/>
  <c r="V2752" i="2" s="1"/>
  <c r="I2757" i="2"/>
  <c r="U2757" i="2" s="1"/>
  <c r="J2759" i="2"/>
  <c r="V2759" i="2" s="1"/>
  <c r="J2760" i="2"/>
  <c r="V2760" i="2" s="1"/>
  <c r="I2762" i="2"/>
  <c r="U2762" i="2" s="1"/>
  <c r="I2764" i="2"/>
  <c r="U2764" i="2" s="1"/>
  <c r="J2766" i="2"/>
  <c r="V2766" i="2" s="1"/>
  <c r="I2767" i="2"/>
  <c r="U2767" i="2" s="1"/>
  <c r="I2772" i="2"/>
  <c r="U2772" i="2" s="1"/>
  <c r="J2774" i="2"/>
  <c r="V2774" i="2" s="1"/>
  <c r="I2775" i="2"/>
  <c r="U2775" i="2" s="1"/>
  <c r="J2780" i="2"/>
  <c r="V2780" i="2" s="1"/>
  <c r="I2781" i="2"/>
  <c r="U2781" i="2" s="1"/>
  <c r="I2794" i="2"/>
  <c r="U2794" i="2" s="1"/>
  <c r="Q2794" i="2"/>
  <c r="T2794" i="2" s="1"/>
  <c r="P2795" i="2"/>
  <c r="S2795" i="2" s="1"/>
  <c r="Q2795" i="2"/>
  <c r="T2795" i="2" s="1"/>
  <c r="K2717" i="2"/>
  <c r="W2717" i="2" s="1"/>
  <c r="J2718" i="2"/>
  <c r="V2718" i="2" s="1"/>
  <c r="K2719" i="2"/>
  <c r="W2719" i="2" s="1"/>
  <c r="K2721" i="2"/>
  <c r="W2721" i="2" s="1"/>
  <c r="J2722" i="2"/>
  <c r="V2722" i="2" s="1"/>
  <c r="K2725" i="2"/>
  <c r="W2725" i="2" s="1"/>
  <c r="K2726" i="2"/>
  <c r="W2726" i="2" s="1"/>
  <c r="J2728" i="2"/>
  <c r="V2728" i="2" s="1"/>
  <c r="P2732" i="2"/>
  <c r="S2732" i="2" s="1"/>
  <c r="J2733" i="2"/>
  <c r="V2733" i="2" s="1"/>
  <c r="K2734" i="2"/>
  <c r="W2734" i="2" s="1"/>
  <c r="K2736" i="2"/>
  <c r="W2736" i="2" s="1"/>
  <c r="P2740" i="2"/>
  <c r="S2740" i="2" s="1"/>
  <c r="J2741" i="2"/>
  <c r="V2741" i="2" s="1"/>
  <c r="K2742" i="2"/>
  <c r="W2742" i="2" s="1"/>
  <c r="K2744" i="2"/>
  <c r="W2744" i="2" s="1"/>
  <c r="P2748" i="2"/>
  <c r="S2748" i="2" s="1"/>
  <c r="J2749" i="2"/>
  <c r="V2749" i="2" s="1"/>
  <c r="K2750" i="2"/>
  <c r="W2750" i="2" s="1"/>
  <c r="K2752" i="2"/>
  <c r="W2752" i="2" s="1"/>
  <c r="I2754" i="2"/>
  <c r="U2754" i="2" s="1"/>
  <c r="I2755" i="2"/>
  <c r="U2755" i="2" s="1"/>
  <c r="I2756" i="2"/>
  <c r="U2756" i="2" s="1"/>
  <c r="P2756" i="2"/>
  <c r="S2756" i="2" s="1"/>
  <c r="J2757" i="2"/>
  <c r="V2757" i="2" s="1"/>
  <c r="K2758" i="2"/>
  <c r="W2758" i="2" s="1"/>
  <c r="K2760" i="2"/>
  <c r="W2760" i="2" s="1"/>
  <c r="I2761" i="2"/>
  <c r="U2761" i="2" s="1"/>
  <c r="J2762" i="2"/>
  <c r="V2762" i="2" s="1"/>
  <c r="I2763" i="2"/>
  <c r="U2763" i="2" s="1"/>
  <c r="J2764" i="2"/>
  <c r="V2764" i="2" s="1"/>
  <c r="I2765" i="2"/>
  <c r="U2765" i="2" s="1"/>
  <c r="K2766" i="2"/>
  <c r="W2766" i="2" s="1"/>
  <c r="K2769" i="2"/>
  <c r="W2769" i="2" s="1"/>
  <c r="I2770" i="2"/>
  <c r="U2770" i="2" s="1"/>
  <c r="Q2770" i="2"/>
  <c r="T2770" i="2" s="1"/>
  <c r="J2772" i="2"/>
  <c r="V2772" i="2" s="1"/>
  <c r="I2773" i="2"/>
  <c r="U2773" i="2" s="1"/>
  <c r="K2774" i="2"/>
  <c r="W2774" i="2" s="1"/>
  <c r="K2777" i="2"/>
  <c r="W2777" i="2" s="1"/>
  <c r="I2778" i="2"/>
  <c r="U2778" i="2" s="1"/>
  <c r="Q2778" i="2"/>
  <c r="T2778" i="2" s="1"/>
  <c r="I2786" i="2"/>
  <c r="U2786" i="2" s="1"/>
  <c r="Q2786" i="2"/>
  <c r="T2786" i="2" s="1"/>
  <c r="P2787" i="2"/>
  <c r="S2787" i="2" s="1"/>
  <c r="Q2787" i="2"/>
  <c r="T2787" i="2" s="1"/>
  <c r="K2792" i="2"/>
  <c r="W2792" i="2" s="1"/>
  <c r="P2797" i="2"/>
  <c r="S2797" i="2" s="1"/>
  <c r="Q2797" i="2"/>
  <c r="T2797" i="2" s="1"/>
  <c r="P2800" i="2"/>
  <c r="S2800" i="2" s="1"/>
  <c r="Q2800" i="2"/>
  <c r="T2800" i="2" s="1"/>
  <c r="I2805" i="2"/>
  <c r="U2805" i="2" s="1"/>
  <c r="Q2805" i="2"/>
  <c r="T2805" i="2" s="1"/>
  <c r="P2806" i="2"/>
  <c r="S2806" i="2" s="1"/>
  <c r="Q2806" i="2"/>
  <c r="T2806" i="2" s="1"/>
  <c r="O2834" i="2"/>
  <c r="R2834" i="2" s="1"/>
  <c r="K2834" i="2"/>
  <c r="W2834" i="2" s="1"/>
  <c r="I2825" i="2"/>
  <c r="U2825" i="2" s="1"/>
  <c r="I2834" i="2"/>
  <c r="U2834" i="2" s="1"/>
  <c r="I2842" i="2"/>
  <c r="U2842" i="2" s="1"/>
  <c r="I2850" i="2"/>
  <c r="U2850" i="2" s="1"/>
  <c r="I2858" i="2"/>
  <c r="U2858" i="2" s="1"/>
  <c r="I2779" i="2"/>
  <c r="U2779" i="2" s="1"/>
  <c r="K2780" i="2"/>
  <c r="W2780" i="2" s="1"/>
  <c r="K2783" i="2"/>
  <c r="W2783" i="2" s="1"/>
  <c r="I2784" i="2"/>
  <c r="U2784" i="2" s="1"/>
  <c r="J2786" i="2"/>
  <c r="V2786" i="2" s="1"/>
  <c r="I2787" i="2"/>
  <c r="U2787" i="2" s="1"/>
  <c r="K2788" i="2"/>
  <c r="W2788" i="2" s="1"/>
  <c r="K2791" i="2"/>
  <c r="W2791" i="2" s="1"/>
  <c r="I2792" i="2"/>
  <c r="U2792" i="2" s="1"/>
  <c r="J2794" i="2"/>
  <c r="V2794" i="2" s="1"/>
  <c r="I2795" i="2"/>
  <c r="U2795" i="2" s="1"/>
  <c r="K2796" i="2"/>
  <c r="W2796" i="2" s="1"/>
  <c r="K2799" i="2"/>
  <c r="W2799" i="2" s="1"/>
  <c r="I2800" i="2"/>
  <c r="U2800" i="2" s="1"/>
  <c r="K2801" i="2"/>
  <c r="W2801" i="2" s="1"/>
  <c r="I2802" i="2"/>
  <c r="U2802" i="2" s="1"/>
  <c r="J2805" i="2"/>
  <c r="V2805" i="2" s="1"/>
  <c r="I2806" i="2"/>
  <c r="U2806" i="2" s="1"/>
  <c r="J2811" i="2"/>
  <c r="V2811" i="2" s="1"/>
  <c r="I2813" i="2"/>
  <c r="U2813" i="2" s="1"/>
  <c r="K2818" i="2"/>
  <c r="W2818" i="2" s="1"/>
  <c r="K2819" i="2"/>
  <c r="W2819" i="2" s="1"/>
  <c r="K2821" i="2"/>
  <c r="W2821" i="2" s="1"/>
  <c r="J2822" i="2"/>
  <c r="V2822" i="2" s="1"/>
  <c r="J2825" i="2"/>
  <c r="V2825" i="2" s="1"/>
  <c r="I2827" i="2"/>
  <c r="U2827" i="2" s="1"/>
  <c r="I2828" i="2"/>
  <c r="U2828" i="2" s="1"/>
  <c r="I2829" i="2"/>
  <c r="U2829" i="2" s="1"/>
  <c r="I2830" i="2"/>
  <c r="U2830" i="2" s="1"/>
  <c r="I2832" i="2"/>
  <c r="U2832" i="2" s="1"/>
  <c r="J2837" i="2"/>
  <c r="V2837" i="2" s="1"/>
  <c r="I2840" i="2"/>
  <c r="U2840" i="2" s="1"/>
  <c r="I2843" i="2"/>
  <c r="U2843" i="2" s="1"/>
  <c r="K2847" i="2"/>
  <c r="W2847" i="2" s="1"/>
  <c r="J2848" i="2"/>
  <c r="V2848" i="2" s="1"/>
  <c r="I2851" i="2"/>
  <c r="U2851" i="2" s="1"/>
  <c r="K2855" i="2"/>
  <c r="W2855" i="2" s="1"/>
  <c r="J2856" i="2"/>
  <c r="V2856" i="2" s="1"/>
  <c r="I2859" i="2"/>
  <c r="U2859" i="2" s="1"/>
  <c r="I2860" i="2"/>
  <c r="U2860" i="2" s="1"/>
  <c r="I2861" i="2"/>
  <c r="U2861" i="2" s="1"/>
  <c r="I2862" i="2"/>
  <c r="U2862" i="2" s="1"/>
  <c r="I2863" i="2"/>
  <c r="U2863" i="2" s="1"/>
  <c r="I2864" i="2"/>
  <c r="U2864" i="2" s="1"/>
  <c r="I2865" i="2"/>
  <c r="U2865" i="2" s="1"/>
  <c r="I2866" i="2"/>
  <c r="U2866" i="2" s="1"/>
  <c r="I2867" i="2"/>
  <c r="U2867" i="2" s="1"/>
  <c r="I2868" i="2"/>
  <c r="U2868" i="2" s="1"/>
  <c r="I2869" i="2"/>
  <c r="U2869" i="2" s="1"/>
  <c r="I2870" i="2"/>
  <c r="U2870" i="2" s="1"/>
  <c r="I2871" i="2"/>
  <c r="U2871" i="2" s="1"/>
  <c r="I2872" i="2"/>
  <c r="U2872" i="2" s="1"/>
  <c r="I2873" i="2"/>
  <c r="U2873" i="2" s="1"/>
  <c r="I2874" i="2"/>
  <c r="U2874" i="2" s="1"/>
  <c r="I2875" i="2"/>
  <c r="U2875" i="2" s="1"/>
  <c r="I2876" i="2"/>
  <c r="U2876" i="2" s="1"/>
  <c r="I2877" i="2"/>
  <c r="U2877" i="2" s="1"/>
  <c r="I2878" i="2"/>
  <c r="U2878" i="2" s="1"/>
  <c r="I2879" i="2"/>
  <c r="U2879" i="2" s="1"/>
  <c r="I2880" i="2"/>
  <c r="U2880" i="2" s="1"/>
  <c r="I2881" i="2"/>
  <c r="U2881" i="2" s="1"/>
  <c r="I2882" i="2"/>
  <c r="U2882" i="2" s="1"/>
  <c r="I2883" i="2"/>
  <c r="U2883" i="2" s="1"/>
  <c r="I2884" i="2"/>
  <c r="U2884" i="2" s="1"/>
  <c r="I2885" i="2"/>
  <c r="U2885" i="2" s="1"/>
  <c r="I2886" i="2"/>
  <c r="U2886" i="2" s="1"/>
  <c r="I2887" i="2"/>
  <c r="U2887" i="2" s="1"/>
  <c r="J2784" i="2"/>
  <c r="V2784" i="2" s="1"/>
  <c r="K2786" i="2"/>
  <c r="W2786" i="2" s="1"/>
  <c r="K2789" i="2"/>
  <c r="W2789" i="2" s="1"/>
  <c r="J2792" i="2"/>
  <c r="V2792" i="2" s="1"/>
  <c r="K2794" i="2"/>
  <c r="W2794" i="2" s="1"/>
  <c r="K2797" i="2"/>
  <c r="W2797" i="2" s="1"/>
  <c r="J2800" i="2"/>
  <c r="V2800" i="2" s="1"/>
  <c r="J2802" i="2"/>
  <c r="V2802" i="2" s="1"/>
  <c r="Q2803" i="2"/>
  <c r="T2803" i="2" s="1"/>
  <c r="K2805" i="2"/>
  <c r="W2805" i="2" s="1"/>
  <c r="J2806" i="2"/>
  <c r="V2806" i="2" s="1"/>
  <c r="K2811" i="2"/>
  <c r="W2811" i="2" s="1"/>
  <c r="J2813" i="2"/>
  <c r="V2813" i="2" s="1"/>
  <c r="K2822" i="2"/>
  <c r="W2822" i="2" s="1"/>
  <c r="K2823" i="2"/>
  <c r="W2823" i="2" s="1"/>
  <c r="K2825" i="2"/>
  <c r="W2825" i="2" s="1"/>
  <c r="J2826" i="2"/>
  <c r="V2826" i="2" s="1"/>
  <c r="J2827" i="2"/>
  <c r="V2827" i="2" s="1"/>
  <c r="J2828" i="2"/>
  <c r="V2828" i="2" s="1"/>
  <c r="J2829" i="2"/>
  <c r="V2829" i="2" s="1"/>
  <c r="J2830" i="2"/>
  <c r="V2830" i="2" s="1"/>
  <c r="J2835" i="2"/>
  <c r="V2835" i="2" s="1"/>
  <c r="K2837" i="2"/>
  <c r="W2837" i="2" s="1"/>
  <c r="I2838" i="2"/>
  <c r="U2838" i="2" s="1"/>
  <c r="J2843" i="2"/>
  <c r="V2843" i="2" s="1"/>
  <c r="K2848" i="2"/>
  <c r="W2848" i="2" s="1"/>
  <c r="J2851" i="2"/>
  <c r="V2851" i="2" s="1"/>
  <c r="K2856" i="2"/>
  <c r="W2856" i="2" s="1"/>
  <c r="J2859" i="2"/>
  <c r="V2859" i="2" s="1"/>
  <c r="J2860" i="2"/>
  <c r="V2860" i="2" s="1"/>
  <c r="J2861" i="2"/>
  <c r="V2861" i="2" s="1"/>
  <c r="J2862" i="2"/>
  <c r="V2862" i="2" s="1"/>
  <c r="J2863" i="2"/>
  <c r="V2863" i="2" s="1"/>
  <c r="J2864" i="2"/>
  <c r="V2864" i="2" s="1"/>
  <c r="J2865" i="2"/>
  <c r="V2865" i="2" s="1"/>
  <c r="J2866" i="2"/>
  <c r="V2866" i="2" s="1"/>
  <c r="J2867" i="2"/>
  <c r="V2867" i="2" s="1"/>
  <c r="J2868" i="2"/>
  <c r="V2868" i="2" s="1"/>
  <c r="J2869" i="2"/>
  <c r="V2869" i="2" s="1"/>
  <c r="J2870" i="2"/>
  <c r="V2870" i="2" s="1"/>
  <c r="J2871" i="2"/>
  <c r="V2871" i="2" s="1"/>
  <c r="J2872" i="2"/>
  <c r="V2872" i="2" s="1"/>
  <c r="J2873" i="2"/>
  <c r="V2873" i="2" s="1"/>
  <c r="J2874" i="2"/>
  <c r="V2874" i="2" s="1"/>
  <c r="J2875" i="2"/>
  <c r="V2875" i="2" s="1"/>
  <c r="J2876" i="2"/>
  <c r="V2876" i="2" s="1"/>
  <c r="J2877" i="2"/>
  <c r="V2877" i="2" s="1"/>
  <c r="J2878" i="2"/>
  <c r="V2878" i="2" s="1"/>
  <c r="J2879" i="2"/>
  <c r="V2879" i="2" s="1"/>
  <c r="J2880" i="2"/>
  <c r="V2880" i="2" s="1"/>
  <c r="J2881" i="2"/>
  <c r="V2881" i="2" s="1"/>
  <c r="J2882" i="2"/>
  <c r="V2882" i="2" s="1"/>
  <c r="J2883" i="2"/>
  <c r="V2883" i="2" s="1"/>
  <c r="J2884" i="2"/>
  <c r="V2884" i="2" s="1"/>
  <c r="J2885" i="2"/>
  <c r="V2885" i="2" s="1"/>
  <c r="J2886" i="2"/>
  <c r="V2886" i="2" s="1"/>
  <c r="J2887" i="2"/>
  <c r="V2887" i="2" s="1"/>
  <c r="O2645" i="2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AA2645" i="1" s="1"/>
  <c r="AB2645" i="1" s="1"/>
  <c r="G2646" i="1"/>
  <c r="O2646" i="1" s="1"/>
  <c r="AA2646" i="1" s="1"/>
  <c r="AB2646" i="1" s="1"/>
  <c r="G2648" i="1"/>
  <c r="O2648" i="1" s="1"/>
  <c r="AA2648" i="1" s="1"/>
  <c r="AB2648" i="1" s="1"/>
  <c r="G2650" i="1"/>
  <c r="O2650" i="1" s="1"/>
  <c r="AA2650" i="1" s="1"/>
  <c r="AB2650" i="1" s="1"/>
  <c r="G2652" i="1"/>
  <c r="O2652" i="1" s="1"/>
  <c r="AA2652" i="1" s="1"/>
  <c r="AB2652" i="1" s="1"/>
  <c r="G2654" i="1"/>
  <c r="O2654" i="1" s="1"/>
  <c r="AA2654" i="1" s="1"/>
  <c r="AB2654" i="1" s="1"/>
  <c r="G2658" i="1"/>
  <c r="O2658" i="1" s="1"/>
  <c r="AA2658" i="1" s="1"/>
  <c r="AB2658" i="1" s="1"/>
  <c r="G2659" i="1"/>
  <c r="O2659" i="1" s="1"/>
  <c r="AA2659" i="1" s="1"/>
  <c r="AB2659" i="1" s="1"/>
  <c r="G2660" i="1"/>
  <c r="O2660" i="1" s="1"/>
  <c r="AA2660" i="1" s="1"/>
  <c r="AB2660" i="1" s="1"/>
  <c r="G2661" i="1"/>
  <c r="O2661" i="1" s="1"/>
  <c r="AA2661" i="1" s="1"/>
  <c r="AB2661" i="1" s="1"/>
  <c r="G2663" i="1"/>
  <c r="O2663" i="1" s="1"/>
  <c r="AA2663" i="1" s="1"/>
  <c r="AB2663" i="1" s="1"/>
  <c r="G2666" i="1"/>
  <c r="O2666" i="1" s="1"/>
  <c r="AA2666" i="1" s="1"/>
  <c r="AB2666" i="1" s="1"/>
  <c r="G2667" i="1"/>
  <c r="O2667" i="1" s="1"/>
  <c r="AA2667" i="1" s="1"/>
  <c r="AB2667" i="1" s="1"/>
  <c r="G2668" i="1"/>
  <c r="O2668" i="1" s="1"/>
  <c r="AA2668" i="1" s="1"/>
  <c r="AB2668" i="1" s="1"/>
  <c r="G2669" i="1"/>
  <c r="O2669" i="1" s="1"/>
  <c r="AA2669" i="1" s="1"/>
  <c r="AB2669" i="1" s="1"/>
  <c r="G2670" i="1"/>
  <c r="O2670" i="1" s="1"/>
  <c r="AA2670" i="1" s="1"/>
  <c r="AB2670" i="1" s="1"/>
  <c r="G2671" i="1"/>
  <c r="O2671" i="1" s="1"/>
  <c r="AA2671" i="1" s="1"/>
  <c r="AB2671" i="1" s="1"/>
  <c r="G2672" i="1"/>
  <c r="O2672" i="1" s="1"/>
  <c r="AA2672" i="1" s="1"/>
  <c r="AB2672" i="1" s="1"/>
  <c r="G2673" i="1"/>
  <c r="O2673" i="1" s="1"/>
  <c r="AA2673" i="1" s="1"/>
  <c r="AB2673" i="1" s="1"/>
  <c r="G2674" i="1"/>
  <c r="O2674" i="1" s="1"/>
  <c r="AA2674" i="1" s="1"/>
  <c r="AB2674" i="1" s="1"/>
  <c r="G2675" i="1"/>
  <c r="O2675" i="1" s="1"/>
  <c r="AA2675" i="1" s="1"/>
  <c r="AB2675" i="1" s="1"/>
  <c r="G2676" i="1"/>
  <c r="O2676" i="1" s="1"/>
  <c r="AA2676" i="1" s="1"/>
  <c r="AB2676" i="1" s="1"/>
  <c r="G2677" i="1"/>
  <c r="O2677" i="1" s="1"/>
  <c r="AA2677" i="1" s="1"/>
  <c r="AB2677" i="1" s="1"/>
  <c r="G2678" i="1"/>
  <c r="O2678" i="1" s="1"/>
  <c r="AA2678" i="1" s="1"/>
  <c r="AB2678" i="1" s="1"/>
  <c r="G2679" i="1"/>
  <c r="O2679" i="1" s="1"/>
  <c r="AA2679" i="1" s="1"/>
  <c r="AB2679" i="1" s="1"/>
  <c r="G2680" i="1"/>
  <c r="O2680" i="1" s="1"/>
  <c r="AA2680" i="1" s="1"/>
  <c r="AB2680" i="1" s="1"/>
  <c r="G2681" i="1"/>
  <c r="O2681" i="1" s="1"/>
  <c r="AA2681" i="1" s="1"/>
  <c r="AB2681" i="1" s="1"/>
  <c r="G2682" i="1"/>
  <c r="O2682" i="1" s="1"/>
  <c r="AA2682" i="1" s="1"/>
  <c r="AB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AA2649" i="1" s="1"/>
  <c r="AB2649" i="1" s="1"/>
  <c r="G2657" i="1"/>
  <c r="O2657" i="1" s="1"/>
  <c r="AA2657" i="1" s="1"/>
  <c r="AB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AA2806" i="1" s="1"/>
  <c r="AB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AA2810" i="1" s="1"/>
  <c r="AB2810" i="1" s="1"/>
  <c r="G2811" i="1"/>
  <c r="O2811" i="1" s="1"/>
  <c r="AA2811" i="1" s="1"/>
  <c r="AB2811" i="1" s="1"/>
  <c r="G2817" i="1"/>
  <c r="O2817" i="1" s="1"/>
  <c r="AA2817" i="1" s="1"/>
  <c r="AB2817" i="1" s="1"/>
  <c r="G2823" i="1"/>
  <c r="O2823" i="1" s="1"/>
  <c r="AA2823" i="1" s="1"/>
  <c r="AB2823" i="1" s="1"/>
  <c r="G2824" i="1"/>
  <c r="O2824" i="1" s="1"/>
  <c r="AA2824" i="1" s="1"/>
  <c r="AB2824" i="1" s="1"/>
  <c r="G2825" i="1"/>
  <c r="O2825" i="1" s="1"/>
  <c r="AA2825" i="1" s="1"/>
  <c r="AB2825" i="1" s="1"/>
  <c r="G2826" i="1"/>
  <c r="O2826" i="1" s="1"/>
  <c r="AA2826" i="1" s="1"/>
  <c r="AB2826" i="1" s="1"/>
  <c r="G2830" i="1"/>
  <c r="O2830" i="1" s="1"/>
  <c r="AA2830" i="1" s="1"/>
  <c r="AB2830" i="1" s="1"/>
  <c r="G2831" i="1"/>
  <c r="O2831" i="1" s="1"/>
  <c r="AA2831" i="1" s="1"/>
  <c r="AB2831" i="1" s="1"/>
  <c r="G2832" i="1"/>
  <c r="O2832" i="1" s="1"/>
  <c r="AA2832" i="1" s="1"/>
  <c r="AB2832" i="1" s="1"/>
  <c r="G2833" i="1"/>
  <c r="O2833" i="1" s="1"/>
  <c r="AA2833" i="1" s="1"/>
  <c r="AB2833" i="1" s="1"/>
  <c r="G2834" i="1"/>
  <c r="O2834" i="1" s="1"/>
  <c r="AA2834" i="1" s="1"/>
  <c r="AB2834" i="1" s="1"/>
  <c r="G2835" i="1"/>
  <c r="O2835" i="1" s="1"/>
  <c r="AA2835" i="1" s="1"/>
  <c r="AB2835" i="1" s="1"/>
  <c r="G2836" i="1"/>
  <c r="O2836" i="1" s="1"/>
  <c r="AA2836" i="1" s="1"/>
  <c r="AB2836" i="1" s="1"/>
  <c r="G2837" i="1"/>
  <c r="O2837" i="1" s="1"/>
  <c r="AA2837" i="1" s="1"/>
  <c r="AB2837" i="1" s="1"/>
  <c r="G2838" i="1"/>
  <c r="O2838" i="1" s="1"/>
  <c r="AA2838" i="1" s="1"/>
  <c r="AB2838" i="1" s="1"/>
  <c r="G2839" i="1"/>
  <c r="O2839" i="1" s="1"/>
  <c r="AA2839" i="1" s="1"/>
  <c r="AB2839" i="1" s="1"/>
  <c r="G2840" i="1"/>
  <c r="O2840" i="1" s="1"/>
  <c r="AA2840" i="1" s="1"/>
  <c r="AB2840" i="1" s="1"/>
  <c r="G2841" i="1"/>
  <c r="O2841" i="1" s="1"/>
  <c r="AA2841" i="1" s="1"/>
  <c r="AB2841" i="1" s="1"/>
  <c r="G2842" i="1"/>
  <c r="O2842" i="1" s="1"/>
  <c r="AA2842" i="1" s="1"/>
  <c r="AB2842" i="1" s="1"/>
  <c r="G2843" i="1"/>
  <c r="O2843" i="1" s="1"/>
  <c r="AA2843" i="1" s="1"/>
  <c r="AB2843" i="1" s="1"/>
  <c r="G2844" i="1"/>
  <c r="O2844" i="1" s="1"/>
  <c r="AA2844" i="1" s="1"/>
  <c r="AB2844" i="1" s="1"/>
  <c r="G2845" i="1"/>
  <c r="O2845" i="1" s="1"/>
  <c r="AA2845" i="1" s="1"/>
  <c r="AB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AA2846" i="1" s="1"/>
  <c r="AB2846" i="1" s="1"/>
  <c r="G2847" i="1"/>
  <c r="O2847" i="1" s="1"/>
  <c r="G2848" i="1"/>
  <c r="O2848" i="1" s="1"/>
  <c r="AA2848" i="1" s="1"/>
  <c r="AB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D2644" i="2"/>
  <c r="I2644" i="2" s="1"/>
  <c r="U2644" i="2" s="1"/>
  <c r="H2643" i="2"/>
  <c r="O2643" i="2" s="1"/>
  <c r="R2643" i="2" s="1"/>
  <c r="F2643" i="2"/>
  <c r="K2643" i="2" s="1"/>
  <c r="W2643" i="2" s="1"/>
  <c r="E2643" i="2"/>
  <c r="D2643" i="2"/>
  <c r="I2643" i="2" s="1"/>
  <c r="U2643" i="2" s="1"/>
  <c r="H2642" i="2"/>
  <c r="O2642" i="2" s="1"/>
  <c r="R2642" i="2" s="1"/>
  <c r="F2642" i="2"/>
  <c r="K2642" i="2" s="1"/>
  <c r="W2642" i="2" s="1"/>
  <c r="E2642" i="2"/>
  <c r="D2642" i="2"/>
  <c r="I2642" i="2" s="1"/>
  <c r="U2642" i="2" s="1"/>
  <c r="H2641" i="2"/>
  <c r="O2641" i="2" s="1"/>
  <c r="R2641" i="2" s="1"/>
  <c r="F2641" i="2"/>
  <c r="K2641" i="2" s="1"/>
  <c r="W2641" i="2" s="1"/>
  <c r="E2641" i="2"/>
  <c r="D2641" i="2"/>
  <c r="I2641" i="2" s="1"/>
  <c r="U2641" i="2" s="1"/>
  <c r="H2640" i="2"/>
  <c r="O2640" i="2" s="1"/>
  <c r="R2640" i="2" s="1"/>
  <c r="F2640" i="2"/>
  <c r="K2640" i="2" s="1"/>
  <c r="W2640" i="2" s="1"/>
  <c r="E2640" i="2"/>
  <c r="D2640" i="2"/>
  <c r="I2640" i="2" s="1"/>
  <c r="U2640" i="2" s="1"/>
  <c r="H2639" i="2"/>
  <c r="O2639" i="2" s="1"/>
  <c r="R2639" i="2" s="1"/>
  <c r="F2639" i="2"/>
  <c r="K2639" i="2" s="1"/>
  <c r="W2639" i="2" s="1"/>
  <c r="E2639" i="2"/>
  <c r="D2639" i="2"/>
  <c r="I2639" i="2" s="1"/>
  <c r="U2639" i="2" s="1"/>
  <c r="H2638" i="2"/>
  <c r="O2638" i="2" s="1"/>
  <c r="R2638" i="2" s="1"/>
  <c r="F2638" i="2"/>
  <c r="E2638" i="2"/>
  <c r="D2638" i="2"/>
  <c r="H2637" i="2"/>
  <c r="O2637" i="2" s="1"/>
  <c r="R2637" i="2" s="1"/>
  <c r="F2637" i="2"/>
  <c r="E2637" i="2"/>
  <c r="D2637" i="2"/>
  <c r="H2636" i="2"/>
  <c r="O2636" i="2" s="1"/>
  <c r="R2636" i="2" s="1"/>
  <c r="F2636" i="2"/>
  <c r="E2636" i="2"/>
  <c r="D2636" i="2"/>
  <c r="H2635" i="2"/>
  <c r="O2635" i="2" s="1"/>
  <c r="R2635" i="2" s="1"/>
  <c r="F2635" i="2"/>
  <c r="E2635" i="2"/>
  <c r="D2635" i="2"/>
  <c r="H2634" i="2"/>
  <c r="O2634" i="2" s="1"/>
  <c r="R2634" i="2" s="1"/>
  <c r="F2634" i="2"/>
  <c r="E2634" i="2"/>
  <c r="D2634" i="2"/>
  <c r="H2633" i="2"/>
  <c r="O2633" i="2" s="1"/>
  <c r="R2633" i="2" s="1"/>
  <c r="F2633" i="2"/>
  <c r="E2633" i="2"/>
  <c r="D2633" i="2"/>
  <c r="H2632" i="2"/>
  <c r="O2632" i="2" s="1"/>
  <c r="R2632" i="2" s="1"/>
  <c r="F2632" i="2"/>
  <c r="E2632" i="2"/>
  <c r="D2632" i="2"/>
  <c r="H2631" i="2"/>
  <c r="O2631" i="2" s="1"/>
  <c r="R2631" i="2" s="1"/>
  <c r="F2631" i="2"/>
  <c r="E2631" i="2"/>
  <c r="D2631" i="2"/>
  <c r="H2630" i="2"/>
  <c r="O2630" i="2" s="1"/>
  <c r="R2630" i="2" s="1"/>
  <c r="F2630" i="2"/>
  <c r="E2630" i="2"/>
  <c r="D2630" i="2"/>
  <c r="H2629" i="2"/>
  <c r="O2629" i="2" s="1"/>
  <c r="R2629" i="2" s="1"/>
  <c r="F2629" i="2"/>
  <c r="E2629" i="2"/>
  <c r="D2629" i="2"/>
  <c r="H2628" i="2"/>
  <c r="O2628" i="2" s="1"/>
  <c r="R2628" i="2" s="1"/>
  <c r="F2628" i="2"/>
  <c r="E2628" i="2"/>
  <c r="D2628" i="2"/>
  <c r="H2627" i="2"/>
  <c r="O2627" i="2" s="1"/>
  <c r="R2627" i="2" s="1"/>
  <c r="F2627" i="2"/>
  <c r="E2627" i="2"/>
  <c r="D2627" i="2"/>
  <c r="H2626" i="2"/>
  <c r="O2626" i="2" s="1"/>
  <c r="R2626" i="2" s="1"/>
  <c r="F2626" i="2"/>
  <c r="E2626" i="2"/>
  <c r="D2626" i="2"/>
  <c r="H2625" i="2"/>
  <c r="O2625" i="2" s="1"/>
  <c r="R2625" i="2" s="1"/>
  <c r="F2625" i="2"/>
  <c r="E2625" i="2"/>
  <c r="D2625" i="2"/>
  <c r="H2624" i="2"/>
  <c r="O2624" i="2" s="1"/>
  <c r="R2624" i="2" s="1"/>
  <c r="F2624" i="2"/>
  <c r="E2624" i="2"/>
  <c r="D2624" i="2"/>
  <c r="H2623" i="2"/>
  <c r="O2623" i="2" s="1"/>
  <c r="R2623" i="2" s="1"/>
  <c r="F2623" i="2"/>
  <c r="E2623" i="2"/>
  <c r="D2623" i="2"/>
  <c r="H2622" i="2"/>
  <c r="O2622" i="2" s="1"/>
  <c r="R2622" i="2" s="1"/>
  <c r="F2622" i="2"/>
  <c r="E2622" i="2"/>
  <c r="D2622" i="2"/>
  <c r="H2621" i="2"/>
  <c r="O2621" i="2" s="1"/>
  <c r="R2621" i="2" s="1"/>
  <c r="F2621" i="2"/>
  <c r="E2621" i="2"/>
  <c r="D2621" i="2"/>
  <c r="H2620" i="2"/>
  <c r="O2620" i="2" s="1"/>
  <c r="R2620" i="2" s="1"/>
  <c r="F2620" i="2"/>
  <c r="E2620" i="2"/>
  <c r="D2620" i="2"/>
  <c r="H2619" i="2"/>
  <c r="O2619" i="2" s="1"/>
  <c r="R2619" i="2" s="1"/>
  <c r="F2619" i="2"/>
  <c r="E2619" i="2"/>
  <c r="D2619" i="2"/>
  <c r="H2618" i="2"/>
  <c r="O2618" i="2" s="1"/>
  <c r="R2618" i="2" s="1"/>
  <c r="F2618" i="2"/>
  <c r="E2618" i="2"/>
  <c r="D2618" i="2"/>
  <c r="H2617" i="2"/>
  <c r="O2617" i="2" s="1"/>
  <c r="R2617" i="2" s="1"/>
  <c r="F2617" i="2"/>
  <c r="E2617" i="2"/>
  <c r="D2617" i="2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H2615" i="2"/>
  <c r="F2615" i="2"/>
  <c r="E2615" i="2"/>
  <c r="D2615" i="2"/>
  <c r="H2614" i="2"/>
  <c r="O2614" i="2" s="1"/>
  <c r="R2614" i="2" s="1"/>
  <c r="F2614" i="2"/>
  <c r="E2614" i="2"/>
  <c r="D2614" i="2"/>
  <c r="H2613" i="2"/>
  <c r="F2613" i="2"/>
  <c r="E2613" i="2"/>
  <c r="D2613" i="2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H2611" i="2"/>
  <c r="F2611" i="2"/>
  <c r="E2611" i="2"/>
  <c r="D2611" i="2"/>
  <c r="H2610" i="2"/>
  <c r="O2610" i="2" s="1"/>
  <c r="R2610" i="2" s="1"/>
  <c r="F2610" i="2"/>
  <c r="E2610" i="2"/>
  <c r="D2610" i="2"/>
  <c r="H2609" i="2"/>
  <c r="F2609" i="2"/>
  <c r="E2609" i="2"/>
  <c r="D2609" i="2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H2607" i="2"/>
  <c r="O2607" i="2" s="1"/>
  <c r="R2607" i="2" s="1"/>
  <c r="F2607" i="2"/>
  <c r="E2607" i="2"/>
  <c r="D2607" i="2"/>
  <c r="H2606" i="2"/>
  <c r="F2606" i="2"/>
  <c r="E2606" i="2"/>
  <c r="D2606" i="2"/>
  <c r="H2605" i="2"/>
  <c r="O2605" i="2" s="1"/>
  <c r="R2605" i="2" s="1"/>
  <c r="F2605" i="2"/>
  <c r="E2605" i="2"/>
  <c r="D2605" i="2"/>
  <c r="Q2604" i="2"/>
  <c r="T2604" i="2" s="1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H2603" i="2"/>
  <c r="O2603" i="2" s="1"/>
  <c r="R2603" i="2" s="1"/>
  <c r="F2603" i="2"/>
  <c r="E2603" i="2"/>
  <c r="D2603" i="2"/>
  <c r="H2602" i="2"/>
  <c r="F2602" i="2"/>
  <c r="E2602" i="2"/>
  <c r="D2602" i="2"/>
  <c r="H2601" i="2"/>
  <c r="O2601" i="2" s="1"/>
  <c r="R2601" i="2" s="1"/>
  <c r="F2601" i="2"/>
  <c r="E2601" i="2"/>
  <c r="D2601" i="2"/>
  <c r="Q2600" i="2"/>
  <c r="T2600" i="2" s="1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H2599" i="2"/>
  <c r="O2599" i="2" s="1"/>
  <c r="R2599" i="2" s="1"/>
  <c r="F2599" i="2"/>
  <c r="E2599" i="2"/>
  <c r="D2599" i="2"/>
  <c r="H2598" i="2"/>
  <c r="F2598" i="2"/>
  <c r="E2598" i="2"/>
  <c r="D2598" i="2"/>
  <c r="H2597" i="2"/>
  <c r="O2597" i="2" s="1"/>
  <c r="R2597" i="2" s="1"/>
  <c r="F2597" i="2"/>
  <c r="E2597" i="2"/>
  <c r="D2597" i="2"/>
  <c r="Q2596" i="2"/>
  <c r="T2596" i="2" s="1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H2595" i="2"/>
  <c r="O2595" i="2" s="1"/>
  <c r="R2595" i="2" s="1"/>
  <c r="F2595" i="2"/>
  <c r="E2595" i="2"/>
  <c r="D2595" i="2"/>
  <c r="H2594" i="2"/>
  <c r="F2594" i="2"/>
  <c r="E2594" i="2"/>
  <c r="D2594" i="2"/>
  <c r="H2593" i="2"/>
  <c r="O2593" i="2" s="1"/>
  <c r="R2593" i="2" s="1"/>
  <c r="F2593" i="2"/>
  <c r="E2593" i="2"/>
  <c r="D2593" i="2"/>
  <c r="H2592" i="2"/>
  <c r="O2592" i="2" s="1"/>
  <c r="R2592" i="2" s="1"/>
  <c r="F2592" i="2"/>
  <c r="K2592" i="2" s="1"/>
  <c r="W2592" i="2" s="1"/>
  <c r="E2592" i="2"/>
  <c r="D2592" i="2"/>
  <c r="Q2591" i="2"/>
  <c r="T2591" i="2" s="1"/>
  <c r="P2591" i="2"/>
  <c r="S2591" i="2" s="1"/>
  <c r="H2591" i="2"/>
  <c r="O2591" i="2" s="1"/>
  <c r="R2591" i="2" s="1"/>
  <c r="F2591" i="2"/>
  <c r="E2591" i="2"/>
  <c r="J2591" i="2" s="1"/>
  <c r="V2591" i="2" s="1"/>
  <c r="D2591" i="2"/>
  <c r="I2591" i="2" s="1"/>
  <c r="U2591" i="2" s="1"/>
  <c r="H2590" i="2"/>
  <c r="F2590" i="2"/>
  <c r="E2590" i="2"/>
  <c r="D2590" i="2"/>
  <c r="H2589" i="2"/>
  <c r="F2589" i="2"/>
  <c r="E2589" i="2"/>
  <c r="D2589" i="2"/>
  <c r="H2588" i="2"/>
  <c r="O2588" i="2" s="1"/>
  <c r="R2588" i="2" s="1"/>
  <c r="F2588" i="2"/>
  <c r="E2588" i="2"/>
  <c r="D2588" i="2"/>
  <c r="H2587" i="2"/>
  <c r="F2587" i="2"/>
  <c r="E2587" i="2"/>
  <c r="D2587" i="2"/>
  <c r="H2586" i="2"/>
  <c r="F2586" i="2"/>
  <c r="K2586" i="2" s="1"/>
  <c r="W2586" i="2" s="1"/>
  <c r="E2586" i="2"/>
  <c r="D2586" i="2"/>
  <c r="Q2585" i="2"/>
  <c r="T2585" i="2" s="1"/>
  <c r="P2585" i="2"/>
  <c r="S2585" i="2" s="1"/>
  <c r="H2585" i="2"/>
  <c r="O2585" i="2" s="1"/>
  <c r="R2585" i="2" s="1"/>
  <c r="F2585" i="2"/>
  <c r="E2585" i="2"/>
  <c r="J2585" i="2" s="1"/>
  <c r="V2585" i="2" s="1"/>
  <c r="D2585" i="2"/>
  <c r="I2585" i="2" s="1"/>
  <c r="U2585" i="2" s="1"/>
  <c r="Q2584" i="2"/>
  <c r="T2584" i="2" s="1"/>
  <c r="H2584" i="2"/>
  <c r="O2584" i="2" s="1"/>
  <c r="R2584" i="2" s="1"/>
  <c r="F2584" i="2"/>
  <c r="E2584" i="2"/>
  <c r="J2584" i="2" s="1"/>
  <c r="V2584" i="2" s="1"/>
  <c r="D2584" i="2"/>
  <c r="H2583" i="2"/>
  <c r="F2583" i="2"/>
  <c r="E2583" i="2"/>
  <c r="D2583" i="2"/>
  <c r="H2582" i="2"/>
  <c r="F2582" i="2"/>
  <c r="E2582" i="2"/>
  <c r="J2582" i="2" s="1"/>
  <c r="V2582" i="2" s="1"/>
  <c r="D2582" i="2"/>
  <c r="Q2581" i="2"/>
  <c r="T2581" i="2" s="1"/>
  <c r="P2581" i="2"/>
  <c r="S2581" i="2" s="1"/>
  <c r="H2581" i="2"/>
  <c r="O2581" i="2" s="1"/>
  <c r="R2581" i="2" s="1"/>
  <c r="F2581" i="2"/>
  <c r="E2581" i="2"/>
  <c r="J2581" i="2" s="1"/>
  <c r="V2581" i="2" s="1"/>
  <c r="D2581" i="2"/>
  <c r="I2581" i="2" s="1"/>
  <c r="U2581" i="2" s="1"/>
  <c r="H2580" i="2"/>
  <c r="O2580" i="2" s="1"/>
  <c r="R2580" i="2" s="1"/>
  <c r="F2580" i="2"/>
  <c r="E2580" i="2"/>
  <c r="D2580" i="2"/>
  <c r="H2579" i="2"/>
  <c r="P2579" i="2" s="1"/>
  <c r="S2579" i="2" s="1"/>
  <c r="F2579" i="2"/>
  <c r="E2579" i="2"/>
  <c r="D2579" i="2"/>
  <c r="Q2578" i="2"/>
  <c r="T2578" i="2" s="1"/>
  <c r="H2578" i="2"/>
  <c r="F2578" i="2"/>
  <c r="E2578" i="2"/>
  <c r="J2578" i="2" s="1"/>
  <c r="V2578" i="2" s="1"/>
  <c r="D2578" i="2"/>
  <c r="H2577" i="2"/>
  <c r="O2577" i="2" s="1"/>
  <c r="R2577" i="2" s="1"/>
  <c r="F2577" i="2"/>
  <c r="K2577" i="2" s="1"/>
  <c r="W2577" i="2" s="1"/>
  <c r="E2577" i="2"/>
  <c r="D2577" i="2"/>
  <c r="H2576" i="2"/>
  <c r="F2576" i="2"/>
  <c r="E2576" i="2"/>
  <c r="D2576" i="2"/>
  <c r="H2575" i="2"/>
  <c r="F2575" i="2"/>
  <c r="E2575" i="2"/>
  <c r="D2575" i="2"/>
  <c r="H2574" i="2"/>
  <c r="F2574" i="2"/>
  <c r="E2574" i="2"/>
  <c r="D2574" i="2"/>
  <c r="H2573" i="2"/>
  <c r="O2573" i="2" s="1"/>
  <c r="R2573" i="2" s="1"/>
  <c r="F2573" i="2"/>
  <c r="E2573" i="2"/>
  <c r="D2573" i="2"/>
  <c r="H2572" i="2"/>
  <c r="F2572" i="2"/>
  <c r="E2572" i="2"/>
  <c r="D2572" i="2"/>
  <c r="H2571" i="2"/>
  <c r="F2571" i="2"/>
  <c r="E2571" i="2"/>
  <c r="D2571" i="2"/>
  <c r="H2570" i="2"/>
  <c r="F2570" i="2"/>
  <c r="E2570" i="2"/>
  <c r="D2570" i="2"/>
  <c r="P2569" i="2"/>
  <c r="S2569" i="2" s="1"/>
  <c r="H2569" i="2"/>
  <c r="F2569" i="2"/>
  <c r="E2569" i="2"/>
  <c r="J2569" i="2" s="1"/>
  <c r="V2569" i="2" s="1"/>
  <c r="D2569" i="2"/>
  <c r="I2569" i="2" s="1"/>
  <c r="U2569" i="2" s="1"/>
  <c r="H2568" i="2"/>
  <c r="O2568" i="2" s="1"/>
  <c r="R2568" i="2" s="1"/>
  <c r="F2568" i="2"/>
  <c r="E2568" i="2"/>
  <c r="D2568" i="2"/>
  <c r="P2567" i="2"/>
  <c r="S2567" i="2" s="1"/>
  <c r="H2567" i="2"/>
  <c r="O2567" i="2" s="1"/>
  <c r="R2567" i="2" s="1"/>
  <c r="F2567" i="2"/>
  <c r="E2567" i="2"/>
  <c r="D2567" i="2"/>
  <c r="I2567" i="2" s="1"/>
  <c r="U2567" i="2" s="1"/>
  <c r="H2566" i="2"/>
  <c r="F2566" i="2"/>
  <c r="E2566" i="2"/>
  <c r="J2566" i="2" s="1"/>
  <c r="V2566" i="2" s="1"/>
  <c r="D2566" i="2"/>
  <c r="H2565" i="2"/>
  <c r="O2565" i="2" s="1"/>
  <c r="R2565" i="2" s="1"/>
  <c r="F2565" i="2"/>
  <c r="K2565" i="2" s="1"/>
  <c r="W2565" i="2" s="1"/>
  <c r="E2565" i="2"/>
  <c r="D2565" i="2"/>
  <c r="H2564" i="2"/>
  <c r="F2564" i="2"/>
  <c r="E2564" i="2"/>
  <c r="D2564" i="2"/>
  <c r="Q2563" i="2"/>
  <c r="T2563" i="2" s="1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H2562" i="2"/>
  <c r="F2562" i="2"/>
  <c r="E2562" i="2"/>
  <c r="D2562" i="2"/>
  <c r="H2561" i="2"/>
  <c r="F2561" i="2"/>
  <c r="E2561" i="2"/>
  <c r="J2561" i="2" s="1"/>
  <c r="V2561" i="2" s="1"/>
  <c r="D2561" i="2"/>
  <c r="H2560" i="2"/>
  <c r="Q2560" i="2" s="1"/>
  <c r="T2560" i="2" s="1"/>
  <c r="F2560" i="2"/>
  <c r="K2560" i="2" s="1"/>
  <c r="W2560" i="2" s="1"/>
  <c r="E2560" i="2"/>
  <c r="D2560" i="2"/>
  <c r="H2559" i="2"/>
  <c r="F2559" i="2"/>
  <c r="E2559" i="2"/>
  <c r="D2559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V2558" i="2" s="1"/>
  <c r="D2558" i="2"/>
  <c r="I2558" i="2" s="1"/>
  <c r="U2558" i="2" s="1"/>
  <c r="H2557" i="2"/>
  <c r="O2557" i="2" s="1"/>
  <c r="R2557" i="2" s="1"/>
  <c r="F2557" i="2"/>
  <c r="E2557" i="2"/>
  <c r="D2557" i="2"/>
  <c r="Q2556" i="2"/>
  <c r="T2556" i="2" s="1"/>
  <c r="K2556" i="2"/>
  <c r="W2556" i="2" s="1"/>
  <c r="H2556" i="2"/>
  <c r="O2556" i="2" s="1"/>
  <c r="R2556" i="2" s="1"/>
  <c r="F2556" i="2"/>
  <c r="E2556" i="2"/>
  <c r="D2556" i="2"/>
  <c r="H2555" i="2"/>
  <c r="O2555" i="2" s="1"/>
  <c r="R2555" i="2" s="1"/>
  <c r="F2555" i="2"/>
  <c r="K2555" i="2" s="1"/>
  <c r="W2555" i="2" s="1"/>
  <c r="E2555" i="2"/>
  <c r="D2555" i="2"/>
  <c r="H2554" i="2"/>
  <c r="O2554" i="2" s="1"/>
  <c r="R2554" i="2" s="1"/>
  <c r="F2554" i="2"/>
  <c r="E2554" i="2"/>
  <c r="D2554" i="2"/>
  <c r="H2553" i="2"/>
  <c r="F2553" i="2"/>
  <c r="E2553" i="2"/>
  <c r="D2553" i="2"/>
  <c r="H2552" i="2"/>
  <c r="F2552" i="2"/>
  <c r="E2552" i="2"/>
  <c r="D2552" i="2"/>
  <c r="P2551" i="2"/>
  <c r="S2551" i="2" s="1"/>
  <c r="H2551" i="2"/>
  <c r="F2551" i="2"/>
  <c r="K2551" i="2" s="1"/>
  <c r="W2551" i="2" s="1"/>
  <c r="E2551" i="2"/>
  <c r="J2551" i="2" s="1"/>
  <c r="V2551" i="2" s="1"/>
  <c r="D2551" i="2"/>
  <c r="I2551" i="2" s="1"/>
  <c r="U2551" i="2" s="1"/>
  <c r="H2550" i="2"/>
  <c r="P2550" i="2" s="1"/>
  <c r="S2550" i="2" s="1"/>
  <c r="F2550" i="2"/>
  <c r="K2550" i="2" s="1"/>
  <c r="W2550" i="2" s="1"/>
  <c r="E2550" i="2"/>
  <c r="D2550" i="2"/>
  <c r="H2549" i="2"/>
  <c r="Q2549" i="2" s="1"/>
  <c r="T2549" i="2" s="1"/>
  <c r="F2549" i="2"/>
  <c r="E2549" i="2"/>
  <c r="D2549" i="2"/>
  <c r="H2548" i="2"/>
  <c r="F2548" i="2"/>
  <c r="E2548" i="2"/>
  <c r="D2548" i="2"/>
  <c r="H2547" i="2"/>
  <c r="F2547" i="2"/>
  <c r="E2547" i="2"/>
  <c r="D2547" i="2"/>
  <c r="H2546" i="2"/>
  <c r="F2546" i="2"/>
  <c r="E2546" i="2"/>
  <c r="D2546" i="2"/>
  <c r="R2545" i="2"/>
  <c r="H2545" i="2"/>
  <c r="O2545" i="2" s="1"/>
  <c r="F2545" i="2"/>
  <c r="K2545" i="2" s="1"/>
  <c r="W2545" i="2" s="1"/>
  <c r="E2545" i="2"/>
  <c r="D2545" i="2"/>
  <c r="H2544" i="2"/>
  <c r="O2544" i="2" s="1"/>
  <c r="R2544" i="2" s="1"/>
  <c r="F2544" i="2"/>
  <c r="E2544" i="2"/>
  <c r="D2544" i="2"/>
  <c r="P2543" i="2"/>
  <c r="S2543" i="2" s="1"/>
  <c r="H2543" i="2"/>
  <c r="O2543" i="2" s="1"/>
  <c r="R2543" i="2" s="1"/>
  <c r="F2543" i="2"/>
  <c r="E2543" i="2"/>
  <c r="D2543" i="2"/>
  <c r="H2542" i="2"/>
  <c r="O2542" i="2" s="1"/>
  <c r="R2542" i="2" s="1"/>
  <c r="F2542" i="2"/>
  <c r="K2542" i="2" s="1"/>
  <c r="W2542" i="2" s="1"/>
  <c r="E2542" i="2"/>
  <c r="D2542" i="2"/>
  <c r="H2541" i="2"/>
  <c r="O2541" i="2" s="1"/>
  <c r="R2541" i="2" s="1"/>
  <c r="F2541" i="2"/>
  <c r="E2541" i="2"/>
  <c r="D2541" i="2"/>
  <c r="P2540" i="2"/>
  <c r="S2540" i="2" s="1"/>
  <c r="H2540" i="2"/>
  <c r="O2540" i="2" s="1"/>
  <c r="R2540" i="2" s="1"/>
  <c r="F2540" i="2"/>
  <c r="E2540" i="2"/>
  <c r="J2540" i="2" s="1"/>
  <c r="V2540" i="2" s="1"/>
  <c r="D2540" i="2"/>
  <c r="H2539" i="2"/>
  <c r="O2539" i="2" s="1"/>
  <c r="R2539" i="2" s="1"/>
  <c r="F2539" i="2"/>
  <c r="E2539" i="2"/>
  <c r="D2539" i="2"/>
  <c r="Q2538" i="2"/>
  <c r="T2538" i="2" s="1"/>
  <c r="P2538" i="2"/>
  <c r="S2538" i="2" s="1"/>
  <c r="H2538" i="2"/>
  <c r="O2538" i="2" s="1"/>
  <c r="R2538" i="2" s="1"/>
  <c r="F2538" i="2"/>
  <c r="E2538" i="2"/>
  <c r="J2538" i="2" s="1"/>
  <c r="V2538" i="2" s="1"/>
  <c r="D2538" i="2"/>
  <c r="I2538" i="2" s="1"/>
  <c r="U2538" i="2" s="1"/>
  <c r="H2537" i="2"/>
  <c r="P2537" i="2" s="1"/>
  <c r="S2537" i="2" s="1"/>
  <c r="F2537" i="2"/>
  <c r="K2537" i="2" s="1"/>
  <c r="W2537" i="2" s="1"/>
  <c r="E2537" i="2"/>
  <c r="D2537" i="2"/>
  <c r="H2536" i="2"/>
  <c r="P2536" i="2" s="1"/>
  <c r="S2536" i="2" s="1"/>
  <c r="F2536" i="2"/>
  <c r="E2536" i="2"/>
  <c r="D2536" i="2"/>
  <c r="H2535" i="2"/>
  <c r="F2535" i="2"/>
  <c r="E2535" i="2"/>
  <c r="D2535" i="2"/>
  <c r="H2534" i="2"/>
  <c r="F2534" i="2"/>
  <c r="E2534" i="2"/>
  <c r="D2534" i="2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H2532" i="2"/>
  <c r="P2532" i="2" s="1"/>
  <c r="S2532" i="2" s="1"/>
  <c r="F2532" i="2"/>
  <c r="K2532" i="2" s="1"/>
  <c r="W2532" i="2" s="1"/>
  <c r="E2532" i="2"/>
  <c r="D2532" i="2"/>
  <c r="Q2531" i="2"/>
  <c r="T2531" i="2" s="1"/>
  <c r="P2531" i="2"/>
  <c r="S2531" i="2" s="1"/>
  <c r="H2531" i="2"/>
  <c r="O2531" i="2" s="1"/>
  <c r="R2531" i="2" s="1"/>
  <c r="F2531" i="2"/>
  <c r="E2531" i="2"/>
  <c r="J2531" i="2" s="1"/>
  <c r="V2531" i="2" s="1"/>
  <c r="D2531" i="2"/>
  <c r="I2531" i="2" s="1"/>
  <c r="U2531" i="2" s="1"/>
  <c r="P2530" i="2"/>
  <c r="S2530" i="2" s="1"/>
  <c r="H2530" i="2"/>
  <c r="O2530" i="2" s="1"/>
  <c r="R2530" i="2" s="1"/>
  <c r="F2530" i="2"/>
  <c r="K2530" i="2" s="1"/>
  <c r="W2530" i="2" s="1"/>
  <c r="E2530" i="2"/>
  <c r="D2530" i="2"/>
  <c r="I2530" i="2" s="1"/>
  <c r="U2530" i="2" s="1"/>
  <c r="H2529" i="2"/>
  <c r="O2529" i="2" s="1"/>
  <c r="R2529" i="2" s="1"/>
  <c r="F2529" i="2"/>
  <c r="E2529" i="2"/>
  <c r="D2529" i="2"/>
  <c r="H2528" i="2"/>
  <c r="F2528" i="2"/>
  <c r="E2528" i="2"/>
  <c r="D2528" i="2"/>
  <c r="H2527" i="2"/>
  <c r="P2527" i="2" s="1"/>
  <c r="S2527" i="2" s="1"/>
  <c r="F2527" i="2"/>
  <c r="E2527" i="2"/>
  <c r="D2527" i="2"/>
  <c r="H2526" i="2"/>
  <c r="Q2526" i="2" s="1"/>
  <c r="T2526" i="2" s="1"/>
  <c r="F2526" i="2"/>
  <c r="E2526" i="2"/>
  <c r="D2526" i="2"/>
  <c r="Q2525" i="2"/>
  <c r="T2525" i="2" s="1"/>
  <c r="O2525" i="2"/>
  <c r="R2525" i="2" s="1"/>
  <c r="H2525" i="2"/>
  <c r="P2525" i="2" s="1"/>
  <c r="S2525" i="2" s="1"/>
  <c r="F2525" i="2"/>
  <c r="K2525" i="2" s="1"/>
  <c r="W2525" i="2" s="1"/>
  <c r="E2525" i="2"/>
  <c r="J2525" i="2" s="1"/>
  <c r="V2525" i="2" s="1"/>
  <c r="D2525" i="2"/>
  <c r="I2525" i="2" s="1"/>
  <c r="U2525" i="2" s="1"/>
  <c r="H2524" i="2"/>
  <c r="Q2524" i="2" s="1"/>
  <c r="T2524" i="2" s="1"/>
  <c r="F2524" i="2"/>
  <c r="K2524" i="2" s="1"/>
  <c r="W2524" i="2" s="1"/>
  <c r="E2524" i="2"/>
  <c r="J2524" i="2" s="1"/>
  <c r="V2524" i="2" s="1"/>
  <c r="D2524" i="2"/>
  <c r="H2523" i="2"/>
  <c r="F2523" i="2"/>
  <c r="E2523" i="2"/>
  <c r="D2523" i="2"/>
  <c r="H2522" i="2"/>
  <c r="O2522" i="2" s="1"/>
  <c r="R2522" i="2" s="1"/>
  <c r="F2522" i="2"/>
  <c r="E2522" i="2"/>
  <c r="D2522" i="2"/>
  <c r="P2521" i="2"/>
  <c r="S2521" i="2" s="1"/>
  <c r="H2521" i="2"/>
  <c r="O2521" i="2" s="1"/>
  <c r="R2521" i="2" s="1"/>
  <c r="F2521" i="2"/>
  <c r="E2521" i="2"/>
  <c r="D2521" i="2"/>
  <c r="I2521" i="2" s="1"/>
  <c r="U2521" i="2" s="1"/>
  <c r="H2520" i="2"/>
  <c r="F2520" i="2"/>
  <c r="E2520" i="2"/>
  <c r="D2520" i="2"/>
  <c r="H2519" i="2"/>
  <c r="O2519" i="2" s="1"/>
  <c r="R2519" i="2" s="1"/>
  <c r="F2519" i="2"/>
  <c r="E2519" i="2"/>
  <c r="D2519" i="2"/>
  <c r="Q2518" i="2"/>
  <c r="T2518" i="2" s="1"/>
  <c r="H2518" i="2"/>
  <c r="O2518" i="2" s="1"/>
  <c r="R2518" i="2" s="1"/>
  <c r="F2518" i="2"/>
  <c r="E2518" i="2"/>
  <c r="J2518" i="2" s="1"/>
  <c r="V2518" i="2" s="1"/>
  <c r="D2518" i="2"/>
  <c r="P2517" i="2"/>
  <c r="S2517" i="2" s="1"/>
  <c r="H2517" i="2"/>
  <c r="O2517" i="2" s="1"/>
  <c r="R2517" i="2" s="1"/>
  <c r="F2517" i="2"/>
  <c r="K2517" i="2" s="1"/>
  <c r="W2517" i="2" s="1"/>
  <c r="E2517" i="2"/>
  <c r="D2517" i="2"/>
  <c r="I2517" i="2" s="1"/>
  <c r="U2517" i="2" s="1"/>
  <c r="H2516" i="2"/>
  <c r="F2516" i="2"/>
  <c r="E2516" i="2"/>
  <c r="D2516" i="2"/>
  <c r="Q2515" i="2"/>
  <c r="T2515" i="2" s="1"/>
  <c r="P2515" i="2"/>
  <c r="S2515" i="2" s="1"/>
  <c r="H2515" i="2"/>
  <c r="O2515" i="2" s="1"/>
  <c r="R2515" i="2" s="1"/>
  <c r="F2515" i="2"/>
  <c r="E2515" i="2"/>
  <c r="J2515" i="2" s="1"/>
  <c r="V2515" i="2" s="1"/>
  <c r="D2515" i="2"/>
  <c r="I2515" i="2" s="1"/>
  <c r="U2515" i="2" s="1"/>
  <c r="Q2514" i="2"/>
  <c r="T2514" i="2" s="1"/>
  <c r="H2514" i="2"/>
  <c r="O2514" i="2" s="1"/>
  <c r="R2514" i="2" s="1"/>
  <c r="F2514" i="2"/>
  <c r="E2514" i="2"/>
  <c r="J2514" i="2" s="1"/>
  <c r="V2514" i="2" s="1"/>
  <c r="D2514" i="2"/>
  <c r="H2513" i="2"/>
  <c r="O2513" i="2" s="1"/>
  <c r="R2513" i="2" s="1"/>
  <c r="F2513" i="2"/>
  <c r="K2513" i="2" s="1"/>
  <c r="W2513" i="2" s="1"/>
  <c r="E2513" i="2"/>
  <c r="D2513" i="2"/>
  <c r="H2512" i="2"/>
  <c r="F2512" i="2"/>
  <c r="E2512" i="2"/>
  <c r="D2512" i="2"/>
  <c r="Q2511" i="2"/>
  <c r="T2511" i="2" s="1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H2510" i="2"/>
  <c r="O2510" i="2" s="1"/>
  <c r="R2510" i="2" s="1"/>
  <c r="F2510" i="2"/>
  <c r="E2510" i="2"/>
  <c r="D2510" i="2"/>
  <c r="H2509" i="2"/>
  <c r="O2509" i="2" s="1"/>
  <c r="R2509" i="2" s="1"/>
  <c r="F2509" i="2"/>
  <c r="E2509" i="2"/>
  <c r="D2509" i="2"/>
  <c r="H2508" i="2"/>
  <c r="F2508" i="2"/>
  <c r="E2508" i="2"/>
  <c r="D2508" i="2"/>
  <c r="H2507" i="2"/>
  <c r="O2507" i="2" s="1"/>
  <c r="R2507" i="2" s="1"/>
  <c r="F2507" i="2"/>
  <c r="K2507" i="2" s="1"/>
  <c r="W2507" i="2" s="1"/>
  <c r="E2507" i="2"/>
  <c r="D2507" i="2"/>
  <c r="H2506" i="2"/>
  <c r="O2506" i="2" s="1"/>
  <c r="R2506" i="2" s="1"/>
  <c r="F2506" i="2"/>
  <c r="E2506" i="2"/>
  <c r="D2506" i="2"/>
  <c r="P2505" i="2"/>
  <c r="S2505" i="2" s="1"/>
  <c r="H2505" i="2"/>
  <c r="O2505" i="2" s="1"/>
  <c r="R2505" i="2" s="1"/>
  <c r="F2505" i="2"/>
  <c r="E2505" i="2"/>
  <c r="D2505" i="2"/>
  <c r="I2505" i="2" s="1"/>
  <c r="U2505" i="2" s="1"/>
  <c r="H2504" i="2"/>
  <c r="F2504" i="2"/>
  <c r="E2504" i="2"/>
  <c r="D2504" i="2"/>
  <c r="H2503" i="2"/>
  <c r="O2503" i="2" s="1"/>
  <c r="R2503" i="2" s="1"/>
  <c r="F2503" i="2"/>
  <c r="E2503" i="2"/>
  <c r="D2503" i="2"/>
  <c r="Q2502" i="2"/>
  <c r="T2502" i="2" s="1"/>
  <c r="H2502" i="2"/>
  <c r="O2502" i="2" s="1"/>
  <c r="R2502" i="2" s="1"/>
  <c r="F2502" i="2"/>
  <c r="E2502" i="2"/>
  <c r="J2502" i="2" s="1"/>
  <c r="V2502" i="2" s="1"/>
  <c r="D2502" i="2"/>
  <c r="P2501" i="2"/>
  <c r="S2501" i="2" s="1"/>
  <c r="H2501" i="2"/>
  <c r="O2501" i="2" s="1"/>
  <c r="R2501" i="2" s="1"/>
  <c r="F2501" i="2"/>
  <c r="K2501" i="2" s="1"/>
  <c r="W2501" i="2" s="1"/>
  <c r="E2501" i="2"/>
  <c r="D2501" i="2"/>
  <c r="I2501" i="2" s="1"/>
  <c r="U2501" i="2" s="1"/>
  <c r="H2500" i="2"/>
  <c r="F2500" i="2"/>
  <c r="E2500" i="2"/>
  <c r="D2500" i="2"/>
  <c r="Q2499" i="2"/>
  <c r="T2499" i="2" s="1"/>
  <c r="P2499" i="2"/>
  <c r="S2499" i="2" s="1"/>
  <c r="H2499" i="2"/>
  <c r="O2499" i="2" s="1"/>
  <c r="R2499" i="2" s="1"/>
  <c r="F2499" i="2"/>
  <c r="E2499" i="2"/>
  <c r="J2499" i="2" s="1"/>
  <c r="V2499" i="2" s="1"/>
  <c r="D2499" i="2"/>
  <c r="I2499" i="2" s="1"/>
  <c r="U2499" i="2" s="1"/>
  <c r="Q2498" i="2"/>
  <c r="T2498" i="2" s="1"/>
  <c r="H2498" i="2"/>
  <c r="O2498" i="2" s="1"/>
  <c r="R2498" i="2" s="1"/>
  <c r="F2498" i="2"/>
  <c r="E2498" i="2"/>
  <c r="J2498" i="2" s="1"/>
  <c r="V2498" i="2" s="1"/>
  <c r="D2498" i="2"/>
  <c r="H2497" i="2"/>
  <c r="O2497" i="2" s="1"/>
  <c r="R2497" i="2" s="1"/>
  <c r="F2497" i="2"/>
  <c r="K2497" i="2" s="1"/>
  <c r="W2497" i="2" s="1"/>
  <c r="E2497" i="2"/>
  <c r="D2497" i="2"/>
  <c r="H2496" i="2"/>
  <c r="F2496" i="2"/>
  <c r="E2496" i="2"/>
  <c r="D2496" i="2"/>
  <c r="Q2495" i="2"/>
  <c r="T2495" i="2" s="1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H2494" i="2"/>
  <c r="O2494" i="2" s="1"/>
  <c r="R2494" i="2" s="1"/>
  <c r="F2494" i="2"/>
  <c r="E2494" i="2"/>
  <c r="D2494" i="2"/>
  <c r="H2493" i="2"/>
  <c r="O2493" i="2" s="1"/>
  <c r="R2493" i="2" s="1"/>
  <c r="F2493" i="2"/>
  <c r="E2493" i="2"/>
  <c r="D2493" i="2"/>
  <c r="H2492" i="2"/>
  <c r="F2492" i="2"/>
  <c r="E2492" i="2"/>
  <c r="D2492" i="2"/>
  <c r="H2491" i="2"/>
  <c r="O2491" i="2" s="1"/>
  <c r="R2491" i="2" s="1"/>
  <c r="F2491" i="2"/>
  <c r="K2491" i="2" s="1"/>
  <c r="W2491" i="2" s="1"/>
  <c r="E2491" i="2"/>
  <c r="D2491" i="2"/>
  <c r="H2490" i="2"/>
  <c r="O2490" i="2" s="1"/>
  <c r="R2490" i="2" s="1"/>
  <c r="F2490" i="2"/>
  <c r="E2490" i="2"/>
  <c r="D2490" i="2"/>
  <c r="P2489" i="2"/>
  <c r="S2489" i="2" s="1"/>
  <c r="H2489" i="2"/>
  <c r="O2489" i="2" s="1"/>
  <c r="R2489" i="2" s="1"/>
  <c r="F2489" i="2"/>
  <c r="E2489" i="2"/>
  <c r="D2489" i="2"/>
  <c r="I2489" i="2" s="1"/>
  <c r="U2489" i="2" s="1"/>
  <c r="H2488" i="2"/>
  <c r="F2488" i="2"/>
  <c r="E2488" i="2"/>
  <c r="D2488" i="2"/>
  <c r="H2487" i="2"/>
  <c r="O2487" i="2" s="1"/>
  <c r="R2487" i="2" s="1"/>
  <c r="F2487" i="2"/>
  <c r="E2487" i="2"/>
  <c r="D2487" i="2"/>
  <c r="Q2486" i="2"/>
  <c r="T2486" i="2" s="1"/>
  <c r="H2486" i="2"/>
  <c r="O2486" i="2" s="1"/>
  <c r="R2486" i="2" s="1"/>
  <c r="F2486" i="2"/>
  <c r="E2486" i="2"/>
  <c r="J2486" i="2" s="1"/>
  <c r="V2486" i="2" s="1"/>
  <c r="D2486" i="2"/>
  <c r="P2485" i="2"/>
  <c r="S2485" i="2" s="1"/>
  <c r="H2485" i="2"/>
  <c r="O2485" i="2" s="1"/>
  <c r="R2485" i="2" s="1"/>
  <c r="F2485" i="2"/>
  <c r="K2485" i="2" s="1"/>
  <c r="W2485" i="2" s="1"/>
  <c r="E2485" i="2"/>
  <c r="D2485" i="2"/>
  <c r="I2485" i="2" s="1"/>
  <c r="U2485" i="2" s="1"/>
  <c r="H2484" i="2"/>
  <c r="F2484" i="2"/>
  <c r="E2484" i="2"/>
  <c r="D2484" i="2"/>
  <c r="Q2483" i="2"/>
  <c r="T2483" i="2" s="1"/>
  <c r="P2483" i="2"/>
  <c r="S2483" i="2" s="1"/>
  <c r="H2483" i="2"/>
  <c r="O2483" i="2" s="1"/>
  <c r="R2483" i="2" s="1"/>
  <c r="F2483" i="2"/>
  <c r="E2483" i="2"/>
  <c r="J2483" i="2" s="1"/>
  <c r="V2483" i="2" s="1"/>
  <c r="D2483" i="2"/>
  <c r="I2483" i="2" s="1"/>
  <c r="U2483" i="2" s="1"/>
  <c r="Q2482" i="2"/>
  <c r="T2482" i="2" s="1"/>
  <c r="H2482" i="2"/>
  <c r="O2482" i="2" s="1"/>
  <c r="R2482" i="2" s="1"/>
  <c r="F2482" i="2"/>
  <c r="E2482" i="2"/>
  <c r="J2482" i="2" s="1"/>
  <c r="V2482" i="2" s="1"/>
  <c r="D2482" i="2"/>
  <c r="H2481" i="2"/>
  <c r="O2481" i="2" s="1"/>
  <c r="R2481" i="2" s="1"/>
  <c r="F2481" i="2"/>
  <c r="K2481" i="2" s="1"/>
  <c r="W2481" i="2" s="1"/>
  <c r="E2481" i="2"/>
  <c r="D2481" i="2"/>
  <c r="Q2480" i="2"/>
  <c r="T2480" i="2" s="1"/>
  <c r="P2480" i="2"/>
  <c r="S2480" i="2" s="1"/>
  <c r="H2480" i="2"/>
  <c r="O2480" i="2" s="1"/>
  <c r="R2480" i="2" s="1"/>
  <c r="F2480" i="2"/>
  <c r="E2480" i="2"/>
  <c r="J2480" i="2" s="1"/>
  <c r="V2480" i="2" s="1"/>
  <c r="D2480" i="2"/>
  <c r="I2480" i="2" s="1"/>
  <c r="U2480" i="2" s="1"/>
  <c r="P2479" i="2"/>
  <c r="S2479" i="2" s="1"/>
  <c r="H2479" i="2"/>
  <c r="O2479" i="2" s="1"/>
  <c r="R2479" i="2" s="1"/>
  <c r="F2479" i="2"/>
  <c r="K2479" i="2" s="1"/>
  <c r="W2479" i="2" s="1"/>
  <c r="E2479" i="2"/>
  <c r="D2479" i="2"/>
  <c r="I2479" i="2" s="1"/>
  <c r="U2479" i="2" s="1"/>
  <c r="H2478" i="2"/>
  <c r="O2478" i="2" s="1"/>
  <c r="R2478" i="2" s="1"/>
  <c r="F2478" i="2"/>
  <c r="E2478" i="2"/>
  <c r="D2478" i="2"/>
  <c r="P2477" i="2"/>
  <c r="S2477" i="2" s="1"/>
  <c r="H2477" i="2"/>
  <c r="O2477" i="2" s="1"/>
  <c r="R2477" i="2" s="1"/>
  <c r="F2477" i="2"/>
  <c r="E2477" i="2"/>
  <c r="D2477" i="2"/>
  <c r="I2477" i="2" s="1"/>
  <c r="U2477" i="2" s="1"/>
  <c r="H2476" i="2"/>
  <c r="O2476" i="2" s="1"/>
  <c r="R2476" i="2" s="1"/>
  <c r="F2476" i="2"/>
  <c r="K2476" i="2" s="1"/>
  <c r="W2476" i="2" s="1"/>
  <c r="E2476" i="2"/>
  <c r="D2476" i="2"/>
  <c r="H2475" i="2"/>
  <c r="O2475" i="2" s="1"/>
  <c r="R2475" i="2" s="1"/>
  <c r="F2475" i="2"/>
  <c r="E2475" i="2"/>
  <c r="D2475" i="2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H2473" i="2"/>
  <c r="O2473" i="2" s="1"/>
  <c r="R2473" i="2" s="1"/>
  <c r="F2473" i="2"/>
  <c r="K2473" i="2" s="1"/>
  <c r="W2473" i="2" s="1"/>
  <c r="E2473" i="2"/>
  <c r="D2473" i="2"/>
  <c r="Q2472" i="2"/>
  <c r="T2472" i="2" s="1"/>
  <c r="P2472" i="2"/>
  <c r="S2472" i="2" s="1"/>
  <c r="H2472" i="2"/>
  <c r="O2472" i="2" s="1"/>
  <c r="R2472" i="2" s="1"/>
  <c r="F2472" i="2"/>
  <c r="E2472" i="2"/>
  <c r="J2472" i="2" s="1"/>
  <c r="V2472" i="2" s="1"/>
  <c r="D2472" i="2"/>
  <c r="I2472" i="2" s="1"/>
  <c r="U2472" i="2" s="1"/>
  <c r="P2471" i="2"/>
  <c r="S2471" i="2" s="1"/>
  <c r="H2471" i="2"/>
  <c r="O2471" i="2" s="1"/>
  <c r="R2471" i="2" s="1"/>
  <c r="F2471" i="2"/>
  <c r="K2471" i="2" s="1"/>
  <c r="W2471" i="2" s="1"/>
  <c r="E2471" i="2"/>
  <c r="D2471" i="2"/>
  <c r="I2471" i="2" s="1"/>
  <c r="U2471" i="2" s="1"/>
  <c r="H2470" i="2"/>
  <c r="O2470" i="2" s="1"/>
  <c r="R2470" i="2" s="1"/>
  <c r="F2470" i="2"/>
  <c r="E2470" i="2"/>
  <c r="D2470" i="2"/>
  <c r="P2469" i="2"/>
  <c r="S2469" i="2" s="1"/>
  <c r="H2469" i="2"/>
  <c r="O2469" i="2" s="1"/>
  <c r="R2469" i="2" s="1"/>
  <c r="F2469" i="2"/>
  <c r="E2469" i="2"/>
  <c r="D2469" i="2"/>
  <c r="I2469" i="2" s="1"/>
  <c r="U2469" i="2" s="1"/>
  <c r="H2468" i="2"/>
  <c r="O2468" i="2" s="1"/>
  <c r="R2468" i="2" s="1"/>
  <c r="F2468" i="2"/>
  <c r="K2468" i="2" s="1"/>
  <c r="W2468" i="2" s="1"/>
  <c r="E2468" i="2"/>
  <c r="D2468" i="2"/>
  <c r="H2467" i="2"/>
  <c r="O2467" i="2" s="1"/>
  <c r="R2467" i="2" s="1"/>
  <c r="F2467" i="2"/>
  <c r="E2467" i="2"/>
  <c r="D2467" i="2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H2465" i="2"/>
  <c r="O2465" i="2" s="1"/>
  <c r="R2465" i="2" s="1"/>
  <c r="F2465" i="2"/>
  <c r="E2465" i="2"/>
  <c r="D2465" i="2"/>
  <c r="Q2464" i="2"/>
  <c r="T2464" i="2" s="1"/>
  <c r="J2464" i="2"/>
  <c r="V2464" i="2" s="1"/>
  <c r="H2464" i="2"/>
  <c r="O2464" i="2" s="1"/>
  <c r="R2464" i="2" s="1"/>
  <c r="F2464" i="2"/>
  <c r="E2464" i="2"/>
  <c r="D2464" i="2"/>
  <c r="I2464" i="2" s="1"/>
  <c r="U2464" i="2" s="1"/>
  <c r="H2463" i="2"/>
  <c r="F2463" i="2"/>
  <c r="E2463" i="2"/>
  <c r="D2463" i="2"/>
  <c r="H2462" i="2"/>
  <c r="O2462" i="2" s="1"/>
  <c r="R2462" i="2" s="1"/>
  <c r="F2462" i="2"/>
  <c r="E2462" i="2"/>
  <c r="D2462" i="2"/>
  <c r="P2461" i="2"/>
  <c r="S2461" i="2" s="1"/>
  <c r="H2461" i="2"/>
  <c r="O2461" i="2" s="1"/>
  <c r="R2461" i="2" s="1"/>
  <c r="F2461" i="2"/>
  <c r="E2461" i="2"/>
  <c r="J2461" i="2" s="1"/>
  <c r="V2461" i="2" s="1"/>
  <c r="D2461" i="2"/>
  <c r="H2460" i="2"/>
  <c r="F2460" i="2"/>
  <c r="E2460" i="2"/>
  <c r="D2460" i="2"/>
  <c r="Q2459" i="2"/>
  <c r="T2459" i="2" s="1"/>
  <c r="H2459" i="2"/>
  <c r="O2459" i="2" s="1"/>
  <c r="R2459" i="2" s="1"/>
  <c r="F2459" i="2"/>
  <c r="E2459" i="2"/>
  <c r="J2459" i="2" s="1"/>
  <c r="V2459" i="2" s="1"/>
  <c r="D2459" i="2"/>
  <c r="H2458" i="2"/>
  <c r="O2458" i="2" s="1"/>
  <c r="R2458" i="2" s="1"/>
  <c r="F2458" i="2"/>
  <c r="K2458" i="2" s="1"/>
  <c r="W2458" i="2" s="1"/>
  <c r="E2458" i="2"/>
  <c r="D2458" i="2"/>
  <c r="Q2457" i="2"/>
  <c r="T2457" i="2" s="1"/>
  <c r="P2457" i="2"/>
  <c r="S2457" i="2" s="1"/>
  <c r="H2457" i="2"/>
  <c r="O2457" i="2" s="1"/>
  <c r="R2457" i="2" s="1"/>
  <c r="F2457" i="2"/>
  <c r="E2457" i="2"/>
  <c r="J2457" i="2" s="1"/>
  <c r="V2457" i="2" s="1"/>
  <c r="D2457" i="2"/>
  <c r="I2457" i="2" s="1"/>
  <c r="U2457" i="2" s="1"/>
  <c r="Q2456" i="2"/>
  <c r="T2456" i="2" s="1"/>
  <c r="H2456" i="2"/>
  <c r="O2456" i="2" s="1"/>
  <c r="R2456" i="2" s="1"/>
  <c r="F2456" i="2"/>
  <c r="E2456" i="2"/>
  <c r="J2456" i="2" s="1"/>
  <c r="V2456" i="2" s="1"/>
  <c r="D2456" i="2"/>
  <c r="H2455" i="2"/>
  <c r="F2455" i="2"/>
  <c r="E2455" i="2"/>
  <c r="D2455" i="2"/>
  <c r="Q2454" i="2"/>
  <c r="T2454" i="2" s="1"/>
  <c r="P2454" i="2"/>
  <c r="S2454" i="2" s="1"/>
  <c r="H2454" i="2"/>
  <c r="O2454" i="2" s="1"/>
  <c r="R2454" i="2" s="1"/>
  <c r="F2454" i="2"/>
  <c r="E2454" i="2"/>
  <c r="J2454" i="2" s="1"/>
  <c r="V2454" i="2" s="1"/>
  <c r="D2454" i="2"/>
  <c r="I2454" i="2" s="1"/>
  <c r="U2454" i="2" s="1"/>
  <c r="P2453" i="2"/>
  <c r="S2453" i="2" s="1"/>
  <c r="H2453" i="2"/>
  <c r="O2453" i="2" s="1"/>
  <c r="R2453" i="2" s="1"/>
  <c r="F2453" i="2"/>
  <c r="K2453" i="2" s="1"/>
  <c r="W2453" i="2" s="1"/>
  <c r="E2453" i="2"/>
  <c r="D2453" i="2"/>
  <c r="I2453" i="2" s="1"/>
  <c r="U2453" i="2" s="1"/>
  <c r="H2452" i="2"/>
  <c r="F2452" i="2"/>
  <c r="E2452" i="2"/>
  <c r="D2452" i="2"/>
  <c r="H2451" i="2"/>
  <c r="O2451" i="2" s="1"/>
  <c r="R2451" i="2" s="1"/>
  <c r="F2451" i="2"/>
  <c r="E2451" i="2"/>
  <c r="J2451" i="2" s="1"/>
  <c r="V2451" i="2" s="1"/>
  <c r="D2451" i="2"/>
  <c r="H2450" i="2"/>
  <c r="O2450" i="2" s="1"/>
  <c r="R2450" i="2" s="1"/>
  <c r="F2450" i="2"/>
  <c r="E2450" i="2"/>
  <c r="D2450" i="2"/>
  <c r="H2449" i="2"/>
  <c r="F2449" i="2"/>
  <c r="E2449" i="2"/>
  <c r="D2449" i="2"/>
  <c r="T2448" i="2"/>
  <c r="Q2448" i="2"/>
  <c r="H2448" i="2"/>
  <c r="O2448" i="2" s="1"/>
  <c r="R2448" i="2" s="1"/>
  <c r="F2448" i="2"/>
  <c r="K2448" i="2" s="1"/>
  <c r="W2448" i="2" s="1"/>
  <c r="E2448" i="2"/>
  <c r="J2448" i="2" s="1"/>
  <c r="V2448" i="2" s="1"/>
  <c r="D2448" i="2"/>
  <c r="AF2629" i="1"/>
  <c r="AE2624" i="1"/>
  <c r="AF2624" i="1" s="1"/>
  <c r="AC2624" i="1"/>
  <c r="AD2624" i="1" s="1"/>
  <c r="AC2640" i="1"/>
  <c r="AD2640" i="1" s="1"/>
  <c r="AC2644" i="1"/>
  <c r="AD2644" i="1" s="1"/>
  <c r="Y2644" i="1"/>
  <c r="AE2644" i="1" s="1"/>
  <c r="AF2644" i="1" s="1"/>
  <c r="F2644" i="1"/>
  <c r="L2644" i="1" s="1"/>
  <c r="N2644" i="1" s="1"/>
  <c r="D2644" i="1"/>
  <c r="C2644" i="1"/>
  <c r="Y2643" i="1"/>
  <c r="AE2643" i="1" s="1"/>
  <c r="AF2643" i="1" s="1"/>
  <c r="F2643" i="1"/>
  <c r="L2643" i="1" s="1"/>
  <c r="N2643" i="1" s="1"/>
  <c r="D2643" i="1"/>
  <c r="C2643" i="1"/>
  <c r="Y2642" i="1"/>
  <c r="AE2642" i="1" s="1"/>
  <c r="AF2642" i="1" s="1"/>
  <c r="F2642" i="1"/>
  <c r="L2642" i="1" s="1"/>
  <c r="N2642" i="1" s="1"/>
  <c r="D2642" i="1"/>
  <c r="C2642" i="1"/>
  <c r="Y2641" i="1"/>
  <c r="AE2641" i="1" s="1"/>
  <c r="AF2641" i="1" s="1"/>
  <c r="F2641" i="1"/>
  <c r="L2641" i="1" s="1"/>
  <c r="N2641" i="1" s="1"/>
  <c r="D2641" i="1"/>
  <c r="C2641" i="1"/>
  <c r="Y2640" i="1"/>
  <c r="AE2640" i="1" s="1"/>
  <c r="AF2640" i="1" s="1"/>
  <c r="G2640" i="1"/>
  <c r="O2640" i="1" s="1"/>
  <c r="F2640" i="1"/>
  <c r="L2640" i="1" s="1"/>
  <c r="N2640" i="1" s="1"/>
  <c r="D2640" i="1"/>
  <c r="C2640" i="1"/>
  <c r="Y2639" i="1"/>
  <c r="AE2639" i="1" s="1"/>
  <c r="AF2639" i="1" s="1"/>
  <c r="F2639" i="1"/>
  <c r="L2639" i="1" s="1"/>
  <c r="N2639" i="1" s="1"/>
  <c r="D2639" i="1"/>
  <c r="C2639" i="1"/>
  <c r="G2639" i="1" s="1"/>
  <c r="O2639" i="1" s="1"/>
  <c r="Y2638" i="1"/>
  <c r="AE2638" i="1" s="1"/>
  <c r="AF2638" i="1" s="1"/>
  <c r="F2638" i="1"/>
  <c r="L2638" i="1" s="1"/>
  <c r="N2638" i="1" s="1"/>
  <c r="D2638" i="1"/>
  <c r="C2638" i="1"/>
  <c r="G2638" i="1" s="1"/>
  <c r="O2638" i="1" s="1"/>
  <c r="Y2637" i="1"/>
  <c r="AE2637" i="1" s="1"/>
  <c r="AF2637" i="1" s="1"/>
  <c r="F2637" i="1"/>
  <c r="L2637" i="1" s="1"/>
  <c r="N2637" i="1" s="1"/>
  <c r="D2637" i="1"/>
  <c r="C2637" i="1"/>
  <c r="Y2636" i="1"/>
  <c r="AE2636" i="1" s="1"/>
  <c r="AF2636" i="1" s="1"/>
  <c r="F2636" i="1"/>
  <c r="L2636" i="1" s="1"/>
  <c r="N2636" i="1" s="1"/>
  <c r="D2636" i="1"/>
  <c r="C2636" i="1"/>
  <c r="G2636" i="1" s="1"/>
  <c r="O2636" i="1" s="1"/>
  <c r="Y2635" i="1"/>
  <c r="AE2635" i="1" s="1"/>
  <c r="AF2635" i="1" s="1"/>
  <c r="F2635" i="1"/>
  <c r="L2635" i="1" s="1"/>
  <c r="N2635" i="1" s="1"/>
  <c r="D2635" i="1"/>
  <c r="H2635" i="1" s="1"/>
  <c r="P2635" i="1" s="1"/>
  <c r="C2635" i="1"/>
  <c r="G2635" i="1" s="1"/>
  <c r="O2635" i="1" s="1"/>
  <c r="AA2635" i="1" s="1"/>
  <c r="AB2635" i="1" s="1"/>
  <c r="Y2634" i="1"/>
  <c r="AE2634" i="1" s="1"/>
  <c r="AF2634" i="1" s="1"/>
  <c r="F2634" i="1"/>
  <c r="L2634" i="1" s="1"/>
  <c r="N2634" i="1" s="1"/>
  <c r="D2634" i="1"/>
  <c r="H2634" i="1" s="1"/>
  <c r="P2634" i="1" s="1"/>
  <c r="C2634" i="1"/>
  <c r="G2634" i="1" s="1"/>
  <c r="O2634" i="1" s="1"/>
  <c r="AA2634" i="1" s="1"/>
  <c r="AB2634" i="1" s="1"/>
  <c r="Y2633" i="1"/>
  <c r="AE2633" i="1" s="1"/>
  <c r="AF2633" i="1" s="1"/>
  <c r="F2633" i="1"/>
  <c r="L2633" i="1" s="1"/>
  <c r="N2633" i="1" s="1"/>
  <c r="D2633" i="1"/>
  <c r="C2633" i="1"/>
  <c r="Y2632" i="1"/>
  <c r="AE2632" i="1" s="1"/>
  <c r="AF2632" i="1" s="1"/>
  <c r="F2632" i="1"/>
  <c r="L2632" i="1" s="1"/>
  <c r="N2632" i="1" s="1"/>
  <c r="D2632" i="1"/>
  <c r="C2632" i="1"/>
  <c r="G2632" i="1" s="1"/>
  <c r="O2632" i="1" s="1"/>
  <c r="Y2631" i="1"/>
  <c r="AE2631" i="1" s="1"/>
  <c r="AF2631" i="1" s="1"/>
  <c r="F2631" i="1"/>
  <c r="L2631" i="1" s="1"/>
  <c r="N2631" i="1" s="1"/>
  <c r="D2631" i="1"/>
  <c r="H2631" i="1" s="1"/>
  <c r="P2631" i="1" s="1"/>
  <c r="C2631" i="1"/>
  <c r="G2631" i="1" s="1"/>
  <c r="O2631" i="1" s="1"/>
  <c r="AA2631" i="1" s="1"/>
  <c r="AB2631" i="1" s="1"/>
  <c r="Y2630" i="1"/>
  <c r="AE2630" i="1" s="1"/>
  <c r="AF2630" i="1" s="1"/>
  <c r="F2630" i="1"/>
  <c r="L2630" i="1" s="1"/>
  <c r="N2630" i="1" s="1"/>
  <c r="D2630" i="1"/>
  <c r="H2630" i="1" s="1"/>
  <c r="P2630" i="1" s="1"/>
  <c r="C2630" i="1"/>
  <c r="G2630" i="1" s="1"/>
  <c r="O2630" i="1" s="1"/>
  <c r="Y2629" i="1"/>
  <c r="AE2629" i="1" s="1"/>
  <c r="F2629" i="1"/>
  <c r="L2629" i="1" s="1"/>
  <c r="N2629" i="1" s="1"/>
  <c r="D2629" i="1"/>
  <c r="C2629" i="1"/>
  <c r="Y2628" i="1"/>
  <c r="AE2628" i="1" s="1"/>
  <c r="AF2628" i="1" s="1"/>
  <c r="F2628" i="1"/>
  <c r="L2628" i="1" s="1"/>
  <c r="N2628" i="1" s="1"/>
  <c r="D2628" i="1"/>
  <c r="C2628" i="1"/>
  <c r="Y2627" i="1"/>
  <c r="AE2627" i="1" s="1"/>
  <c r="AF2627" i="1" s="1"/>
  <c r="F2627" i="1"/>
  <c r="L2627" i="1" s="1"/>
  <c r="N2627" i="1" s="1"/>
  <c r="D2627" i="1"/>
  <c r="C2627" i="1"/>
  <c r="Y2626" i="1"/>
  <c r="AE2626" i="1" s="1"/>
  <c r="AF2626" i="1" s="1"/>
  <c r="F2626" i="1"/>
  <c r="L2626" i="1" s="1"/>
  <c r="N2626" i="1" s="1"/>
  <c r="D2626" i="1"/>
  <c r="C2626" i="1"/>
  <c r="Y2625" i="1"/>
  <c r="AE2625" i="1" s="1"/>
  <c r="AF2625" i="1" s="1"/>
  <c r="F2625" i="1"/>
  <c r="L2625" i="1" s="1"/>
  <c r="N2625" i="1" s="1"/>
  <c r="D2625" i="1"/>
  <c r="C2625" i="1"/>
  <c r="Y2624" i="1"/>
  <c r="G2624" i="1"/>
  <c r="O2624" i="1" s="1"/>
  <c r="AA2624" i="1" s="1"/>
  <c r="AB2624" i="1" s="1"/>
  <c r="F2624" i="1"/>
  <c r="L2624" i="1" s="1"/>
  <c r="N2624" i="1" s="1"/>
  <c r="D2624" i="1"/>
  <c r="C2624" i="1"/>
  <c r="Y2623" i="1"/>
  <c r="AE2623" i="1" s="1"/>
  <c r="AF2623" i="1" s="1"/>
  <c r="F2623" i="1"/>
  <c r="L2623" i="1" s="1"/>
  <c r="N2623" i="1" s="1"/>
  <c r="D2623" i="1"/>
  <c r="C2623" i="1"/>
  <c r="Y2622" i="1"/>
  <c r="AE2622" i="1" s="1"/>
  <c r="AF2622" i="1" s="1"/>
  <c r="F2622" i="1"/>
  <c r="L2622" i="1" s="1"/>
  <c r="N2622" i="1" s="1"/>
  <c r="D2622" i="1"/>
  <c r="C2622" i="1"/>
  <c r="Y2621" i="1"/>
  <c r="AE2621" i="1" s="1"/>
  <c r="AF2621" i="1" s="1"/>
  <c r="F2621" i="1"/>
  <c r="L2621" i="1" s="1"/>
  <c r="N2621" i="1" s="1"/>
  <c r="D2621" i="1"/>
  <c r="C2621" i="1"/>
  <c r="Y2620" i="1"/>
  <c r="AE2620" i="1" s="1"/>
  <c r="AF2620" i="1" s="1"/>
  <c r="F2620" i="1"/>
  <c r="L2620" i="1" s="1"/>
  <c r="N2620" i="1" s="1"/>
  <c r="D2620" i="1"/>
  <c r="C2620" i="1"/>
  <c r="G2620" i="1" s="1"/>
  <c r="O2620" i="1" s="1"/>
  <c r="Y2619" i="1"/>
  <c r="AE2619" i="1" s="1"/>
  <c r="AF2619" i="1" s="1"/>
  <c r="F2619" i="1"/>
  <c r="L2619" i="1" s="1"/>
  <c r="N2619" i="1" s="1"/>
  <c r="D2619" i="1"/>
  <c r="C2619" i="1"/>
  <c r="G2619" i="1" s="1"/>
  <c r="O2619" i="1" s="1"/>
  <c r="Y2618" i="1"/>
  <c r="AE2618" i="1" s="1"/>
  <c r="AF2618" i="1" s="1"/>
  <c r="F2618" i="1"/>
  <c r="L2618" i="1" s="1"/>
  <c r="N2618" i="1" s="1"/>
  <c r="D2618" i="1"/>
  <c r="H2618" i="1" s="1"/>
  <c r="P2618" i="1" s="1"/>
  <c r="C2618" i="1"/>
  <c r="G2618" i="1" s="1"/>
  <c r="O2618" i="1" s="1"/>
  <c r="AA2618" i="1" s="1"/>
  <c r="AB2618" i="1" s="1"/>
  <c r="Y2617" i="1"/>
  <c r="AE2617" i="1" s="1"/>
  <c r="AF2617" i="1" s="1"/>
  <c r="F2617" i="1"/>
  <c r="L2617" i="1" s="1"/>
  <c r="N2617" i="1" s="1"/>
  <c r="D2617" i="1"/>
  <c r="C2617" i="1"/>
  <c r="G2617" i="1" s="1"/>
  <c r="O2617" i="1" s="1"/>
  <c r="Y2616" i="1"/>
  <c r="AE2616" i="1" s="1"/>
  <c r="AF2616" i="1" s="1"/>
  <c r="F2616" i="1"/>
  <c r="L2616" i="1" s="1"/>
  <c r="N2616" i="1" s="1"/>
  <c r="D2616" i="1"/>
  <c r="C2616" i="1"/>
  <c r="G2616" i="1" s="1"/>
  <c r="O2616" i="1" s="1"/>
  <c r="AA2616" i="1" s="1"/>
  <c r="AB2616" i="1" s="1"/>
  <c r="Y2615" i="1"/>
  <c r="AE2615" i="1" s="1"/>
  <c r="AF2615" i="1" s="1"/>
  <c r="F2615" i="1"/>
  <c r="L2615" i="1" s="1"/>
  <c r="N2615" i="1" s="1"/>
  <c r="D2615" i="1"/>
  <c r="C2615" i="1"/>
  <c r="G2615" i="1" s="1"/>
  <c r="O2615" i="1" s="1"/>
  <c r="Y2614" i="1"/>
  <c r="AE2614" i="1" s="1"/>
  <c r="AF2614" i="1" s="1"/>
  <c r="F2614" i="1"/>
  <c r="L2614" i="1" s="1"/>
  <c r="N2614" i="1" s="1"/>
  <c r="D2614" i="1"/>
  <c r="H2614" i="1" s="1"/>
  <c r="P2614" i="1" s="1"/>
  <c r="C2614" i="1"/>
  <c r="G2614" i="1" s="1"/>
  <c r="O2614" i="1" s="1"/>
  <c r="Y2613" i="1"/>
  <c r="AE2613" i="1" s="1"/>
  <c r="AF2613" i="1" s="1"/>
  <c r="F2613" i="1"/>
  <c r="L2613" i="1" s="1"/>
  <c r="N2613" i="1" s="1"/>
  <c r="D2613" i="1"/>
  <c r="C2613" i="1"/>
  <c r="G2613" i="1" s="1"/>
  <c r="O2613" i="1" s="1"/>
  <c r="AA2613" i="1" s="1"/>
  <c r="AB2613" i="1" s="1"/>
  <c r="Y2612" i="1"/>
  <c r="AE2612" i="1" s="1"/>
  <c r="AF2612" i="1" s="1"/>
  <c r="F2612" i="1"/>
  <c r="L2612" i="1" s="1"/>
  <c r="N2612" i="1" s="1"/>
  <c r="D2612" i="1"/>
  <c r="C2612" i="1"/>
  <c r="Y2611" i="1"/>
  <c r="AE2611" i="1" s="1"/>
  <c r="AF2611" i="1" s="1"/>
  <c r="M2611" i="1"/>
  <c r="F2611" i="1"/>
  <c r="K2611" i="1" s="1"/>
  <c r="D2611" i="1"/>
  <c r="C2611" i="1"/>
  <c r="Y2610" i="1"/>
  <c r="AE2610" i="1" s="1"/>
  <c r="AF2610" i="1" s="1"/>
  <c r="F2610" i="1"/>
  <c r="K2610" i="1" s="1"/>
  <c r="M2610" i="1" s="1"/>
  <c r="D2610" i="1"/>
  <c r="C2610" i="1"/>
  <c r="G2610" i="1" s="1"/>
  <c r="O2610" i="1" s="1"/>
  <c r="AA2610" i="1" s="1"/>
  <c r="AB2610" i="1" s="1"/>
  <c r="Y2609" i="1"/>
  <c r="AE2609" i="1" s="1"/>
  <c r="AF2609" i="1" s="1"/>
  <c r="F2609" i="1"/>
  <c r="L2609" i="1" s="1"/>
  <c r="N2609" i="1" s="1"/>
  <c r="D2609" i="1"/>
  <c r="C2609" i="1"/>
  <c r="G2609" i="1" s="1"/>
  <c r="O2609" i="1" s="1"/>
  <c r="AA2609" i="1" s="1"/>
  <c r="AB2609" i="1" s="1"/>
  <c r="Y2608" i="1"/>
  <c r="AE2608" i="1" s="1"/>
  <c r="AF2608" i="1" s="1"/>
  <c r="F2608" i="1"/>
  <c r="L2608" i="1" s="1"/>
  <c r="N2608" i="1" s="1"/>
  <c r="D2608" i="1"/>
  <c r="C2608" i="1"/>
  <c r="G2608" i="1" s="1"/>
  <c r="O2608" i="1" s="1"/>
  <c r="AA2608" i="1" s="1"/>
  <c r="AB2608" i="1" s="1"/>
  <c r="Y2607" i="1"/>
  <c r="AE2607" i="1" s="1"/>
  <c r="AF2607" i="1" s="1"/>
  <c r="F2607" i="1"/>
  <c r="L2607" i="1" s="1"/>
  <c r="N2607" i="1" s="1"/>
  <c r="D2607" i="1"/>
  <c r="C2607" i="1"/>
  <c r="G2607" i="1" s="1"/>
  <c r="O2607" i="1" s="1"/>
  <c r="AA2607" i="1" s="1"/>
  <c r="AB2607" i="1" s="1"/>
  <c r="Y2606" i="1"/>
  <c r="AE2606" i="1" s="1"/>
  <c r="AF2606" i="1" s="1"/>
  <c r="F2606" i="1"/>
  <c r="K2606" i="1" s="1"/>
  <c r="M2606" i="1" s="1"/>
  <c r="D2606" i="1"/>
  <c r="C2606" i="1"/>
  <c r="G2606" i="1" s="1"/>
  <c r="O2606" i="1" s="1"/>
  <c r="AA2606" i="1" s="1"/>
  <c r="AB2606" i="1" s="1"/>
  <c r="Y2605" i="1"/>
  <c r="AE2605" i="1" s="1"/>
  <c r="AF2605" i="1" s="1"/>
  <c r="F2605" i="1"/>
  <c r="L2605" i="1" s="1"/>
  <c r="N2605" i="1" s="1"/>
  <c r="D2605" i="1"/>
  <c r="C2605" i="1"/>
  <c r="G2605" i="1" s="1"/>
  <c r="O2605" i="1" s="1"/>
  <c r="Y2604" i="1"/>
  <c r="AE2604" i="1" s="1"/>
  <c r="AF2604" i="1" s="1"/>
  <c r="F2604" i="1"/>
  <c r="K2604" i="1" s="1"/>
  <c r="M2604" i="1" s="1"/>
  <c r="D2604" i="1"/>
  <c r="C2604" i="1"/>
  <c r="Y2603" i="1"/>
  <c r="AE2603" i="1" s="1"/>
  <c r="AF2603" i="1" s="1"/>
  <c r="M2603" i="1"/>
  <c r="F2603" i="1"/>
  <c r="K2603" i="1" s="1"/>
  <c r="D2603" i="1"/>
  <c r="H2603" i="1" s="1"/>
  <c r="P2603" i="1" s="1"/>
  <c r="C2603" i="1"/>
  <c r="G2603" i="1" s="1"/>
  <c r="O2603" i="1" s="1"/>
  <c r="AA2603" i="1" s="1"/>
  <c r="AB2603" i="1" s="1"/>
  <c r="Y2602" i="1"/>
  <c r="AE2602" i="1" s="1"/>
  <c r="AF2602" i="1" s="1"/>
  <c r="F2602" i="1"/>
  <c r="L2602" i="1" s="1"/>
  <c r="N2602" i="1" s="1"/>
  <c r="D2602" i="1"/>
  <c r="H2602" i="1" s="1"/>
  <c r="P2602" i="1" s="1"/>
  <c r="C2602" i="1"/>
  <c r="G2602" i="1" s="1"/>
  <c r="O2602" i="1" s="1"/>
  <c r="AA2602" i="1" s="1"/>
  <c r="AB2602" i="1" s="1"/>
  <c r="Y2601" i="1"/>
  <c r="AE2601" i="1" s="1"/>
  <c r="AF2601" i="1" s="1"/>
  <c r="F2601" i="1"/>
  <c r="L2601" i="1" s="1"/>
  <c r="N2601" i="1" s="1"/>
  <c r="D2601" i="1"/>
  <c r="C2601" i="1"/>
  <c r="G2601" i="1" s="1"/>
  <c r="O2601" i="1" s="1"/>
  <c r="Y2600" i="1"/>
  <c r="AE2600" i="1" s="1"/>
  <c r="AF2600" i="1" s="1"/>
  <c r="K2600" i="1"/>
  <c r="M2600" i="1" s="1"/>
  <c r="F2600" i="1"/>
  <c r="L2600" i="1" s="1"/>
  <c r="N2600" i="1" s="1"/>
  <c r="D2600" i="1"/>
  <c r="C2600" i="1"/>
  <c r="G2600" i="1" s="1"/>
  <c r="O2600" i="1" s="1"/>
  <c r="Y2599" i="1"/>
  <c r="AE2599" i="1" s="1"/>
  <c r="AF2599" i="1" s="1"/>
  <c r="K2599" i="1"/>
  <c r="M2599" i="1" s="1"/>
  <c r="F2599" i="1"/>
  <c r="L2599" i="1" s="1"/>
  <c r="N2599" i="1" s="1"/>
  <c r="D2599" i="1"/>
  <c r="C2599" i="1"/>
  <c r="G2599" i="1" s="1"/>
  <c r="O2599" i="1" s="1"/>
  <c r="Y2598" i="1"/>
  <c r="AE2598" i="1" s="1"/>
  <c r="AF2598" i="1" s="1"/>
  <c r="F2598" i="1"/>
  <c r="L2598" i="1" s="1"/>
  <c r="N2598" i="1" s="1"/>
  <c r="D2598" i="1"/>
  <c r="C2598" i="1"/>
  <c r="G2598" i="1" s="1"/>
  <c r="O2598" i="1" s="1"/>
  <c r="AA2598" i="1" s="1"/>
  <c r="AB2598" i="1" s="1"/>
  <c r="Y2597" i="1"/>
  <c r="AE2597" i="1" s="1"/>
  <c r="AF2597" i="1" s="1"/>
  <c r="F2597" i="1"/>
  <c r="L2597" i="1" s="1"/>
  <c r="N2597" i="1" s="1"/>
  <c r="D2597" i="1"/>
  <c r="C2597" i="1"/>
  <c r="Y2596" i="1"/>
  <c r="AE2596" i="1" s="1"/>
  <c r="AF2596" i="1" s="1"/>
  <c r="K2596" i="1"/>
  <c r="M2596" i="1" s="1"/>
  <c r="F2596" i="1"/>
  <c r="L2596" i="1" s="1"/>
  <c r="N2596" i="1" s="1"/>
  <c r="D2596" i="1"/>
  <c r="H2596" i="1" s="1"/>
  <c r="P2596" i="1" s="1"/>
  <c r="C2596" i="1"/>
  <c r="G2596" i="1" s="1"/>
  <c r="O2596" i="1" s="1"/>
  <c r="AA2596" i="1" s="1"/>
  <c r="AB2596" i="1" s="1"/>
  <c r="Y2595" i="1"/>
  <c r="AE2595" i="1" s="1"/>
  <c r="AF2595" i="1" s="1"/>
  <c r="F2595" i="1"/>
  <c r="L2595" i="1" s="1"/>
  <c r="N2595" i="1" s="1"/>
  <c r="D2595" i="1"/>
  <c r="C2595" i="1"/>
  <c r="Y2594" i="1"/>
  <c r="AE2594" i="1" s="1"/>
  <c r="AF2594" i="1" s="1"/>
  <c r="G2594" i="1"/>
  <c r="O2594" i="1" s="1"/>
  <c r="AA2594" i="1" s="1"/>
  <c r="AB2594" i="1" s="1"/>
  <c r="F2594" i="1"/>
  <c r="L2594" i="1" s="1"/>
  <c r="N2594" i="1" s="1"/>
  <c r="D2594" i="1"/>
  <c r="C2594" i="1"/>
  <c r="Y2593" i="1"/>
  <c r="AE2593" i="1" s="1"/>
  <c r="AF2593" i="1" s="1"/>
  <c r="F2593" i="1"/>
  <c r="L2593" i="1" s="1"/>
  <c r="N2593" i="1" s="1"/>
  <c r="D2593" i="1"/>
  <c r="C2593" i="1"/>
  <c r="Y2592" i="1"/>
  <c r="AE2592" i="1" s="1"/>
  <c r="AF2592" i="1" s="1"/>
  <c r="F2592" i="1"/>
  <c r="L2592" i="1" s="1"/>
  <c r="N2592" i="1" s="1"/>
  <c r="D2592" i="1"/>
  <c r="C2592" i="1"/>
  <c r="Y2591" i="1"/>
  <c r="AE2591" i="1" s="1"/>
  <c r="AF2591" i="1" s="1"/>
  <c r="K2591" i="1"/>
  <c r="M2591" i="1" s="1"/>
  <c r="F2591" i="1"/>
  <c r="L2591" i="1" s="1"/>
  <c r="N2591" i="1" s="1"/>
  <c r="D2591" i="1"/>
  <c r="C2591" i="1"/>
  <c r="Y2590" i="1"/>
  <c r="AE2590" i="1" s="1"/>
  <c r="AF2590" i="1" s="1"/>
  <c r="F2590" i="1"/>
  <c r="L2590" i="1" s="1"/>
  <c r="N2590" i="1" s="1"/>
  <c r="D2590" i="1"/>
  <c r="H2590" i="1" s="1"/>
  <c r="P2590" i="1" s="1"/>
  <c r="C2590" i="1"/>
  <c r="G2590" i="1" s="1"/>
  <c r="O2590" i="1" s="1"/>
  <c r="AA2590" i="1" s="1"/>
  <c r="AB2590" i="1" s="1"/>
  <c r="Y2589" i="1"/>
  <c r="AE2589" i="1" s="1"/>
  <c r="AF2589" i="1" s="1"/>
  <c r="F2589" i="1"/>
  <c r="L2589" i="1" s="1"/>
  <c r="N2589" i="1" s="1"/>
  <c r="D2589" i="1"/>
  <c r="C2589" i="1"/>
  <c r="G2589" i="1" s="1"/>
  <c r="O2589" i="1" s="1"/>
  <c r="Y2588" i="1"/>
  <c r="AE2588" i="1" s="1"/>
  <c r="AF2588" i="1" s="1"/>
  <c r="G2588" i="1"/>
  <c r="O2588" i="1" s="1"/>
  <c r="F2588" i="1"/>
  <c r="L2588" i="1" s="1"/>
  <c r="N2588" i="1" s="1"/>
  <c r="D2588" i="1"/>
  <c r="C2588" i="1"/>
  <c r="Y2587" i="1"/>
  <c r="AE2587" i="1" s="1"/>
  <c r="AF2587" i="1" s="1"/>
  <c r="K2587" i="1"/>
  <c r="M2587" i="1" s="1"/>
  <c r="F2587" i="1"/>
  <c r="L2587" i="1" s="1"/>
  <c r="N2587" i="1" s="1"/>
  <c r="D2587" i="1"/>
  <c r="C2587" i="1"/>
  <c r="G2587" i="1" s="1"/>
  <c r="O2587" i="1" s="1"/>
  <c r="Y2586" i="1"/>
  <c r="AE2586" i="1" s="1"/>
  <c r="AF2586" i="1" s="1"/>
  <c r="F2586" i="1"/>
  <c r="L2586" i="1" s="1"/>
  <c r="N2586" i="1" s="1"/>
  <c r="D2586" i="1"/>
  <c r="H2586" i="1" s="1"/>
  <c r="P2586" i="1" s="1"/>
  <c r="C2586" i="1"/>
  <c r="G2586" i="1" s="1"/>
  <c r="O2586" i="1" s="1"/>
  <c r="AA2586" i="1" s="1"/>
  <c r="AB2586" i="1" s="1"/>
  <c r="Y2585" i="1"/>
  <c r="AE2585" i="1" s="1"/>
  <c r="AF2585" i="1" s="1"/>
  <c r="F2585" i="1"/>
  <c r="L2585" i="1" s="1"/>
  <c r="N2585" i="1" s="1"/>
  <c r="D2585" i="1"/>
  <c r="C2585" i="1"/>
  <c r="G2585" i="1" s="1"/>
  <c r="O2585" i="1" s="1"/>
  <c r="Y2584" i="1"/>
  <c r="AE2584" i="1" s="1"/>
  <c r="AF2584" i="1" s="1"/>
  <c r="K2584" i="1"/>
  <c r="M2584" i="1" s="1"/>
  <c r="F2584" i="1"/>
  <c r="L2584" i="1" s="1"/>
  <c r="N2584" i="1" s="1"/>
  <c r="D2584" i="1"/>
  <c r="C2584" i="1"/>
  <c r="G2584" i="1" s="1"/>
  <c r="O2584" i="1" s="1"/>
  <c r="AA2584" i="1" s="1"/>
  <c r="AB2584" i="1" s="1"/>
  <c r="Y2583" i="1"/>
  <c r="AE2583" i="1" s="1"/>
  <c r="AF2583" i="1" s="1"/>
  <c r="K2583" i="1"/>
  <c r="M2583" i="1" s="1"/>
  <c r="F2583" i="1"/>
  <c r="L2583" i="1" s="1"/>
  <c r="N2583" i="1" s="1"/>
  <c r="D2583" i="1"/>
  <c r="C2583" i="1"/>
  <c r="G2583" i="1" s="1"/>
  <c r="O2583" i="1" s="1"/>
  <c r="Y2582" i="1"/>
  <c r="AE2582" i="1" s="1"/>
  <c r="AF2582" i="1" s="1"/>
  <c r="F2582" i="1"/>
  <c r="L2582" i="1" s="1"/>
  <c r="N2582" i="1" s="1"/>
  <c r="D2582" i="1"/>
  <c r="C2582" i="1"/>
  <c r="G2582" i="1" s="1"/>
  <c r="O2582" i="1" s="1"/>
  <c r="Y2581" i="1"/>
  <c r="AE2581" i="1" s="1"/>
  <c r="AF2581" i="1" s="1"/>
  <c r="F2581" i="1"/>
  <c r="L2581" i="1" s="1"/>
  <c r="N2581" i="1" s="1"/>
  <c r="D2581" i="1"/>
  <c r="C2581" i="1"/>
  <c r="Y2580" i="1"/>
  <c r="AE2580" i="1" s="1"/>
  <c r="AF2580" i="1" s="1"/>
  <c r="F2580" i="1"/>
  <c r="L2580" i="1" s="1"/>
  <c r="N2580" i="1" s="1"/>
  <c r="D2580" i="1"/>
  <c r="C2580" i="1"/>
  <c r="Y2579" i="1"/>
  <c r="AE2579" i="1" s="1"/>
  <c r="AF2579" i="1" s="1"/>
  <c r="F2579" i="1"/>
  <c r="L2579" i="1" s="1"/>
  <c r="N2579" i="1" s="1"/>
  <c r="D2579" i="1"/>
  <c r="C2579" i="1"/>
  <c r="Y2578" i="1"/>
  <c r="AE2578" i="1" s="1"/>
  <c r="AF2578" i="1" s="1"/>
  <c r="F2578" i="1"/>
  <c r="L2578" i="1" s="1"/>
  <c r="N2578" i="1" s="1"/>
  <c r="D2578" i="1"/>
  <c r="C2578" i="1"/>
  <c r="Y2577" i="1"/>
  <c r="AE2577" i="1" s="1"/>
  <c r="AF2577" i="1" s="1"/>
  <c r="F2577" i="1"/>
  <c r="L2577" i="1" s="1"/>
  <c r="N2577" i="1" s="1"/>
  <c r="D2577" i="1"/>
  <c r="C2577" i="1"/>
  <c r="Y2576" i="1"/>
  <c r="AE2576" i="1" s="1"/>
  <c r="AF2576" i="1" s="1"/>
  <c r="F2576" i="1"/>
  <c r="L2576" i="1" s="1"/>
  <c r="N2576" i="1" s="1"/>
  <c r="D2576" i="1"/>
  <c r="C2576" i="1"/>
  <c r="Y2575" i="1"/>
  <c r="AE2575" i="1" s="1"/>
  <c r="AF2575" i="1" s="1"/>
  <c r="F2575" i="1"/>
  <c r="L2575" i="1" s="1"/>
  <c r="N2575" i="1" s="1"/>
  <c r="D2575" i="1"/>
  <c r="C2575" i="1"/>
  <c r="Y2574" i="1"/>
  <c r="AE2574" i="1" s="1"/>
  <c r="AF2574" i="1" s="1"/>
  <c r="F2574" i="1"/>
  <c r="L2574" i="1" s="1"/>
  <c r="N2574" i="1" s="1"/>
  <c r="D2574" i="1"/>
  <c r="C2574" i="1"/>
  <c r="Y2573" i="1"/>
  <c r="AE2573" i="1" s="1"/>
  <c r="AF2573" i="1" s="1"/>
  <c r="F2573" i="1"/>
  <c r="L2573" i="1" s="1"/>
  <c r="N2573" i="1" s="1"/>
  <c r="D2573" i="1"/>
  <c r="C2573" i="1"/>
  <c r="Y2572" i="1"/>
  <c r="AE2572" i="1" s="1"/>
  <c r="AF2572" i="1" s="1"/>
  <c r="F2572" i="1"/>
  <c r="L2572" i="1" s="1"/>
  <c r="N2572" i="1" s="1"/>
  <c r="D2572" i="1"/>
  <c r="C2572" i="1"/>
  <c r="Y2571" i="1"/>
  <c r="AE2571" i="1" s="1"/>
  <c r="AF2571" i="1" s="1"/>
  <c r="F2571" i="1"/>
  <c r="L2571" i="1" s="1"/>
  <c r="N2571" i="1" s="1"/>
  <c r="D2571" i="1"/>
  <c r="C2571" i="1"/>
  <c r="Y2570" i="1"/>
  <c r="AE2570" i="1" s="1"/>
  <c r="AF2570" i="1" s="1"/>
  <c r="F2570" i="1"/>
  <c r="L2570" i="1" s="1"/>
  <c r="N2570" i="1" s="1"/>
  <c r="D2570" i="1"/>
  <c r="C2570" i="1"/>
  <c r="Y2569" i="1"/>
  <c r="AE2569" i="1" s="1"/>
  <c r="AF2569" i="1" s="1"/>
  <c r="F2569" i="1"/>
  <c r="L2569" i="1" s="1"/>
  <c r="N2569" i="1" s="1"/>
  <c r="D2569" i="1"/>
  <c r="C2569" i="1"/>
  <c r="Y2568" i="1"/>
  <c r="AE2568" i="1" s="1"/>
  <c r="AF2568" i="1" s="1"/>
  <c r="F2568" i="1"/>
  <c r="L2568" i="1" s="1"/>
  <c r="N2568" i="1" s="1"/>
  <c r="D2568" i="1"/>
  <c r="C2568" i="1"/>
  <c r="Y2567" i="1"/>
  <c r="AE2567" i="1" s="1"/>
  <c r="AF2567" i="1" s="1"/>
  <c r="F2567" i="1"/>
  <c r="D2567" i="1"/>
  <c r="C2567" i="1"/>
  <c r="Y2566" i="1"/>
  <c r="AE2566" i="1" s="1"/>
  <c r="AF2566" i="1" s="1"/>
  <c r="F2566" i="1"/>
  <c r="L2566" i="1" s="1"/>
  <c r="N2566" i="1" s="1"/>
  <c r="D2566" i="1"/>
  <c r="C2566" i="1"/>
  <c r="Y2565" i="1"/>
  <c r="AE2565" i="1" s="1"/>
  <c r="AF2565" i="1" s="1"/>
  <c r="K2565" i="1"/>
  <c r="M2565" i="1" s="1"/>
  <c r="F2565" i="1"/>
  <c r="L2565" i="1" s="1"/>
  <c r="N2565" i="1" s="1"/>
  <c r="D2565" i="1"/>
  <c r="C2565" i="1"/>
  <c r="G2565" i="1" s="1"/>
  <c r="O2565" i="1" s="1"/>
  <c r="AA2565" i="1" s="1"/>
  <c r="AB2565" i="1" s="1"/>
  <c r="Y2564" i="1"/>
  <c r="AE2564" i="1" s="1"/>
  <c r="AF2564" i="1" s="1"/>
  <c r="F2564" i="1"/>
  <c r="L2564" i="1" s="1"/>
  <c r="N2564" i="1" s="1"/>
  <c r="D2564" i="1"/>
  <c r="H2564" i="1" s="1"/>
  <c r="P2564" i="1" s="1"/>
  <c r="C2564" i="1"/>
  <c r="Y2563" i="1"/>
  <c r="F2563" i="1"/>
  <c r="D2563" i="1"/>
  <c r="C2563" i="1"/>
  <c r="Y2562" i="1"/>
  <c r="AE2562" i="1" s="1"/>
  <c r="AF2562" i="1" s="1"/>
  <c r="F2562" i="1"/>
  <c r="L2562" i="1" s="1"/>
  <c r="N2562" i="1" s="1"/>
  <c r="D2562" i="1"/>
  <c r="H2562" i="1" s="1"/>
  <c r="P2562" i="1" s="1"/>
  <c r="C2562" i="1"/>
  <c r="Y2561" i="1"/>
  <c r="AE2561" i="1" s="1"/>
  <c r="AF2561" i="1" s="1"/>
  <c r="F2561" i="1"/>
  <c r="L2561" i="1" s="1"/>
  <c r="N2561" i="1" s="1"/>
  <c r="D2561" i="1"/>
  <c r="C2561" i="1"/>
  <c r="Y2560" i="1"/>
  <c r="AE2560" i="1" s="1"/>
  <c r="AF2560" i="1" s="1"/>
  <c r="K2560" i="1"/>
  <c r="M2560" i="1" s="1"/>
  <c r="F2560" i="1"/>
  <c r="L2560" i="1" s="1"/>
  <c r="N2560" i="1" s="1"/>
  <c r="D2560" i="1"/>
  <c r="H2560" i="1" s="1"/>
  <c r="P2560" i="1" s="1"/>
  <c r="C2560" i="1"/>
  <c r="G2560" i="1" s="1"/>
  <c r="O2560" i="1" s="1"/>
  <c r="Y2559" i="1"/>
  <c r="F2559" i="1"/>
  <c r="D2559" i="1"/>
  <c r="C2559" i="1"/>
  <c r="Y2558" i="1"/>
  <c r="AE2558" i="1" s="1"/>
  <c r="AF2558" i="1" s="1"/>
  <c r="F2558" i="1"/>
  <c r="L2558" i="1" s="1"/>
  <c r="N2558" i="1" s="1"/>
  <c r="D2558" i="1"/>
  <c r="H2558" i="1" s="1"/>
  <c r="P2558" i="1" s="1"/>
  <c r="C2558" i="1"/>
  <c r="Y2557" i="1"/>
  <c r="AE2557" i="1" s="1"/>
  <c r="AF2557" i="1" s="1"/>
  <c r="F2557" i="1"/>
  <c r="L2557" i="1" s="1"/>
  <c r="N2557" i="1" s="1"/>
  <c r="D2557" i="1"/>
  <c r="H2557" i="1" s="1"/>
  <c r="P2557" i="1" s="1"/>
  <c r="C2557" i="1"/>
  <c r="Y2556" i="1"/>
  <c r="AE2556" i="1" s="1"/>
  <c r="AF2556" i="1" s="1"/>
  <c r="F2556" i="1"/>
  <c r="L2556" i="1" s="1"/>
  <c r="N2556" i="1" s="1"/>
  <c r="D2556" i="1"/>
  <c r="C2556" i="1"/>
  <c r="Y2555" i="1"/>
  <c r="AE2555" i="1" s="1"/>
  <c r="AF2555" i="1" s="1"/>
  <c r="K2555" i="1"/>
  <c r="M2555" i="1" s="1"/>
  <c r="F2555" i="1"/>
  <c r="L2555" i="1" s="1"/>
  <c r="N2555" i="1" s="1"/>
  <c r="D2555" i="1"/>
  <c r="C2555" i="1"/>
  <c r="G2555" i="1" s="1"/>
  <c r="O2555" i="1" s="1"/>
  <c r="Y2554" i="1"/>
  <c r="AE2554" i="1" s="1"/>
  <c r="AF2554" i="1" s="1"/>
  <c r="K2554" i="1"/>
  <c r="M2554" i="1" s="1"/>
  <c r="F2554" i="1"/>
  <c r="L2554" i="1" s="1"/>
  <c r="N2554" i="1" s="1"/>
  <c r="D2554" i="1"/>
  <c r="H2554" i="1" s="1"/>
  <c r="P2554" i="1" s="1"/>
  <c r="C2554" i="1"/>
  <c r="Y2553" i="1"/>
  <c r="AE2553" i="1" s="1"/>
  <c r="AF2553" i="1" s="1"/>
  <c r="F2553" i="1"/>
  <c r="L2553" i="1" s="1"/>
  <c r="N2553" i="1" s="1"/>
  <c r="D2553" i="1"/>
  <c r="H2553" i="1" s="1"/>
  <c r="P2553" i="1" s="1"/>
  <c r="C2553" i="1"/>
  <c r="Y2552" i="1"/>
  <c r="AE2552" i="1" s="1"/>
  <c r="AF2552" i="1" s="1"/>
  <c r="F2552" i="1"/>
  <c r="L2552" i="1" s="1"/>
  <c r="N2552" i="1" s="1"/>
  <c r="D2552" i="1"/>
  <c r="C2552" i="1"/>
  <c r="Y2551" i="1"/>
  <c r="AE2551" i="1" s="1"/>
  <c r="AF2551" i="1" s="1"/>
  <c r="K2551" i="1"/>
  <c r="M2551" i="1" s="1"/>
  <c r="F2551" i="1"/>
  <c r="L2551" i="1" s="1"/>
  <c r="N2551" i="1" s="1"/>
  <c r="D2551" i="1"/>
  <c r="C2551" i="1"/>
  <c r="G2551" i="1" s="1"/>
  <c r="O2551" i="1" s="1"/>
  <c r="Y2550" i="1"/>
  <c r="AE2550" i="1" s="1"/>
  <c r="AF2550" i="1" s="1"/>
  <c r="F2550" i="1"/>
  <c r="L2550" i="1" s="1"/>
  <c r="N2550" i="1" s="1"/>
  <c r="D2550" i="1"/>
  <c r="H2550" i="1" s="1"/>
  <c r="P2550" i="1" s="1"/>
  <c r="C2550" i="1"/>
  <c r="Y2549" i="1"/>
  <c r="F2549" i="1"/>
  <c r="D2549" i="1"/>
  <c r="C2549" i="1"/>
  <c r="Y2548" i="1"/>
  <c r="AE2548" i="1" s="1"/>
  <c r="AF2548" i="1" s="1"/>
  <c r="K2548" i="1"/>
  <c r="M2548" i="1" s="1"/>
  <c r="F2548" i="1"/>
  <c r="L2548" i="1" s="1"/>
  <c r="N2548" i="1" s="1"/>
  <c r="D2548" i="1"/>
  <c r="C2548" i="1"/>
  <c r="G2548" i="1" s="1"/>
  <c r="O2548" i="1" s="1"/>
  <c r="Y2547" i="1"/>
  <c r="AE2547" i="1" s="1"/>
  <c r="AF2547" i="1" s="1"/>
  <c r="F2547" i="1"/>
  <c r="L2547" i="1" s="1"/>
  <c r="N2547" i="1" s="1"/>
  <c r="D2547" i="1"/>
  <c r="H2547" i="1" s="1"/>
  <c r="P2547" i="1" s="1"/>
  <c r="C2547" i="1"/>
  <c r="Y2546" i="1"/>
  <c r="AE2546" i="1" s="1"/>
  <c r="AF2546" i="1" s="1"/>
  <c r="F2546" i="1"/>
  <c r="L2546" i="1" s="1"/>
  <c r="N2546" i="1" s="1"/>
  <c r="D2546" i="1"/>
  <c r="C2546" i="1"/>
  <c r="Y2545" i="1"/>
  <c r="F2545" i="1"/>
  <c r="D2545" i="1"/>
  <c r="C2545" i="1"/>
  <c r="Y2544" i="1"/>
  <c r="AE2544" i="1" s="1"/>
  <c r="AF2544" i="1" s="1"/>
  <c r="M2544" i="1"/>
  <c r="K2544" i="1"/>
  <c r="F2544" i="1"/>
  <c r="L2544" i="1" s="1"/>
  <c r="N2544" i="1" s="1"/>
  <c r="D2544" i="1"/>
  <c r="H2544" i="1" s="1"/>
  <c r="P2544" i="1" s="1"/>
  <c r="C2544" i="1"/>
  <c r="G2544" i="1" s="1"/>
  <c r="O2544" i="1" s="1"/>
  <c r="AA2544" i="1" s="1"/>
  <c r="AB2544" i="1" s="1"/>
  <c r="Y2543" i="1"/>
  <c r="AE2543" i="1" s="1"/>
  <c r="AF2543" i="1" s="1"/>
  <c r="F2543" i="1"/>
  <c r="L2543" i="1" s="1"/>
  <c r="N2543" i="1" s="1"/>
  <c r="D2543" i="1"/>
  <c r="C2543" i="1"/>
  <c r="Y2542" i="1"/>
  <c r="AE2542" i="1" s="1"/>
  <c r="AF2542" i="1" s="1"/>
  <c r="H2542" i="1"/>
  <c r="P2542" i="1" s="1"/>
  <c r="F2542" i="1"/>
  <c r="L2542" i="1" s="1"/>
  <c r="N2542" i="1" s="1"/>
  <c r="D2542" i="1"/>
  <c r="C2542" i="1"/>
  <c r="Y2541" i="1"/>
  <c r="F2541" i="1"/>
  <c r="D2541" i="1"/>
  <c r="C2541" i="1"/>
  <c r="Y2540" i="1"/>
  <c r="AC2540" i="1" s="1"/>
  <c r="AD2540" i="1" s="1"/>
  <c r="F2540" i="1"/>
  <c r="L2540" i="1" s="1"/>
  <c r="N2540" i="1" s="1"/>
  <c r="D2540" i="1"/>
  <c r="H2540" i="1" s="1"/>
  <c r="P2540" i="1" s="1"/>
  <c r="C2540" i="1"/>
  <c r="Y2539" i="1"/>
  <c r="AE2539" i="1" s="1"/>
  <c r="AF2539" i="1" s="1"/>
  <c r="K2539" i="1"/>
  <c r="M2539" i="1" s="1"/>
  <c r="H2539" i="1"/>
  <c r="P2539" i="1" s="1"/>
  <c r="F2539" i="1"/>
  <c r="L2539" i="1" s="1"/>
  <c r="N2539" i="1" s="1"/>
  <c r="D2539" i="1"/>
  <c r="C2539" i="1"/>
  <c r="G2539" i="1" s="1"/>
  <c r="O2539" i="1" s="1"/>
  <c r="AA2539" i="1" s="1"/>
  <c r="AB2539" i="1" s="1"/>
  <c r="Y2538" i="1"/>
  <c r="AE2538" i="1" s="1"/>
  <c r="AF2538" i="1" s="1"/>
  <c r="F2538" i="1"/>
  <c r="L2538" i="1" s="1"/>
  <c r="N2538" i="1" s="1"/>
  <c r="D2538" i="1"/>
  <c r="H2538" i="1" s="1"/>
  <c r="P2538" i="1" s="1"/>
  <c r="C2538" i="1"/>
  <c r="Y2537" i="1"/>
  <c r="F2537" i="1"/>
  <c r="D2537" i="1"/>
  <c r="H2537" i="1" s="1"/>
  <c r="P2537" i="1" s="1"/>
  <c r="C2537" i="1"/>
  <c r="Y2536" i="1"/>
  <c r="AE2536" i="1" s="1"/>
  <c r="AF2536" i="1" s="1"/>
  <c r="F2536" i="1"/>
  <c r="L2536" i="1" s="1"/>
  <c r="N2536" i="1" s="1"/>
  <c r="D2536" i="1"/>
  <c r="C2536" i="1"/>
  <c r="Y2535" i="1"/>
  <c r="AE2535" i="1" s="1"/>
  <c r="AF2535" i="1" s="1"/>
  <c r="K2535" i="1"/>
  <c r="M2535" i="1" s="1"/>
  <c r="F2535" i="1"/>
  <c r="L2535" i="1" s="1"/>
  <c r="N2535" i="1" s="1"/>
  <c r="D2535" i="1"/>
  <c r="H2535" i="1" s="1"/>
  <c r="P2535" i="1" s="1"/>
  <c r="C2535" i="1"/>
  <c r="G2535" i="1" s="1"/>
  <c r="O2535" i="1" s="1"/>
  <c r="Y2534" i="1"/>
  <c r="AE2534" i="1" s="1"/>
  <c r="AF2534" i="1" s="1"/>
  <c r="F2534" i="1"/>
  <c r="L2534" i="1" s="1"/>
  <c r="N2534" i="1" s="1"/>
  <c r="D2534" i="1"/>
  <c r="H2534" i="1" s="1"/>
  <c r="P2534" i="1" s="1"/>
  <c r="C2534" i="1"/>
  <c r="Y2533" i="1"/>
  <c r="F2533" i="1"/>
  <c r="D2533" i="1"/>
  <c r="C2533" i="1"/>
  <c r="Y2532" i="1"/>
  <c r="AE2532" i="1" s="1"/>
  <c r="AF2532" i="1" s="1"/>
  <c r="K2532" i="1"/>
  <c r="M2532" i="1" s="1"/>
  <c r="F2532" i="1"/>
  <c r="L2532" i="1" s="1"/>
  <c r="N2532" i="1" s="1"/>
  <c r="D2532" i="1"/>
  <c r="C2532" i="1"/>
  <c r="G2532" i="1" s="1"/>
  <c r="O2532" i="1" s="1"/>
  <c r="Y2531" i="1"/>
  <c r="AE2531" i="1" s="1"/>
  <c r="AF2531" i="1" s="1"/>
  <c r="F2531" i="1"/>
  <c r="L2531" i="1" s="1"/>
  <c r="N2531" i="1" s="1"/>
  <c r="D2531" i="1"/>
  <c r="H2531" i="1" s="1"/>
  <c r="P2531" i="1" s="1"/>
  <c r="C2531" i="1"/>
  <c r="Y2530" i="1"/>
  <c r="AE2530" i="1" s="1"/>
  <c r="AF2530" i="1" s="1"/>
  <c r="F2530" i="1"/>
  <c r="L2530" i="1" s="1"/>
  <c r="N2530" i="1" s="1"/>
  <c r="D2530" i="1"/>
  <c r="C2530" i="1"/>
  <c r="Y2529" i="1"/>
  <c r="F2529" i="1"/>
  <c r="D2529" i="1"/>
  <c r="C2529" i="1"/>
  <c r="Y2528" i="1"/>
  <c r="AE2528" i="1" s="1"/>
  <c r="AF2528" i="1" s="1"/>
  <c r="M2528" i="1"/>
  <c r="K2528" i="1"/>
  <c r="F2528" i="1"/>
  <c r="L2528" i="1" s="1"/>
  <c r="N2528" i="1" s="1"/>
  <c r="D2528" i="1"/>
  <c r="H2528" i="1" s="1"/>
  <c r="P2528" i="1" s="1"/>
  <c r="C2528" i="1"/>
  <c r="G2528" i="1" s="1"/>
  <c r="O2528" i="1" s="1"/>
  <c r="Y2527" i="1"/>
  <c r="AE2527" i="1" s="1"/>
  <c r="AF2527" i="1" s="1"/>
  <c r="F2527" i="1"/>
  <c r="L2527" i="1" s="1"/>
  <c r="N2527" i="1" s="1"/>
  <c r="D2527" i="1"/>
  <c r="C2527" i="1"/>
  <c r="Y2526" i="1"/>
  <c r="AE2526" i="1" s="1"/>
  <c r="AF2526" i="1" s="1"/>
  <c r="H2526" i="1"/>
  <c r="P2526" i="1" s="1"/>
  <c r="F2526" i="1"/>
  <c r="L2526" i="1" s="1"/>
  <c r="N2526" i="1" s="1"/>
  <c r="D2526" i="1"/>
  <c r="C2526" i="1"/>
  <c r="Y2525" i="1"/>
  <c r="F2525" i="1"/>
  <c r="L2525" i="1" s="1"/>
  <c r="N2525" i="1" s="1"/>
  <c r="D2525" i="1"/>
  <c r="H2525" i="1" s="1"/>
  <c r="P2525" i="1" s="1"/>
  <c r="C2525" i="1"/>
  <c r="G2525" i="1" s="1"/>
  <c r="O2525" i="1" s="1"/>
  <c r="Y2524" i="1"/>
  <c r="AC2524" i="1" s="1"/>
  <c r="AD2524" i="1" s="1"/>
  <c r="F2524" i="1"/>
  <c r="K2524" i="1" s="1"/>
  <c r="M2524" i="1" s="1"/>
  <c r="D2524" i="1"/>
  <c r="H2524" i="1" s="1"/>
  <c r="P2524" i="1" s="1"/>
  <c r="C2524" i="1"/>
  <c r="G2524" i="1" s="1"/>
  <c r="O2524" i="1" s="1"/>
  <c r="Y2523" i="1"/>
  <c r="AE2523" i="1" s="1"/>
  <c r="AF2523" i="1" s="1"/>
  <c r="F2523" i="1"/>
  <c r="K2523" i="1" s="1"/>
  <c r="M2523" i="1" s="1"/>
  <c r="D2523" i="1"/>
  <c r="H2523" i="1" s="1"/>
  <c r="P2523" i="1" s="1"/>
  <c r="C2523" i="1"/>
  <c r="Y2522" i="1"/>
  <c r="AE2522" i="1" s="1"/>
  <c r="AF2522" i="1" s="1"/>
  <c r="F2522" i="1"/>
  <c r="K2522" i="1" s="1"/>
  <c r="M2522" i="1" s="1"/>
  <c r="D2522" i="1"/>
  <c r="H2522" i="1" s="1"/>
  <c r="P2522" i="1" s="1"/>
  <c r="C2522" i="1"/>
  <c r="Y2521" i="1"/>
  <c r="F2521" i="1"/>
  <c r="K2521" i="1" s="1"/>
  <c r="M2521" i="1" s="1"/>
  <c r="D2521" i="1"/>
  <c r="C2521" i="1"/>
  <c r="Y2520" i="1"/>
  <c r="AE2520" i="1" s="1"/>
  <c r="AF2520" i="1" s="1"/>
  <c r="F2520" i="1"/>
  <c r="K2520" i="1" s="1"/>
  <c r="M2520" i="1" s="1"/>
  <c r="D2520" i="1"/>
  <c r="C2520" i="1"/>
  <c r="Y2519" i="1"/>
  <c r="AE2519" i="1" s="1"/>
  <c r="AF2519" i="1" s="1"/>
  <c r="F2519" i="1"/>
  <c r="K2519" i="1" s="1"/>
  <c r="M2519" i="1" s="1"/>
  <c r="D2519" i="1"/>
  <c r="C2519" i="1"/>
  <c r="Y2518" i="1"/>
  <c r="AE2518" i="1" s="1"/>
  <c r="AF2518" i="1" s="1"/>
  <c r="H2518" i="1"/>
  <c r="P2518" i="1" s="1"/>
  <c r="F2518" i="1"/>
  <c r="K2518" i="1" s="1"/>
  <c r="M2518" i="1" s="1"/>
  <c r="D2518" i="1"/>
  <c r="C2518" i="1"/>
  <c r="Y2517" i="1"/>
  <c r="F2517" i="1"/>
  <c r="K2517" i="1" s="1"/>
  <c r="M2517" i="1" s="1"/>
  <c r="D2517" i="1"/>
  <c r="H2517" i="1" s="1"/>
  <c r="P2517" i="1" s="1"/>
  <c r="C2517" i="1"/>
  <c r="G2517" i="1" s="1"/>
  <c r="O2517" i="1" s="1"/>
  <c r="AA2517" i="1" s="1"/>
  <c r="AB2517" i="1" s="1"/>
  <c r="Y2516" i="1"/>
  <c r="AE2516" i="1" s="1"/>
  <c r="AF2516" i="1" s="1"/>
  <c r="F2516" i="1"/>
  <c r="K2516" i="1" s="1"/>
  <c r="M2516" i="1" s="1"/>
  <c r="D2516" i="1"/>
  <c r="H2516" i="1" s="1"/>
  <c r="P2516" i="1" s="1"/>
  <c r="C2516" i="1"/>
  <c r="G2516" i="1" s="1"/>
  <c r="O2516" i="1" s="1"/>
  <c r="Y2515" i="1"/>
  <c r="AE2515" i="1" s="1"/>
  <c r="AF2515" i="1" s="1"/>
  <c r="F2515" i="1"/>
  <c r="K2515" i="1" s="1"/>
  <c r="M2515" i="1" s="1"/>
  <c r="D2515" i="1"/>
  <c r="H2515" i="1" s="1"/>
  <c r="P2515" i="1" s="1"/>
  <c r="C2515" i="1"/>
  <c r="Y2514" i="1"/>
  <c r="AE2514" i="1" s="1"/>
  <c r="AF2514" i="1" s="1"/>
  <c r="F2514" i="1"/>
  <c r="K2514" i="1" s="1"/>
  <c r="M2514" i="1" s="1"/>
  <c r="D2514" i="1"/>
  <c r="H2514" i="1" s="1"/>
  <c r="P2514" i="1" s="1"/>
  <c r="C2514" i="1"/>
  <c r="Y2513" i="1"/>
  <c r="F2513" i="1"/>
  <c r="D2513" i="1"/>
  <c r="C2513" i="1"/>
  <c r="Y2512" i="1"/>
  <c r="AE2512" i="1" s="1"/>
  <c r="AF2512" i="1" s="1"/>
  <c r="L2512" i="1"/>
  <c r="N2512" i="1" s="1"/>
  <c r="F2512" i="1"/>
  <c r="K2512" i="1" s="1"/>
  <c r="M2512" i="1" s="1"/>
  <c r="D2512" i="1"/>
  <c r="C2512" i="1"/>
  <c r="G2512" i="1" s="1"/>
  <c r="O2512" i="1" s="1"/>
  <c r="Y2511" i="1"/>
  <c r="AE2511" i="1" s="1"/>
  <c r="AF2511" i="1" s="1"/>
  <c r="F2511" i="1"/>
  <c r="K2511" i="1" s="1"/>
  <c r="M2511" i="1" s="1"/>
  <c r="D2511" i="1"/>
  <c r="H2511" i="1" s="1"/>
  <c r="P2511" i="1" s="1"/>
  <c r="C2511" i="1"/>
  <c r="Y2510" i="1"/>
  <c r="F2510" i="1"/>
  <c r="K2510" i="1" s="1"/>
  <c r="M2510" i="1" s="1"/>
  <c r="D2510" i="1"/>
  <c r="H2510" i="1" s="1"/>
  <c r="P2510" i="1" s="1"/>
  <c r="C2510" i="1"/>
  <c r="Y2509" i="1"/>
  <c r="F2509" i="1"/>
  <c r="D2509" i="1"/>
  <c r="C2509" i="1"/>
  <c r="Y2508" i="1"/>
  <c r="AC2508" i="1" s="1"/>
  <c r="AD2508" i="1" s="1"/>
  <c r="F2508" i="1"/>
  <c r="K2508" i="1" s="1"/>
  <c r="M2508" i="1" s="1"/>
  <c r="D2508" i="1"/>
  <c r="C2508" i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AE2506" i="1" s="1"/>
  <c r="AF2506" i="1" s="1"/>
  <c r="F2506" i="1"/>
  <c r="K2506" i="1" s="1"/>
  <c r="M2506" i="1" s="1"/>
  <c r="D2506" i="1"/>
  <c r="C2506" i="1"/>
  <c r="G2506" i="1" s="1"/>
  <c r="O2506" i="1" s="1"/>
  <c r="Y2505" i="1"/>
  <c r="F2505" i="1"/>
  <c r="D2505" i="1"/>
  <c r="C2505" i="1"/>
  <c r="Y2504" i="1"/>
  <c r="AE2504" i="1" s="1"/>
  <c r="AF2504" i="1" s="1"/>
  <c r="L2504" i="1"/>
  <c r="N2504" i="1" s="1"/>
  <c r="F2504" i="1"/>
  <c r="K2504" i="1" s="1"/>
  <c r="M2504" i="1" s="1"/>
  <c r="D2504" i="1"/>
  <c r="C2504" i="1"/>
  <c r="Y2503" i="1"/>
  <c r="F2503" i="1"/>
  <c r="K2503" i="1" s="1"/>
  <c r="M2503" i="1" s="1"/>
  <c r="D2503" i="1"/>
  <c r="C2503" i="1"/>
  <c r="Y2502" i="1"/>
  <c r="AE2502" i="1" s="1"/>
  <c r="AF2502" i="1" s="1"/>
  <c r="F2502" i="1"/>
  <c r="K2502" i="1" s="1"/>
  <c r="M2502" i="1" s="1"/>
  <c r="D2502" i="1"/>
  <c r="C2502" i="1"/>
  <c r="Y2501" i="1"/>
  <c r="F2501" i="1"/>
  <c r="D2501" i="1"/>
  <c r="C2501" i="1"/>
  <c r="Y2500" i="1"/>
  <c r="AE2500" i="1" s="1"/>
  <c r="AF2500" i="1" s="1"/>
  <c r="F2500" i="1"/>
  <c r="K2500" i="1" s="1"/>
  <c r="M2500" i="1" s="1"/>
  <c r="D2500" i="1"/>
  <c r="C2500" i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AE2498" i="1" s="1"/>
  <c r="AF2498" i="1" s="1"/>
  <c r="F2498" i="1"/>
  <c r="K2498" i="1" s="1"/>
  <c r="M2498" i="1" s="1"/>
  <c r="D2498" i="1"/>
  <c r="C2498" i="1"/>
  <c r="Y2497" i="1"/>
  <c r="F2497" i="1"/>
  <c r="D2497" i="1"/>
  <c r="C2497" i="1"/>
  <c r="Y2496" i="1"/>
  <c r="AE2496" i="1" s="1"/>
  <c r="AF2496" i="1" s="1"/>
  <c r="F2496" i="1"/>
  <c r="L2496" i="1" s="1"/>
  <c r="N2496" i="1" s="1"/>
  <c r="D2496" i="1"/>
  <c r="H2496" i="1" s="1"/>
  <c r="P2496" i="1" s="1"/>
  <c r="C2496" i="1"/>
  <c r="Y2495" i="1"/>
  <c r="F2495" i="1"/>
  <c r="D2495" i="1"/>
  <c r="C2495" i="1"/>
  <c r="Y2494" i="1"/>
  <c r="AE2494" i="1" s="1"/>
  <c r="AF2494" i="1" s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Y2493" i="1"/>
  <c r="F2493" i="1"/>
  <c r="D2493" i="1"/>
  <c r="H2493" i="1" s="1"/>
  <c r="P2493" i="1" s="1"/>
  <c r="C2493" i="1"/>
  <c r="Y2492" i="1"/>
  <c r="AC2492" i="1" s="1"/>
  <c r="AD2492" i="1" s="1"/>
  <c r="F2492" i="1"/>
  <c r="L2492" i="1" s="1"/>
  <c r="N2492" i="1" s="1"/>
  <c r="D2492" i="1"/>
  <c r="H2492" i="1" s="1"/>
  <c r="P2492" i="1" s="1"/>
  <c r="C2492" i="1"/>
  <c r="Y2491" i="1"/>
  <c r="F2491" i="1"/>
  <c r="D2491" i="1"/>
  <c r="C2491" i="1"/>
  <c r="Y2490" i="1"/>
  <c r="AE2490" i="1" s="1"/>
  <c r="AF2490" i="1" s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Y2489" i="1"/>
  <c r="F2489" i="1"/>
  <c r="D2489" i="1"/>
  <c r="H2489" i="1" s="1"/>
  <c r="P2489" i="1" s="1"/>
  <c r="C2489" i="1"/>
  <c r="Y2488" i="1"/>
  <c r="AE2488" i="1" s="1"/>
  <c r="AF2488" i="1" s="1"/>
  <c r="F2488" i="1"/>
  <c r="L2488" i="1" s="1"/>
  <c r="N2488" i="1" s="1"/>
  <c r="D2488" i="1"/>
  <c r="H2488" i="1" s="1"/>
  <c r="P2488" i="1" s="1"/>
  <c r="C2488" i="1"/>
  <c r="Y2487" i="1"/>
  <c r="F2487" i="1"/>
  <c r="D2487" i="1"/>
  <c r="C2487" i="1"/>
  <c r="Y2486" i="1"/>
  <c r="AE2486" i="1" s="1"/>
  <c r="AF2486" i="1" s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Y2485" i="1"/>
  <c r="F2485" i="1"/>
  <c r="D2485" i="1"/>
  <c r="H2485" i="1" s="1"/>
  <c r="P2485" i="1" s="1"/>
  <c r="C2485" i="1"/>
  <c r="Y2484" i="1"/>
  <c r="AE2484" i="1" s="1"/>
  <c r="AF2484" i="1" s="1"/>
  <c r="F2484" i="1"/>
  <c r="L2484" i="1" s="1"/>
  <c r="N2484" i="1" s="1"/>
  <c r="D2484" i="1"/>
  <c r="H2484" i="1" s="1"/>
  <c r="P2484" i="1" s="1"/>
  <c r="C2484" i="1"/>
  <c r="Y2483" i="1"/>
  <c r="F2483" i="1"/>
  <c r="D2483" i="1"/>
  <c r="C2483" i="1"/>
  <c r="Y2482" i="1"/>
  <c r="AE2482" i="1" s="1"/>
  <c r="AF2482" i="1" s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Y2481" i="1"/>
  <c r="F2481" i="1"/>
  <c r="D2481" i="1"/>
  <c r="H2481" i="1" s="1"/>
  <c r="P2481" i="1" s="1"/>
  <c r="C2481" i="1"/>
  <c r="Y2480" i="1"/>
  <c r="AE2480" i="1" s="1"/>
  <c r="AF2480" i="1" s="1"/>
  <c r="U2480" i="1"/>
  <c r="F2480" i="1"/>
  <c r="L2480" i="1" s="1"/>
  <c r="N2480" i="1" s="1"/>
  <c r="D2480" i="1"/>
  <c r="H2480" i="1" s="1"/>
  <c r="P2480" i="1" s="1"/>
  <c r="C2480" i="1"/>
  <c r="Y2479" i="1"/>
  <c r="U2479" i="1"/>
  <c r="F2479" i="1"/>
  <c r="D2479" i="1"/>
  <c r="C2479" i="1"/>
  <c r="Y2478" i="1"/>
  <c r="U2478" i="1"/>
  <c r="F2478" i="1"/>
  <c r="H2478" i="1" s="1"/>
  <c r="P2478" i="1" s="1"/>
  <c r="D2478" i="1"/>
  <c r="C2478" i="1"/>
  <c r="G2478" i="1" s="1"/>
  <c r="O2478" i="1" s="1"/>
  <c r="AA2478" i="1" s="1"/>
  <c r="AB2478" i="1" s="1"/>
  <c r="Y2477" i="1"/>
  <c r="U2477" i="1"/>
  <c r="F2477" i="1"/>
  <c r="D2477" i="1"/>
  <c r="H2477" i="1" s="1"/>
  <c r="P2477" i="1" s="1"/>
  <c r="C2477" i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D2475" i="1"/>
  <c r="C2475" i="1"/>
  <c r="Y2474" i="1"/>
  <c r="U2474" i="1"/>
  <c r="K2474" i="1"/>
  <c r="M2474" i="1" s="1"/>
  <c r="F2474" i="1"/>
  <c r="L2474" i="1" s="1"/>
  <c r="N2474" i="1" s="1"/>
  <c r="D2474" i="1"/>
  <c r="H2474" i="1" s="1"/>
  <c r="P2474" i="1" s="1"/>
  <c r="C2474" i="1"/>
  <c r="G2474" i="1" s="1"/>
  <c r="O2474" i="1" s="1"/>
  <c r="Y2473" i="1"/>
  <c r="U2473" i="1"/>
  <c r="K2473" i="1"/>
  <c r="M2473" i="1" s="1"/>
  <c r="F2473" i="1"/>
  <c r="L2473" i="1" s="1"/>
  <c r="N2473" i="1" s="1"/>
  <c r="D2473" i="1"/>
  <c r="C2473" i="1"/>
  <c r="G2473" i="1" s="1"/>
  <c r="O2473" i="1" s="1"/>
  <c r="AA2473" i="1" s="1"/>
  <c r="AB2473" i="1" s="1"/>
  <c r="Y2472" i="1"/>
  <c r="U2472" i="1"/>
  <c r="F2472" i="1"/>
  <c r="L2472" i="1" s="1"/>
  <c r="N2472" i="1" s="1"/>
  <c r="D2472" i="1"/>
  <c r="C2472" i="1"/>
  <c r="Y2471" i="1"/>
  <c r="U2471" i="1"/>
  <c r="F2471" i="1"/>
  <c r="D2471" i="1"/>
  <c r="C2471" i="1"/>
  <c r="Y2470" i="1"/>
  <c r="U2470" i="1"/>
  <c r="F2470" i="1"/>
  <c r="L2470" i="1" s="1"/>
  <c r="N2470" i="1" s="1"/>
  <c r="D2470" i="1"/>
  <c r="C2470" i="1"/>
  <c r="G2470" i="1" s="1"/>
  <c r="O2470" i="1" s="1"/>
  <c r="Y2469" i="1"/>
  <c r="U2469" i="1"/>
  <c r="H2469" i="1"/>
  <c r="P2469" i="1" s="1"/>
  <c r="F2469" i="1"/>
  <c r="L2469" i="1" s="1"/>
  <c r="N2469" i="1" s="1"/>
  <c r="D2469" i="1"/>
  <c r="C2469" i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AA2467" i="1" s="1"/>
  <c r="AB2467" i="1" s="1"/>
  <c r="D2467" i="1"/>
  <c r="C2467" i="1"/>
  <c r="Y2466" i="1"/>
  <c r="U2466" i="1"/>
  <c r="K2466" i="1"/>
  <c r="M2466" i="1" s="1"/>
  <c r="F2466" i="1"/>
  <c r="L2466" i="1" s="1"/>
  <c r="N2466" i="1" s="1"/>
  <c r="D2466" i="1"/>
  <c r="H2466" i="1" s="1"/>
  <c r="P2466" i="1" s="1"/>
  <c r="C2466" i="1"/>
  <c r="G2466" i="1" s="1"/>
  <c r="O2466" i="1" s="1"/>
  <c r="Y2465" i="1"/>
  <c r="U2465" i="1"/>
  <c r="F2465" i="1"/>
  <c r="L2465" i="1" s="1"/>
  <c r="N2465" i="1" s="1"/>
  <c r="D2465" i="1"/>
  <c r="C2465" i="1"/>
  <c r="Y2464" i="1"/>
  <c r="U2464" i="1"/>
  <c r="F2464" i="1"/>
  <c r="L2464" i="1" s="1"/>
  <c r="N2464" i="1" s="1"/>
  <c r="D2464" i="1"/>
  <c r="C2464" i="1"/>
  <c r="Y2463" i="1"/>
  <c r="U2463" i="1"/>
  <c r="F2463" i="1"/>
  <c r="D2463" i="1"/>
  <c r="C2463" i="1"/>
  <c r="Y2462" i="1"/>
  <c r="U2462" i="1"/>
  <c r="F2462" i="1"/>
  <c r="L2462" i="1" s="1"/>
  <c r="N2462" i="1" s="1"/>
  <c r="D2462" i="1"/>
  <c r="C2462" i="1"/>
  <c r="G2462" i="1" s="1"/>
  <c r="O2462" i="1" s="1"/>
  <c r="Y2461" i="1"/>
  <c r="U2461" i="1"/>
  <c r="F2461" i="1"/>
  <c r="L2461" i="1" s="1"/>
  <c r="N2461" i="1" s="1"/>
  <c r="D2461" i="1"/>
  <c r="C2461" i="1"/>
  <c r="Y2460" i="1"/>
  <c r="U2460" i="1"/>
  <c r="F2460" i="1"/>
  <c r="L2460" i="1" s="1"/>
  <c r="N2460" i="1" s="1"/>
  <c r="D2460" i="1"/>
  <c r="C2460" i="1"/>
  <c r="Y2459" i="1"/>
  <c r="U2459" i="1"/>
  <c r="F2459" i="1"/>
  <c r="D2459" i="1"/>
  <c r="C2459" i="1"/>
  <c r="Y2458" i="1"/>
  <c r="U2458" i="1"/>
  <c r="K2458" i="1"/>
  <c r="M2458" i="1" s="1"/>
  <c r="F2458" i="1"/>
  <c r="L2458" i="1" s="1"/>
  <c r="N2458" i="1" s="1"/>
  <c r="D2458" i="1"/>
  <c r="C2458" i="1"/>
  <c r="G2458" i="1" s="1"/>
  <c r="O2458" i="1" s="1"/>
  <c r="Y2457" i="1"/>
  <c r="U2457" i="1"/>
  <c r="F2457" i="1"/>
  <c r="L2457" i="1" s="1"/>
  <c r="N2457" i="1" s="1"/>
  <c r="D2457" i="1"/>
  <c r="C2457" i="1"/>
  <c r="Y2456" i="1"/>
  <c r="U2456" i="1"/>
  <c r="F2456" i="1"/>
  <c r="L2456" i="1" s="1"/>
  <c r="N2456" i="1" s="1"/>
  <c r="D2456" i="1"/>
  <c r="C2456" i="1"/>
  <c r="Y2455" i="1"/>
  <c r="U2455" i="1"/>
  <c r="F2455" i="1"/>
  <c r="D2455" i="1"/>
  <c r="C2455" i="1"/>
  <c r="Y2454" i="1"/>
  <c r="U2454" i="1"/>
  <c r="F2454" i="1"/>
  <c r="L2454" i="1" s="1"/>
  <c r="N2454" i="1" s="1"/>
  <c r="D2454" i="1"/>
  <c r="H2454" i="1" s="1"/>
  <c r="P2454" i="1" s="1"/>
  <c r="C2454" i="1"/>
  <c r="Y2453" i="1"/>
  <c r="U2453" i="1"/>
  <c r="F2453" i="1"/>
  <c r="L2453" i="1" s="1"/>
  <c r="N2453" i="1" s="1"/>
  <c r="D2453" i="1"/>
  <c r="C2453" i="1"/>
  <c r="Y2452" i="1"/>
  <c r="U2452" i="1"/>
  <c r="F2452" i="1"/>
  <c r="K2452" i="1" s="1"/>
  <c r="M2452" i="1" s="1"/>
  <c r="D2452" i="1"/>
  <c r="C2452" i="1"/>
  <c r="Y2451" i="1"/>
  <c r="U2451" i="1"/>
  <c r="F2451" i="1"/>
  <c r="G2451" i="1" s="1"/>
  <c r="O2451" i="1" s="1"/>
  <c r="D2451" i="1"/>
  <c r="C2451" i="1"/>
  <c r="Y2450" i="1"/>
  <c r="U2450" i="1"/>
  <c r="K2450" i="1"/>
  <c r="M2450" i="1" s="1"/>
  <c r="G2450" i="1"/>
  <c r="O2450" i="1" s="1"/>
  <c r="F2450" i="1"/>
  <c r="L2450" i="1" s="1"/>
  <c r="N2450" i="1" s="1"/>
  <c r="D2450" i="1"/>
  <c r="H2450" i="1" s="1"/>
  <c r="P2450" i="1" s="1"/>
  <c r="C2450" i="1"/>
  <c r="Y2449" i="1"/>
  <c r="U2449" i="1"/>
  <c r="F2449" i="1"/>
  <c r="L2449" i="1" s="1"/>
  <c r="N2449" i="1" s="1"/>
  <c r="D2449" i="1"/>
  <c r="C2449" i="1"/>
  <c r="Y2448" i="1"/>
  <c r="U2448" i="1"/>
  <c r="F2448" i="1"/>
  <c r="D2448" i="1"/>
  <c r="H2448" i="1" s="1"/>
  <c r="P2448" i="1" s="1"/>
  <c r="C2448" i="1"/>
  <c r="G2454" i="1" l="1"/>
  <c r="O2454" i="1" s="1"/>
  <c r="AA2454" i="1" s="1"/>
  <c r="AB2454" i="1" s="1"/>
  <c r="G2457" i="1"/>
  <c r="O2457" i="1" s="1"/>
  <c r="AA2525" i="1"/>
  <c r="AB2525" i="1" s="1"/>
  <c r="AA2535" i="1"/>
  <c r="AB2535" i="1" s="1"/>
  <c r="AA2560" i="1"/>
  <c r="AB2560" i="1" s="1"/>
  <c r="AC2608" i="1"/>
  <c r="AD2608" i="1" s="1"/>
  <c r="AC2592" i="1"/>
  <c r="AD2592" i="1" s="1"/>
  <c r="AC2576" i="1"/>
  <c r="AD2576" i="1" s="1"/>
  <c r="AC2560" i="1"/>
  <c r="AD2560" i="1" s="1"/>
  <c r="AA2450" i="1"/>
  <c r="AB2450" i="1" s="1"/>
  <c r="H2452" i="1"/>
  <c r="P2452" i="1" s="1"/>
  <c r="H2453" i="1"/>
  <c r="P2453" i="1" s="1"/>
  <c r="H2457" i="1"/>
  <c r="P2457" i="1" s="1"/>
  <c r="K2460" i="1"/>
  <c r="M2460" i="1" s="1"/>
  <c r="H2461" i="1"/>
  <c r="P2461" i="1" s="1"/>
  <c r="H2465" i="1"/>
  <c r="P2465" i="1" s="1"/>
  <c r="H2470" i="1"/>
  <c r="P2470" i="1" s="1"/>
  <c r="AA2482" i="1"/>
  <c r="AB2482" i="1" s="1"/>
  <c r="AA2486" i="1"/>
  <c r="AB2486" i="1" s="1"/>
  <c r="AA2490" i="1"/>
  <c r="AB2490" i="1" s="1"/>
  <c r="AA2494" i="1"/>
  <c r="AB2494" i="1" s="1"/>
  <c r="L2500" i="1"/>
  <c r="N2500" i="1" s="1"/>
  <c r="L2508" i="1"/>
  <c r="N2508" i="1" s="1"/>
  <c r="H2521" i="1"/>
  <c r="P2521" i="1" s="1"/>
  <c r="H2527" i="1"/>
  <c r="P2527" i="1" s="1"/>
  <c r="H2530" i="1"/>
  <c r="P2530" i="1" s="1"/>
  <c r="K2536" i="1"/>
  <c r="M2536" i="1" s="1"/>
  <c r="H2543" i="1"/>
  <c r="P2543" i="1" s="1"/>
  <c r="H2546" i="1"/>
  <c r="P2546" i="1" s="1"/>
  <c r="K2552" i="1"/>
  <c r="M2552" i="1" s="1"/>
  <c r="K2556" i="1"/>
  <c r="M2556" i="1" s="1"/>
  <c r="K2561" i="1"/>
  <c r="M2561" i="1" s="1"/>
  <c r="H2584" i="1"/>
  <c r="P2584" i="1" s="1"/>
  <c r="K2588" i="1"/>
  <c r="M2588" i="1" s="1"/>
  <c r="G2591" i="1"/>
  <c r="O2591" i="1" s="1"/>
  <c r="AA2591" i="1" s="1"/>
  <c r="AB2591" i="1" s="1"/>
  <c r="G2592" i="1"/>
  <c r="O2592" i="1" s="1"/>
  <c r="G2593" i="1"/>
  <c r="O2593" i="1" s="1"/>
  <c r="K2595" i="1"/>
  <c r="M2595" i="1" s="1"/>
  <c r="H2600" i="1"/>
  <c r="P2600" i="1" s="1"/>
  <c r="AA2600" i="1" s="1"/>
  <c r="AB2600" i="1" s="1"/>
  <c r="G2604" i="1"/>
  <c r="O2604" i="1" s="1"/>
  <c r="G2611" i="1"/>
  <c r="O2611" i="1" s="1"/>
  <c r="AA2611" i="1" s="1"/>
  <c r="AB2611" i="1" s="1"/>
  <c r="G2612" i="1"/>
  <c r="O2612" i="1" s="1"/>
  <c r="AA2612" i="1" s="1"/>
  <c r="AB2612" i="1" s="1"/>
  <c r="G2621" i="1"/>
  <c r="O2621" i="1" s="1"/>
  <c r="G2622" i="1"/>
  <c r="O2622" i="1" s="1"/>
  <c r="G2623" i="1"/>
  <c r="O2623" i="1" s="1"/>
  <c r="G2628" i="1"/>
  <c r="O2628" i="1" s="1"/>
  <c r="AA2638" i="1"/>
  <c r="AB2638" i="1" s="1"/>
  <c r="G2644" i="1"/>
  <c r="O2644" i="1" s="1"/>
  <c r="AC2636" i="1"/>
  <c r="AD2636" i="1" s="1"/>
  <c r="AC2620" i="1"/>
  <c r="AD2620" i="1" s="1"/>
  <c r="AC2604" i="1"/>
  <c r="AD2604" i="1" s="1"/>
  <c r="AC2588" i="1"/>
  <c r="AD2588" i="1" s="1"/>
  <c r="AC2572" i="1"/>
  <c r="AD2572" i="1" s="1"/>
  <c r="AC2556" i="1"/>
  <c r="AD2556" i="1" s="1"/>
  <c r="P2450" i="2"/>
  <c r="S2450" i="2" s="1"/>
  <c r="I2462" i="2"/>
  <c r="U2462" i="2" s="1"/>
  <c r="J2462" i="2"/>
  <c r="V2462" i="2" s="1"/>
  <c r="I2467" i="2"/>
  <c r="U2467" i="2" s="1"/>
  <c r="P2467" i="2"/>
  <c r="S2467" i="2" s="1"/>
  <c r="I2470" i="2"/>
  <c r="U2470" i="2" s="1"/>
  <c r="P2470" i="2"/>
  <c r="S2470" i="2" s="1"/>
  <c r="I2475" i="2"/>
  <c r="U2475" i="2" s="1"/>
  <c r="P2475" i="2"/>
  <c r="S2475" i="2" s="1"/>
  <c r="I2478" i="2"/>
  <c r="U2478" i="2" s="1"/>
  <c r="P2478" i="2"/>
  <c r="S2478" i="2" s="1"/>
  <c r="I2487" i="2"/>
  <c r="U2487" i="2" s="1"/>
  <c r="P2487" i="2"/>
  <c r="S2487" i="2" s="1"/>
  <c r="Q2490" i="2"/>
  <c r="T2490" i="2" s="1"/>
  <c r="I2493" i="2"/>
  <c r="U2493" i="2" s="1"/>
  <c r="P2493" i="2"/>
  <c r="S2493" i="2" s="1"/>
  <c r="I2503" i="2"/>
  <c r="U2503" i="2" s="1"/>
  <c r="P2503" i="2"/>
  <c r="S2503" i="2" s="1"/>
  <c r="Q2506" i="2"/>
  <c r="T2506" i="2" s="1"/>
  <c r="I2509" i="2"/>
  <c r="U2509" i="2" s="1"/>
  <c r="P2509" i="2"/>
  <c r="S2509" i="2" s="1"/>
  <c r="I2519" i="2"/>
  <c r="U2519" i="2" s="1"/>
  <c r="P2519" i="2"/>
  <c r="S2519" i="2" s="1"/>
  <c r="Q2522" i="2"/>
  <c r="T2522" i="2" s="1"/>
  <c r="I2529" i="2"/>
  <c r="U2529" i="2" s="1"/>
  <c r="P2529" i="2"/>
  <c r="S2529" i="2" s="1"/>
  <c r="I2536" i="2"/>
  <c r="U2536" i="2" s="1"/>
  <c r="J2536" i="2"/>
  <c r="V2536" i="2" s="1"/>
  <c r="I2539" i="2"/>
  <c r="U2539" i="2" s="1"/>
  <c r="P2539" i="2"/>
  <c r="S2539" i="2" s="1"/>
  <c r="Q2541" i="2"/>
  <c r="T2541" i="2" s="1"/>
  <c r="Q2544" i="2"/>
  <c r="T2544" i="2" s="1"/>
  <c r="Q2554" i="2"/>
  <c r="T2554" i="2" s="1"/>
  <c r="I2568" i="2"/>
  <c r="U2568" i="2" s="1"/>
  <c r="P2568" i="2"/>
  <c r="S2568" i="2" s="1"/>
  <c r="Q2573" i="2"/>
  <c r="T2573" i="2" s="1"/>
  <c r="I2579" i="2"/>
  <c r="U2579" i="2" s="1"/>
  <c r="I2595" i="2"/>
  <c r="U2595" i="2" s="1"/>
  <c r="P2595" i="2"/>
  <c r="S2595" i="2" s="1"/>
  <c r="I2599" i="2"/>
  <c r="U2599" i="2" s="1"/>
  <c r="P2599" i="2"/>
  <c r="S2599" i="2" s="1"/>
  <c r="I2603" i="2"/>
  <c r="U2603" i="2" s="1"/>
  <c r="P2603" i="2"/>
  <c r="S2603" i="2" s="1"/>
  <c r="I2607" i="2"/>
  <c r="U2607" i="2" s="1"/>
  <c r="P2607" i="2"/>
  <c r="S2607" i="2" s="1"/>
  <c r="I2610" i="2"/>
  <c r="U2610" i="2" s="1"/>
  <c r="P2610" i="2"/>
  <c r="S2610" i="2" s="1"/>
  <c r="I2614" i="2"/>
  <c r="U2614" i="2" s="1"/>
  <c r="P2614" i="2"/>
  <c r="S2614" i="2" s="1"/>
  <c r="AA2470" i="1"/>
  <c r="AB2470" i="1" s="1"/>
  <c r="K2480" i="1"/>
  <c r="M2480" i="1" s="1"/>
  <c r="H2497" i="1"/>
  <c r="P2497" i="1" s="1"/>
  <c r="L2503" i="1"/>
  <c r="N2503" i="1" s="1"/>
  <c r="L2510" i="1"/>
  <c r="N2510" i="1" s="1"/>
  <c r="H2512" i="1"/>
  <c r="P2512" i="1" s="1"/>
  <c r="AA2512" i="1" s="1"/>
  <c r="AB2512" i="1" s="1"/>
  <c r="G2520" i="1"/>
  <c r="O2520" i="1" s="1"/>
  <c r="AA2520" i="1" s="1"/>
  <c r="AB2520" i="1" s="1"/>
  <c r="G2521" i="1"/>
  <c r="O2521" i="1" s="1"/>
  <c r="AA2521" i="1" s="1"/>
  <c r="AB2521" i="1" s="1"/>
  <c r="G2527" i="1"/>
  <c r="O2527" i="1" s="1"/>
  <c r="AA2527" i="1" s="1"/>
  <c r="AB2527" i="1" s="1"/>
  <c r="K2527" i="1"/>
  <c r="M2527" i="1" s="1"/>
  <c r="H2532" i="1"/>
  <c r="P2532" i="1" s="1"/>
  <c r="AA2532" i="1" s="1"/>
  <c r="AB2532" i="1" s="1"/>
  <c r="G2536" i="1"/>
  <c r="O2536" i="1" s="1"/>
  <c r="K2540" i="1"/>
  <c r="M2540" i="1" s="1"/>
  <c r="H2541" i="1"/>
  <c r="P2541" i="1" s="1"/>
  <c r="G2543" i="1"/>
  <c r="O2543" i="1" s="1"/>
  <c r="AA2543" i="1" s="1"/>
  <c r="AB2543" i="1" s="1"/>
  <c r="K2543" i="1"/>
  <c r="M2543" i="1" s="1"/>
  <c r="H2548" i="1"/>
  <c r="P2548" i="1" s="1"/>
  <c r="AA2548" i="1" s="1"/>
  <c r="AB2548" i="1" s="1"/>
  <c r="H2551" i="1"/>
  <c r="P2551" i="1" s="1"/>
  <c r="AA2551" i="1" s="1"/>
  <c r="AB2551" i="1" s="1"/>
  <c r="K2553" i="1"/>
  <c r="M2553" i="1" s="1"/>
  <c r="H2555" i="1"/>
  <c r="P2555" i="1" s="1"/>
  <c r="AA2555" i="1" s="1"/>
  <c r="AB2555" i="1" s="1"/>
  <c r="K2557" i="1"/>
  <c r="M2557" i="1" s="1"/>
  <c r="G2561" i="1"/>
  <c r="O2561" i="1" s="1"/>
  <c r="H2565" i="1"/>
  <c r="P2565" i="1" s="1"/>
  <c r="G2570" i="1"/>
  <c r="O2570" i="1" s="1"/>
  <c r="G2571" i="1"/>
  <c r="O2571" i="1" s="1"/>
  <c r="G2572" i="1"/>
  <c r="O2572" i="1" s="1"/>
  <c r="AA2572" i="1" s="1"/>
  <c r="AB2572" i="1" s="1"/>
  <c r="G2573" i="1"/>
  <c r="O2573" i="1" s="1"/>
  <c r="G2574" i="1"/>
  <c r="O2574" i="1" s="1"/>
  <c r="G2575" i="1"/>
  <c r="O2575" i="1" s="1"/>
  <c r="G2576" i="1"/>
  <c r="O2576" i="1" s="1"/>
  <c r="G2577" i="1"/>
  <c r="O2577" i="1" s="1"/>
  <c r="AA2577" i="1" s="1"/>
  <c r="AB2577" i="1" s="1"/>
  <c r="G2578" i="1"/>
  <c r="O2578" i="1" s="1"/>
  <c r="G2579" i="1"/>
  <c r="O2579" i="1" s="1"/>
  <c r="G2580" i="1"/>
  <c r="O2580" i="1" s="1"/>
  <c r="G2581" i="1"/>
  <c r="O2581" i="1" s="1"/>
  <c r="H2588" i="1"/>
  <c r="P2588" i="1" s="1"/>
  <c r="AA2588" i="1" s="1"/>
  <c r="AB2588" i="1" s="1"/>
  <c r="K2592" i="1"/>
  <c r="M2592" i="1" s="1"/>
  <c r="H2594" i="1"/>
  <c r="P2594" i="1" s="1"/>
  <c r="G2595" i="1"/>
  <c r="O2595" i="1" s="1"/>
  <c r="G2597" i="1"/>
  <c r="O2597" i="1" s="1"/>
  <c r="H2611" i="1"/>
  <c r="P2611" i="1" s="1"/>
  <c r="H2622" i="1"/>
  <c r="P2622" i="1" s="1"/>
  <c r="H2623" i="1"/>
  <c r="P2623" i="1" s="1"/>
  <c r="G2626" i="1"/>
  <c r="O2626" i="1" s="1"/>
  <c r="G2627" i="1"/>
  <c r="O2627" i="1" s="1"/>
  <c r="H2638" i="1"/>
  <c r="P2638" i="1" s="1"/>
  <c r="H2639" i="1"/>
  <c r="P2639" i="1" s="1"/>
  <c r="AA2639" i="1" s="1"/>
  <c r="AB2639" i="1" s="1"/>
  <c r="G2642" i="1"/>
  <c r="O2642" i="1" s="1"/>
  <c r="G2643" i="1"/>
  <c r="O2643" i="1" s="1"/>
  <c r="AC2632" i="1"/>
  <c r="AD2632" i="1" s="1"/>
  <c r="AC2616" i="1"/>
  <c r="AD2616" i="1" s="1"/>
  <c r="AC2600" i="1"/>
  <c r="AD2600" i="1" s="1"/>
  <c r="AC2584" i="1"/>
  <c r="AD2584" i="1" s="1"/>
  <c r="AC2568" i="1"/>
  <c r="AD2568" i="1" s="1"/>
  <c r="AC2552" i="1"/>
  <c r="AD2552" i="1" s="1"/>
  <c r="I2448" i="2"/>
  <c r="U2448" i="2" s="1"/>
  <c r="P2448" i="2"/>
  <c r="S2448" i="2" s="1"/>
  <c r="J2450" i="2"/>
  <c r="V2450" i="2" s="1"/>
  <c r="Q2451" i="2"/>
  <c r="T2451" i="2" s="1"/>
  <c r="K2454" i="2"/>
  <c r="W2454" i="2" s="1"/>
  <c r="K2457" i="2"/>
  <c r="W2457" i="2" s="1"/>
  <c r="I2458" i="2"/>
  <c r="U2458" i="2" s="1"/>
  <c r="P2458" i="2"/>
  <c r="S2458" i="2" s="1"/>
  <c r="P2462" i="2"/>
  <c r="S2462" i="2" s="1"/>
  <c r="K2464" i="2"/>
  <c r="W2464" i="2" s="1"/>
  <c r="P2465" i="2"/>
  <c r="S2465" i="2" s="1"/>
  <c r="I2468" i="2"/>
  <c r="U2468" i="2" s="1"/>
  <c r="P2468" i="2"/>
  <c r="S2468" i="2" s="1"/>
  <c r="K2469" i="2"/>
  <c r="W2469" i="2" s="1"/>
  <c r="J2470" i="2"/>
  <c r="V2470" i="2" s="1"/>
  <c r="Q2470" i="2"/>
  <c r="T2470" i="2" s="1"/>
  <c r="K2472" i="2"/>
  <c r="W2472" i="2" s="1"/>
  <c r="I2473" i="2"/>
  <c r="U2473" i="2" s="1"/>
  <c r="P2473" i="2"/>
  <c r="S2473" i="2" s="1"/>
  <c r="I2476" i="2"/>
  <c r="U2476" i="2" s="1"/>
  <c r="P2476" i="2"/>
  <c r="S2476" i="2" s="1"/>
  <c r="K2477" i="2"/>
  <c r="W2477" i="2" s="1"/>
  <c r="J2478" i="2"/>
  <c r="V2478" i="2" s="1"/>
  <c r="Q2478" i="2"/>
  <c r="T2478" i="2" s="1"/>
  <c r="K2480" i="2"/>
  <c r="W2480" i="2" s="1"/>
  <c r="I2481" i="2"/>
  <c r="U2481" i="2" s="1"/>
  <c r="P2481" i="2"/>
  <c r="S2481" i="2" s="1"/>
  <c r="K2483" i="2"/>
  <c r="W2483" i="2" s="1"/>
  <c r="J2487" i="2"/>
  <c r="V2487" i="2" s="1"/>
  <c r="Q2487" i="2"/>
  <c r="T2487" i="2" s="1"/>
  <c r="K2489" i="2"/>
  <c r="W2489" i="2" s="1"/>
  <c r="J2490" i="2"/>
  <c r="V2490" i="2" s="1"/>
  <c r="I2491" i="2"/>
  <c r="U2491" i="2" s="1"/>
  <c r="P2491" i="2"/>
  <c r="S2491" i="2" s="1"/>
  <c r="Q2494" i="2"/>
  <c r="T2494" i="2" s="1"/>
  <c r="I2497" i="2"/>
  <c r="U2497" i="2" s="1"/>
  <c r="P2497" i="2"/>
  <c r="S2497" i="2" s="1"/>
  <c r="K2499" i="2"/>
  <c r="W2499" i="2" s="1"/>
  <c r="J2503" i="2"/>
  <c r="V2503" i="2" s="1"/>
  <c r="Q2503" i="2"/>
  <c r="T2503" i="2" s="1"/>
  <c r="K2505" i="2"/>
  <c r="W2505" i="2" s="1"/>
  <c r="J2506" i="2"/>
  <c r="V2506" i="2" s="1"/>
  <c r="I2507" i="2"/>
  <c r="U2507" i="2" s="1"/>
  <c r="P2507" i="2"/>
  <c r="S2507" i="2" s="1"/>
  <c r="Q2510" i="2"/>
  <c r="T2510" i="2" s="1"/>
  <c r="I2513" i="2"/>
  <c r="U2513" i="2" s="1"/>
  <c r="P2513" i="2"/>
  <c r="S2513" i="2" s="1"/>
  <c r="K2515" i="2"/>
  <c r="W2515" i="2" s="1"/>
  <c r="J2519" i="2"/>
  <c r="V2519" i="2" s="1"/>
  <c r="Q2519" i="2"/>
  <c r="T2519" i="2" s="1"/>
  <c r="K2521" i="2"/>
  <c r="W2521" i="2" s="1"/>
  <c r="J2522" i="2"/>
  <c r="V2522" i="2" s="1"/>
  <c r="I2524" i="2"/>
  <c r="U2524" i="2" s="1"/>
  <c r="J2529" i="2"/>
  <c r="V2529" i="2" s="1"/>
  <c r="Q2529" i="2"/>
  <c r="T2529" i="2" s="1"/>
  <c r="K2531" i="2"/>
  <c r="W2531" i="2" s="1"/>
  <c r="I2532" i="2"/>
  <c r="U2532" i="2" s="1"/>
  <c r="I2537" i="2"/>
  <c r="U2537" i="2" s="1"/>
  <c r="J2539" i="2"/>
  <c r="V2539" i="2" s="1"/>
  <c r="Q2539" i="2"/>
  <c r="T2539" i="2" s="1"/>
  <c r="J2541" i="2"/>
  <c r="V2541" i="2" s="1"/>
  <c r="I2542" i="2"/>
  <c r="U2542" i="2" s="1"/>
  <c r="P2542" i="2"/>
  <c r="S2542" i="2" s="1"/>
  <c r="K2543" i="2"/>
  <c r="W2543" i="2" s="1"/>
  <c r="J2544" i="2"/>
  <c r="V2544" i="2" s="1"/>
  <c r="I2545" i="2"/>
  <c r="U2545" i="2" s="1"/>
  <c r="P2545" i="2"/>
  <c r="S2545" i="2" s="1"/>
  <c r="J2549" i="2"/>
  <c r="V2549" i="2" s="1"/>
  <c r="I2550" i="2"/>
  <c r="U2550" i="2" s="1"/>
  <c r="J2552" i="2"/>
  <c r="V2552" i="2" s="1"/>
  <c r="J2554" i="2"/>
  <c r="V2554" i="2" s="1"/>
  <c r="I2555" i="2"/>
  <c r="U2555" i="2" s="1"/>
  <c r="P2555" i="2"/>
  <c r="S2555" i="2" s="1"/>
  <c r="I2557" i="2"/>
  <c r="U2557" i="2" s="1"/>
  <c r="P2557" i="2"/>
  <c r="S2557" i="2" s="1"/>
  <c r="P2565" i="2"/>
  <c r="S2565" i="2" s="1"/>
  <c r="J2568" i="2"/>
  <c r="V2568" i="2" s="1"/>
  <c r="Q2568" i="2"/>
  <c r="T2568" i="2" s="1"/>
  <c r="J2571" i="2"/>
  <c r="V2571" i="2" s="1"/>
  <c r="J2573" i="2"/>
  <c r="V2573" i="2" s="1"/>
  <c r="I2577" i="2"/>
  <c r="U2577" i="2" s="1"/>
  <c r="P2577" i="2"/>
  <c r="S2577" i="2" s="1"/>
  <c r="K2578" i="2"/>
  <c r="W2578" i="2" s="1"/>
  <c r="I2580" i="2"/>
  <c r="U2580" i="2" s="1"/>
  <c r="P2580" i="2"/>
  <c r="S2580" i="2" s="1"/>
  <c r="K2581" i="2"/>
  <c r="W2581" i="2" s="1"/>
  <c r="K2585" i="2"/>
  <c r="W2585" i="2" s="1"/>
  <c r="I2588" i="2"/>
  <c r="U2588" i="2" s="1"/>
  <c r="P2588" i="2"/>
  <c r="S2588" i="2" s="1"/>
  <c r="K2589" i="2"/>
  <c r="W2589" i="2" s="1"/>
  <c r="I2592" i="2"/>
  <c r="U2592" i="2" s="1"/>
  <c r="P2592" i="2"/>
  <c r="S2592" i="2" s="1"/>
  <c r="J2595" i="2"/>
  <c r="V2595" i="2" s="1"/>
  <c r="Q2595" i="2"/>
  <c r="T2595" i="2" s="1"/>
  <c r="J2599" i="2"/>
  <c r="V2599" i="2" s="1"/>
  <c r="Q2599" i="2"/>
  <c r="T2599" i="2" s="1"/>
  <c r="J2603" i="2"/>
  <c r="V2603" i="2" s="1"/>
  <c r="Q2603" i="2"/>
  <c r="T2603" i="2" s="1"/>
  <c r="J2607" i="2"/>
  <c r="V2607" i="2" s="1"/>
  <c r="Q2607" i="2"/>
  <c r="T2607" i="2" s="1"/>
  <c r="J2610" i="2"/>
  <c r="V2610" i="2" s="1"/>
  <c r="Q2610" i="2"/>
  <c r="T2610" i="2" s="1"/>
  <c r="J2614" i="2"/>
  <c r="V2614" i="2" s="1"/>
  <c r="Q2614" i="2"/>
  <c r="T2614" i="2" s="1"/>
  <c r="J2639" i="2"/>
  <c r="V2639" i="2" s="1"/>
  <c r="J2640" i="2"/>
  <c r="V2640" i="2" s="1"/>
  <c r="J2641" i="2"/>
  <c r="V2641" i="2" s="1"/>
  <c r="J2642" i="2"/>
  <c r="V2642" i="2" s="1"/>
  <c r="J2643" i="2"/>
  <c r="V2643" i="2" s="1"/>
  <c r="J2644" i="2"/>
  <c r="V2644" i="2" s="1"/>
  <c r="K2457" i="1"/>
  <c r="M2457" i="1" s="1"/>
  <c r="H2458" i="1"/>
  <c r="P2458" i="1" s="1"/>
  <c r="H2460" i="1"/>
  <c r="P2460" i="1" s="1"/>
  <c r="G2469" i="1"/>
  <c r="O2469" i="1" s="1"/>
  <c r="AA2469" i="1" s="1"/>
  <c r="AB2469" i="1" s="1"/>
  <c r="K2469" i="1"/>
  <c r="M2469" i="1" s="1"/>
  <c r="H2473" i="1"/>
  <c r="P2473" i="1" s="1"/>
  <c r="G2484" i="1"/>
  <c r="O2484" i="1" s="1"/>
  <c r="AA2484" i="1" s="1"/>
  <c r="AB2484" i="1" s="1"/>
  <c r="K2484" i="1"/>
  <c r="M2484" i="1" s="1"/>
  <c r="G2488" i="1"/>
  <c r="O2488" i="1" s="1"/>
  <c r="AA2488" i="1" s="1"/>
  <c r="AB2488" i="1" s="1"/>
  <c r="K2488" i="1"/>
  <c r="M2488" i="1" s="1"/>
  <c r="G2492" i="1"/>
  <c r="O2492" i="1" s="1"/>
  <c r="AA2492" i="1" s="1"/>
  <c r="AB2492" i="1" s="1"/>
  <c r="K2492" i="1"/>
  <c r="M2492" i="1" s="1"/>
  <c r="G2496" i="1"/>
  <c r="O2496" i="1" s="1"/>
  <c r="AA2496" i="1" s="1"/>
  <c r="AB2496" i="1" s="1"/>
  <c r="K2496" i="1"/>
  <c r="M2496" i="1" s="1"/>
  <c r="G2502" i="1"/>
  <c r="O2502" i="1" s="1"/>
  <c r="G2503" i="1"/>
  <c r="O2503" i="1" s="1"/>
  <c r="G2510" i="1"/>
  <c r="O2510" i="1" s="1"/>
  <c r="H2519" i="1"/>
  <c r="P2519" i="1" s="1"/>
  <c r="H2520" i="1"/>
  <c r="P2520" i="1" s="1"/>
  <c r="H2529" i="1"/>
  <c r="P2529" i="1" s="1"/>
  <c r="G2531" i="1"/>
  <c r="O2531" i="1" s="1"/>
  <c r="AA2531" i="1" s="1"/>
  <c r="AB2531" i="1" s="1"/>
  <c r="K2531" i="1"/>
  <c r="M2531" i="1" s="1"/>
  <c r="H2536" i="1"/>
  <c r="P2536" i="1" s="1"/>
  <c r="G2540" i="1"/>
  <c r="O2540" i="1" s="1"/>
  <c r="AA2540" i="1" s="1"/>
  <c r="AB2540" i="1" s="1"/>
  <c r="H2545" i="1"/>
  <c r="P2545" i="1" s="1"/>
  <c r="G2547" i="1"/>
  <c r="O2547" i="1" s="1"/>
  <c r="AA2547" i="1" s="1"/>
  <c r="AB2547" i="1" s="1"/>
  <c r="K2547" i="1"/>
  <c r="M2547" i="1" s="1"/>
  <c r="G2550" i="1"/>
  <c r="O2550" i="1" s="1"/>
  <c r="AA2550" i="1" s="1"/>
  <c r="AB2550" i="1" s="1"/>
  <c r="K2550" i="1"/>
  <c r="M2550" i="1" s="1"/>
  <c r="H2552" i="1"/>
  <c r="P2552" i="1" s="1"/>
  <c r="G2553" i="1"/>
  <c r="O2553" i="1" s="1"/>
  <c r="AA2553" i="1" s="1"/>
  <c r="AB2553" i="1" s="1"/>
  <c r="H2556" i="1"/>
  <c r="P2556" i="1" s="1"/>
  <c r="G2557" i="1"/>
  <c r="O2557" i="1" s="1"/>
  <c r="H2561" i="1"/>
  <c r="P2561" i="1" s="1"/>
  <c r="G2564" i="1"/>
  <c r="O2564" i="1" s="1"/>
  <c r="AA2564" i="1" s="1"/>
  <c r="AB2564" i="1" s="1"/>
  <c r="K2564" i="1"/>
  <c r="M2564" i="1" s="1"/>
  <c r="H2566" i="1"/>
  <c r="P2566" i="1" s="1"/>
  <c r="H2582" i="1"/>
  <c r="P2582" i="1" s="1"/>
  <c r="AA2582" i="1" s="1"/>
  <c r="AB2582" i="1" s="1"/>
  <c r="H2592" i="1"/>
  <c r="P2592" i="1" s="1"/>
  <c r="H2598" i="1"/>
  <c r="P2598" i="1" s="1"/>
  <c r="H2604" i="1"/>
  <c r="P2604" i="1" s="1"/>
  <c r="AA2614" i="1"/>
  <c r="AB2614" i="1" s="1"/>
  <c r="H2626" i="1"/>
  <c r="P2626" i="1" s="1"/>
  <c r="H2627" i="1"/>
  <c r="P2627" i="1" s="1"/>
  <c r="AA2630" i="1"/>
  <c r="AB2630" i="1" s="1"/>
  <c r="H2642" i="1"/>
  <c r="P2642" i="1" s="1"/>
  <c r="H2643" i="1"/>
  <c r="P2643" i="1" s="1"/>
  <c r="H2644" i="1"/>
  <c r="P2644" i="1" s="1"/>
  <c r="AC2628" i="1"/>
  <c r="AD2628" i="1" s="1"/>
  <c r="AC2612" i="1"/>
  <c r="AD2612" i="1" s="1"/>
  <c r="AC2596" i="1"/>
  <c r="AD2596" i="1" s="1"/>
  <c r="AC2580" i="1"/>
  <c r="AD2580" i="1" s="1"/>
  <c r="AC2564" i="1"/>
  <c r="AD2564" i="1" s="1"/>
  <c r="K2462" i="2"/>
  <c r="W2462" i="2" s="1"/>
  <c r="Q2462" i="2"/>
  <c r="T2462" i="2" s="1"/>
  <c r="J2465" i="2"/>
  <c r="V2465" i="2" s="1"/>
  <c r="K2467" i="2"/>
  <c r="W2467" i="2" s="1"/>
  <c r="J2468" i="2"/>
  <c r="V2468" i="2" s="1"/>
  <c r="Q2468" i="2"/>
  <c r="T2468" i="2" s="1"/>
  <c r="K2470" i="2"/>
  <c r="W2470" i="2" s="1"/>
  <c r="K2475" i="2"/>
  <c r="W2475" i="2" s="1"/>
  <c r="J2476" i="2"/>
  <c r="V2476" i="2" s="1"/>
  <c r="Q2476" i="2"/>
  <c r="T2476" i="2" s="1"/>
  <c r="K2478" i="2"/>
  <c r="W2478" i="2" s="1"/>
  <c r="K2487" i="2"/>
  <c r="W2487" i="2" s="1"/>
  <c r="J2491" i="2"/>
  <c r="V2491" i="2" s="1"/>
  <c r="Q2491" i="2"/>
  <c r="T2491" i="2" s="1"/>
  <c r="K2493" i="2"/>
  <c r="W2493" i="2" s="1"/>
  <c r="J2494" i="2"/>
  <c r="V2494" i="2" s="1"/>
  <c r="K2503" i="2"/>
  <c r="W2503" i="2" s="1"/>
  <c r="J2507" i="2"/>
  <c r="V2507" i="2" s="1"/>
  <c r="Q2507" i="2"/>
  <c r="T2507" i="2" s="1"/>
  <c r="K2509" i="2"/>
  <c r="W2509" i="2" s="1"/>
  <c r="J2510" i="2"/>
  <c r="V2510" i="2" s="1"/>
  <c r="K2519" i="2"/>
  <c r="W2519" i="2" s="1"/>
  <c r="K2529" i="2"/>
  <c r="W2529" i="2" s="1"/>
  <c r="K2539" i="2"/>
  <c r="W2539" i="2" s="1"/>
  <c r="J2542" i="2"/>
  <c r="V2542" i="2" s="1"/>
  <c r="Q2542" i="2"/>
  <c r="T2542" i="2" s="1"/>
  <c r="J2545" i="2"/>
  <c r="V2545" i="2" s="1"/>
  <c r="Q2545" i="2"/>
  <c r="T2545" i="2" s="1"/>
  <c r="K2549" i="2"/>
  <c r="W2549" i="2" s="1"/>
  <c r="J2555" i="2"/>
  <c r="V2555" i="2" s="1"/>
  <c r="Q2555" i="2"/>
  <c r="T2555" i="2" s="1"/>
  <c r="K2568" i="2"/>
  <c r="W2568" i="2" s="1"/>
  <c r="J2577" i="2"/>
  <c r="V2577" i="2" s="1"/>
  <c r="Q2577" i="2"/>
  <c r="T2577" i="2" s="1"/>
  <c r="K2579" i="2"/>
  <c r="W2579" i="2" s="1"/>
  <c r="J2580" i="2"/>
  <c r="V2580" i="2" s="1"/>
  <c r="Q2580" i="2"/>
  <c r="T2580" i="2" s="1"/>
  <c r="J2588" i="2"/>
  <c r="V2588" i="2" s="1"/>
  <c r="Q2588" i="2"/>
  <c r="T2588" i="2" s="1"/>
  <c r="J2592" i="2"/>
  <c r="V2592" i="2" s="1"/>
  <c r="Q2592" i="2"/>
  <c r="T2592" i="2" s="1"/>
  <c r="K2593" i="2"/>
  <c r="W2593" i="2" s="1"/>
  <c r="K2597" i="2"/>
  <c r="W2597" i="2" s="1"/>
  <c r="K2601" i="2"/>
  <c r="W2601" i="2" s="1"/>
  <c r="K2605" i="2"/>
  <c r="W2605" i="2" s="1"/>
  <c r="K2610" i="2"/>
  <c r="W2610" i="2" s="1"/>
  <c r="K2614" i="2"/>
  <c r="W2614" i="2" s="1"/>
  <c r="AE2454" i="1"/>
  <c r="AF2454" i="1" s="1"/>
  <c r="AC2454" i="1"/>
  <c r="AD2454" i="1" s="1"/>
  <c r="AA2457" i="1"/>
  <c r="AB2457" i="1" s="1"/>
  <c r="AC2459" i="1"/>
  <c r="AD2459" i="1" s="1"/>
  <c r="AE2459" i="1"/>
  <c r="AF2459" i="1" s="1"/>
  <c r="AE2465" i="1"/>
  <c r="AF2465" i="1" s="1"/>
  <c r="AC2465" i="1"/>
  <c r="AD2465" i="1" s="1"/>
  <c r="AC2475" i="1"/>
  <c r="AD2475" i="1" s="1"/>
  <c r="AE2475" i="1"/>
  <c r="AF2475" i="1" s="1"/>
  <c r="AE2477" i="1"/>
  <c r="AF2477" i="1" s="1"/>
  <c r="AC2477" i="1"/>
  <c r="AD2477" i="1" s="1"/>
  <c r="L2487" i="1"/>
  <c r="N2487" i="1" s="1"/>
  <c r="K2487" i="1"/>
  <c r="M2487" i="1" s="1"/>
  <c r="AE2499" i="1"/>
  <c r="AF2499" i="1" s="1"/>
  <c r="AC2499" i="1"/>
  <c r="AD2499" i="1" s="1"/>
  <c r="AE2507" i="1"/>
  <c r="AF2507" i="1" s="1"/>
  <c r="AC2507" i="1"/>
  <c r="AD2507" i="1" s="1"/>
  <c r="L2533" i="1"/>
  <c r="N2533" i="1" s="1"/>
  <c r="K2533" i="1"/>
  <c r="M2533" i="1" s="1"/>
  <c r="L2549" i="1"/>
  <c r="N2549" i="1" s="1"/>
  <c r="K2549" i="1"/>
  <c r="M2549" i="1" s="1"/>
  <c r="H2549" i="1"/>
  <c r="P2549" i="1" s="1"/>
  <c r="AE2449" i="1"/>
  <c r="AF2449" i="1" s="1"/>
  <c r="AC2449" i="1"/>
  <c r="AD2449" i="1" s="1"/>
  <c r="AE2468" i="1"/>
  <c r="AF2468" i="1" s="1"/>
  <c r="AC2468" i="1"/>
  <c r="AD2468" i="1" s="1"/>
  <c r="AE2478" i="1"/>
  <c r="AF2478" i="1" s="1"/>
  <c r="AC2478" i="1"/>
  <c r="AD2478" i="1" s="1"/>
  <c r="K2513" i="1"/>
  <c r="M2513" i="1" s="1"/>
  <c r="L2513" i="1"/>
  <c r="N2513" i="1" s="1"/>
  <c r="AE2450" i="1"/>
  <c r="AF2450" i="1" s="1"/>
  <c r="AC2450" i="1"/>
  <c r="AD2450" i="1" s="1"/>
  <c r="G2452" i="1"/>
  <c r="O2452" i="1" s="1"/>
  <c r="AA2452" i="1" s="1"/>
  <c r="AB2452" i="1" s="1"/>
  <c r="G2453" i="1"/>
  <c r="O2453" i="1" s="1"/>
  <c r="AA2453" i="1" s="1"/>
  <c r="AB2453" i="1" s="1"/>
  <c r="K2453" i="1"/>
  <c r="M2453" i="1" s="1"/>
  <c r="K2454" i="1"/>
  <c r="M2454" i="1" s="1"/>
  <c r="AC2455" i="1"/>
  <c r="AD2455" i="1" s="1"/>
  <c r="AE2455" i="1"/>
  <c r="AF2455" i="1" s="1"/>
  <c r="K2456" i="1"/>
  <c r="M2456" i="1" s="1"/>
  <c r="AE2461" i="1"/>
  <c r="AF2461" i="1" s="1"/>
  <c r="AC2461" i="1"/>
  <c r="AD2461" i="1" s="1"/>
  <c r="G2463" i="1"/>
  <c r="O2463" i="1" s="1"/>
  <c r="H2464" i="1"/>
  <c r="P2464" i="1" s="1"/>
  <c r="AE2464" i="1"/>
  <c r="AF2464" i="1" s="1"/>
  <c r="AC2464" i="1"/>
  <c r="AD2464" i="1" s="1"/>
  <c r="AE2466" i="1"/>
  <c r="AF2466" i="1" s="1"/>
  <c r="AC2466" i="1"/>
  <c r="AD2466" i="1" s="1"/>
  <c r="K2470" i="1"/>
  <c r="M2470" i="1" s="1"/>
  <c r="AC2471" i="1"/>
  <c r="AD2471" i="1" s="1"/>
  <c r="AE2471" i="1"/>
  <c r="AF2471" i="1" s="1"/>
  <c r="K2472" i="1"/>
  <c r="M2472" i="1" s="1"/>
  <c r="L2477" i="1"/>
  <c r="N2477" i="1" s="1"/>
  <c r="K2477" i="1"/>
  <c r="M2477" i="1" s="1"/>
  <c r="AE2513" i="1"/>
  <c r="AF2513" i="1" s="1"/>
  <c r="AC2513" i="1"/>
  <c r="AD2513" i="1" s="1"/>
  <c r="AE2521" i="1"/>
  <c r="AF2521" i="1" s="1"/>
  <c r="AC2521" i="1"/>
  <c r="AD2521" i="1" s="1"/>
  <c r="AE2533" i="1"/>
  <c r="AF2533" i="1" s="1"/>
  <c r="AC2533" i="1"/>
  <c r="AD2533" i="1" s="1"/>
  <c r="L2537" i="1"/>
  <c r="N2537" i="1" s="1"/>
  <c r="K2537" i="1"/>
  <c r="M2537" i="1" s="1"/>
  <c r="AE2549" i="1"/>
  <c r="AF2549" i="1" s="1"/>
  <c r="AC2549" i="1"/>
  <c r="AD2549" i="1" s="1"/>
  <c r="AE2470" i="1"/>
  <c r="AF2470" i="1" s="1"/>
  <c r="AC2470" i="1"/>
  <c r="AD2470" i="1" s="1"/>
  <c r="L2483" i="1"/>
  <c r="N2483" i="1" s="1"/>
  <c r="K2483" i="1"/>
  <c r="M2483" i="1" s="1"/>
  <c r="AE2545" i="1"/>
  <c r="AF2545" i="1" s="1"/>
  <c r="AC2545" i="1"/>
  <c r="AD2545" i="1" s="1"/>
  <c r="G2449" i="1"/>
  <c r="O2449" i="1" s="1"/>
  <c r="AA2449" i="1" s="1"/>
  <c r="AB2449" i="1" s="1"/>
  <c r="AC2451" i="1"/>
  <c r="AD2451" i="1" s="1"/>
  <c r="AE2451" i="1"/>
  <c r="AF2451" i="1" s="1"/>
  <c r="AE2457" i="1"/>
  <c r="AF2457" i="1" s="1"/>
  <c r="AC2457" i="1"/>
  <c r="AD2457" i="1" s="1"/>
  <c r="AA2458" i="1"/>
  <c r="AB2458" i="1" s="1"/>
  <c r="G2459" i="1"/>
  <c r="O2459" i="1" s="1"/>
  <c r="AC2460" i="1"/>
  <c r="AD2460" i="1" s="1"/>
  <c r="AE2460" i="1"/>
  <c r="AF2460" i="1" s="1"/>
  <c r="H2462" i="1"/>
  <c r="P2462" i="1" s="1"/>
  <c r="AA2462" i="1" s="1"/>
  <c r="AB2462" i="1" s="1"/>
  <c r="AE2462" i="1"/>
  <c r="AF2462" i="1" s="1"/>
  <c r="AC2462" i="1"/>
  <c r="AD2462" i="1" s="1"/>
  <c r="G2465" i="1"/>
  <c r="O2465" i="1" s="1"/>
  <c r="AA2465" i="1" s="1"/>
  <c r="AB2465" i="1" s="1"/>
  <c r="K2465" i="1"/>
  <c r="M2465" i="1" s="1"/>
  <c r="AC2467" i="1"/>
  <c r="AD2467" i="1" s="1"/>
  <c r="AE2467" i="1"/>
  <c r="AF2467" i="1" s="1"/>
  <c r="AE2473" i="1"/>
  <c r="AF2473" i="1" s="1"/>
  <c r="AC2473" i="1"/>
  <c r="AD2473" i="1" s="1"/>
  <c r="AA2474" i="1"/>
  <c r="AB2474" i="1" s="1"/>
  <c r="G2475" i="1"/>
  <c r="O2475" i="1" s="1"/>
  <c r="AC2476" i="1"/>
  <c r="AD2476" i="1" s="1"/>
  <c r="AE2476" i="1"/>
  <c r="AF2476" i="1" s="1"/>
  <c r="L2481" i="1"/>
  <c r="N2481" i="1" s="1"/>
  <c r="K2481" i="1"/>
  <c r="M2481" i="1" s="1"/>
  <c r="L2485" i="1"/>
  <c r="N2485" i="1" s="1"/>
  <c r="K2485" i="1"/>
  <c r="M2485" i="1" s="1"/>
  <c r="L2489" i="1"/>
  <c r="N2489" i="1" s="1"/>
  <c r="K2489" i="1"/>
  <c r="M2489" i="1" s="1"/>
  <c r="L2493" i="1"/>
  <c r="N2493" i="1" s="1"/>
  <c r="K2493" i="1"/>
  <c r="M2493" i="1" s="1"/>
  <c r="K2497" i="1"/>
  <c r="M2497" i="1" s="1"/>
  <c r="L2497" i="1"/>
  <c r="N2497" i="1" s="1"/>
  <c r="AE2503" i="1"/>
  <c r="AF2503" i="1" s="1"/>
  <c r="AC2503" i="1"/>
  <c r="AD2503" i="1" s="1"/>
  <c r="K2505" i="1"/>
  <c r="M2505" i="1" s="1"/>
  <c r="L2505" i="1"/>
  <c r="N2505" i="1" s="1"/>
  <c r="AA2510" i="1"/>
  <c r="AB2510" i="1" s="1"/>
  <c r="AE2510" i="1"/>
  <c r="AF2510" i="1" s="1"/>
  <c r="AC2510" i="1"/>
  <c r="AD2510" i="1" s="1"/>
  <c r="AE2537" i="1"/>
  <c r="AF2537" i="1" s="1"/>
  <c r="AC2537" i="1"/>
  <c r="AD2537" i="1" s="1"/>
  <c r="L2541" i="1"/>
  <c r="N2541" i="1" s="1"/>
  <c r="K2541" i="1"/>
  <c r="M2541" i="1" s="1"/>
  <c r="AA2557" i="1"/>
  <c r="AB2557" i="1" s="1"/>
  <c r="L2559" i="1"/>
  <c r="N2559" i="1" s="1"/>
  <c r="K2559" i="1"/>
  <c r="M2559" i="1" s="1"/>
  <c r="H2559" i="1"/>
  <c r="P2559" i="1" s="1"/>
  <c r="AA2561" i="1"/>
  <c r="AB2561" i="1" s="1"/>
  <c r="L2563" i="1"/>
  <c r="N2563" i="1" s="1"/>
  <c r="K2563" i="1"/>
  <c r="M2563" i="1" s="1"/>
  <c r="H2563" i="1"/>
  <c r="P2563" i="1" s="1"/>
  <c r="L2567" i="1"/>
  <c r="N2567" i="1" s="1"/>
  <c r="K2567" i="1"/>
  <c r="M2567" i="1" s="1"/>
  <c r="H2567" i="1"/>
  <c r="P2567" i="1" s="1"/>
  <c r="AE2452" i="1"/>
  <c r="AF2452" i="1" s="1"/>
  <c r="AC2452" i="1"/>
  <c r="AD2452" i="1" s="1"/>
  <c r="AA2466" i="1"/>
  <c r="AB2466" i="1" s="1"/>
  <c r="L2491" i="1"/>
  <c r="N2491" i="1" s="1"/>
  <c r="K2491" i="1"/>
  <c r="M2491" i="1" s="1"/>
  <c r="L2495" i="1"/>
  <c r="N2495" i="1" s="1"/>
  <c r="K2495" i="1"/>
  <c r="M2495" i="1" s="1"/>
  <c r="K2501" i="1"/>
  <c r="M2501" i="1" s="1"/>
  <c r="L2501" i="1"/>
  <c r="N2501" i="1" s="1"/>
  <c r="AA2507" i="1"/>
  <c r="AB2507" i="1" s="1"/>
  <c r="K2509" i="1"/>
  <c r="M2509" i="1" s="1"/>
  <c r="L2509" i="1"/>
  <c r="N2509" i="1" s="1"/>
  <c r="AE2529" i="1"/>
  <c r="AF2529" i="1" s="1"/>
  <c r="AC2529" i="1"/>
  <c r="AD2529" i="1" s="1"/>
  <c r="AE2448" i="1"/>
  <c r="AF2448" i="1" s="1"/>
  <c r="AC2448" i="1"/>
  <c r="AD2448" i="1" s="1"/>
  <c r="H2449" i="1"/>
  <c r="P2449" i="1" s="1"/>
  <c r="G2448" i="1"/>
  <c r="O2448" i="1" s="1"/>
  <c r="AA2448" i="1" s="1"/>
  <c r="AB2448" i="1" s="1"/>
  <c r="K2449" i="1"/>
  <c r="M2449" i="1" s="1"/>
  <c r="K2448" i="1"/>
  <c r="M2448" i="1" s="1"/>
  <c r="AE2453" i="1"/>
  <c r="AF2453" i="1" s="1"/>
  <c r="AC2453" i="1"/>
  <c r="AD2453" i="1" s="1"/>
  <c r="G2455" i="1"/>
  <c r="O2455" i="1" s="1"/>
  <c r="H2456" i="1"/>
  <c r="P2456" i="1" s="1"/>
  <c r="AE2456" i="1"/>
  <c r="AF2456" i="1" s="1"/>
  <c r="AC2456" i="1"/>
  <c r="AD2456" i="1" s="1"/>
  <c r="AE2458" i="1"/>
  <c r="AF2458" i="1" s="1"/>
  <c r="AC2458" i="1"/>
  <c r="AD2458" i="1" s="1"/>
  <c r="G2461" i="1"/>
  <c r="O2461" i="1" s="1"/>
  <c r="AA2461" i="1" s="1"/>
  <c r="AB2461" i="1" s="1"/>
  <c r="K2461" i="1"/>
  <c r="M2461" i="1" s="1"/>
  <c r="K2462" i="1"/>
  <c r="M2462" i="1" s="1"/>
  <c r="AC2463" i="1"/>
  <c r="AD2463" i="1" s="1"/>
  <c r="AE2463" i="1"/>
  <c r="AF2463" i="1" s="1"/>
  <c r="K2464" i="1"/>
  <c r="M2464" i="1" s="1"/>
  <c r="AE2469" i="1"/>
  <c r="AF2469" i="1" s="1"/>
  <c r="AC2469" i="1"/>
  <c r="AD2469" i="1" s="1"/>
  <c r="G2471" i="1"/>
  <c r="O2471" i="1" s="1"/>
  <c r="H2472" i="1"/>
  <c r="P2472" i="1" s="1"/>
  <c r="AE2472" i="1"/>
  <c r="AF2472" i="1" s="1"/>
  <c r="AC2472" i="1"/>
  <c r="AD2472" i="1" s="1"/>
  <c r="AE2474" i="1"/>
  <c r="AF2474" i="1" s="1"/>
  <c r="AC2474" i="1"/>
  <c r="AD2474" i="1" s="1"/>
  <c r="L2478" i="1"/>
  <c r="N2478" i="1" s="1"/>
  <c r="K2478" i="1"/>
  <c r="M2478" i="1" s="1"/>
  <c r="H2483" i="1"/>
  <c r="P2483" i="1" s="1"/>
  <c r="H2487" i="1"/>
  <c r="P2487" i="1" s="1"/>
  <c r="H2491" i="1"/>
  <c r="P2491" i="1" s="1"/>
  <c r="H2495" i="1"/>
  <c r="P2495" i="1" s="1"/>
  <c r="H2513" i="1"/>
  <c r="P2513" i="1" s="1"/>
  <c r="AA2516" i="1"/>
  <c r="AB2516" i="1" s="1"/>
  <c r="AE2517" i="1"/>
  <c r="AF2517" i="1" s="1"/>
  <c r="AC2517" i="1"/>
  <c r="AD2517" i="1" s="1"/>
  <c r="AA2524" i="1"/>
  <c r="AB2524" i="1" s="1"/>
  <c r="AE2525" i="1"/>
  <c r="AF2525" i="1" s="1"/>
  <c r="AC2525" i="1"/>
  <c r="AD2525" i="1" s="1"/>
  <c r="AA2528" i="1"/>
  <c r="AB2528" i="1" s="1"/>
  <c r="L2529" i="1"/>
  <c r="N2529" i="1" s="1"/>
  <c r="K2529" i="1"/>
  <c r="M2529" i="1" s="1"/>
  <c r="H2533" i="1"/>
  <c r="P2533" i="1" s="1"/>
  <c r="AE2541" i="1"/>
  <c r="AF2541" i="1" s="1"/>
  <c r="AC2541" i="1"/>
  <c r="AD2541" i="1" s="1"/>
  <c r="L2545" i="1"/>
  <c r="N2545" i="1" s="1"/>
  <c r="K2545" i="1"/>
  <c r="M2545" i="1" s="1"/>
  <c r="AE2559" i="1"/>
  <c r="AF2559" i="1" s="1"/>
  <c r="AC2559" i="1"/>
  <c r="AD2559" i="1" s="1"/>
  <c r="AE2563" i="1"/>
  <c r="AF2563" i="1" s="1"/>
  <c r="AC2563" i="1"/>
  <c r="AD2563" i="1" s="1"/>
  <c r="AC2548" i="1"/>
  <c r="AD2548" i="1" s="1"/>
  <c r="AC2544" i="1"/>
  <c r="AD2544" i="1" s="1"/>
  <c r="AC2539" i="1"/>
  <c r="AD2539" i="1" s="1"/>
  <c r="AC2534" i="1"/>
  <c r="AD2534" i="1" s="1"/>
  <c r="AC2528" i="1"/>
  <c r="AD2528" i="1" s="1"/>
  <c r="AC2523" i="1"/>
  <c r="AD2523" i="1" s="1"/>
  <c r="AC2518" i="1"/>
  <c r="AD2518" i="1" s="1"/>
  <c r="AC2512" i="1"/>
  <c r="AD2512" i="1" s="1"/>
  <c r="AC2502" i="1"/>
  <c r="AD2502" i="1" s="1"/>
  <c r="AC2496" i="1"/>
  <c r="AD2496" i="1" s="1"/>
  <c r="AC2488" i="1"/>
  <c r="AD2488" i="1" s="1"/>
  <c r="AC2480" i="1"/>
  <c r="AD2480" i="1" s="1"/>
  <c r="O2449" i="2"/>
  <c r="R2449" i="2" s="1"/>
  <c r="Q2449" i="2"/>
  <c r="T2449" i="2" s="1"/>
  <c r="P2449" i="2"/>
  <c r="S2449" i="2" s="1"/>
  <c r="O2492" i="2"/>
  <c r="R2492" i="2" s="1"/>
  <c r="Q2492" i="2"/>
  <c r="T2492" i="2" s="1"/>
  <c r="P2492" i="2"/>
  <c r="S2492" i="2" s="1"/>
  <c r="O2508" i="2"/>
  <c r="R2508" i="2" s="1"/>
  <c r="Q2508" i="2"/>
  <c r="T2508" i="2" s="1"/>
  <c r="P2508" i="2"/>
  <c r="S2508" i="2" s="1"/>
  <c r="O2564" i="2"/>
  <c r="R2564" i="2" s="1"/>
  <c r="P2564" i="2"/>
  <c r="S2564" i="2" s="1"/>
  <c r="Q2564" i="2"/>
  <c r="T2564" i="2" s="1"/>
  <c r="O2570" i="2"/>
  <c r="R2570" i="2" s="1"/>
  <c r="Q2570" i="2"/>
  <c r="T2570" i="2" s="1"/>
  <c r="P2570" i="2"/>
  <c r="S2570" i="2" s="1"/>
  <c r="O2590" i="2"/>
  <c r="R2590" i="2" s="1"/>
  <c r="Q2590" i="2"/>
  <c r="T2590" i="2" s="1"/>
  <c r="P2590" i="2"/>
  <c r="S2590" i="2" s="1"/>
  <c r="O2611" i="2"/>
  <c r="R2611" i="2" s="1"/>
  <c r="Q2611" i="2"/>
  <c r="T2611" i="2" s="1"/>
  <c r="P2611" i="2"/>
  <c r="S2611" i="2" s="1"/>
  <c r="O2615" i="2"/>
  <c r="R2615" i="2" s="1"/>
  <c r="Q2615" i="2"/>
  <c r="T2615" i="2" s="1"/>
  <c r="P2615" i="2"/>
  <c r="S2615" i="2" s="1"/>
  <c r="G2479" i="1"/>
  <c r="O2479" i="1" s="1"/>
  <c r="G2500" i="1"/>
  <c r="O2500" i="1" s="1"/>
  <c r="AA2500" i="1" s="1"/>
  <c r="AB2500" i="1" s="1"/>
  <c r="G2504" i="1"/>
  <c r="O2504" i="1" s="1"/>
  <c r="G2508" i="1"/>
  <c r="O2508" i="1" s="1"/>
  <c r="AA2508" i="1" s="1"/>
  <c r="AB2508" i="1" s="1"/>
  <c r="G2511" i="1"/>
  <c r="O2511" i="1" s="1"/>
  <c r="AA2511" i="1" s="1"/>
  <c r="AB2511" i="1" s="1"/>
  <c r="L2511" i="1"/>
  <c r="N2511" i="1" s="1"/>
  <c r="G2514" i="1"/>
  <c r="O2514" i="1" s="1"/>
  <c r="AA2514" i="1" s="1"/>
  <c r="AB2514" i="1" s="1"/>
  <c r="G2518" i="1"/>
  <c r="O2518" i="1" s="1"/>
  <c r="AA2518" i="1" s="1"/>
  <c r="AB2518" i="1" s="1"/>
  <c r="G2522" i="1"/>
  <c r="O2522" i="1" s="1"/>
  <c r="AA2522" i="1" s="1"/>
  <c r="AB2522" i="1" s="1"/>
  <c r="G2526" i="1"/>
  <c r="O2526" i="1" s="1"/>
  <c r="AA2526" i="1" s="1"/>
  <c r="AB2526" i="1" s="1"/>
  <c r="K2526" i="1"/>
  <c r="M2526" i="1" s="1"/>
  <c r="G2530" i="1"/>
  <c r="O2530" i="1" s="1"/>
  <c r="AA2530" i="1" s="1"/>
  <c r="AB2530" i="1" s="1"/>
  <c r="K2530" i="1"/>
  <c r="M2530" i="1" s="1"/>
  <c r="G2534" i="1"/>
  <c r="O2534" i="1" s="1"/>
  <c r="AA2534" i="1" s="1"/>
  <c r="AB2534" i="1" s="1"/>
  <c r="K2534" i="1"/>
  <c r="M2534" i="1" s="1"/>
  <c r="G2538" i="1"/>
  <c r="O2538" i="1" s="1"/>
  <c r="AA2538" i="1" s="1"/>
  <c r="AB2538" i="1" s="1"/>
  <c r="K2538" i="1"/>
  <c r="M2538" i="1" s="1"/>
  <c r="G2542" i="1"/>
  <c r="O2542" i="1" s="1"/>
  <c r="AA2542" i="1" s="1"/>
  <c r="AB2542" i="1" s="1"/>
  <c r="K2542" i="1"/>
  <c r="M2542" i="1" s="1"/>
  <c r="G2546" i="1"/>
  <c r="O2546" i="1" s="1"/>
  <c r="AA2546" i="1" s="1"/>
  <c r="AB2546" i="1" s="1"/>
  <c r="K2546" i="1"/>
  <c r="M2546" i="1" s="1"/>
  <c r="G2568" i="1"/>
  <c r="O2568" i="1" s="1"/>
  <c r="G2569" i="1"/>
  <c r="O2569" i="1" s="1"/>
  <c r="K2582" i="1"/>
  <c r="M2582" i="1" s="1"/>
  <c r="H2583" i="1"/>
  <c r="P2583" i="1" s="1"/>
  <c r="AA2583" i="1" s="1"/>
  <c r="AB2583" i="1" s="1"/>
  <c r="K2586" i="1"/>
  <c r="M2586" i="1" s="1"/>
  <c r="H2587" i="1"/>
  <c r="P2587" i="1" s="1"/>
  <c r="AA2587" i="1" s="1"/>
  <c r="AB2587" i="1" s="1"/>
  <c r="K2590" i="1"/>
  <c r="M2590" i="1" s="1"/>
  <c r="H2591" i="1"/>
  <c r="P2591" i="1" s="1"/>
  <c r="K2594" i="1"/>
  <c r="M2594" i="1" s="1"/>
  <c r="H2595" i="1"/>
  <c r="P2595" i="1" s="1"/>
  <c r="AA2595" i="1" s="1"/>
  <c r="AB2595" i="1" s="1"/>
  <c r="K2598" i="1"/>
  <c r="M2598" i="1" s="1"/>
  <c r="H2599" i="1"/>
  <c r="P2599" i="1" s="1"/>
  <c r="AA2599" i="1" s="1"/>
  <c r="AB2599" i="1" s="1"/>
  <c r="K2602" i="1"/>
  <c r="M2602" i="1" s="1"/>
  <c r="H2606" i="1"/>
  <c r="P2606" i="1" s="1"/>
  <c r="H2615" i="1"/>
  <c r="P2615" i="1" s="1"/>
  <c r="AA2615" i="1" s="1"/>
  <c r="AB2615" i="1" s="1"/>
  <c r="H2619" i="1"/>
  <c r="P2619" i="1" s="1"/>
  <c r="AA2619" i="1" s="1"/>
  <c r="AB2619" i="1" s="1"/>
  <c r="G2625" i="1"/>
  <c r="O2625" i="1" s="1"/>
  <c r="AA2625" i="1" s="1"/>
  <c r="AB2625" i="1" s="1"/>
  <c r="G2629" i="1"/>
  <c r="O2629" i="1" s="1"/>
  <c r="G2633" i="1"/>
  <c r="O2633" i="1" s="1"/>
  <c r="G2637" i="1"/>
  <c r="O2637" i="1" s="1"/>
  <c r="G2641" i="1"/>
  <c r="O2641" i="1" s="1"/>
  <c r="AC2643" i="1"/>
  <c r="AD2643" i="1" s="1"/>
  <c r="AC2639" i="1"/>
  <c r="AD2639" i="1" s="1"/>
  <c r="AC2635" i="1"/>
  <c r="AD2635" i="1" s="1"/>
  <c r="AC2631" i="1"/>
  <c r="AD2631" i="1" s="1"/>
  <c r="AC2627" i="1"/>
  <c r="AD2627" i="1" s="1"/>
  <c r="AC2623" i="1"/>
  <c r="AD2623" i="1" s="1"/>
  <c r="AC2619" i="1"/>
  <c r="AD2619" i="1" s="1"/>
  <c r="AC2615" i="1"/>
  <c r="AD2615" i="1" s="1"/>
  <c r="AC2611" i="1"/>
  <c r="AD2611" i="1" s="1"/>
  <c r="AC2607" i="1"/>
  <c r="AD2607" i="1" s="1"/>
  <c r="AC2603" i="1"/>
  <c r="AD2603" i="1" s="1"/>
  <c r="AC2599" i="1"/>
  <c r="AD2599" i="1" s="1"/>
  <c r="AC2595" i="1"/>
  <c r="AD2595" i="1" s="1"/>
  <c r="AC2591" i="1"/>
  <c r="AD2591" i="1" s="1"/>
  <c r="AC2587" i="1"/>
  <c r="AD2587" i="1" s="1"/>
  <c r="AC2583" i="1"/>
  <c r="AD2583" i="1" s="1"/>
  <c r="AC2579" i="1"/>
  <c r="AD2579" i="1" s="1"/>
  <c r="AC2575" i="1"/>
  <c r="AD2575" i="1" s="1"/>
  <c r="AC2571" i="1"/>
  <c r="AD2571" i="1" s="1"/>
  <c r="AC2567" i="1"/>
  <c r="AD2567" i="1" s="1"/>
  <c r="AC2555" i="1"/>
  <c r="AD2555" i="1" s="1"/>
  <c r="AC2551" i="1"/>
  <c r="AD2551" i="1" s="1"/>
  <c r="AC2547" i="1"/>
  <c r="AD2547" i="1" s="1"/>
  <c r="AC2543" i="1"/>
  <c r="AD2543" i="1" s="1"/>
  <c r="AC2538" i="1"/>
  <c r="AD2538" i="1" s="1"/>
  <c r="AC2532" i="1"/>
  <c r="AD2532" i="1" s="1"/>
  <c r="AC2527" i="1"/>
  <c r="AD2527" i="1" s="1"/>
  <c r="AC2522" i="1"/>
  <c r="AD2522" i="1" s="1"/>
  <c r="AC2516" i="1"/>
  <c r="AD2516" i="1" s="1"/>
  <c r="AC2511" i="1"/>
  <c r="AD2511" i="1" s="1"/>
  <c r="AC2506" i="1"/>
  <c r="AD2506" i="1" s="1"/>
  <c r="AC2500" i="1"/>
  <c r="AD2500" i="1" s="1"/>
  <c r="AC2494" i="1"/>
  <c r="AD2494" i="1" s="1"/>
  <c r="AC2486" i="1"/>
  <c r="AD2486" i="1" s="1"/>
  <c r="AE2540" i="1"/>
  <c r="AF2540" i="1" s="1"/>
  <c r="AE2524" i="1"/>
  <c r="AF2524" i="1" s="1"/>
  <c r="AE2508" i="1"/>
  <c r="AF2508" i="1" s="1"/>
  <c r="AE2492" i="1"/>
  <c r="AF2492" i="1" s="1"/>
  <c r="J2463" i="2"/>
  <c r="V2463" i="2" s="1"/>
  <c r="O2496" i="2"/>
  <c r="R2496" i="2" s="1"/>
  <c r="Q2496" i="2"/>
  <c r="T2496" i="2" s="1"/>
  <c r="P2496" i="2"/>
  <c r="S2496" i="2" s="1"/>
  <c r="O2512" i="2"/>
  <c r="R2512" i="2" s="1"/>
  <c r="Q2512" i="2"/>
  <c r="T2512" i="2" s="1"/>
  <c r="P2512" i="2"/>
  <c r="S2512" i="2" s="1"/>
  <c r="O2523" i="2"/>
  <c r="R2523" i="2" s="1"/>
  <c r="Q2523" i="2"/>
  <c r="T2523" i="2" s="1"/>
  <c r="P2523" i="2"/>
  <c r="S2523" i="2" s="1"/>
  <c r="Q2528" i="2"/>
  <c r="T2528" i="2" s="1"/>
  <c r="O2528" i="2"/>
  <c r="R2528" i="2" s="1"/>
  <c r="J2548" i="2"/>
  <c r="V2548" i="2" s="1"/>
  <c r="O2552" i="2"/>
  <c r="R2552" i="2" s="1"/>
  <c r="Q2552" i="2"/>
  <c r="T2552" i="2" s="1"/>
  <c r="P2552" i="2"/>
  <c r="S2552" i="2" s="1"/>
  <c r="O2562" i="2"/>
  <c r="R2562" i="2" s="1"/>
  <c r="Q2562" i="2"/>
  <c r="T2562" i="2" s="1"/>
  <c r="P2562" i="2"/>
  <c r="S2562" i="2" s="1"/>
  <c r="O2572" i="2"/>
  <c r="R2572" i="2" s="1"/>
  <c r="Q2572" i="2"/>
  <c r="T2572" i="2" s="1"/>
  <c r="P2572" i="2"/>
  <c r="S2572" i="2" s="1"/>
  <c r="O2583" i="2"/>
  <c r="R2583" i="2" s="1"/>
  <c r="Q2583" i="2"/>
  <c r="T2583" i="2" s="1"/>
  <c r="P2583" i="2"/>
  <c r="S2583" i="2" s="1"/>
  <c r="O2587" i="2"/>
  <c r="R2587" i="2" s="1"/>
  <c r="Q2587" i="2"/>
  <c r="T2587" i="2" s="1"/>
  <c r="P2587" i="2"/>
  <c r="S2587" i="2" s="1"/>
  <c r="G2481" i="1"/>
  <c r="O2481" i="1" s="1"/>
  <c r="AA2481" i="1" s="1"/>
  <c r="AB2481" i="1" s="1"/>
  <c r="G2483" i="1"/>
  <c r="O2483" i="1" s="1"/>
  <c r="AA2483" i="1" s="1"/>
  <c r="AB2483" i="1" s="1"/>
  <c r="G2485" i="1"/>
  <c r="O2485" i="1" s="1"/>
  <c r="AA2485" i="1" s="1"/>
  <c r="AB2485" i="1" s="1"/>
  <c r="G2487" i="1"/>
  <c r="O2487" i="1" s="1"/>
  <c r="AA2487" i="1" s="1"/>
  <c r="AB2487" i="1" s="1"/>
  <c r="G2489" i="1"/>
  <c r="O2489" i="1" s="1"/>
  <c r="AA2489" i="1" s="1"/>
  <c r="AB2489" i="1" s="1"/>
  <c r="G2491" i="1"/>
  <c r="O2491" i="1" s="1"/>
  <c r="AA2491" i="1" s="1"/>
  <c r="AB2491" i="1" s="1"/>
  <c r="G2493" i="1"/>
  <c r="O2493" i="1" s="1"/>
  <c r="AA2493" i="1" s="1"/>
  <c r="AB2493" i="1" s="1"/>
  <c r="G2495" i="1"/>
  <c r="O2495" i="1" s="1"/>
  <c r="AA2495" i="1" s="1"/>
  <c r="AB2495" i="1" s="1"/>
  <c r="G2497" i="1"/>
  <c r="O2497" i="1" s="1"/>
  <c r="AA2497" i="1" s="1"/>
  <c r="AB2497" i="1" s="1"/>
  <c r="G2501" i="1"/>
  <c r="O2501" i="1" s="1"/>
  <c r="AE2501" i="1"/>
  <c r="AF2501" i="1" s="1"/>
  <c r="AC2501" i="1"/>
  <c r="AD2501" i="1" s="1"/>
  <c r="L2502" i="1"/>
  <c r="N2502" i="1" s="1"/>
  <c r="G2505" i="1"/>
  <c r="O2505" i="1" s="1"/>
  <c r="AA2505" i="1" s="1"/>
  <c r="AB2505" i="1" s="1"/>
  <c r="AE2505" i="1"/>
  <c r="AF2505" i="1" s="1"/>
  <c r="AC2505" i="1"/>
  <c r="AD2505" i="1" s="1"/>
  <c r="L2506" i="1"/>
  <c r="N2506" i="1" s="1"/>
  <c r="G2509" i="1"/>
  <c r="O2509" i="1" s="1"/>
  <c r="AE2509" i="1"/>
  <c r="AF2509" i="1" s="1"/>
  <c r="AC2509" i="1"/>
  <c r="AD2509" i="1" s="1"/>
  <c r="G2513" i="1"/>
  <c r="O2513" i="1" s="1"/>
  <c r="AA2513" i="1" s="1"/>
  <c r="AB2513" i="1" s="1"/>
  <c r="G2515" i="1"/>
  <c r="O2515" i="1" s="1"/>
  <c r="AA2515" i="1" s="1"/>
  <c r="AB2515" i="1" s="1"/>
  <c r="G2519" i="1"/>
  <c r="O2519" i="1" s="1"/>
  <c r="AA2519" i="1" s="1"/>
  <c r="AB2519" i="1" s="1"/>
  <c r="G2523" i="1"/>
  <c r="O2523" i="1" s="1"/>
  <c r="AA2523" i="1" s="1"/>
  <c r="AB2523" i="1" s="1"/>
  <c r="G2529" i="1"/>
  <c r="O2529" i="1" s="1"/>
  <c r="AA2529" i="1" s="1"/>
  <c r="AB2529" i="1" s="1"/>
  <c r="G2533" i="1"/>
  <c r="O2533" i="1" s="1"/>
  <c r="AA2533" i="1" s="1"/>
  <c r="AB2533" i="1" s="1"/>
  <c r="G2537" i="1"/>
  <c r="O2537" i="1" s="1"/>
  <c r="AA2537" i="1" s="1"/>
  <c r="AB2537" i="1" s="1"/>
  <c r="G2541" i="1"/>
  <c r="O2541" i="1" s="1"/>
  <c r="AA2541" i="1" s="1"/>
  <c r="AB2541" i="1" s="1"/>
  <c r="G2545" i="1"/>
  <c r="O2545" i="1" s="1"/>
  <c r="AA2545" i="1" s="1"/>
  <c r="AB2545" i="1" s="1"/>
  <c r="G2549" i="1"/>
  <c r="O2549" i="1" s="1"/>
  <c r="AA2549" i="1" s="1"/>
  <c r="AB2549" i="1" s="1"/>
  <c r="G2552" i="1"/>
  <c r="O2552" i="1" s="1"/>
  <c r="AA2552" i="1" s="1"/>
  <c r="AB2552" i="1" s="1"/>
  <c r="G2554" i="1"/>
  <c r="O2554" i="1" s="1"/>
  <c r="AA2554" i="1" s="1"/>
  <c r="AB2554" i="1" s="1"/>
  <c r="G2556" i="1"/>
  <c r="O2556" i="1" s="1"/>
  <c r="AA2556" i="1" s="1"/>
  <c r="AB2556" i="1" s="1"/>
  <c r="G2559" i="1"/>
  <c r="O2559" i="1" s="1"/>
  <c r="AA2559" i="1" s="1"/>
  <c r="AB2559" i="1" s="1"/>
  <c r="G2563" i="1"/>
  <c r="O2563" i="1" s="1"/>
  <c r="AA2563" i="1" s="1"/>
  <c r="AB2563" i="1" s="1"/>
  <c r="G2567" i="1"/>
  <c r="O2567" i="1" s="1"/>
  <c r="AA2567" i="1" s="1"/>
  <c r="AB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5" i="1"/>
  <c r="M2585" i="1" s="1"/>
  <c r="K2589" i="1"/>
  <c r="M2589" i="1" s="1"/>
  <c r="K2593" i="1"/>
  <c r="M2593" i="1" s="1"/>
  <c r="K2597" i="1"/>
  <c r="M2597" i="1" s="1"/>
  <c r="K2601" i="1"/>
  <c r="M2601" i="1" s="1"/>
  <c r="H2610" i="1"/>
  <c r="P2610" i="1" s="1"/>
  <c r="H2612" i="1"/>
  <c r="P2612" i="1" s="1"/>
  <c r="H2616" i="1"/>
  <c r="P2616" i="1" s="1"/>
  <c r="H2620" i="1"/>
  <c r="P2620" i="1" s="1"/>
  <c r="AA2620" i="1" s="1"/>
  <c r="AB2620" i="1" s="1"/>
  <c r="H2624" i="1"/>
  <c r="P2624" i="1" s="1"/>
  <c r="H2628" i="1"/>
  <c r="P2628" i="1" s="1"/>
  <c r="AA2628" i="1" s="1"/>
  <c r="AB2628" i="1" s="1"/>
  <c r="H2632" i="1"/>
  <c r="P2632" i="1" s="1"/>
  <c r="AA2632" i="1" s="1"/>
  <c r="AB2632" i="1" s="1"/>
  <c r="H2636" i="1"/>
  <c r="P2636" i="1" s="1"/>
  <c r="AA2636" i="1" s="1"/>
  <c r="AB2636" i="1" s="1"/>
  <c r="H2640" i="1"/>
  <c r="P2640" i="1" s="1"/>
  <c r="AA2640" i="1" s="1"/>
  <c r="AB2640" i="1" s="1"/>
  <c r="AC2642" i="1"/>
  <c r="AD2642" i="1" s="1"/>
  <c r="AC2638" i="1"/>
  <c r="AD2638" i="1" s="1"/>
  <c r="AC2634" i="1"/>
  <c r="AD2634" i="1" s="1"/>
  <c r="AC2630" i="1"/>
  <c r="AD2630" i="1" s="1"/>
  <c r="AC2626" i="1"/>
  <c r="AD2626" i="1" s="1"/>
  <c r="AC2622" i="1"/>
  <c r="AD2622" i="1" s="1"/>
  <c r="AC2618" i="1"/>
  <c r="AD2618" i="1" s="1"/>
  <c r="AC2614" i="1"/>
  <c r="AD2614" i="1" s="1"/>
  <c r="AC2610" i="1"/>
  <c r="AD2610" i="1" s="1"/>
  <c r="AC2606" i="1"/>
  <c r="AD2606" i="1" s="1"/>
  <c r="AC2602" i="1"/>
  <c r="AD2602" i="1" s="1"/>
  <c r="AC2598" i="1"/>
  <c r="AD2598" i="1" s="1"/>
  <c r="AC2594" i="1"/>
  <c r="AD2594" i="1" s="1"/>
  <c r="AC2590" i="1"/>
  <c r="AD2590" i="1" s="1"/>
  <c r="AC2586" i="1"/>
  <c r="AD2586" i="1" s="1"/>
  <c r="AC2582" i="1"/>
  <c r="AD2582" i="1" s="1"/>
  <c r="AC2578" i="1"/>
  <c r="AD2578" i="1" s="1"/>
  <c r="AC2574" i="1"/>
  <c r="AD2574" i="1" s="1"/>
  <c r="AC2570" i="1"/>
  <c r="AD2570" i="1" s="1"/>
  <c r="AC2566" i="1"/>
  <c r="AD2566" i="1" s="1"/>
  <c r="AC2562" i="1"/>
  <c r="AD2562" i="1" s="1"/>
  <c r="AC2558" i="1"/>
  <c r="AD2558" i="1" s="1"/>
  <c r="AC2554" i="1"/>
  <c r="AD2554" i="1" s="1"/>
  <c r="AC2550" i="1"/>
  <c r="AD2550" i="1" s="1"/>
  <c r="AC2546" i="1"/>
  <c r="AD2546" i="1" s="1"/>
  <c r="AC2542" i="1"/>
  <c r="AD2542" i="1" s="1"/>
  <c r="AC2536" i="1"/>
  <c r="AD2536" i="1" s="1"/>
  <c r="AC2531" i="1"/>
  <c r="AD2531" i="1" s="1"/>
  <c r="AC2526" i="1"/>
  <c r="AD2526" i="1" s="1"/>
  <c r="AC2520" i="1"/>
  <c r="AD2520" i="1" s="1"/>
  <c r="AC2515" i="1"/>
  <c r="AD2515" i="1" s="1"/>
  <c r="AC2504" i="1"/>
  <c r="AD2504" i="1" s="1"/>
  <c r="AC2484" i="1"/>
  <c r="AD2484" i="1" s="1"/>
  <c r="O2452" i="2"/>
  <c r="R2452" i="2" s="1"/>
  <c r="Q2452" i="2"/>
  <c r="T2452" i="2" s="1"/>
  <c r="P2452" i="2"/>
  <c r="S2452" i="2" s="1"/>
  <c r="O2455" i="2"/>
  <c r="R2455" i="2" s="1"/>
  <c r="Q2455" i="2"/>
  <c r="T2455" i="2" s="1"/>
  <c r="P2455" i="2"/>
  <c r="S2455" i="2" s="1"/>
  <c r="O2484" i="2"/>
  <c r="R2484" i="2" s="1"/>
  <c r="Q2484" i="2"/>
  <c r="T2484" i="2" s="1"/>
  <c r="P2484" i="2"/>
  <c r="S2484" i="2" s="1"/>
  <c r="O2500" i="2"/>
  <c r="R2500" i="2" s="1"/>
  <c r="Q2500" i="2"/>
  <c r="T2500" i="2" s="1"/>
  <c r="P2500" i="2"/>
  <c r="S2500" i="2" s="1"/>
  <c r="O2516" i="2"/>
  <c r="R2516" i="2" s="1"/>
  <c r="Q2516" i="2"/>
  <c r="T2516" i="2" s="1"/>
  <c r="P2516" i="2"/>
  <c r="S2516" i="2" s="1"/>
  <c r="O2535" i="2"/>
  <c r="R2535" i="2" s="1"/>
  <c r="Q2535" i="2"/>
  <c r="T2535" i="2" s="1"/>
  <c r="P2535" i="2"/>
  <c r="S2535" i="2" s="1"/>
  <c r="K2535" i="2"/>
  <c r="W2535" i="2" s="1"/>
  <c r="O2546" i="2"/>
  <c r="R2546" i="2" s="1"/>
  <c r="P2546" i="2"/>
  <c r="S2546" i="2" s="1"/>
  <c r="Q2546" i="2"/>
  <c r="T2546" i="2" s="1"/>
  <c r="O2553" i="2"/>
  <c r="R2553" i="2" s="1"/>
  <c r="Q2553" i="2"/>
  <c r="T2553" i="2" s="1"/>
  <c r="P2553" i="2"/>
  <c r="S2553" i="2" s="1"/>
  <c r="O2574" i="2"/>
  <c r="R2574" i="2" s="1"/>
  <c r="P2574" i="2"/>
  <c r="S2574" i="2" s="1"/>
  <c r="Q2574" i="2"/>
  <c r="T2574" i="2" s="1"/>
  <c r="O2598" i="2"/>
  <c r="R2598" i="2" s="1"/>
  <c r="Q2598" i="2"/>
  <c r="T2598" i="2" s="1"/>
  <c r="P2598" i="2"/>
  <c r="S2598" i="2" s="1"/>
  <c r="G2477" i="1"/>
  <c r="O2477" i="1" s="1"/>
  <c r="AA2477" i="1" s="1"/>
  <c r="AB2477" i="1" s="1"/>
  <c r="AC2479" i="1"/>
  <c r="AD2479" i="1" s="1"/>
  <c r="AE2479" i="1"/>
  <c r="AF2479" i="1" s="1"/>
  <c r="AE2481" i="1"/>
  <c r="AF2481" i="1" s="1"/>
  <c r="AC2481" i="1"/>
  <c r="AD2481" i="1" s="1"/>
  <c r="AC2483" i="1"/>
  <c r="AD2483" i="1" s="1"/>
  <c r="AE2483" i="1"/>
  <c r="AF2483" i="1" s="1"/>
  <c r="AE2485" i="1"/>
  <c r="AF2485" i="1" s="1"/>
  <c r="AC2485" i="1"/>
  <c r="AD2485" i="1" s="1"/>
  <c r="AC2487" i="1"/>
  <c r="AD2487" i="1" s="1"/>
  <c r="AE2487" i="1"/>
  <c r="AF2487" i="1" s="1"/>
  <c r="AE2489" i="1"/>
  <c r="AF2489" i="1" s="1"/>
  <c r="AC2489" i="1"/>
  <c r="AD2489" i="1" s="1"/>
  <c r="AC2491" i="1"/>
  <c r="AD2491" i="1" s="1"/>
  <c r="AE2491" i="1"/>
  <c r="AF2491" i="1" s="1"/>
  <c r="AE2493" i="1"/>
  <c r="AF2493" i="1" s="1"/>
  <c r="AC2493" i="1"/>
  <c r="AD2493" i="1" s="1"/>
  <c r="AC2495" i="1"/>
  <c r="AD2495" i="1" s="1"/>
  <c r="AE2495" i="1"/>
  <c r="AF2495" i="1" s="1"/>
  <c r="AE2497" i="1"/>
  <c r="AF2497" i="1" s="1"/>
  <c r="AC2497" i="1"/>
  <c r="AD2497" i="1" s="1"/>
  <c r="G2558" i="1"/>
  <c r="O2558" i="1" s="1"/>
  <c r="AA2558" i="1" s="1"/>
  <c r="AB2558" i="1" s="1"/>
  <c r="K2558" i="1"/>
  <c r="M2558" i="1" s="1"/>
  <c r="G2562" i="1"/>
  <c r="O2562" i="1" s="1"/>
  <c r="AA2562" i="1" s="1"/>
  <c r="AB2562" i="1" s="1"/>
  <c r="K2562" i="1"/>
  <c r="M2562" i="1" s="1"/>
  <c r="G2566" i="1"/>
  <c r="O2566" i="1" s="1"/>
  <c r="AA2566" i="1" s="1"/>
  <c r="AB2566" i="1" s="1"/>
  <c r="K2566" i="1"/>
  <c r="M2566" i="1" s="1"/>
  <c r="H2568" i="1"/>
  <c r="P2568" i="1" s="1"/>
  <c r="H2569" i="1"/>
  <c r="P2569" i="1" s="1"/>
  <c r="H2570" i="1"/>
  <c r="P2570" i="1" s="1"/>
  <c r="AA2570" i="1" s="1"/>
  <c r="AB2570" i="1" s="1"/>
  <c r="H2571" i="1"/>
  <c r="P2571" i="1" s="1"/>
  <c r="AA2571" i="1" s="1"/>
  <c r="AB2571" i="1" s="1"/>
  <c r="H2572" i="1"/>
  <c r="P2572" i="1" s="1"/>
  <c r="H2573" i="1"/>
  <c r="P2573" i="1" s="1"/>
  <c r="AA2573" i="1" s="1"/>
  <c r="AB2573" i="1" s="1"/>
  <c r="H2574" i="1"/>
  <c r="P2574" i="1" s="1"/>
  <c r="AA2574" i="1" s="1"/>
  <c r="AB2574" i="1" s="1"/>
  <c r="H2575" i="1"/>
  <c r="P2575" i="1" s="1"/>
  <c r="AA2575" i="1" s="1"/>
  <c r="AB2575" i="1" s="1"/>
  <c r="H2576" i="1"/>
  <c r="P2576" i="1" s="1"/>
  <c r="AA2576" i="1" s="1"/>
  <c r="AB2576" i="1" s="1"/>
  <c r="H2577" i="1"/>
  <c r="P2577" i="1" s="1"/>
  <c r="H2578" i="1"/>
  <c r="P2578" i="1" s="1"/>
  <c r="AA2578" i="1" s="1"/>
  <c r="AB2578" i="1" s="1"/>
  <c r="H2579" i="1"/>
  <c r="P2579" i="1" s="1"/>
  <c r="AA2579" i="1" s="1"/>
  <c r="AB2579" i="1" s="1"/>
  <c r="H2580" i="1"/>
  <c r="P2580" i="1" s="1"/>
  <c r="AA2580" i="1" s="1"/>
  <c r="AB2580" i="1" s="1"/>
  <c r="H2581" i="1"/>
  <c r="P2581" i="1" s="1"/>
  <c r="AA2581" i="1" s="1"/>
  <c r="AB2581" i="1" s="1"/>
  <c r="H2585" i="1"/>
  <c r="P2585" i="1" s="1"/>
  <c r="AA2585" i="1" s="1"/>
  <c r="AB2585" i="1" s="1"/>
  <c r="H2589" i="1"/>
  <c r="P2589" i="1" s="1"/>
  <c r="AA2589" i="1" s="1"/>
  <c r="AB2589" i="1" s="1"/>
  <c r="H2593" i="1"/>
  <c r="P2593" i="1" s="1"/>
  <c r="AA2593" i="1" s="1"/>
  <c r="AB2593" i="1" s="1"/>
  <c r="H2597" i="1"/>
  <c r="P2597" i="1" s="1"/>
  <c r="AA2597" i="1" s="1"/>
  <c r="AB2597" i="1" s="1"/>
  <c r="H2601" i="1"/>
  <c r="P2601" i="1" s="1"/>
  <c r="AA2601" i="1" s="1"/>
  <c r="AB2601" i="1" s="1"/>
  <c r="H2613" i="1"/>
  <c r="P2613" i="1" s="1"/>
  <c r="H2617" i="1"/>
  <c r="P2617" i="1" s="1"/>
  <c r="AA2617" i="1" s="1"/>
  <c r="AB2617" i="1" s="1"/>
  <c r="H2621" i="1"/>
  <c r="P2621" i="1" s="1"/>
  <c r="AA2621" i="1" s="1"/>
  <c r="AB2621" i="1" s="1"/>
  <c r="H2625" i="1"/>
  <c r="P2625" i="1" s="1"/>
  <c r="H2629" i="1"/>
  <c r="P2629" i="1" s="1"/>
  <c r="H2633" i="1"/>
  <c r="P2633" i="1" s="1"/>
  <c r="H2637" i="1"/>
  <c r="P2637" i="1" s="1"/>
  <c r="H2641" i="1"/>
  <c r="P2641" i="1" s="1"/>
  <c r="AC2641" i="1"/>
  <c r="AD2641" i="1" s="1"/>
  <c r="AC2637" i="1"/>
  <c r="AD2637" i="1" s="1"/>
  <c r="AC2633" i="1"/>
  <c r="AD2633" i="1" s="1"/>
  <c r="AC2629" i="1"/>
  <c r="AD2629" i="1" s="1"/>
  <c r="AC2625" i="1"/>
  <c r="AD2625" i="1" s="1"/>
  <c r="AC2621" i="1"/>
  <c r="AD2621" i="1" s="1"/>
  <c r="AC2617" i="1"/>
  <c r="AD2617" i="1" s="1"/>
  <c r="AC2613" i="1"/>
  <c r="AD2613" i="1" s="1"/>
  <c r="AC2609" i="1"/>
  <c r="AD2609" i="1" s="1"/>
  <c r="AC2605" i="1"/>
  <c r="AD2605" i="1" s="1"/>
  <c r="AC2601" i="1"/>
  <c r="AD2601" i="1" s="1"/>
  <c r="AC2597" i="1"/>
  <c r="AD2597" i="1" s="1"/>
  <c r="AC2593" i="1"/>
  <c r="AD2593" i="1" s="1"/>
  <c r="AC2589" i="1"/>
  <c r="AD2589" i="1" s="1"/>
  <c r="AC2585" i="1"/>
  <c r="AD2585" i="1" s="1"/>
  <c r="AC2581" i="1"/>
  <c r="AD2581" i="1" s="1"/>
  <c r="AC2577" i="1"/>
  <c r="AD2577" i="1" s="1"/>
  <c r="AC2573" i="1"/>
  <c r="AD2573" i="1" s="1"/>
  <c r="AC2569" i="1"/>
  <c r="AD2569" i="1" s="1"/>
  <c r="AC2565" i="1"/>
  <c r="AD2565" i="1" s="1"/>
  <c r="AC2561" i="1"/>
  <c r="AD2561" i="1" s="1"/>
  <c r="AC2557" i="1"/>
  <c r="AD2557" i="1" s="1"/>
  <c r="AC2553" i="1"/>
  <c r="AD2553" i="1" s="1"/>
  <c r="AC2535" i="1"/>
  <c r="AD2535" i="1" s="1"/>
  <c r="AC2530" i="1"/>
  <c r="AD2530" i="1" s="1"/>
  <c r="AC2519" i="1"/>
  <c r="AD2519" i="1" s="1"/>
  <c r="AC2514" i="1"/>
  <c r="AD2514" i="1" s="1"/>
  <c r="AC2498" i="1"/>
  <c r="AD2498" i="1" s="1"/>
  <c r="AC2490" i="1"/>
  <c r="AD2490" i="1" s="1"/>
  <c r="AC2482" i="1"/>
  <c r="AD2482" i="1" s="1"/>
  <c r="O2460" i="2"/>
  <c r="R2460" i="2" s="1"/>
  <c r="Q2460" i="2"/>
  <c r="T2460" i="2" s="1"/>
  <c r="P2460" i="2"/>
  <c r="S2460" i="2" s="1"/>
  <c r="O2463" i="2"/>
  <c r="R2463" i="2" s="1"/>
  <c r="Q2463" i="2"/>
  <c r="T2463" i="2" s="1"/>
  <c r="P2463" i="2"/>
  <c r="S2463" i="2" s="1"/>
  <c r="O2488" i="2"/>
  <c r="R2488" i="2" s="1"/>
  <c r="Q2488" i="2"/>
  <c r="T2488" i="2" s="1"/>
  <c r="P2488" i="2"/>
  <c r="S2488" i="2" s="1"/>
  <c r="O2504" i="2"/>
  <c r="R2504" i="2" s="1"/>
  <c r="Q2504" i="2"/>
  <c r="T2504" i="2" s="1"/>
  <c r="P2504" i="2"/>
  <c r="S2504" i="2" s="1"/>
  <c r="O2520" i="2"/>
  <c r="R2520" i="2" s="1"/>
  <c r="Q2520" i="2"/>
  <c r="T2520" i="2" s="1"/>
  <c r="P2520" i="2"/>
  <c r="S2520" i="2" s="1"/>
  <c r="O2548" i="2"/>
  <c r="R2548" i="2" s="1"/>
  <c r="P2548" i="2"/>
  <c r="S2548" i="2" s="1"/>
  <c r="Q2548" i="2"/>
  <c r="T2548" i="2" s="1"/>
  <c r="K2548" i="2"/>
  <c r="W2548" i="2" s="1"/>
  <c r="O2559" i="2"/>
  <c r="R2559" i="2" s="1"/>
  <c r="Q2559" i="2"/>
  <c r="T2559" i="2" s="1"/>
  <c r="P2559" i="2"/>
  <c r="S2559" i="2" s="1"/>
  <c r="O2576" i="2"/>
  <c r="R2576" i="2" s="1"/>
  <c r="Q2576" i="2"/>
  <c r="T2576" i="2" s="1"/>
  <c r="P2576" i="2"/>
  <c r="S2576" i="2" s="1"/>
  <c r="I2449" i="2"/>
  <c r="U2449" i="2" s="1"/>
  <c r="K2450" i="2"/>
  <c r="W2450" i="2" s="1"/>
  <c r="Q2450" i="2"/>
  <c r="T2450" i="2" s="1"/>
  <c r="K2451" i="2"/>
  <c r="W2451" i="2" s="1"/>
  <c r="I2452" i="2"/>
  <c r="U2452" i="2" s="1"/>
  <c r="J2453" i="2"/>
  <c r="V2453" i="2" s="1"/>
  <c r="Q2453" i="2"/>
  <c r="T2453" i="2" s="1"/>
  <c r="I2455" i="2"/>
  <c r="U2455" i="2" s="1"/>
  <c r="K2456" i="2"/>
  <c r="W2456" i="2" s="1"/>
  <c r="J2458" i="2"/>
  <c r="V2458" i="2" s="1"/>
  <c r="Q2458" i="2"/>
  <c r="T2458" i="2" s="1"/>
  <c r="K2459" i="2"/>
  <c r="W2459" i="2" s="1"/>
  <c r="I2460" i="2"/>
  <c r="U2460" i="2" s="1"/>
  <c r="K2461" i="2"/>
  <c r="W2461" i="2" s="1"/>
  <c r="Q2461" i="2"/>
  <c r="T2461" i="2" s="1"/>
  <c r="I2463" i="2"/>
  <c r="U2463" i="2" s="1"/>
  <c r="P2464" i="2"/>
  <c r="S2464" i="2" s="1"/>
  <c r="K2465" i="2"/>
  <c r="W2465" i="2" s="1"/>
  <c r="Q2465" i="2"/>
  <c r="T2465" i="2" s="1"/>
  <c r="J2467" i="2"/>
  <c r="V2467" i="2" s="1"/>
  <c r="Q2467" i="2"/>
  <c r="T2467" i="2" s="1"/>
  <c r="J2469" i="2"/>
  <c r="V2469" i="2" s="1"/>
  <c r="Q2469" i="2"/>
  <c r="T2469" i="2" s="1"/>
  <c r="J2471" i="2"/>
  <c r="V2471" i="2" s="1"/>
  <c r="Q2471" i="2"/>
  <c r="T2471" i="2" s="1"/>
  <c r="J2473" i="2"/>
  <c r="V2473" i="2" s="1"/>
  <c r="Q2473" i="2"/>
  <c r="T2473" i="2" s="1"/>
  <c r="J2475" i="2"/>
  <c r="V2475" i="2" s="1"/>
  <c r="Q2475" i="2"/>
  <c r="T2475" i="2" s="1"/>
  <c r="J2477" i="2"/>
  <c r="V2477" i="2" s="1"/>
  <c r="Q2477" i="2"/>
  <c r="T2477" i="2" s="1"/>
  <c r="J2479" i="2"/>
  <c r="V2479" i="2" s="1"/>
  <c r="Q2479" i="2"/>
  <c r="T2479" i="2" s="1"/>
  <c r="J2481" i="2"/>
  <c r="V2481" i="2" s="1"/>
  <c r="Q2481" i="2"/>
  <c r="T2481" i="2" s="1"/>
  <c r="K2482" i="2"/>
  <c r="W2482" i="2" s="1"/>
  <c r="I2484" i="2"/>
  <c r="U2484" i="2" s="1"/>
  <c r="J2485" i="2"/>
  <c r="V2485" i="2" s="1"/>
  <c r="Q2485" i="2"/>
  <c r="T2485" i="2" s="1"/>
  <c r="K2486" i="2"/>
  <c r="W2486" i="2" s="1"/>
  <c r="I2488" i="2"/>
  <c r="U2488" i="2" s="1"/>
  <c r="J2489" i="2"/>
  <c r="V2489" i="2" s="1"/>
  <c r="Q2489" i="2"/>
  <c r="T2489" i="2" s="1"/>
  <c r="K2490" i="2"/>
  <c r="W2490" i="2" s="1"/>
  <c r="I2492" i="2"/>
  <c r="U2492" i="2" s="1"/>
  <c r="J2493" i="2"/>
  <c r="V2493" i="2" s="1"/>
  <c r="Q2493" i="2"/>
  <c r="T2493" i="2" s="1"/>
  <c r="K2494" i="2"/>
  <c r="W2494" i="2" s="1"/>
  <c r="I2496" i="2"/>
  <c r="U2496" i="2" s="1"/>
  <c r="J2497" i="2"/>
  <c r="V2497" i="2" s="1"/>
  <c r="Q2497" i="2"/>
  <c r="T2497" i="2" s="1"/>
  <c r="K2498" i="2"/>
  <c r="W2498" i="2" s="1"/>
  <c r="I2500" i="2"/>
  <c r="U2500" i="2" s="1"/>
  <c r="J2501" i="2"/>
  <c r="V2501" i="2" s="1"/>
  <c r="Q2501" i="2"/>
  <c r="T2501" i="2" s="1"/>
  <c r="K2502" i="2"/>
  <c r="W2502" i="2" s="1"/>
  <c r="I2504" i="2"/>
  <c r="U2504" i="2" s="1"/>
  <c r="J2505" i="2"/>
  <c r="V2505" i="2" s="1"/>
  <c r="Q2505" i="2"/>
  <c r="T2505" i="2" s="1"/>
  <c r="K2506" i="2"/>
  <c r="W2506" i="2" s="1"/>
  <c r="I2508" i="2"/>
  <c r="U2508" i="2" s="1"/>
  <c r="J2509" i="2"/>
  <c r="V2509" i="2" s="1"/>
  <c r="Q2509" i="2"/>
  <c r="T2509" i="2" s="1"/>
  <c r="K2510" i="2"/>
  <c r="W2510" i="2" s="1"/>
  <c r="I2512" i="2"/>
  <c r="U2512" i="2" s="1"/>
  <c r="J2513" i="2"/>
  <c r="V2513" i="2" s="1"/>
  <c r="Q2513" i="2"/>
  <c r="T2513" i="2" s="1"/>
  <c r="K2514" i="2"/>
  <c r="W2514" i="2" s="1"/>
  <c r="I2516" i="2"/>
  <c r="U2516" i="2" s="1"/>
  <c r="J2517" i="2"/>
  <c r="V2517" i="2" s="1"/>
  <c r="Q2517" i="2"/>
  <c r="T2517" i="2" s="1"/>
  <c r="K2518" i="2"/>
  <c r="W2518" i="2" s="1"/>
  <c r="I2520" i="2"/>
  <c r="U2520" i="2" s="1"/>
  <c r="J2521" i="2"/>
  <c r="V2521" i="2" s="1"/>
  <c r="Q2521" i="2"/>
  <c r="T2521" i="2" s="1"/>
  <c r="K2522" i="2"/>
  <c r="W2522" i="2" s="1"/>
  <c r="I2523" i="2"/>
  <c r="U2523" i="2" s="1"/>
  <c r="O2524" i="2"/>
  <c r="R2524" i="2" s="1"/>
  <c r="I2526" i="2"/>
  <c r="U2526" i="2" s="1"/>
  <c r="I2527" i="2"/>
  <c r="U2527" i="2" s="1"/>
  <c r="I2528" i="2"/>
  <c r="U2528" i="2" s="1"/>
  <c r="J2530" i="2"/>
  <c r="V2530" i="2" s="1"/>
  <c r="Q2530" i="2"/>
  <c r="T2530" i="2" s="1"/>
  <c r="K2534" i="2"/>
  <c r="W2534" i="2" s="1"/>
  <c r="I2535" i="2"/>
  <c r="U2535" i="2" s="1"/>
  <c r="Q2540" i="2"/>
  <c r="T2540" i="2" s="1"/>
  <c r="J2543" i="2"/>
  <c r="V2543" i="2" s="1"/>
  <c r="Q2543" i="2"/>
  <c r="T2543" i="2" s="1"/>
  <c r="K2544" i="2"/>
  <c r="W2544" i="2" s="1"/>
  <c r="K2547" i="2"/>
  <c r="W2547" i="2" s="1"/>
  <c r="I2548" i="2"/>
  <c r="U2548" i="2" s="1"/>
  <c r="O2549" i="2"/>
  <c r="R2549" i="2" s="1"/>
  <c r="P2549" i="2"/>
  <c r="S2549" i="2" s="1"/>
  <c r="O2551" i="2"/>
  <c r="R2551" i="2" s="1"/>
  <c r="Q2551" i="2"/>
  <c r="T2551" i="2" s="1"/>
  <c r="I2552" i="2"/>
  <c r="U2552" i="2" s="1"/>
  <c r="I2553" i="2"/>
  <c r="U2553" i="2" s="1"/>
  <c r="J2556" i="2"/>
  <c r="V2556" i="2" s="1"/>
  <c r="P2556" i="2"/>
  <c r="S2556" i="2" s="1"/>
  <c r="J2557" i="2"/>
  <c r="V2557" i="2" s="1"/>
  <c r="Q2557" i="2"/>
  <c r="T2557" i="2" s="1"/>
  <c r="J2560" i="2"/>
  <c r="V2560" i="2" s="1"/>
  <c r="K2561" i="2"/>
  <c r="W2561" i="2" s="1"/>
  <c r="I2562" i="2"/>
  <c r="U2562" i="2" s="1"/>
  <c r="J2565" i="2"/>
  <c r="V2565" i="2" s="1"/>
  <c r="Q2565" i="2"/>
  <c r="T2565" i="2" s="1"/>
  <c r="K2566" i="2"/>
  <c r="W2566" i="2" s="1"/>
  <c r="J2567" i="2"/>
  <c r="V2567" i="2" s="1"/>
  <c r="Q2567" i="2"/>
  <c r="T2567" i="2" s="1"/>
  <c r="O2569" i="2"/>
  <c r="R2569" i="2" s="1"/>
  <c r="Q2569" i="2"/>
  <c r="T2569" i="2" s="1"/>
  <c r="I2570" i="2"/>
  <c r="U2570" i="2" s="1"/>
  <c r="K2571" i="2"/>
  <c r="W2571" i="2" s="1"/>
  <c r="I2572" i="2"/>
  <c r="U2572" i="2" s="1"/>
  <c r="K2575" i="2"/>
  <c r="W2575" i="2" s="1"/>
  <c r="I2576" i="2"/>
  <c r="U2576" i="2" s="1"/>
  <c r="O2578" i="2"/>
  <c r="R2578" i="2" s="1"/>
  <c r="P2578" i="2"/>
  <c r="S2578" i="2" s="1"/>
  <c r="K2582" i="2"/>
  <c r="W2582" i="2" s="1"/>
  <c r="I2583" i="2"/>
  <c r="U2583" i="2" s="1"/>
  <c r="I2587" i="2"/>
  <c r="U2587" i="2" s="1"/>
  <c r="I2590" i="2"/>
  <c r="U2590" i="2" s="1"/>
  <c r="O2602" i="2"/>
  <c r="R2602" i="2" s="1"/>
  <c r="Q2602" i="2"/>
  <c r="T2602" i="2" s="1"/>
  <c r="P2602" i="2"/>
  <c r="S2602" i="2" s="1"/>
  <c r="J2449" i="2"/>
  <c r="V2449" i="2" s="1"/>
  <c r="J2452" i="2"/>
  <c r="V2452" i="2" s="1"/>
  <c r="J2455" i="2"/>
  <c r="V2455" i="2" s="1"/>
  <c r="J2460" i="2"/>
  <c r="V2460" i="2" s="1"/>
  <c r="J2484" i="2"/>
  <c r="V2484" i="2" s="1"/>
  <c r="J2488" i="2"/>
  <c r="V2488" i="2" s="1"/>
  <c r="J2492" i="2"/>
  <c r="V2492" i="2" s="1"/>
  <c r="J2496" i="2"/>
  <c r="V2496" i="2" s="1"/>
  <c r="J2500" i="2"/>
  <c r="V2500" i="2" s="1"/>
  <c r="J2504" i="2"/>
  <c r="V2504" i="2" s="1"/>
  <c r="J2508" i="2"/>
  <c r="V2508" i="2" s="1"/>
  <c r="J2512" i="2"/>
  <c r="V2512" i="2" s="1"/>
  <c r="J2516" i="2"/>
  <c r="V2516" i="2" s="1"/>
  <c r="J2520" i="2"/>
  <c r="V2520" i="2" s="1"/>
  <c r="J2523" i="2"/>
  <c r="V2523" i="2" s="1"/>
  <c r="J2526" i="2"/>
  <c r="V2526" i="2" s="1"/>
  <c r="J2527" i="2"/>
  <c r="V2527" i="2" s="1"/>
  <c r="J2528" i="2"/>
  <c r="V2528" i="2" s="1"/>
  <c r="O2534" i="2"/>
  <c r="R2534" i="2" s="1"/>
  <c r="Q2534" i="2"/>
  <c r="T2534" i="2" s="1"/>
  <c r="J2535" i="2"/>
  <c r="V2535" i="2" s="1"/>
  <c r="J2546" i="2"/>
  <c r="V2546" i="2" s="1"/>
  <c r="O2547" i="2"/>
  <c r="R2547" i="2" s="1"/>
  <c r="Q2547" i="2"/>
  <c r="T2547" i="2" s="1"/>
  <c r="J2559" i="2"/>
  <c r="V2559" i="2" s="1"/>
  <c r="O2561" i="2"/>
  <c r="R2561" i="2" s="1"/>
  <c r="P2561" i="2"/>
  <c r="S2561" i="2" s="1"/>
  <c r="J2564" i="2"/>
  <c r="V2564" i="2" s="1"/>
  <c r="O2566" i="2"/>
  <c r="R2566" i="2" s="1"/>
  <c r="P2566" i="2"/>
  <c r="S2566" i="2" s="1"/>
  <c r="J2570" i="2"/>
  <c r="V2570" i="2" s="1"/>
  <c r="O2571" i="2"/>
  <c r="R2571" i="2" s="1"/>
  <c r="P2571" i="2"/>
  <c r="S2571" i="2" s="1"/>
  <c r="J2574" i="2"/>
  <c r="V2574" i="2" s="1"/>
  <c r="O2575" i="2"/>
  <c r="R2575" i="2" s="1"/>
  <c r="Q2575" i="2"/>
  <c r="T2575" i="2" s="1"/>
  <c r="J2576" i="2"/>
  <c r="V2576" i="2" s="1"/>
  <c r="O2582" i="2"/>
  <c r="R2582" i="2" s="1"/>
  <c r="P2582" i="2"/>
  <c r="S2582" i="2" s="1"/>
  <c r="O2606" i="2"/>
  <c r="R2606" i="2" s="1"/>
  <c r="Q2606" i="2"/>
  <c r="T2606" i="2" s="1"/>
  <c r="P2606" i="2"/>
  <c r="S2606" i="2" s="1"/>
  <c r="O2609" i="2"/>
  <c r="R2609" i="2" s="1"/>
  <c r="Q2609" i="2"/>
  <c r="T2609" i="2" s="1"/>
  <c r="P2609" i="2"/>
  <c r="S2609" i="2" s="1"/>
  <c r="O2613" i="2"/>
  <c r="R2613" i="2" s="1"/>
  <c r="Q2613" i="2"/>
  <c r="T2613" i="2" s="1"/>
  <c r="P2613" i="2"/>
  <c r="S2613" i="2" s="1"/>
  <c r="K2449" i="2"/>
  <c r="W2449" i="2" s="1"/>
  <c r="I2450" i="2"/>
  <c r="U2450" i="2" s="1"/>
  <c r="I2451" i="2"/>
  <c r="U2451" i="2" s="1"/>
  <c r="P2451" i="2"/>
  <c r="S2451" i="2" s="1"/>
  <c r="K2452" i="2"/>
  <c r="W2452" i="2" s="1"/>
  <c r="K2455" i="2"/>
  <c r="W2455" i="2" s="1"/>
  <c r="I2456" i="2"/>
  <c r="U2456" i="2" s="1"/>
  <c r="P2456" i="2"/>
  <c r="S2456" i="2" s="1"/>
  <c r="I2459" i="2"/>
  <c r="U2459" i="2" s="1"/>
  <c r="P2459" i="2"/>
  <c r="S2459" i="2" s="1"/>
  <c r="K2460" i="2"/>
  <c r="W2460" i="2" s="1"/>
  <c r="I2461" i="2"/>
  <c r="U2461" i="2" s="1"/>
  <c r="K2463" i="2"/>
  <c r="W2463" i="2" s="1"/>
  <c r="I2465" i="2"/>
  <c r="U2465" i="2" s="1"/>
  <c r="I2482" i="2"/>
  <c r="U2482" i="2" s="1"/>
  <c r="P2482" i="2"/>
  <c r="S2482" i="2" s="1"/>
  <c r="K2484" i="2"/>
  <c r="W2484" i="2" s="1"/>
  <c r="I2486" i="2"/>
  <c r="U2486" i="2" s="1"/>
  <c r="P2486" i="2"/>
  <c r="S2486" i="2" s="1"/>
  <c r="K2488" i="2"/>
  <c r="W2488" i="2" s="1"/>
  <c r="I2490" i="2"/>
  <c r="U2490" i="2" s="1"/>
  <c r="P2490" i="2"/>
  <c r="S2490" i="2" s="1"/>
  <c r="K2492" i="2"/>
  <c r="W2492" i="2" s="1"/>
  <c r="I2494" i="2"/>
  <c r="U2494" i="2" s="1"/>
  <c r="P2494" i="2"/>
  <c r="S2494" i="2" s="1"/>
  <c r="K2496" i="2"/>
  <c r="W2496" i="2" s="1"/>
  <c r="I2498" i="2"/>
  <c r="U2498" i="2" s="1"/>
  <c r="P2498" i="2"/>
  <c r="S2498" i="2" s="1"/>
  <c r="K2500" i="2"/>
  <c r="W2500" i="2" s="1"/>
  <c r="I2502" i="2"/>
  <c r="U2502" i="2" s="1"/>
  <c r="P2502" i="2"/>
  <c r="S2502" i="2" s="1"/>
  <c r="K2504" i="2"/>
  <c r="W2504" i="2" s="1"/>
  <c r="I2506" i="2"/>
  <c r="U2506" i="2" s="1"/>
  <c r="P2506" i="2"/>
  <c r="S2506" i="2" s="1"/>
  <c r="K2508" i="2"/>
  <c r="W2508" i="2" s="1"/>
  <c r="I2510" i="2"/>
  <c r="U2510" i="2" s="1"/>
  <c r="P2510" i="2"/>
  <c r="S2510" i="2" s="1"/>
  <c r="K2512" i="2"/>
  <c r="W2512" i="2" s="1"/>
  <c r="I2514" i="2"/>
  <c r="U2514" i="2" s="1"/>
  <c r="P2514" i="2"/>
  <c r="S2514" i="2" s="1"/>
  <c r="K2516" i="2"/>
  <c r="W2516" i="2" s="1"/>
  <c r="I2518" i="2"/>
  <c r="U2518" i="2" s="1"/>
  <c r="P2518" i="2"/>
  <c r="S2518" i="2" s="1"/>
  <c r="K2520" i="2"/>
  <c r="W2520" i="2" s="1"/>
  <c r="I2522" i="2"/>
  <c r="U2522" i="2" s="1"/>
  <c r="P2522" i="2"/>
  <c r="S2522" i="2" s="1"/>
  <c r="K2523" i="2"/>
  <c r="W2523" i="2" s="1"/>
  <c r="K2527" i="2"/>
  <c r="W2527" i="2" s="1"/>
  <c r="K2528" i="2"/>
  <c r="W2528" i="2" s="1"/>
  <c r="O2532" i="2"/>
  <c r="R2532" i="2" s="1"/>
  <c r="Q2532" i="2"/>
  <c r="T2532" i="2" s="1"/>
  <c r="I2534" i="2"/>
  <c r="U2534" i="2" s="1"/>
  <c r="P2534" i="2"/>
  <c r="S2534" i="2" s="1"/>
  <c r="O2536" i="2"/>
  <c r="R2536" i="2" s="1"/>
  <c r="Q2536" i="2"/>
  <c r="T2536" i="2" s="1"/>
  <c r="O2537" i="2"/>
  <c r="R2537" i="2" s="1"/>
  <c r="Q2537" i="2"/>
  <c r="T2537" i="2" s="1"/>
  <c r="K2540" i="2"/>
  <c r="W2540" i="2" s="1"/>
  <c r="I2541" i="2"/>
  <c r="U2541" i="2" s="1"/>
  <c r="P2541" i="2"/>
  <c r="S2541" i="2" s="1"/>
  <c r="P2544" i="2"/>
  <c r="S2544" i="2" s="1"/>
  <c r="K2546" i="2"/>
  <c r="W2546" i="2" s="1"/>
  <c r="I2547" i="2"/>
  <c r="U2547" i="2" s="1"/>
  <c r="P2547" i="2"/>
  <c r="S2547" i="2" s="1"/>
  <c r="O2550" i="2"/>
  <c r="R2550" i="2" s="1"/>
  <c r="Q2550" i="2"/>
  <c r="T2550" i="2" s="1"/>
  <c r="K2553" i="2"/>
  <c r="W2553" i="2" s="1"/>
  <c r="I2554" i="2"/>
  <c r="U2554" i="2" s="1"/>
  <c r="P2554" i="2"/>
  <c r="S2554" i="2" s="1"/>
  <c r="K2559" i="2"/>
  <c r="W2559" i="2" s="1"/>
  <c r="O2560" i="2"/>
  <c r="R2560" i="2" s="1"/>
  <c r="P2560" i="2"/>
  <c r="S2560" i="2" s="1"/>
  <c r="Q2561" i="2"/>
  <c r="T2561" i="2" s="1"/>
  <c r="K2562" i="2"/>
  <c r="W2562" i="2" s="1"/>
  <c r="K2564" i="2"/>
  <c r="W2564" i="2" s="1"/>
  <c r="Q2566" i="2"/>
  <c r="T2566" i="2" s="1"/>
  <c r="Q2571" i="2"/>
  <c r="T2571" i="2" s="1"/>
  <c r="K2572" i="2"/>
  <c r="W2572" i="2" s="1"/>
  <c r="I2573" i="2"/>
  <c r="U2573" i="2" s="1"/>
  <c r="P2573" i="2"/>
  <c r="S2573" i="2" s="1"/>
  <c r="K2574" i="2"/>
  <c r="W2574" i="2" s="1"/>
  <c r="I2575" i="2"/>
  <c r="U2575" i="2" s="1"/>
  <c r="P2575" i="2"/>
  <c r="S2575" i="2" s="1"/>
  <c r="O2579" i="2"/>
  <c r="R2579" i="2" s="1"/>
  <c r="Q2579" i="2"/>
  <c r="T2579" i="2" s="1"/>
  <c r="Q2582" i="2"/>
  <c r="T2582" i="2" s="1"/>
  <c r="K2583" i="2"/>
  <c r="W2583" i="2" s="1"/>
  <c r="I2584" i="2"/>
  <c r="U2584" i="2" s="1"/>
  <c r="P2584" i="2"/>
  <c r="S2584" i="2" s="1"/>
  <c r="O2586" i="2"/>
  <c r="R2586" i="2" s="1"/>
  <c r="Q2586" i="2"/>
  <c r="T2586" i="2" s="1"/>
  <c r="P2586" i="2"/>
  <c r="S2586" i="2" s="1"/>
  <c r="O2589" i="2"/>
  <c r="R2589" i="2" s="1"/>
  <c r="Q2589" i="2"/>
  <c r="T2589" i="2" s="1"/>
  <c r="P2589" i="2"/>
  <c r="S2589" i="2" s="1"/>
  <c r="O2594" i="2"/>
  <c r="R2594" i="2" s="1"/>
  <c r="Q2594" i="2"/>
  <c r="T2594" i="2" s="1"/>
  <c r="P2594" i="2"/>
  <c r="S2594" i="2" s="1"/>
  <c r="AA2689" i="1"/>
  <c r="AB2689" i="1" s="1"/>
  <c r="AA2807" i="1"/>
  <c r="AB2807" i="1" s="1"/>
  <c r="I2594" i="2"/>
  <c r="U2594" i="2" s="1"/>
  <c r="I2598" i="2"/>
  <c r="U2598" i="2" s="1"/>
  <c r="I2602" i="2"/>
  <c r="U2602" i="2" s="1"/>
  <c r="I2606" i="2"/>
  <c r="U2606" i="2" s="1"/>
  <c r="I2609" i="2"/>
  <c r="U2609" i="2" s="1"/>
  <c r="I2611" i="2"/>
  <c r="U2611" i="2" s="1"/>
  <c r="I2613" i="2"/>
  <c r="U2613" i="2" s="1"/>
  <c r="I2615" i="2"/>
  <c r="U2615" i="2" s="1"/>
  <c r="I2617" i="2"/>
  <c r="U2617" i="2" s="1"/>
  <c r="I2618" i="2"/>
  <c r="U2618" i="2" s="1"/>
  <c r="I2619" i="2"/>
  <c r="U2619" i="2" s="1"/>
  <c r="I2620" i="2"/>
  <c r="U2620" i="2" s="1"/>
  <c r="I2621" i="2"/>
  <c r="U2621" i="2" s="1"/>
  <c r="I2622" i="2"/>
  <c r="U2622" i="2" s="1"/>
  <c r="I2623" i="2"/>
  <c r="U2623" i="2" s="1"/>
  <c r="I2624" i="2"/>
  <c r="U2624" i="2" s="1"/>
  <c r="I2625" i="2"/>
  <c r="U2625" i="2" s="1"/>
  <c r="I2626" i="2"/>
  <c r="U2626" i="2" s="1"/>
  <c r="I2627" i="2"/>
  <c r="U2627" i="2" s="1"/>
  <c r="I2628" i="2"/>
  <c r="U2628" i="2" s="1"/>
  <c r="I2629" i="2"/>
  <c r="U2629" i="2" s="1"/>
  <c r="I2630" i="2"/>
  <c r="U2630" i="2" s="1"/>
  <c r="I2631" i="2"/>
  <c r="U2631" i="2" s="1"/>
  <c r="I2632" i="2"/>
  <c r="U2632" i="2" s="1"/>
  <c r="I2633" i="2"/>
  <c r="U2633" i="2" s="1"/>
  <c r="I2634" i="2"/>
  <c r="U2634" i="2" s="1"/>
  <c r="I2635" i="2"/>
  <c r="U2635" i="2" s="1"/>
  <c r="I2636" i="2"/>
  <c r="U2636" i="2" s="1"/>
  <c r="I2637" i="2"/>
  <c r="U2637" i="2" s="1"/>
  <c r="I2638" i="2"/>
  <c r="U2638" i="2" s="1"/>
  <c r="AA2764" i="1"/>
  <c r="AB2764" i="1" s="1"/>
  <c r="AA2687" i="1"/>
  <c r="AB2687" i="1" s="1"/>
  <c r="J2532" i="2"/>
  <c r="V2532" i="2" s="1"/>
  <c r="J2534" i="2"/>
  <c r="V2534" i="2" s="1"/>
  <c r="K2536" i="2"/>
  <c r="W2536" i="2" s="1"/>
  <c r="J2537" i="2"/>
  <c r="V2537" i="2" s="1"/>
  <c r="K2538" i="2"/>
  <c r="W2538" i="2" s="1"/>
  <c r="I2540" i="2"/>
  <c r="U2540" i="2" s="1"/>
  <c r="K2541" i="2"/>
  <c r="W2541" i="2" s="1"/>
  <c r="I2543" i="2"/>
  <c r="U2543" i="2" s="1"/>
  <c r="I2544" i="2"/>
  <c r="U2544" i="2" s="1"/>
  <c r="I2546" i="2"/>
  <c r="U2546" i="2" s="1"/>
  <c r="J2547" i="2"/>
  <c r="V2547" i="2" s="1"/>
  <c r="I2549" i="2"/>
  <c r="U2549" i="2" s="1"/>
  <c r="J2550" i="2"/>
  <c r="V2550" i="2" s="1"/>
  <c r="K2552" i="2"/>
  <c r="W2552" i="2" s="1"/>
  <c r="J2553" i="2"/>
  <c r="V2553" i="2" s="1"/>
  <c r="K2554" i="2"/>
  <c r="W2554" i="2" s="1"/>
  <c r="I2556" i="2"/>
  <c r="U2556" i="2" s="1"/>
  <c r="K2557" i="2"/>
  <c r="W2557" i="2" s="1"/>
  <c r="I2559" i="2"/>
  <c r="U2559" i="2" s="1"/>
  <c r="I2560" i="2"/>
  <c r="U2560" i="2" s="1"/>
  <c r="I2561" i="2"/>
  <c r="U2561" i="2" s="1"/>
  <c r="J2562" i="2"/>
  <c r="V2562" i="2" s="1"/>
  <c r="I2564" i="2"/>
  <c r="U2564" i="2" s="1"/>
  <c r="I2565" i="2"/>
  <c r="U2565" i="2" s="1"/>
  <c r="I2566" i="2"/>
  <c r="U2566" i="2" s="1"/>
  <c r="K2567" i="2"/>
  <c r="W2567" i="2" s="1"/>
  <c r="K2569" i="2"/>
  <c r="W2569" i="2" s="1"/>
  <c r="K2570" i="2"/>
  <c r="W2570" i="2" s="1"/>
  <c r="I2571" i="2"/>
  <c r="U2571" i="2" s="1"/>
  <c r="J2572" i="2"/>
  <c r="V2572" i="2" s="1"/>
  <c r="K2573" i="2"/>
  <c r="W2573" i="2" s="1"/>
  <c r="I2574" i="2"/>
  <c r="U2574" i="2" s="1"/>
  <c r="J2575" i="2"/>
  <c r="V2575" i="2" s="1"/>
  <c r="K2576" i="2"/>
  <c r="W2576" i="2" s="1"/>
  <c r="I2578" i="2"/>
  <c r="U2578" i="2" s="1"/>
  <c r="J2579" i="2"/>
  <c r="V2579" i="2" s="1"/>
  <c r="K2580" i="2"/>
  <c r="W2580" i="2" s="1"/>
  <c r="I2582" i="2"/>
  <c r="U2582" i="2" s="1"/>
  <c r="J2583" i="2"/>
  <c r="V2583" i="2" s="1"/>
  <c r="K2584" i="2"/>
  <c r="W2584" i="2" s="1"/>
  <c r="I2586" i="2"/>
  <c r="U2586" i="2" s="1"/>
  <c r="J2587" i="2"/>
  <c r="V2587" i="2" s="1"/>
  <c r="K2588" i="2"/>
  <c r="W2588" i="2" s="1"/>
  <c r="I2589" i="2"/>
  <c r="U2589" i="2" s="1"/>
  <c r="J2590" i="2"/>
  <c r="V2590" i="2" s="1"/>
  <c r="K2591" i="2"/>
  <c r="W2591" i="2" s="1"/>
  <c r="I2593" i="2"/>
  <c r="U2593" i="2" s="1"/>
  <c r="P2593" i="2"/>
  <c r="S2593" i="2" s="1"/>
  <c r="J2594" i="2"/>
  <c r="V2594" i="2" s="1"/>
  <c r="K2595" i="2"/>
  <c r="W2595" i="2" s="1"/>
  <c r="I2597" i="2"/>
  <c r="U2597" i="2" s="1"/>
  <c r="P2597" i="2"/>
  <c r="S2597" i="2" s="1"/>
  <c r="J2598" i="2"/>
  <c r="V2598" i="2" s="1"/>
  <c r="K2599" i="2"/>
  <c r="W2599" i="2" s="1"/>
  <c r="I2601" i="2"/>
  <c r="U2601" i="2" s="1"/>
  <c r="P2601" i="2"/>
  <c r="S2601" i="2" s="1"/>
  <c r="J2602" i="2"/>
  <c r="V2602" i="2" s="1"/>
  <c r="K2603" i="2"/>
  <c r="W2603" i="2" s="1"/>
  <c r="I2605" i="2"/>
  <c r="U2605" i="2" s="1"/>
  <c r="P2605" i="2"/>
  <c r="S2605" i="2" s="1"/>
  <c r="J2606" i="2"/>
  <c r="V2606" i="2" s="1"/>
  <c r="K2607" i="2"/>
  <c r="W2607" i="2" s="1"/>
  <c r="J2609" i="2"/>
  <c r="V2609" i="2" s="1"/>
  <c r="J2611" i="2"/>
  <c r="V2611" i="2" s="1"/>
  <c r="J2613" i="2"/>
  <c r="V2613" i="2" s="1"/>
  <c r="J2615" i="2"/>
  <c r="V2615" i="2" s="1"/>
  <c r="J2617" i="2"/>
  <c r="V2617" i="2" s="1"/>
  <c r="J2618" i="2"/>
  <c r="V2618" i="2" s="1"/>
  <c r="J2619" i="2"/>
  <c r="V2619" i="2" s="1"/>
  <c r="J2620" i="2"/>
  <c r="V2620" i="2" s="1"/>
  <c r="J2621" i="2"/>
  <c r="V2621" i="2" s="1"/>
  <c r="J2622" i="2"/>
  <c r="V2622" i="2" s="1"/>
  <c r="J2623" i="2"/>
  <c r="V2623" i="2" s="1"/>
  <c r="J2624" i="2"/>
  <c r="V2624" i="2" s="1"/>
  <c r="J2625" i="2"/>
  <c r="V2625" i="2" s="1"/>
  <c r="J2626" i="2"/>
  <c r="V2626" i="2" s="1"/>
  <c r="J2627" i="2"/>
  <c r="V2627" i="2" s="1"/>
  <c r="J2628" i="2"/>
  <c r="V2628" i="2" s="1"/>
  <c r="J2629" i="2"/>
  <c r="V2629" i="2" s="1"/>
  <c r="J2630" i="2"/>
  <c r="V2630" i="2" s="1"/>
  <c r="J2631" i="2"/>
  <c r="V2631" i="2" s="1"/>
  <c r="J2632" i="2"/>
  <c r="V2632" i="2" s="1"/>
  <c r="J2633" i="2"/>
  <c r="V2633" i="2" s="1"/>
  <c r="J2634" i="2"/>
  <c r="V2634" i="2" s="1"/>
  <c r="J2635" i="2"/>
  <c r="V2635" i="2" s="1"/>
  <c r="J2636" i="2"/>
  <c r="V2636" i="2" s="1"/>
  <c r="J2637" i="2"/>
  <c r="V2637" i="2" s="1"/>
  <c r="J2638" i="2"/>
  <c r="V2638" i="2" s="1"/>
  <c r="AA2847" i="1"/>
  <c r="AB2847" i="1" s="1"/>
  <c r="AA2685" i="1"/>
  <c r="AB2685" i="1" s="1"/>
  <c r="AA2763" i="1"/>
  <c r="AB2763" i="1" s="1"/>
  <c r="AA2821" i="1"/>
  <c r="AB2821" i="1" s="1"/>
  <c r="AA2809" i="1"/>
  <c r="AB2809" i="1" s="1"/>
  <c r="J2586" i="2"/>
  <c r="V2586" i="2" s="1"/>
  <c r="K2587" i="2"/>
  <c r="W2587" i="2" s="1"/>
  <c r="J2589" i="2"/>
  <c r="V2589" i="2" s="1"/>
  <c r="K2590" i="2"/>
  <c r="W2590" i="2" s="1"/>
  <c r="J2593" i="2"/>
  <c r="V2593" i="2" s="1"/>
  <c r="Q2593" i="2"/>
  <c r="T2593" i="2" s="1"/>
  <c r="K2594" i="2"/>
  <c r="W2594" i="2" s="1"/>
  <c r="J2597" i="2"/>
  <c r="V2597" i="2" s="1"/>
  <c r="Q2597" i="2"/>
  <c r="T2597" i="2" s="1"/>
  <c r="K2598" i="2"/>
  <c r="W2598" i="2" s="1"/>
  <c r="J2601" i="2"/>
  <c r="V2601" i="2" s="1"/>
  <c r="Q2601" i="2"/>
  <c r="T2601" i="2" s="1"/>
  <c r="K2602" i="2"/>
  <c r="W2602" i="2" s="1"/>
  <c r="J2605" i="2"/>
  <c r="V2605" i="2" s="1"/>
  <c r="Q2605" i="2"/>
  <c r="T2605" i="2" s="1"/>
  <c r="K2606" i="2"/>
  <c r="W2606" i="2" s="1"/>
  <c r="K2609" i="2"/>
  <c r="W2609" i="2" s="1"/>
  <c r="K2611" i="2"/>
  <c r="W2611" i="2" s="1"/>
  <c r="K2613" i="2"/>
  <c r="W2613" i="2" s="1"/>
  <c r="K2615" i="2"/>
  <c r="W2615" i="2" s="1"/>
  <c r="K2617" i="2"/>
  <c r="W2617" i="2" s="1"/>
  <c r="K2618" i="2"/>
  <c r="W2618" i="2" s="1"/>
  <c r="K2619" i="2"/>
  <c r="W2619" i="2" s="1"/>
  <c r="K2620" i="2"/>
  <c r="W2620" i="2" s="1"/>
  <c r="K2621" i="2"/>
  <c r="W2621" i="2" s="1"/>
  <c r="K2622" i="2"/>
  <c r="W2622" i="2" s="1"/>
  <c r="K2623" i="2"/>
  <c r="W2623" i="2" s="1"/>
  <c r="K2624" i="2"/>
  <c r="W2624" i="2" s="1"/>
  <c r="K2625" i="2"/>
  <c r="W2625" i="2" s="1"/>
  <c r="K2626" i="2"/>
  <c r="W2626" i="2" s="1"/>
  <c r="K2627" i="2"/>
  <c r="W2627" i="2" s="1"/>
  <c r="K2628" i="2"/>
  <c r="W2628" i="2" s="1"/>
  <c r="K2629" i="2"/>
  <c r="W2629" i="2" s="1"/>
  <c r="K2630" i="2"/>
  <c r="W2630" i="2" s="1"/>
  <c r="K2631" i="2"/>
  <c r="W2631" i="2" s="1"/>
  <c r="K2632" i="2"/>
  <c r="W2632" i="2" s="1"/>
  <c r="K2633" i="2"/>
  <c r="W2633" i="2" s="1"/>
  <c r="K2634" i="2"/>
  <c r="W2634" i="2" s="1"/>
  <c r="K2635" i="2"/>
  <c r="W2635" i="2" s="1"/>
  <c r="K2636" i="2"/>
  <c r="W2636" i="2" s="1"/>
  <c r="K2637" i="2"/>
  <c r="W2637" i="2" s="1"/>
  <c r="K2638" i="2"/>
  <c r="W2638" i="2" s="1"/>
  <c r="AA2691" i="1"/>
  <c r="AB2691" i="1" s="1"/>
  <c r="AA2683" i="1"/>
  <c r="AB2683" i="1" s="1"/>
  <c r="AA2808" i="1"/>
  <c r="AB2808" i="1" s="1"/>
  <c r="P2524" i="2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AA2451" i="1" s="1"/>
  <c r="AB2451" i="1" s="1"/>
  <c r="H2455" i="1"/>
  <c r="P2455" i="1" s="1"/>
  <c r="G2456" i="1"/>
  <c r="O2456" i="1" s="1"/>
  <c r="AA2456" i="1" s="1"/>
  <c r="AB2456" i="1" s="1"/>
  <c r="H2459" i="1"/>
  <c r="P2459" i="1" s="1"/>
  <c r="G2460" i="1"/>
  <c r="O2460" i="1" s="1"/>
  <c r="AA2460" i="1" s="1"/>
  <c r="AB2460" i="1" s="1"/>
  <c r="H2463" i="1"/>
  <c r="P2463" i="1" s="1"/>
  <c r="G2464" i="1"/>
  <c r="O2464" i="1" s="1"/>
  <c r="AA2464" i="1" s="1"/>
  <c r="AB2464" i="1" s="1"/>
  <c r="H2467" i="1"/>
  <c r="P2467" i="1" s="1"/>
  <c r="G2468" i="1"/>
  <c r="O2468" i="1" s="1"/>
  <c r="AA2468" i="1" s="1"/>
  <c r="AB2468" i="1" s="1"/>
  <c r="H2471" i="1"/>
  <c r="P2471" i="1" s="1"/>
  <c r="G2472" i="1"/>
  <c r="O2472" i="1" s="1"/>
  <c r="AA2472" i="1" s="1"/>
  <c r="AB2472" i="1" s="1"/>
  <c r="H2475" i="1"/>
  <c r="P2475" i="1" s="1"/>
  <c r="G2476" i="1"/>
  <c r="O2476" i="1" s="1"/>
  <c r="AA2476" i="1" s="1"/>
  <c r="AB2476" i="1" s="1"/>
  <c r="H2479" i="1"/>
  <c r="P2479" i="1" s="1"/>
  <c r="G2480" i="1"/>
  <c r="O2480" i="1" s="1"/>
  <c r="AA2480" i="1" s="1"/>
  <c r="AB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AA2499" i="1" s="1"/>
  <c r="AB2499" i="1" s="1"/>
  <c r="H2500" i="1"/>
  <c r="P2500" i="1" s="1"/>
  <c r="H2501" i="1"/>
  <c r="P2501" i="1" s="1"/>
  <c r="H2502" i="1"/>
  <c r="P2502" i="1" s="1"/>
  <c r="AA2502" i="1" s="1"/>
  <c r="AB2502" i="1" s="1"/>
  <c r="H2503" i="1"/>
  <c r="P2503" i="1" s="1"/>
  <c r="AA2503" i="1" s="1"/>
  <c r="AB2503" i="1" s="1"/>
  <c r="H2504" i="1"/>
  <c r="P2504" i="1" s="1"/>
  <c r="H2505" i="1"/>
  <c r="P2505" i="1" s="1"/>
  <c r="H2506" i="1"/>
  <c r="P2506" i="1" s="1"/>
  <c r="AA2506" i="1" s="1"/>
  <c r="AB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AA2498" i="1" s="1"/>
  <c r="AB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AA2605" i="1" s="1"/>
  <c r="AB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H2446" i="2"/>
  <c r="O2446" i="2" s="1"/>
  <c r="R2446" i="2" s="1"/>
  <c r="F2446" i="2"/>
  <c r="E2446" i="2"/>
  <c r="D2446" i="2"/>
  <c r="Q2445" i="2"/>
  <c r="T2445" i="2" s="1"/>
  <c r="H2445" i="2"/>
  <c r="O2445" i="2" s="1"/>
  <c r="R2445" i="2" s="1"/>
  <c r="F2445" i="2"/>
  <c r="E2445" i="2"/>
  <c r="J2445" i="2" s="1"/>
  <c r="V2445" i="2" s="1"/>
  <c r="D2445" i="2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D2443" i="2"/>
  <c r="H2442" i="2"/>
  <c r="O2442" i="2" s="1"/>
  <c r="R2442" i="2" s="1"/>
  <c r="F2442" i="2"/>
  <c r="E2442" i="2"/>
  <c r="D2442" i="2"/>
  <c r="H2441" i="2"/>
  <c r="F2441" i="2"/>
  <c r="E2441" i="2"/>
  <c r="D2441" i="2"/>
  <c r="P2440" i="2"/>
  <c r="S2440" i="2" s="1"/>
  <c r="H2440" i="2"/>
  <c r="O2440" i="2" s="1"/>
  <c r="R2440" i="2" s="1"/>
  <c r="F2440" i="2"/>
  <c r="E2440" i="2"/>
  <c r="D2440" i="2"/>
  <c r="I2440" i="2" s="1"/>
  <c r="U2440" i="2" s="1"/>
  <c r="H2439" i="2"/>
  <c r="O2439" i="2" s="1"/>
  <c r="R2439" i="2" s="1"/>
  <c r="F2439" i="2"/>
  <c r="E2439" i="2"/>
  <c r="D2439" i="2"/>
  <c r="P2438" i="2"/>
  <c r="S2438" i="2" s="1"/>
  <c r="H2438" i="2"/>
  <c r="O2438" i="2" s="1"/>
  <c r="R2438" i="2" s="1"/>
  <c r="F2438" i="2"/>
  <c r="E2438" i="2"/>
  <c r="D2438" i="2"/>
  <c r="I2438" i="2" s="1"/>
  <c r="U2438" i="2" s="1"/>
  <c r="H2437" i="2"/>
  <c r="F2437" i="2"/>
  <c r="E2437" i="2"/>
  <c r="D2437" i="2"/>
  <c r="H2436" i="2"/>
  <c r="O2436" i="2" s="1"/>
  <c r="R2436" i="2" s="1"/>
  <c r="F2436" i="2"/>
  <c r="E2436" i="2"/>
  <c r="D2436" i="2"/>
  <c r="Q2435" i="2"/>
  <c r="T2435" i="2" s="1"/>
  <c r="H2435" i="2"/>
  <c r="O2435" i="2" s="1"/>
  <c r="R2435" i="2" s="1"/>
  <c r="F2435" i="2"/>
  <c r="E2435" i="2"/>
  <c r="J2435" i="2" s="1"/>
  <c r="V2435" i="2" s="1"/>
  <c r="D2435" i="2"/>
  <c r="H2434" i="2"/>
  <c r="O2434" i="2" s="1"/>
  <c r="R2434" i="2" s="1"/>
  <c r="F2434" i="2"/>
  <c r="K2434" i="2" s="1"/>
  <c r="W2434" i="2" s="1"/>
  <c r="E2434" i="2"/>
  <c r="D2434" i="2"/>
  <c r="H2433" i="2"/>
  <c r="F2433" i="2"/>
  <c r="E2433" i="2"/>
  <c r="D2433" i="2"/>
  <c r="H2432" i="2"/>
  <c r="O2432" i="2" s="1"/>
  <c r="R2432" i="2" s="1"/>
  <c r="F2432" i="2"/>
  <c r="E2432" i="2"/>
  <c r="D2432" i="2"/>
  <c r="H2431" i="2"/>
  <c r="O2431" i="2" s="1"/>
  <c r="R2431" i="2" s="1"/>
  <c r="F2431" i="2"/>
  <c r="E2431" i="2"/>
  <c r="D2431" i="2"/>
  <c r="H2430" i="2"/>
  <c r="O2430" i="2" s="1"/>
  <c r="R2430" i="2" s="1"/>
  <c r="F2430" i="2"/>
  <c r="E2430" i="2"/>
  <c r="D2430" i="2"/>
  <c r="H2429" i="2"/>
  <c r="F2429" i="2"/>
  <c r="E2429" i="2"/>
  <c r="D2429" i="2"/>
  <c r="P2428" i="2"/>
  <c r="S2428" i="2" s="1"/>
  <c r="H2428" i="2"/>
  <c r="O2428" i="2" s="1"/>
  <c r="R2428" i="2" s="1"/>
  <c r="F2428" i="2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P2426" i="2"/>
  <c r="S2426" i="2" s="1"/>
  <c r="H2426" i="2"/>
  <c r="O2426" i="2" s="1"/>
  <c r="R2426" i="2" s="1"/>
  <c r="F2426" i="2"/>
  <c r="E2426" i="2"/>
  <c r="D2426" i="2"/>
  <c r="I2426" i="2" s="1"/>
  <c r="U2426" i="2" s="1"/>
  <c r="H2425" i="2"/>
  <c r="F2425" i="2"/>
  <c r="E2425" i="2"/>
  <c r="D2425" i="2"/>
  <c r="H2424" i="2"/>
  <c r="O2424" i="2" s="1"/>
  <c r="R2424" i="2" s="1"/>
  <c r="F2424" i="2"/>
  <c r="E2424" i="2"/>
  <c r="D2424" i="2"/>
  <c r="H2423" i="2"/>
  <c r="O2423" i="2" s="1"/>
  <c r="R2423" i="2" s="1"/>
  <c r="F2423" i="2"/>
  <c r="E2423" i="2"/>
  <c r="D2423" i="2"/>
  <c r="Q2422" i="2"/>
  <c r="T2422" i="2" s="1"/>
  <c r="P2422" i="2"/>
  <c r="S2422" i="2" s="1"/>
  <c r="H2422" i="2"/>
  <c r="O2422" i="2" s="1"/>
  <c r="R2422" i="2" s="1"/>
  <c r="F2422" i="2"/>
  <c r="E2422" i="2"/>
  <c r="J2422" i="2" s="1"/>
  <c r="V2422" i="2" s="1"/>
  <c r="D2422" i="2"/>
  <c r="I2422" i="2" s="1"/>
  <c r="U2422" i="2" s="1"/>
  <c r="H2421" i="2"/>
  <c r="F2421" i="2"/>
  <c r="E2421" i="2"/>
  <c r="D2421" i="2"/>
  <c r="H2420" i="2"/>
  <c r="O2420" i="2" s="1"/>
  <c r="R2420" i="2" s="1"/>
  <c r="F2420" i="2"/>
  <c r="E2420" i="2"/>
  <c r="D2420" i="2"/>
  <c r="H2419" i="2"/>
  <c r="F2419" i="2"/>
  <c r="E2419" i="2"/>
  <c r="D2419" i="2"/>
  <c r="P2418" i="2"/>
  <c r="S2418" i="2" s="1"/>
  <c r="H2418" i="2"/>
  <c r="Q2418" i="2" s="1"/>
  <c r="T2418" i="2" s="1"/>
  <c r="F2418" i="2"/>
  <c r="E2418" i="2"/>
  <c r="D2418" i="2"/>
  <c r="I2418" i="2" s="1"/>
  <c r="U2418" i="2" s="1"/>
  <c r="H2417" i="2"/>
  <c r="Q2417" i="2" s="1"/>
  <c r="T2417" i="2" s="1"/>
  <c r="F2417" i="2"/>
  <c r="E2417" i="2"/>
  <c r="D2417" i="2"/>
  <c r="H2416" i="2"/>
  <c r="Q2416" i="2" s="1"/>
  <c r="T2416" i="2" s="1"/>
  <c r="F2416" i="2"/>
  <c r="E2416" i="2"/>
  <c r="D2416" i="2"/>
  <c r="H2415" i="2"/>
  <c r="F2415" i="2"/>
  <c r="E2415" i="2"/>
  <c r="D2415" i="2"/>
  <c r="H2414" i="2"/>
  <c r="Q2414" i="2" s="1"/>
  <c r="T2414" i="2" s="1"/>
  <c r="F2414" i="2"/>
  <c r="E2414" i="2"/>
  <c r="D2414" i="2"/>
  <c r="H2413" i="2"/>
  <c r="Q2413" i="2" s="1"/>
  <c r="T2413" i="2" s="1"/>
  <c r="F2413" i="2"/>
  <c r="E2413" i="2"/>
  <c r="D2413" i="2"/>
  <c r="H2412" i="2"/>
  <c r="Q2412" i="2" s="1"/>
  <c r="T2412" i="2" s="1"/>
  <c r="F2412" i="2"/>
  <c r="E2412" i="2"/>
  <c r="D2412" i="2"/>
  <c r="H2411" i="2"/>
  <c r="F2411" i="2"/>
  <c r="E2411" i="2"/>
  <c r="D2411" i="2"/>
  <c r="P2410" i="2"/>
  <c r="S2410" i="2" s="1"/>
  <c r="H2410" i="2"/>
  <c r="Q2410" i="2" s="1"/>
  <c r="T2410" i="2" s="1"/>
  <c r="F2410" i="2"/>
  <c r="E2410" i="2"/>
  <c r="D2410" i="2"/>
  <c r="I2410" i="2" s="1"/>
  <c r="U2410" i="2" s="1"/>
  <c r="H2409" i="2"/>
  <c r="Q2409" i="2" s="1"/>
  <c r="T2409" i="2" s="1"/>
  <c r="F2409" i="2"/>
  <c r="E2409" i="2"/>
  <c r="D2409" i="2"/>
  <c r="H2408" i="2"/>
  <c r="Q2408" i="2" s="1"/>
  <c r="T2408" i="2" s="1"/>
  <c r="F2408" i="2"/>
  <c r="E2408" i="2"/>
  <c r="D2408" i="2"/>
  <c r="H2407" i="2"/>
  <c r="Q2407" i="2" s="1"/>
  <c r="T2407" i="2" s="1"/>
  <c r="F2407" i="2"/>
  <c r="E2407" i="2"/>
  <c r="D2407" i="2"/>
  <c r="I2407" i="2" s="1"/>
  <c r="U2407" i="2" s="1"/>
  <c r="H2406" i="2"/>
  <c r="Q2406" i="2" s="1"/>
  <c r="T2406" i="2" s="1"/>
  <c r="F2406" i="2"/>
  <c r="E2406" i="2"/>
  <c r="D2406" i="2"/>
  <c r="H2405" i="2"/>
  <c r="Q2405" i="2" s="1"/>
  <c r="T2405" i="2" s="1"/>
  <c r="F2405" i="2"/>
  <c r="E2405" i="2"/>
  <c r="D2405" i="2"/>
  <c r="I2405" i="2" s="1"/>
  <c r="U2405" i="2" s="1"/>
  <c r="H2404" i="2"/>
  <c r="Q2404" i="2" s="1"/>
  <c r="T2404" i="2" s="1"/>
  <c r="F2404" i="2"/>
  <c r="E2404" i="2"/>
  <c r="D2404" i="2"/>
  <c r="H2403" i="2"/>
  <c r="Q2403" i="2" s="1"/>
  <c r="T2403" i="2" s="1"/>
  <c r="F2403" i="2"/>
  <c r="E2403" i="2"/>
  <c r="D2403" i="2"/>
  <c r="I2403" i="2" s="1"/>
  <c r="U2403" i="2" s="1"/>
  <c r="H2402" i="2"/>
  <c r="Q2402" i="2" s="1"/>
  <c r="T2402" i="2" s="1"/>
  <c r="F2402" i="2"/>
  <c r="E2402" i="2"/>
  <c r="D2402" i="2"/>
  <c r="H2401" i="2"/>
  <c r="Q2401" i="2" s="1"/>
  <c r="T2401" i="2" s="1"/>
  <c r="F2401" i="2"/>
  <c r="E2401" i="2"/>
  <c r="D2401" i="2"/>
  <c r="H2400" i="2"/>
  <c r="F2400" i="2"/>
  <c r="E2400" i="2"/>
  <c r="D2400" i="2"/>
  <c r="H2399" i="2"/>
  <c r="F2399" i="2"/>
  <c r="E2399" i="2"/>
  <c r="D2399" i="2"/>
  <c r="H2398" i="2"/>
  <c r="O2398" i="2" s="1"/>
  <c r="R2398" i="2" s="1"/>
  <c r="F2398" i="2"/>
  <c r="E2398" i="2"/>
  <c r="D2398" i="2"/>
  <c r="H2397" i="2"/>
  <c r="F2397" i="2"/>
  <c r="E2397" i="2"/>
  <c r="D2397" i="2"/>
  <c r="H2396" i="2"/>
  <c r="F2396" i="2"/>
  <c r="E2396" i="2"/>
  <c r="D2396" i="2"/>
  <c r="H2395" i="2"/>
  <c r="F2395" i="2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H2392" i="2"/>
  <c r="F2392" i="2"/>
  <c r="E2392" i="2"/>
  <c r="D2392" i="2"/>
  <c r="H2391" i="2"/>
  <c r="F2391" i="2"/>
  <c r="E2391" i="2"/>
  <c r="D2391" i="2"/>
  <c r="H2390" i="2"/>
  <c r="O2390" i="2" s="1"/>
  <c r="R2390" i="2" s="1"/>
  <c r="F2390" i="2"/>
  <c r="E2390" i="2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D2387" i="2"/>
  <c r="O2386" i="2"/>
  <c r="R2386" i="2" s="1"/>
  <c r="H2386" i="2"/>
  <c r="F2386" i="2"/>
  <c r="E2386" i="2"/>
  <c r="D2386" i="2"/>
  <c r="I2386" i="2" s="1"/>
  <c r="U2386" i="2" s="1"/>
  <c r="H2385" i="2"/>
  <c r="F2385" i="2"/>
  <c r="E2385" i="2"/>
  <c r="D2385" i="2"/>
  <c r="H2384" i="2"/>
  <c r="F2384" i="2"/>
  <c r="E2384" i="2"/>
  <c r="D2384" i="2"/>
  <c r="H2383" i="2"/>
  <c r="F2383" i="2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H2380" i="2"/>
  <c r="F2380" i="2"/>
  <c r="K2380" i="2" s="1"/>
  <c r="W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H2373" i="2"/>
  <c r="O2373" i="2" s="1"/>
  <c r="R2373" i="2" s="1"/>
  <c r="F2373" i="2"/>
  <c r="K2373" i="2" s="1"/>
  <c r="W2373" i="2" s="1"/>
  <c r="E2373" i="2"/>
  <c r="D2373" i="2"/>
  <c r="H2372" i="2"/>
  <c r="F2372" i="2"/>
  <c r="E2372" i="2"/>
  <c r="D2372" i="2"/>
  <c r="H2371" i="2"/>
  <c r="O2371" i="2" s="1"/>
  <c r="R2371" i="2" s="1"/>
  <c r="F2371" i="2"/>
  <c r="E2371" i="2"/>
  <c r="D2371" i="2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D2366" i="2"/>
  <c r="H2365" i="2"/>
  <c r="O2365" i="2" s="1"/>
  <c r="R2365" i="2" s="1"/>
  <c r="F2365" i="2"/>
  <c r="E2365" i="2"/>
  <c r="D2365" i="2"/>
  <c r="H2364" i="2"/>
  <c r="F2364" i="2"/>
  <c r="E2364" i="2"/>
  <c r="D2364" i="2"/>
  <c r="H2363" i="2"/>
  <c r="O2363" i="2" s="1"/>
  <c r="R2363" i="2" s="1"/>
  <c r="F2363" i="2"/>
  <c r="E2363" i="2"/>
  <c r="D2363" i="2"/>
  <c r="H2362" i="2"/>
  <c r="F2362" i="2"/>
  <c r="E2362" i="2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H2357" i="2"/>
  <c r="O2357" i="2" s="1"/>
  <c r="R2357" i="2" s="1"/>
  <c r="F2357" i="2"/>
  <c r="E2357" i="2"/>
  <c r="D2357" i="2"/>
  <c r="H2356" i="2"/>
  <c r="F2356" i="2"/>
  <c r="E2356" i="2"/>
  <c r="D2356" i="2"/>
  <c r="H2355" i="2"/>
  <c r="O2355" i="2" s="1"/>
  <c r="R2355" i="2" s="1"/>
  <c r="F2355" i="2"/>
  <c r="E2355" i="2"/>
  <c r="D2355" i="2"/>
  <c r="H2354" i="2"/>
  <c r="F2354" i="2"/>
  <c r="E2354" i="2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E2349" i="2"/>
  <c r="D2349" i="2"/>
  <c r="I2349" i="2" s="1"/>
  <c r="U2349" i="2" s="1"/>
  <c r="H2348" i="2"/>
  <c r="F2348" i="2"/>
  <c r="E2348" i="2"/>
  <c r="D2348" i="2"/>
  <c r="H2347" i="2"/>
  <c r="O2347" i="2" s="1"/>
  <c r="R2347" i="2" s="1"/>
  <c r="F2347" i="2"/>
  <c r="K2347" i="2" s="1"/>
  <c r="W2347" i="2" s="1"/>
  <c r="E2347" i="2"/>
  <c r="D2347" i="2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H2343" i="2"/>
  <c r="O2343" i="2" s="1"/>
  <c r="R2343" i="2" s="1"/>
  <c r="F2343" i="2"/>
  <c r="K2343" i="2" s="1"/>
  <c r="W2343" i="2" s="1"/>
  <c r="E2343" i="2"/>
  <c r="D2343" i="2"/>
  <c r="H2342" i="2"/>
  <c r="F2342" i="2"/>
  <c r="E2342" i="2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D2339" i="2"/>
  <c r="H2338" i="2"/>
  <c r="F2338" i="2"/>
  <c r="E2338" i="2"/>
  <c r="D2338" i="2"/>
  <c r="H2337" i="2"/>
  <c r="O2337" i="2" s="1"/>
  <c r="R2337" i="2" s="1"/>
  <c r="F2337" i="2"/>
  <c r="E2337" i="2"/>
  <c r="D2337" i="2"/>
  <c r="H2336" i="2"/>
  <c r="F2336" i="2"/>
  <c r="E2336" i="2"/>
  <c r="D2336" i="2"/>
  <c r="H2335" i="2"/>
  <c r="O2335" i="2" s="1"/>
  <c r="R2335" i="2" s="1"/>
  <c r="F2335" i="2"/>
  <c r="E2335" i="2"/>
  <c r="D2335" i="2"/>
  <c r="H2334" i="2"/>
  <c r="F2334" i="2"/>
  <c r="E2334" i="2"/>
  <c r="D2334" i="2"/>
  <c r="H2333" i="2"/>
  <c r="Q2333" i="2" s="1"/>
  <c r="T2333" i="2" s="1"/>
  <c r="F2333" i="2"/>
  <c r="E2333" i="2"/>
  <c r="D2333" i="2"/>
  <c r="H2332" i="2"/>
  <c r="F2332" i="2"/>
  <c r="E2332" i="2"/>
  <c r="D2332" i="2"/>
  <c r="H2331" i="2"/>
  <c r="Q2331" i="2" s="1"/>
  <c r="T2331" i="2" s="1"/>
  <c r="F2331" i="2"/>
  <c r="E2331" i="2"/>
  <c r="D2331" i="2"/>
  <c r="H2330" i="2"/>
  <c r="F2330" i="2"/>
  <c r="E2330" i="2"/>
  <c r="D2330" i="2"/>
  <c r="H2329" i="2"/>
  <c r="Q2329" i="2" s="1"/>
  <c r="T2329" i="2" s="1"/>
  <c r="F2329" i="2"/>
  <c r="E2329" i="2"/>
  <c r="D2329" i="2"/>
  <c r="H2328" i="2"/>
  <c r="F2328" i="2"/>
  <c r="E2328" i="2"/>
  <c r="D2328" i="2"/>
  <c r="P2327" i="2"/>
  <c r="S2327" i="2" s="1"/>
  <c r="H2327" i="2"/>
  <c r="Q2327" i="2" s="1"/>
  <c r="T2327" i="2" s="1"/>
  <c r="F2327" i="2"/>
  <c r="E2327" i="2"/>
  <c r="D2327" i="2"/>
  <c r="I2327" i="2" s="1"/>
  <c r="U2327" i="2" s="1"/>
  <c r="H2326" i="2"/>
  <c r="F2326" i="2"/>
  <c r="E2326" i="2"/>
  <c r="D2326" i="2"/>
  <c r="H2325" i="2"/>
  <c r="Q2325" i="2" s="1"/>
  <c r="T2325" i="2" s="1"/>
  <c r="F2325" i="2"/>
  <c r="K2325" i="2" s="1"/>
  <c r="W2325" i="2" s="1"/>
  <c r="E2325" i="2"/>
  <c r="J2325" i="2" s="1"/>
  <c r="V2325" i="2" s="1"/>
  <c r="D2325" i="2"/>
  <c r="H2324" i="2"/>
  <c r="F2324" i="2"/>
  <c r="E2324" i="2"/>
  <c r="D2324" i="2"/>
  <c r="H2323" i="2"/>
  <c r="Q2323" i="2" s="1"/>
  <c r="T2323" i="2" s="1"/>
  <c r="F2323" i="2"/>
  <c r="K2323" i="2" s="1"/>
  <c r="W2323" i="2" s="1"/>
  <c r="E2323" i="2"/>
  <c r="D2323" i="2"/>
  <c r="H2322" i="2"/>
  <c r="F2322" i="2"/>
  <c r="E2322" i="2"/>
  <c r="D2322" i="2"/>
  <c r="H2321" i="2"/>
  <c r="Q2321" i="2" s="1"/>
  <c r="T2321" i="2" s="1"/>
  <c r="F2321" i="2"/>
  <c r="E2321" i="2"/>
  <c r="D2321" i="2"/>
  <c r="H2320" i="2"/>
  <c r="F2320" i="2"/>
  <c r="E2320" i="2"/>
  <c r="D2320" i="2"/>
  <c r="H2319" i="2"/>
  <c r="Q2319" i="2" s="1"/>
  <c r="T2319" i="2" s="1"/>
  <c r="F2319" i="2"/>
  <c r="E2319" i="2"/>
  <c r="D2319" i="2"/>
  <c r="H2318" i="2"/>
  <c r="F2318" i="2"/>
  <c r="E2318" i="2"/>
  <c r="D2318" i="2"/>
  <c r="H2317" i="2"/>
  <c r="Q2317" i="2" s="1"/>
  <c r="T2317" i="2" s="1"/>
  <c r="F2317" i="2"/>
  <c r="E2317" i="2"/>
  <c r="D2317" i="2"/>
  <c r="H2316" i="2"/>
  <c r="F2316" i="2"/>
  <c r="E2316" i="2"/>
  <c r="D2316" i="2"/>
  <c r="H2315" i="2"/>
  <c r="Q2315" i="2" s="1"/>
  <c r="T2315" i="2" s="1"/>
  <c r="F2315" i="2"/>
  <c r="E2315" i="2"/>
  <c r="D2315" i="2"/>
  <c r="H2314" i="2"/>
  <c r="F2314" i="2"/>
  <c r="E2314" i="2"/>
  <c r="D2314" i="2"/>
  <c r="H2313" i="2"/>
  <c r="Q2313" i="2" s="1"/>
  <c r="T2313" i="2" s="1"/>
  <c r="F2313" i="2"/>
  <c r="E2313" i="2"/>
  <c r="D2313" i="2"/>
  <c r="H2312" i="2"/>
  <c r="Q2312" i="2" s="1"/>
  <c r="T2312" i="2" s="1"/>
  <c r="F2312" i="2"/>
  <c r="E2312" i="2"/>
  <c r="D2312" i="2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H2306" i="2"/>
  <c r="Q2306" i="2" s="1"/>
  <c r="T2306" i="2" s="1"/>
  <c r="F2306" i="2"/>
  <c r="E2306" i="2"/>
  <c r="J2306" i="2" s="1"/>
  <c r="V2306" i="2" s="1"/>
  <c r="D2306" i="2"/>
  <c r="I2306" i="2" s="1"/>
  <c r="U2306" i="2" s="1"/>
  <c r="H2305" i="2"/>
  <c r="Q2305" i="2" s="1"/>
  <c r="T2305" i="2" s="1"/>
  <c r="F2305" i="2"/>
  <c r="E2305" i="2"/>
  <c r="J2305" i="2" s="1"/>
  <c r="V2305" i="2" s="1"/>
  <c r="D2305" i="2"/>
  <c r="I2305" i="2" s="1"/>
  <c r="U2305" i="2" s="1"/>
  <c r="H2304" i="2"/>
  <c r="Q2304" i="2" s="1"/>
  <c r="T2304" i="2" s="1"/>
  <c r="F2304" i="2"/>
  <c r="E2304" i="2"/>
  <c r="J2304" i="2" s="1"/>
  <c r="V2304" i="2" s="1"/>
  <c r="D2304" i="2"/>
  <c r="I2304" i="2" s="1"/>
  <c r="U2304" i="2" s="1"/>
  <c r="H2303" i="2"/>
  <c r="O2303" i="2" s="1"/>
  <c r="R2303" i="2" s="1"/>
  <c r="F2303" i="2"/>
  <c r="E2303" i="2"/>
  <c r="J2303" i="2" s="1"/>
  <c r="V2303" i="2" s="1"/>
  <c r="D2303" i="2"/>
  <c r="H2302" i="2"/>
  <c r="F2302" i="2"/>
  <c r="E2302" i="2"/>
  <c r="D2302" i="2"/>
  <c r="H2301" i="2"/>
  <c r="P2301" i="2" s="1"/>
  <c r="S2301" i="2" s="1"/>
  <c r="F2301" i="2"/>
  <c r="E2301" i="2"/>
  <c r="D2301" i="2"/>
  <c r="H2300" i="2"/>
  <c r="P2300" i="2" s="1"/>
  <c r="S2300" i="2" s="1"/>
  <c r="F2300" i="2"/>
  <c r="E2300" i="2"/>
  <c r="D2300" i="2"/>
  <c r="H2299" i="2"/>
  <c r="P2299" i="2" s="1"/>
  <c r="S2299" i="2" s="1"/>
  <c r="F2299" i="2"/>
  <c r="E2299" i="2"/>
  <c r="J2299" i="2" s="1"/>
  <c r="V2299" i="2" s="1"/>
  <c r="D2299" i="2"/>
  <c r="I2299" i="2" s="1"/>
  <c r="U2299" i="2" s="1"/>
  <c r="H2298" i="2"/>
  <c r="F2298" i="2"/>
  <c r="E2298" i="2"/>
  <c r="D2298" i="2"/>
  <c r="H2297" i="2"/>
  <c r="P2297" i="2" s="1"/>
  <c r="S2297" i="2" s="1"/>
  <c r="F2297" i="2"/>
  <c r="E2297" i="2"/>
  <c r="D2297" i="2"/>
  <c r="H2296" i="2"/>
  <c r="P2296" i="2" s="1"/>
  <c r="S2296" i="2" s="1"/>
  <c r="F2296" i="2"/>
  <c r="K2296" i="2" s="1"/>
  <c r="W2296" i="2" s="1"/>
  <c r="E2296" i="2"/>
  <c r="D2296" i="2"/>
  <c r="H2295" i="2"/>
  <c r="P2295" i="2" s="1"/>
  <c r="S2295" i="2" s="1"/>
  <c r="F2295" i="2"/>
  <c r="E2295" i="2"/>
  <c r="D2295" i="2"/>
  <c r="H2294" i="2"/>
  <c r="F2294" i="2"/>
  <c r="E2294" i="2"/>
  <c r="D2294" i="2"/>
  <c r="H2293" i="2"/>
  <c r="F2293" i="2"/>
  <c r="E2293" i="2"/>
  <c r="D2293" i="2"/>
  <c r="H2292" i="2"/>
  <c r="P2292" i="2" s="1"/>
  <c r="S2292" i="2" s="1"/>
  <c r="F2292" i="2"/>
  <c r="E2292" i="2"/>
  <c r="D2292" i="2"/>
  <c r="H2291" i="2"/>
  <c r="P2291" i="2" s="1"/>
  <c r="S2291" i="2" s="1"/>
  <c r="F2291" i="2"/>
  <c r="E2291" i="2"/>
  <c r="D2291" i="2"/>
  <c r="H2290" i="2"/>
  <c r="F2290" i="2"/>
  <c r="E2290" i="2"/>
  <c r="D2290" i="2"/>
  <c r="H2289" i="2"/>
  <c r="P2289" i="2" s="1"/>
  <c r="S2289" i="2" s="1"/>
  <c r="F2289" i="2"/>
  <c r="E2289" i="2"/>
  <c r="D2289" i="2"/>
  <c r="H2288" i="2"/>
  <c r="P2288" i="2" s="1"/>
  <c r="S2288" i="2" s="1"/>
  <c r="F2288" i="2"/>
  <c r="E2288" i="2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H2283" i="2"/>
  <c r="P2283" i="2" s="1"/>
  <c r="S2283" i="2" s="1"/>
  <c r="F2283" i="2"/>
  <c r="E2283" i="2"/>
  <c r="D2283" i="2"/>
  <c r="H2282" i="2"/>
  <c r="F2282" i="2"/>
  <c r="E2282" i="2"/>
  <c r="D2282" i="2"/>
  <c r="H2281" i="2"/>
  <c r="P2281" i="2" s="1"/>
  <c r="S2281" i="2" s="1"/>
  <c r="F2281" i="2"/>
  <c r="E2281" i="2"/>
  <c r="D2281" i="2"/>
  <c r="H2280" i="2"/>
  <c r="P2280" i="2" s="1"/>
  <c r="S2280" i="2" s="1"/>
  <c r="F2280" i="2"/>
  <c r="E2280" i="2"/>
  <c r="D2280" i="2"/>
  <c r="H2279" i="2"/>
  <c r="P2279" i="2" s="1"/>
  <c r="S2279" i="2" s="1"/>
  <c r="F2279" i="2"/>
  <c r="E2279" i="2"/>
  <c r="D2279" i="2"/>
  <c r="H2278" i="2"/>
  <c r="F2278" i="2"/>
  <c r="E2278" i="2"/>
  <c r="D2278" i="2"/>
  <c r="H2277" i="2"/>
  <c r="P2277" i="2" s="1"/>
  <c r="S2277" i="2" s="1"/>
  <c r="F2277" i="2"/>
  <c r="E2277" i="2"/>
  <c r="D2277" i="2"/>
  <c r="H2276" i="2"/>
  <c r="P2276" i="2" s="1"/>
  <c r="S2276" i="2" s="1"/>
  <c r="F2276" i="2"/>
  <c r="E2276" i="2"/>
  <c r="D2276" i="2"/>
  <c r="H2275" i="2"/>
  <c r="P2275" i="2" s="1"/>
  <c r="S2275" i="2" s="1"/>
  <c r="F2275" i="2"/>
  <c r="E2275" i="2"/>
  <c r="D2275" i="2"/>
  <c r="H2274" i="2"/>
  <c r="F2274" i="2"/>
  <c r="E2274" i="2"/>
  <c r="D2274" i="2"/>
  <c r="H2273" i="2"/>
  <c r="P2273" i="2" s="1"/>
  <c r="S2273" i="2" s="1"/>
  <c r="F2273" i="2"/>
  <c r="E2273" i="2"/>
  <c r="D2273" i="2"/>
  <c r="H2272" i="2"/>
  <c r="P2272" i="2" s="1"/>
  <c r="S2272" i="2" s="1"/>
  <c r="F2272" i="2"/>
  <c r="E2272" i="2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H2267" i="2"/>
  <c r="P2267" i="2" s="1"/>
  <c r="S2267" i="2" s="1"/>
  <c r="F2267" i="2"/>
  <c r="E2267" i="2"/>
  <c r="J2267" i="2" s="1"/>
  <c r="V2267" i="2" s="1"/>
  <c r="D2267" i="2"/>
  <c r="H2266" i="2"/>
  <c r="F2266" i="2"/>
  <c r="E2266" i="2"/>
  <c r="D2266" i="2"/>
  <c r="H2265" i="2"/>
  <c r="P2265" i="2" s="1"/>
  <c r="S2265" i="2" s="1"/>
  <c r="F2265" i="2"/>
  <c r="E2265" i="2"/>
  <c r="D2265" i="2"/>
  <c r="H2264" i="2"/>
  <c r="P2264" i="2" s="1"/>
  <c r="S2264" i="2" s="1"/>
  <c r="F2264" i="2"/>
  <c r="E2264" i="2"/>
  <c r="D2264" i="2"/>
  <c r="H2263" i="2"/>
  <c r="P2263" i="2" s="1"/>
  <c r="S2263" i="2" s="1"/>
  <c r="F2263" i="2"/>
  <c r="E2263" i="2"/>
  <c r="D2263" i="2"/>
  <c r="H2262" i="2"/>
  <c r="F2262" i="2"/>
  <c r="E2262" i="2"/>
  <c r="D2262" i="2"/>
  <c r="H2261" i="2"/>
  <c r="P2261" i="2" s="1"/>
  <c r="S2261" i="2" s="1"/>
  <c r="F2261" i="2"/>
  <c r="E2261" i="2"/>
  <c r="D2261" i="2"/>
  <c r="H2260" i="2"/>
  <c r="P2260" i="2" s="1"/>
  <c r="S2260" i="2" s="1"/>
  <c r="F2260" i="2"/>
  <c r="K2260" i="2" s="1"/>
  <c r="W2260" i="2" s="1"/>
  <c r="E2260" i="2"/>
  <c r="D2260" i="2"/>
  <c r="H2259" i="2"/>
  <c r="P2259" i="2" s="1"/>
  <c r="S2259" i="2" s="1"/>
  <c r="F2259" i="2"/>
  <c r="E2259" i="2"/>
  <c r="D2259" i="2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374" i="1"/>
  <c r="AC2374" i="1"/>
  <c r="AD2374" i="1" s="1"/>
  <c r="Y2447" i="1"/>
  <c r="AC2447" i="1" s="1"/>
  <c r="AD2447" i="1" s="1"/>
  <c r="F2447" i="1"/>
  <c r="L2447" i="1" s="1"/>
  <c r="N2447" i="1" s="1"/>
  <c r="D2447" i="1"/>
  <c r="C2447" i="1"/>
  <c r="Y2446" i="1"/>
  <c r="F2446" i="1"/>
  <c r="L2446" i="1" s="1"/>
  <c r="N2446" i="1" s="1"/>
  <c r="D2446" i="1"/>
  <c r="C2446" i="1"/>
  <c r="Y2445" i="1"/>
  <c r="F2445" i="1"/>
  <c r="L2445" i="1" s="1"/>
  <c r="N2445" i="1" s="1"/>
  <c r="D2445" i="1"/>
  <c r="H2445" i="1" s="1"/>
  <c r="P2445" i="1" s="1"/>
  <c r="C2445" i="1"/>
  <c r="Y2444" i="1"/>
  <c r="AE2444" i="1" s="1"/>
  <c r="AF2444" i="1" s="1"/>
  <c r="F2444" i="1"/>
  <c r="L2444" i="1" s="1"/>
  <c r="N2444" i="1" s="1"/>
  <c r="D2444" i="1"/>
  <c r="C2444" i="1"/>
  <c r="Y2443" i="1"/>
  <c r="F2443" i="1"/>
  <c r="L2443" i="1" s="1"/>
  <c r="N2443" i="1" s="1"/>
  <c r="D2443" i="1"/>
  <c r="C2443" i="1"/>
  <c r="Y2442" i="1"/>
  <c r="F2442" i="1"/>
  <c r="L2442" i="1" s="1"/>
  <c r="N2442" i="1" s="1"/>
  <c r="D2442" i="1"/>
  <c r="C2442" i="1"/>
  <c r="Y2441" i="1"/>
  <c r="F2441" i="1"/>
  <c r="L2441" i="1" s="1"/>
  <c r="N2441" i="1" s="1"/>
  <c r="D2441" i="1"/>
  <c r="C2441" i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F2439" i="1"/>
  <c r="L2439" i="1" s="1"/>
  <c r="N2439" i="1" s="1"/>
  <c r="D2439" i="1"/>
  <c r="C2439" i="1"/>
  <c r="Y2438" i="1"/>
  <c r="F2438" i="1"/>
  <c r="L2438" i="1" s="1"/>
  <c r="N2438" i="1" s="1"/>
  <c r="D2438" i="1"/>
  <c r="C2438" i="1"/>
  <c r="Y2437" i="1"/>
  <c r="F2437" i="1"/>
  <c r="L2437" i="1" s="1"/>
  <c r="N2437" i="1" s="1"/>
  <c r="D2437" i="1"/>
  <c r="C2437" i="1"/>
  <c r="Y2436" i="1"/>
  <c r="AE2436" i="1" s="1"/>
  <c r="AF2436" i="1" s="1"/>
  <c r="K2436" i="1"/>
  <c r="M2436" i="1" s="1"/>
  <c r="F2436" i="1"/>
  <c r="L2436" i="1" s="1"/>
  <c r="N2436" i="1" s="1"/>
  <c r="D2436" i="1"/>
  <c r="H2436" i="1" s="1"/>
  <c r="P2436" i="1" s="1"/>
  <c r="C2436" i="1"/>
  <c r="G2436" i="1" s="1"/>
  <c r="O2436" i="1" s="1"/>
  <c r="Y2435" i="1"/>
  <c r="F2435" i="1"/>
  <c r="L2435" i="1" s="1"/>
  <c r="N2435" i="1" s="1"/>
  <c r="D2435" i="1"/>
  <c r="H2435" i="1" s="1"/>
  <c r="P2435" i="1" s="1"/>
  <c r="C2435" i="1"/>
  <c r="Y2434" i="1"/>
  <c r="F2434" i="1"/>
  <c r="D2434" i="1"/>
  <c r="H2434" i="1" s="1"/>
  <c r="P2434" i="1" s="1"/>
  <c r="C2434" i="1"/>
  <c r="Y2433" i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F2432" i="1"/>
  <c r="L2432" i="1" s="1"/>
  <c r="N2432" i="1" s="1"/>
  <c r="D2432" i="1"/>
  <c r="H2432" i="1" s="1"/>
  <c r="P2432" i="1" s="1"/>
  <c r="C2432" i="1"/>
  <c r="Y2431" i="1"/>
  <c r="AC2431" i="1" s="1"/>
  <c r="AD2431" i="1" s="1"/>
  <c r="F2431" i="1"/>
  <c r="L2431" i="1" s="1"/>
  <c r="N2431" i="1" s="1"/>
  <c r="D2431" i="1"/>
  <c r="C2431" i="1"/>
  <c r="Y2430" i="1"/>
  <c r="F2430" i="1"/>
  <c r="D2430" i="1"/>
  <c r="C2430" i="1"/>
  <c r="Y2429" i="1"/>
  <c r="F2429" i="1"/>
  <c r="L2429" i="1" s="1"/>
  <c r="N2429" i="1" s="1"/>
  <c r="D2429" i="1"/>
  <c r="H2429" i="1" s="1"/>
  <c r="P2429" i="1" s="1"/>
  <c r="C2429" i="1"/>
  <c r="G2429" i="1" s="1"/>
  <c r="O2429" i="1" s="1"/>
  <c r="Y2428" i="1"/>
  <c r="AE2428" i="1" s="1"/>
  <c r="AF2428" i="1" s="1"/>
  <c r="F2428" i="1"/>
  <c r="L2428" i="1" s="1"/>
  <c r="N2428" i="1" s="1"/>
  <c r="D2428" i="1"/>
  <c r="C2428" i="1"/>
  <c r="Y2427" i="1"/>
  <c r="F2427" i="1"/>
  <c r="L2427" i="1" s="1"/>
  <c r="N2427" i="1" s="1"/>
  <c r="D2427" i="1"/>
  <c r="H2427" i="1" s="1"/>
  <c r="P2427" i="1" s="1"/>
  <c r="C2427" i="1"/>
  <c r="Y2426" i="1"/>
  <c r="F2426" i="1"/>
  <c r="D2426" i="1"/>
  <c r="C2426" i="1"/>
  <c r="Y2425" i="1"/>
  <c r="F2425" i="1"/>
  <c r="L2425" i="1" s="1"/>
  <c r="N2425" i="1" s="1"/>
  <c r="D2425" i="1"/>
  <c r="C2425" i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AA2424" i="1" s="1"/>
  <c r="AB2424" i="1" s="1"/>
  <c r="Y2423" i="1"/>
  <c r="AC2423" i="1" s="1"/>
  <c r="AD2423" i="1" s="1"/>
  <c r="F2423" i="1"/>
  <c r="L2423" i="1" s="1"/>
  <c r="N2423" i="1" s="1"/>
  <c r="D2423" i="1"/>
  <c r="H2423" i="1" s="1"/>
  <c r="P2423" i="1" s="1"/>
  <c r="C2423" i="1"/>
  <c r="Y2422" i="1"/>
  <c r="F2422" i="1"/>
  <c r="D2422" i="1"/>
  <c r="C2422" i="1"/>
  <c r="Y2421" i="1"/>
  <c r="F2421" i="1"/>
  <c r="L2421" i="1" s="1"/>
  <c r="N2421" i="1" s="1"/>
  <c r="D2421" i="1"/>
  <c r="C2421" i="1"/>
  <c r="Y2420" i="1"/>
  <c r="AE2420" i="1" s="1"/>
  <c r="AF2420" i="1" s="1"/>
  <c r="K2420" i="1"/>
  <c r="M2420" i="1" s="1"/>
  <c r="F2420" i="1"/>
  <c r="L2420" i="1" s="1"/>
  <c r="N2420" i="1" s="1"/>
  <c r="D2420" i="1"/>
  <c r="H2420" i="1" s="1"/>
  <c r="P2420" i="1" s="1"/>
  <c r="C2420" i="1"/>
  <c r="G2420" i="1" s="1"/>
  <c r="O2420" i="1" s="1"/>
  <c r="Y2419" i="1"/>
  <c r="F2419" i="1"/>
  <c r="L2419" i="1" s="1"/>
  <c r="N2419" i="1" s="1"/>
  <c r="D2419" i="1"/>
  <c r="H2419" i="1" s="1"/>
  <c r="P2419" i="1" s="1"/>
  <c r="C2419" i="1"/>
  <c r="Y2418" i="1"/>
  <c r="F2418" i="1"/>
  <c r="D2418" i="1"/>
  <c r="H2418" i="1" s="1"/>
  <c r="P2418" i="1" s="1"/>
  <c r="C2418" i="1"/>
  <c r="Y2417" i="1"/>
  <c r="F2417" i="1"/>
  <c r="L2417" i="1" s="1"/>
  <c r="N2417" i="1" s="1"/>
  <c r="D2417" i="1"/>
  <c r="C2417" i="1"/>
  <c r="Y2416" i="1"/>
  <c r="AE2416" i="1" s="1"/>
  <c r="AF2416" i="1" s="1"/>
  <c r="F2416" i="1"/>
  <c r="L2416" i="1" s="1"/>
  <c r="N2416" i="1" s="1"/>
  <c r="D2416" i="1"/>
  <c r="C2416" i="1"/>
  <c r="Y2415" i="1"/>
  <c r="AC2415" i="1" s="1"/>
  <c r="AD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C2414" i="1"/>
  <c r="Y2413" i="1"/>
  <c r="F2413" i="1"/>
  <c r="L2413" i="1" s="1"/>
  <c r="N2413" i="1" s="1"/>
  <c r="D2413" i="1"/>
  <c r="C2413" i="1"/>
  <c r="Y2412" i="1"/>
  <c r="AE2412" i="1" s="1"/>
  <c r="AF2412" i="1" s="1"/>
  <c r="F2412" i="1"/>
  <c r="L2412" i="1" s="1"/>
  <c r="N2412" i="1" s="1"/>
  <c r="D2412" i="1"/>
  <c r="C2412" i="1"/>
  <c r="Y2411" i="1"/>
  <c r="H2411" i="1"/>
  <c r="P2411" i="1" s="1"/>
  <c r="F2411" i="1"/>
  <c r="L2411" i="1" s="1"/>
  <c r="N2411" i="1" s="1"/>
  <c r="D2411" i="1"/>
  <c r="C2411" i="1"/>
  <c r="Y2410" i="1"/>
  <c r="F2410" i="1"/>
  <c r="L2410" i="1" s="1"/>
  <c r="N2410" i="1" s="1"/>
  <c r="D2410" i="1"/>
  <c r="H2410" i="1" s="1"/>
  <c r="P2410" i="1" s="1"/>
  <c r="C2410" i="1"/>
  <c r="G2410" i="1" s="1"/>
  <c r="O2410" i="1" s="1"/>
  <c r="Y2409" i="1"/>
  <c r="F2409" i="1"/>
  <c r="L2409" i="1" s="1"/>
  <c r="N2409" i="1" s="1"/>
  <c r="D2409" i="1"/>
  <c r="H2409" i="1" s="1"/>
  <c r="P2409" i="1" s="1"/>
  <c r="C2409" i="1"/>
  <c r="Y2408" i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Y2405" i="1"/>
  <c r="F2405" i="1"/>
  <c r="D2405" i="1"/>
  <c r="C2405" i="1"/>
  <c r="Y2404" i="1"/>
  <c r="AE2404" i="1" s="1"/>
  <c r="AF2404" i="1" s="1"/>
  <c r="F2404" i="1"/>
  <c r="D2404" i="1"/>
  <c r="C2404" i="1"/>
  <c r="Y2403" i="1"/>
  <c r="F2403" i="1"/>
  <c r="K2403" i="1" s="1"/>
  <c r="M2403" i="1" s="1"/>
  <c r="D2403" i="1"/>
  <c r="C2403" i="1"/>
  <c r="Y2402" i="1"/>
  <c r="L2402" i="1"/>
  <c r="N2402" i="1" s="1"/>
  <c r="F2402" i="1"/>
  <c r="D2402" i="1"/>
  <c r="C2402" i="1"/>
  <c r="Y2401" i="1"/>
  <c r="F2401" i="1"/>
  <c r="K2401" i="1" s="1"/>
  <c r="M2401" i="1" s="1"/>
  <c r="D2401" i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F2393" i="1"/>
  <c r="K2393" i="1" s="1"/>
  <c r="M2393" i="1" s="1"/>
  <c r="D2393" i="1"/>
  <c r="C2393" i="1"/>
  <c r="Y2392" i="1"/>
  <c r="F2392" i="1"/>
  <c r="L2392" i="1" s="1"/>
  <c r="N2392" i="1" s="1"/>
  <c r="D2392" i="1"/>
  <c r="C2392" i="1"/>
  <c r="Y2391" i="1"/>
  <c r="F2391" i="1"/>
  <c r="K2391" i="1" s="1"/>
  <c r="M2391" i="1" s="1"/>
  <c r="D2391" i="1"/>
  <c r="C2391" i="1"/>
  <c r="G2391" i="1" s="1"/>
  <c r="O2391" i="1" s="1"/>
  <c r="Y2390" i="1"/>
  <c r="F2390" i="1"/>
  <c r="D2390" i="1"/>
  <c r="C2390" i="1"/>
  <c r="Y2389" i="1"/>
  <c r="F2389" i="1"/>
  <c r="K2389" i="1" s="1"/>
  <c r="M2389" i="1" s="1"/>
  <c r="D2389" i="1"/>
  <c r="H2389" i="1" s="1"/>
  <c r="P2389" i="1" s="1"/>
  <c r="C2389" i="1"/>
  <c r="G2389" i="1" s="1"/>
  <c r="O2389" i="1" s="1"/>
  <c r="Y2388" i="1"/>
  <c r="F2388" i="1"/>
  <c r="L2388" i="1" s="1"/>
  <c r="N2388" i="1" s="1"/>
  <c r="D2388" i="1"/>
  <c r="C2388" i="1"/>
  <c r="Y2387" i="1"/>
  <c r="F2387" i="1"/>
  <c r="K2387" i="1" s="1"/>
  <c r="M2387" i="1" s="1"/>
  <c r="D2387" i="1"/>
  <c r="H2387" i="1" s="1"/>
  <c r="P2387" i="1" s="1"/>
  <c r="C2387" i="1"/>
  <c r="G2387" i="1" s="1"/>
  <c r="O2387" i="1" s="1"/>
  <c r="Y2386" i="1"/>
  <c r="F2386" i="1"/>
  <c r="D2386" i="1"/>
  <c r="C2386" i="1"/>
  <c r="Y2385" i="1"/>
  <c r="F2385" i="1"/>
  <c r="K2385" i="1" s="1"/>
  <c r="M2385" i="1" s="1"/>
  <c r="D2385" i="1"/>
  <c r="H2385" i="1" s="1"/>
  <c r="P2385" i="1" s="1"/>
  <c r="C2385" i="1"/>
  <c r="Y2384" i="1"/>
  <c r="F2384" i="1"/>
  <c r="L2384" i="1" s="1"/>
  <c r="N2384" i="1" s="1"/>
  <c r="D2384" i="1"/>
  <c r="C2384" i="1"/>
  <c r="Y2383" i="1"/>
  <c r="AC2383" i="1" s="1"/>
  <c r="AD2383" i="1" s="1"/>
  <c r="F2383" i="1"/>
  <c r="K2383" i="1" s="1"/>
  <c r="M2383" i="1" s="1"/>
  <c r="D2383" i="1"/>
  <c r="C2383" i="1"/>
  <c r="Y2382" i="1"/>
  <c r="F2382" i="1"/>
  <c r="D2382" i="1"/>
  <c r="C2382" i="1"/>
  <c r="Y2381" i="1"/>
  <c r="F2381" i="1"/>
  <c r="K2381" i="1" s="1"/>
  <c r="M2381" i="1" s="1"/>
  <c r="D2381" i="1"/>
  <c r="H2381" i="1" s="1"/>
  <c r="P2381" i="1" s="1"/>
  <c r="C2381" i="1"/>
  <c r="Y2380" i="1"/>
  <c r="AE2380" i="1" s="1"/>
  <c r="AF2380" i="1" s="1"/>
  <c r="L2380" i="1"/>
  <c r="N2380" i="1" s="1"/>
  <c r="F2380" i="1"/>
  <c r="D2380" i="1"/>
  <c r="C2380" i="1"/>
  <c r="Y2379" i="1"/>
  <c r="F2379" i="1"/>
  <c r="K2379" i="1" s="1"/>
  <c r="M2379" i="1" s="1"/>
  <c r="D2379" i="1"/>
  <c r="C2379" i="1"/>
  <c r="Y2378" i="1"/>
  <c r="F2378" i="1"/>
  <c r="D2378" i="1"/>
  <c r="C2378" i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F2375" i="1"/>
  <c r="K2375" i="1" s="1"/>
  <c r="M2375" i="1" s="1"/>
  <c r="D2375" i="1"/>
  <c r="C2375" i="1"/>
  <c r="G2375" i="1" s="1"/>
  <c r="O2375" i="1" s="1"/>
  <c r="L2374" i="1"/>
  <c r="N2374" i="1" s="1"/>
  <c r="F2374" i="1"/>
  <c r="D2374" i="1"/>
  <c r="C2374" i="1"/>
  <c r="Y2373" i="1"/>
  <c r="F2373" i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F2370" i="1"/>
  <c r="L2370" i="1" s="1"/>
  <c r="N2370" i="1" s="1"/>
  <c r="D2370" i="1"/>
  <c r="C2370" i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F2368" i="1"/>
  <c r="K2368" i="1" s="1"/>
  <c r="M2368" i="1" s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F2365" i="1"/>
  <c r="D2365" i="1"/>
  <c r="C2365" i="1"/>
  <c r="G2365" i="1" s="1"/>
  <c r="O2365" i="1" s="1"/>
  <c r="Y2364" i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F2358" i="1"/>
  <c r="K2358" i="1" s="1"/>
  <c r="M2358" i="1" s="1"/>
  <c r="D2358" i="1"/>
  <c r="C2358" i="1"/>
  <c r="G2358" i="1" s="1"/>
  <c r="O2358" i="1" s="1"/>
  <c r="Y2357" i="1"/>
  <c r="F2357" i="1"/>
  <c r="D2357" i="1"/>
  <c r="C2357" i="1"/>
  <c r="Y2356" i="1"/>
  <c r="K2356" i="1"/>
  <c r="M2356" i="1" s="1"/>
  <c r="F2356" i="1"/>
  <c r="L2356" i="1" s="1"/>
  <c r="N2356" i="1" s="1"/>
  <c r="D2356" i="1"/>
  <c r="C2356" i="1"/>
  <c r="Y2355" i="1"/>
  <c r="F2355" i="1"/>
  <c r="D2355" i="1"/>
  <c r="C2355" i="1"/>
  <c r="Y2354" i="1"/>
  <c r="F2354" i="1"/>
  <c r="K2354" i="1" s="1"/>
  <c r="M2354" i="1" s="1"/>
  <c r="D2354" i="1"/>
  <c r="H2354" i="1" s="1"/>
  <c r="P2354" i="1" s="1"/>
  <c r="C2354" i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Y2351" i="1"/>
  <c r="F2351" i="1"/>
  <c r="D2351" i="1"/>
  <c r="C2351" i="1"/>
  <c r="Y2350" i="1"/>
  <c r="F2350" i="1"/>
  <c r="L2350" i="1" s="1"/>
  <c r="N2350" i="1" s="1"/>
  <c r="D2350" i="1"/>
  <c r="C2350" i="1"/>
  <c r="Y2349" i="1"/>
  <c r="F2349" i="1"/>
  <c r="D2349" i="1"/>
  <c r="C2349" i="1"/>
  <c r="Y2348" i="1"/>
  <c r="F2348" i="1"/>
  <c r="K2348" i="1" s="1"/>
  <c r="M2348" i="1" s="1"/>
  <c r="D2348" i="1"/>
  <c r="C2348" i="1"/>
  <c r="Y2347" i="1"/>
  <c r="F2347" i="1"/>
  <c r="D2347" i="1"/>
  <c r="C2347" i="1"/>
  <c r="Y2346" i="1"/>
  <c r="F2346" i="1"/>
  <c r="K2346" i="1" s="1"/>
  <c r="M2346" i="1" s="1"/>
  <c r="D2346" i="1"/>
  <c r="C2346" i="1"/>
  <c r="Y2345" i="1"/>
  <c r="F2345" i="1"/>
  <c r="K2345" i="1" s="1"/>
  <c r="M2345" i="1" s="1"/>
  <c r="D2345" i="1"/>
  <c r="C2345" i="1"/>
  <c r="Y2344" i="1"/>
  <c r="F2344" i="1"/>
  <c r="L2344" i="1" s="1"/>
  <c r="N2344" i="1" s="1"/>
  <c r="D2344" i="1"/>
  <c r="C2344" i="1"/>
  <c r="Y2343" i="1"/>
  <c r="M2343" i="1"/>
  <c r="F2343" i="1"/>
  <c r="K2343" i="1" s="1"/>
  <c r="D2343" i="1"/>
  <c r="C2343" i="1"/>
  <c r="Y2342" i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F2340" i="1"/>
  <c r="L2340" i="1" s="1"/>
  <c r="N2340" i="1" s="1"/>
  <c r="D2340" i="1"/>
  <c r="C2340" i="1"/>
  <c r="G2340" i="1" s="1"/>
  <c r="O2340" i="1" s="1"/>
  <c r="Y2339" i="1"/>
  <c r="F2339" i="1"/>
  <c r="D2339" i="1"/>
  <c r="C2339" i="1"/>
  <c r="Y2338" i="1"/>
  <c r="F2338" i="1"/>
  <c r="K2338" i="1" s="1"/>
  <c r="M2338" i="1" s="1"/>
  <c r="D2338" i="1"/>
  <c r="C2338" i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F2283" i="1"/>
  <c r="L2283" i="1" s="1"/>
  <c r="N2283" i="1" s="1"/>
  <c r="D2283" i="1"/>
  <c r="C2283" i="1"/>
  <c r="Y2282" i="1"/>
  <c r="F2282" i="1"/>
  <c r="L2282" i="1" s="1"/>
  <c r="N2282" i="1" s="1"/>
  <c r="D2282" i="1"/>
  <c r="C2282" i="1"/>
  <c r="Y2281" i="1"/>
  <c r="F2281" i="1"/>
  <c r="L2281" i="1" s="1"/>
  <c r="N2281" i="1" s="1"/>
  <c r="D2281" i="1"/>
  <c r="C2281" i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L2348" i="1" l="1"/>
  <c r="N2348" i="1" s="1"/>
  <c r="G2364" i="1"/>
  <c r="O2364" i="1" s="1"/>
  <c r="AA2364" i="1" s="1"/>
  <c r="AB2364" i="1" s="1"/>
  <c r="I2275" i="2"/>
  <c r="U2275" i="2" s="1"/>
  <c r="O2275" i="2"/>
  <c r="R2275" i="2" s="1"/>
  <c r="I2291" i="2"/>
  <c r="U2291" i="2" s="1"/>
  <c r="Q2292" i="2"/>
  <c r="T2292" i="2" s="1"/>
  <c r="I2317" i="2"/>
  <c r="U2317" i="2" s="1"/>
  <c r="P2317" i="2"/>
  <c r="S2317" i="2" s="1"/>
  <c r="I2333" i="2"/>
  <c r="U2333" i="2" s="1"/>
  <c r="P2333" i="2"/>
  <c r="S2333" i="2" s="1"/>
  <c r="I2363" i="2"/>
  <c r="U2363" i="2" s="1"/>
  <c r="L2338" i="1"/>
  <c r="N2338" i="1" s="1"/>
  <c r="G2346" i="1"/>
  <c r="O2346" i="1" s="1"/>
  <c r="G2348" i="1"/>
  <c r="O2348" i="1" s="1"/>
  <c r="L2354" i="1"/>
  <c r="N2354" i="1" s="1"/>
  <c r="K2364" i="1"/>
  <c r="M2364" i="1" s="1"/>
  <c r="H2374" i="1"/>
  <c r="P2374" i="1" s="1"/>
  <c r="H2375" i="1"/>
  <c r="P2375" i="1" s="1"/>
  <c r="H2393" i="1"/>
  <c r="P2393" i="1" s="1"/>
  <c r="G2408" i="1"/>
  <c r="O2408" i="1" s="1"/>
  <c r="G2413" i="1"/>
  <c r="O2413" i="1" s="1"/>
  <c r="K2417" i="1"/>
  <c r="M2417" i="1" s="1"/>
  <c r="G2439" i="1"/>
  <c r="O2439" i="1" s="1"/>
  <c r="AC2368" i="1"/>
  <c r="AD2368" i="1" s="1"/>
  <c r="I2263" i="2"/>
  <c r="U2263" i="2" s="1"/>
  <c r="Q2264" i="2"/>
  <c r="T2264" i="2" s="1"/>
  <c r="J2275" i="2"/>
  <c r="V2275" i="2" s="1"/>
  <c r="I2279" i="2"/>
  <c r="U2279" i="2" s="1"/>
  <c r="Q2280" i="2"/>
  <c r="T2280" i="2" s="1"/>
  <c r="J2290" i="2"/>
  <c r="V2290" i="2" s="1"/>
  <c r="J2291" i="2"/>
  <c r="V2291" i="2" s="1"/>
  <c r="J2292" i="2"/>
  <c r="V2292" i="2" s="1"/>
  <c r="O2297" i="2"/>
  <c r="R2297" i="2" s="1"/>
  <c r="K2304" i="2"/>
  <c r="W2304" i="2" s="1"/>
  <c r="K2305" i="2"/>
  <c r="W2305" i="2" s="1"/>
  <c r="K2306" i="2"/>
  <c r="W2306" i="2" s="1"/>
  <c r="K2307" i="2"/>
  <c r="W2307" i="2" s="1"/>
  <c r="J2317" i="2"/>
  <c r="V2317" i="2" s="1"/>
  <c r="I2319" i="2"/>
  <c r="U2319" i="2" s="1"/>
  <c r="P2319" i="2"/>
  <c r="S2319" i="2" s="1"/>
  <c r="J2332" i="2"/>
  <c r="V2332" i="2" s="1"/>
  <c r="J2333" i="2"/>
  <c r="V2333" i="2" s="1"/>
  <c r="I2335" i="2"/>
  <c r="U2335" i="2" s="1"/>
  <c r="J2362" i="2"/>
  <c r="V2362" i="2" s="1"/>
  <c r="I2365" i="2"/>
  <c r="U2365" i="2" s="1"/>
  <c r="J2398" i="2"/>
  <c r="V2398" i="2" s="1"/>
  <c r="J2399" i="2"/>
  <c r="V2399" i="2" s="1"/>
  <c r="J2401" i="2"/>
  <c r="V2401" i="2" s="1"/>
  <c r="J2404" i="2"/>
  <c r="V2404" i="2" s="1"/>
  <c r="J2405" i="2"/>
  <c r="V2405" i="2" s="1"/>
  <c r="I2416" i="2"/>
  <c r="U2416" i="2" s="1"/>
  <c r="P2416" i="2"/>
  <c r="S2416" i="2" s="1"/>
  <c r="K2422" i="2"/>
  <c r="W2422" i="2" s="1"/>
  <c r="I2424" i="2"/>
  <c r="U2424" i="2" s="1"/>
  <c r="P2424" i="2"/>
  <c r="S2424" i="2" s="1"/>
  <c r="Q2431" i="2"/>
  <c r="T2431" i="2" s="1"/>
  <c r="K2438" i="2"/>
  <c r="W2438" i="2" s="1"/>
  <c r="Q2442" i="2"/>
  <c r="T2442" i="2" s="1"/>
  <c r="G2283" i="1"/>
  <c r="O2283" i="1" s="1"/>
  <c r="G2338" i="1"/>
  <c r="O2338" i="1" s="1"/>
  <c r="H2348" i="1"/>
  <c r="P2348" i="1" s="1"/>
  <c r="G2352" i="1"/>
  <c r="O2352" i="1" s="1"/>
  <c r="G2354" i="1"/>
  <c r="O2354" i="1" s="1"/>
  <c r="G2357" i="1"/>
  <c r="O2357" i="1" s="1"/>
  <c r="H2379" i="1"/>
  <c r="P2379" i="1" s="1"/>
  <c r="G2381" i="1"/>
  <c r="O2381" i="1" s="1"/>
  <c r="H2401" i="1"/>
  <c r="P2401" i="1" s="1"/>
  <c r="G2403" i="1"/>
  <c r="O2403" i="1" s="1"/>
  <c r="H2412" i="1"/>
  <c r="P2412" i="1" s="1"/>
  <c r="H2414" i="1"/>
  <c r="P2414" i="1" s="1"/>
  <c r="G2417" i="1"/>
  <c r="O2417" i="1" s="1"/>
  <c r="K2433" i="1"/>
  <c r="M2433" i="1" s="1"/>
  <c r="H2439" i="1"/>
  <c r="P2439" i="1" s="1"/>
  <c r="G2444" i="1"/>
  <c r="O2444" i="1" s="1"/>
  <c r="AE2415" i="1"/>
  <c r="AF2415" i="1" s="1"/>
  <c r="J2261" i="2"/>
  <c r="V2261" i="2" s="1"/>
  <c r="J2262" i="2"/>
  <c r="V2262" i="2" s="1"/>
  <c r="J2263" i="2"/>
  <c r="V2263" i="2" s="1"/>
  <c r="J2264" i="2"/>
  <c r="V2264" i="2" s="1"/>
  <c r="J2279" i="2"/>
  <c r="V2279" i="2" s="1"/>
  <c r="J2280" i="2"/>
  <c r="V2280" i="2" s="1"/>
  <c r="J2297" i="2"/>
  <c r="V2297" i="2" s="1"/>
  <c r="K2315" i="2"/>
  <c r="W2315" i="2" s="1"/>
  <c r="K2317" i="2"/>
  <c r="W2317" i="2" s="1"/>
  <c r="J2319" i="2"/>
  <c r="V2319" i="2" s="1"/>
  <c r="I2325" i="2"/>
  <c r="U2325" i="2" s="1"/>
  <c r="P2325" i="2"/>
  <c r="S2325" i="2" s="1"/>
  <c r="K2331" i="2"/>
  <c r="W2331" i="2" s="1"/>
  <c r="K2333" i="2"/>
  <c r="W2333" i="2" s="1"/>
  <c r="J2335" i="2"/>
  <c r="V2335" i="2" s="1"/>
  <c r="I2347" i="2"/>
  <c r="U2347" i="2" s="1"/>
  <c r="K2357" i="2"/>
  <c r="W2357" i="2" s="1"/>
  <c r="K2363" i="2"/>
  <c r="W2363" i="2" s="1"/>
  <c r="K2395" i="2"/>
  <c r="W2395" i="2" s="1"/>
  <c r="K2396" i="2"/>
  <c r="W2396" i="2" s="1"/>
  <c r="K2399" i="2"/>
  <c r="W2399" i="2" s="1"/>
  <c r="K2400" i="2"/>
  <c r="W2400" i="2" s="1"/>
  <c r="K2401" i="2"/>
  <c r="W2401" i="2" s="1"/>
  <c r="K2403" i="2"/>
  <c r="W2403" i="2" s="1"/>
  <c r="K2404" i="2"/>
  <c r="W2404" i="2" s="1"/>
  <c r="K2405" i="2"/>
  <c r="W2405" i="2" s="1"/>
  <c r="J2413" i="2"/>
  <c r="V2413" i="2" s="1"/>
  <c r="J2414" i="2"/>
  <c r="V2414" i="2" s="1"/>
  <c r="J2423" i="2"/>
  <c r="V2423" i="2" s="1"/>
  <c r="J2431" i="2"/>
  <c r="V2431" i="2" s="1"/>
  <c r="K2440" i="2"/>
  <c r="W2440" i="2" s="1"/>
  <c r="J2442" i="2"/>
  <c r="V2442" i="2" s="1"/>
  <c r="AA2643" i="1"/>
  <c r="AB2643" i="1" s="1"/>
  <c r="AA2627" i="1"/>
  <c r="AB2627" i="1" s="1"/>
  <c r="AA2644" i="1"/>
  <c r="AB2644" i="1" s="1"/>
  <c r="AA2623" i="1"/>
  <c r="AB2623" i="1" s="1"/>
  <c r="H2416" i="1"/>
  <c r="P2416" i="1" s="1"/>
  <c r="H2417" i="1"/>
  <c r="P2417" i="1" s="1"/>
  <c r="H2425" i="1"/>
  <c r="P2425" i="1" s="1"/>
  <c r="AA2429" i="1"/>
  <c r="AB2429" i="1" s="1"/>
  <c r="H2444" i="1"/>
  <c r="P2444" i="1" s="1"/>
  <c r="K2414" i="2"/>
  <c r="W2414" i="2" s="1"/>
  <c r="K2416" i="2"/>
  <c r="W2416" i="2" s="1"/>
  <c r="K2424" i="2"/>
  <c r="W2424" i="2" s="1"/>
  <c r="AA2642" i="1"/>
  <c r="AB2642" i="1" s="1"/>
  <c r="AA2626" i="1"/>
  <c r="AB2626" i="1" s="1"/>
  <c r="AA2536" i="1"/>
  <c r="AB2536" i="1" s="1"/>
  <c r="AA2622" i="1"/>
  <c r="AB2622" i="1" s="1"/>
  <c r="AA2604" i="1"/>
  <c r="AB2604" i="1" s="1"/>
  <c r="AA2592" i="1"/>
  <c r="AB2592" i="1" s="1"/>
  <c r="AA2348" i="1"/>
  <c r="AB2348" i="1" s="1"/>
  <c r="AA2420" i="1"/>
  <c r="AB2420" i="1" s="1"/>
  <c r="AA2436" i="1"/>
  <c r="AB2436" i="1" s="1"/>
  <c r="AA2439" i="1"/>
  <c r="AB2439" i="1" s="1"/>
  <c r="K2436" i="2"/>
  <c r="W2436" i="2" s="1"/>
  <c r="J2438" i="2"/>
  <c r="V2438" i="2" s="1"/>
  <c r="Q2438" i="2"/>
  <c r="T2438" i="2" s="1"/>
  <c r="I2442" i="2"/>
  <c r="U2442" i="2" s="1"/>
  <c r="P2442" i="2"/>
  <c r="S2442" i="2" s="1"/>
  <c r="J2443" i="2"/>
  <c r="V2443" i="2" s="1"/>
  <c r="I2445" i="2"/>
  <c r="U2445" i="2" s="1"/>
  <c r="P2445" i="2"/>
  <c r="S2445" i="2" s="1"/>
  <c r="K2446" i="2"/>
  <c r="W2446" i="2" s="1"/>
  <c r="AA2629" i="1"/>
  <c r="AB2629" i="1" s="1"/>
  <c r="AA2569" i="1"/>
  <c r="AB2569" i="1" s="1"/>
  <c r="AA2504" i="1"/>
  <c r="AB2504" i="1" s="1"/>
  <c r="AA2471" i="1"/>
  <c r="AB2471" i="1" s="1"/>
  <c r="AA2475" i="1"/>
  <c r="AB2475" i="1" s="1"/>
  <c r="G2279" i="1"/>
  <c r="O2279" i="1" s="1"/>
  <c r="K2281" i="1"/>
  <c r="M2281" i="1" s="1"/>
  <c r="K2340" i="1"/>
  <c r="M2340" i="1" s="1"/>
  <c r="K2370" i="1"/>
  <c r="M2370" i="1" s="1"/>
  <c r="G2379" i="1"/>
  <c r="O2379" i="1" s="1"/>
  <c r="AA2381" i="1"/>
  <c r="AB2381" i="1" s="1"/>
  <c r="G2383" i="1"/>
  <c r="O2383" i="1" s="1"/>
  <c r="AA2389" i="1"/>
  <c r="AB2389" i="1" s="1"/>
  <c r="H2403" i="1"/>
  <c r="P2403" i="1" s="1"/>
  <c r="G2405" i="1"/>
  <c r="O2405" i="1" s="1"/>
  <c r="G2406" i="1"/>
  <c r="O2406" i="1" s="1"/>
  <c r="H2413" i="1"/>
  <c r="P2413" i="1" s="1"/>
  <c r="H2415" i="1"/>
  <c r="P2415" i="1" s="1"/>
  <c r="K2421" i="1"/>
  <c r="M2421" i="1" s="1"/>
  <c r="H2428" i="1"/>
  <c r="P2428" i="1" s="1"/>
  <c r="H2431" i="1"/>
  <c r="P2431" i="1" s="1"/>
  <c r="K2437" i="1"/>
  <c r="M2437" i="1" s="1"/>
  <c r="H2442" i="1"/>
  <c r="P2442" i="1" s="1"/>
  <c r="H2447" i="1"/>
  <c r="P2447" i="1" s="1"/>
  <c r="AC2428" i="1"/>
  <c r="AD2428" i="1" s="1"/>
  <c r="AC2336" i="1"/>
  <c r="AD2336" i="1" s="1"/>
  <c r="AE2383" i="1"/>
  <c r="AF2383" i="1" s="1"/>
  <c r="I2259" i="2"/>
  <c r="U2259" i="2" s="1"/>
  <c r="J2259" i="2"/>
  <c r="V2259" i="2" s="1"/>
  <c r="O2265" i="2"/>
  <c r="R2265" i="2" s="1"/>
  <c r="Q2272" i="2"/>
  <c r="T2272" i="2" s="1"/>
  <c r="Q2276" i="2"/>
  <c r="T2276" i="2" s="1"/>
  <c r="I2283" i="2"/>
  <c r="U2283" i="2" s="1"/>
  <c r="J2283" i="2"/>
  <c r="V2283" i="2" s="1"/>
  <c r="Q2288" i="2"/>
  <c r="T2288" i="2" s="1"/>
  <c r="I2295" i="2"/>
  <c r="U2295" i="2" s="1"/>
  <c r="J2295" i="2"/>
  <c r="V2295" i="2" s="1"/>
  <c r="Q2300" i="2"/>
  <c r="T2300" i="2" s="1"/>
  <c r="I2312" i="2"/>
  <c r="U2312" i="2" s="1"/>
  <c r="I2313" i="2"/>
  <c r="U2313" i="2" s="1"/>
  <c r="P2313" i="2"/>
  <c r="S2313" i="2" s="1"/>
  <c r="I2321" i="2"/>
  <c r="U2321" i="2" s="1"/>
  <c r="P2321" i="2"/>
  <c r="S2321" i="2" s="1"/>
  <c r="I2329" i="2"/>
  <c r="U2329" i="2" s="1"/>
  <c r="P2329" i="2"/>
  <c r="S2329" i="2" s="1"/>
  <c r="I2337" i="2"/>
  <c r="U2337" i="2" s="1"/>
  <c r="I2355" i="2"/>
  <c r="U2355" i="2" s="1"/>
  <c r="I2371" i="2"/>
  <c r="U2371" i="2" s="1"/>
  <c r="J2408" i="2"/>
  <c r="V2408" i="2" s="1"/>
  <c r="J2409" i="2"/>
  <c r="V2409" i="2" s="1"/>
  <c r="J2410" i="2"/>
  <c r="V2410" i="2" s="1"/>
  <c r="I2412" i="2"/>
  <c r="U2412" i="2" s="1"/>
  <c r="P2412" i="2"/>
  <c r="S2412" i="2" s="1"/>
  <c r="J2417" i="2"/>
  <c r="V2417" i="2" s="1"/>
  <c r="J2418" i="2"/>
  <c r="V2418" i="2" s="1"/>
  <c r="I2420" i="2"/>
  <c r="U2420" i="2" s="1"/>
  <c r="P2420" i="2"/>
  <c r="S2420" i="2" s="1"/>
  <c r="J2426" i="2"/>
  <c r="V2426" i="2" s="1"/>
  <c r="Q2426" i="2"/>
  <c r="T2426" i="2" s="1"/>
  <c r="I2430" i="2"/>
  <c r="U2430" i="2" s="1"/>
  <c r="P2430" i="2"/>
  <c r="S2430" i="2" s="1"/>
  <c r="I2432" i="2"/>
  <c r="U2432" i="2" s="1"/>
  <c r="P2432" i="2"/>
  <c r="S2432" i="2" s="1"/>
  <c r="AA2509" i="1"/>
  <c r="AB2509" i="1" s="1"/>
  <c r="AA2501" i="1"/>
  <c r="AB2501" i="1" s="1"/>
  <c r="AA2641" i="1"/>
  <c r="AB2641" i="1" s="1"/>
  <c r="AA2568" i="1"/>
  <c r="AB2568" i="1" s="1"/>
  <c r="AA2459" i="1"/>
  <c r="AB2459" i="1" s="1"/>
  <c r="G2281" i="1"/>
  <c r="O2281" i="1" s="1"/>
  <c r="K2283" i="1"/>
  <c r="M2283" i="1" s="1"/>
  <c r="H2340" i="1"/>
  <c r="P2340" i="1" s="1"/>
  <c r="AA2340" i="1" s="1"/>
  <c r="AB2340" i="1" s="1"/>
  <c r="G2344" i="1"/>
  <c r="O2344" i="1" s="1"/>
  <c r="G2345" i="1"/>
  <c r="O2345" i="1" s="1"/>
  <c r="L2346" i="1"/>
  <c r="N2346" i="1" s="1"/>
  <c r="H2356" i="1"/>
  <c r="P2356" i="1" s="1"/>
  <c r="L2358" i="1"/>
  <c r="N2358" i="1" s="1"/>
  <c r="G2370" i="1"/>
  <c r="O2370" i="1" s="1"/>
  <c r="G2373" i="1"/>
  <c r="O2373" i="1" s="1"/>
  <c r="G2378" i="1"/>
  <c r="O2378" i="1" s="1"/>
  <c r="H2405" i="1"/>
  <c r="P2405" i="1" s="1"/>
  <c r="G2412" i="1"/>
  <c r="O2412" i="1" s="1"/>
  <c r="G2421" i="1"/>
  <c r="O2421" i="1" s="1"/>
  <c r="AA2421" i="1" s="1"/>
  <c r="AB2421" i="1" s="1"/>
  <c r="K2425" i="1"/>
  <c r="M2425" i="1" s="1"/>
  <c r="H2426" i="1"/>
  <c r="P2426" i="1" s="1"/>
  <c r="G2428" i="1"/>
  <c r="O2428" i="1" s="1"/>
  <c r="K2428" i="1"/>
  <c r="M2428" i="1" s="1"/>
  <c r="G2437" i="1"/>
  <c r="O2437" i="1" s="1"/>
  <c r="G2441" i="1"/>
  <c r="O2441" i="1" s="1"/>
  <c r="G2442" i="1"/>
  <c r="O2442" i="1" s="1"/>
  <c r="G2447" i="1"/>
  <c r="O2447" i="1" s="1"/>
  <c r="AC2380" i="1"/>
  <c r="AD2380" i="1" s="1"/>
  <c r="AC2272" i="1"/>
  <c r="AD2272" i="1" s="1"/>
  <c r="Q2260" i="2"/>
  <c r="T2260" i="2" s="1"/>
  <c r="K2264" i="2"/>
  <c r="W2264" i="2" s="1"/>
  <c r="I2267" i="2"/>
  <c r="U2267" i="2" s="1"/>
  <c r="J2272" i="2"/>
  <c r="V2272" i="2" s="1"/>
  <c r="O2273" i="2"/>
  <c r="R2273" i="2" s="1"/>
  <c r="O2277" i="2"/>
  <c r="R2277" i="2" s="1"/>
  <c r="K2280" i="2"/>
  <c r="W2280" i="2" s="1"/>
  <c r="J2281" i="2"/>
  <c r="V2281" i="2" s="1"/>
  <c r="O2283" i="2"/>
  <c r="R2283" i="2" s="1"/>
  <c r="J2288" i="2"/>
  <c r="V2288" i="2" s="1"/>
  <c r="O2289" i="2"/>
  <c r="R2289" i="2" s="1"/>
  <c r="K2292" i="2"/>
  <c r="W2292" i="2" s="1"/>
  <c r="Q2296" i="2"/>
  <c r="T2296" i="2" s="1"/>
  <c r="J2300" i="2"/>
  <c r="V2300" i="2" s="1"/>
  <c r="I2303" i="2"/>
  <c r="U2303" i="2" s="1"/>
  <c r="K2308" i="2"/>
  <c r="W2308" i="2" s="1"/>
  <c r="K2309" i="2"/>
  <c r="W2309" i="2" s="1"/>
  <c r="K2310" i="2"/>
  <c r="W2310" i="2" s="1"/>
  <c r="J2312" i="2"/>
  <c r="V2312" i="2" s="1"/>
  <c r="I2315" i="2"/>
  <c r="U2315" i="2" s="1"/>
  <c r="P2315" i="2"/>
  <c r="S2315" i="2" s="1"/>
  <c r="K2319" i="2"/>
  <c r="W2319" i="2" s="1"/>
  <c r="J2320" i="2"/>
  <c r="V2320" i="2" s="1"/>
  <c r="J2321" i="2"/>
  <c r="V2321" i="2" s="1"/>
  <c r="I2323" i="2"/>
  <c r="U2323" i="2" s="1"/>
  <c r="P2323" i="2"/>
  <c r="S2323" i="2" s="1"/>
  <c r="K2327" i="2"/>
  <c r="W2327" i="2" s="1"/>
  <c r="J2328" i="2"/>
  <c r="V2328" i="2" s="1"/>
  <c r="J2329" i="2"/>
  <c r="V2329" i="2" s="1"/>
  <c r="I2331" i="2"/>
  <c r="U2331" i="2" s="1"/>
  <c r="P2331" i="2"/>
  <c r="S2331" i="2" s="1"/>
  <c r="K2335" i="2"/>
  <c r="W2335" i="2" s="1"/>
  <c r="I2343" i="2"/>
  <c r="U2343" i="2" s="1"/>
  <c r="K2349" i="2"/>
  <c r="W2349" i="2" s="1"/>
  <c r="J2354" i="2"/>
  <c r="V2354" i="2" s="1"/>
  <c r="J2355" i="2"/>
  <c r="V2355" i="2" s="1"/>
  <c r="I2357" i="2"/>
  <c r="U2357" i="2" s="1"/>
  <c r="K2365" i="2"/>
  <c r="W2365" i="2" s="1"/>
  <c r="J2366" i="2"/>
  <c r="V2366" i="2" s="1"/>
  <c r="I2373" i="2"/>
  <c r="U2373" i="2" s="1"/>
  <c r="K2383" i="2"/>
  <c r="W2383" i="2" s="1"/>
  <c r="K2384" i="2"/>
  <c r="W2384" i="2" s="1"/>
  <c r="K2386" i="2"/>
  <c r="W2386" i="2" s="1"/>
  <c r="J2387" i="2"/>
  <c r="V2387" i="2" s="1"/>
  <c r="J2390" i="2"/>
  <c r="V2390" i="2" s="1"/>
  <c r="J2391" i="2"/>
  <c r="V2391" i="2" s="1"/>
  <c r="I2401" i="2"/>
  <c r="U2401" i="2" s="1"/>
  <c r="K2407" i="2"/>
  <c r="W2407" i="2" s="1"/>
  <c r="K2410" i="2"/>
  <c r="W2410" i="2" s="1"/>
  <c r="I2414" i="2"/>
  <c r="U2414" i="2" s="1"/>
  <c r="P2414" i="2"/>
  <c r="S2414" i="2" s="1"/>
  <c r="K2418" i="2"/>
  <c r="W2418" i="2" s="1"/>
  <c r="Q2423" i="2"/>
  <c r="T2423" i="2" s="1"/>
  <c r="K2426" i="2"/>
  <c r="W2426" i="2" s="1"/>
  <c r="K2428" i="2"/>
  <c r="W2428" i="2" s="1"/>
  <c r="J2430" i="2"/>
  <c r="V2430" i="2" s="1"/>
  <c r="Q2430" i="2"/>
  <c r="T2430" i="2" s="1"/>
  <c r="I2434" i="2"/>
  <c r="U2434" i="2" s="1"/>
  <c r="P2434" i="2"/>
  <c r="S2434" i="2" s="1"/>
  <c r="I2436" i="2"/>
  <c r="U2436" i="2" s="1"/>
  <c r="P2436" i="2"/>
  <c r="S2436" i="2" s="1"/>
  <c r="Q2439" i="2"/>
  <c r="T2439" i="2" s="1"/>
  <c r="K2442" i="2"/>
  <c r="W2442" i="2" s="1"/>
  <c r="K2445" i="2"/>
  <c r="W2445" i="2" s="1"/>
  <c r="I2446" i="2"/>
  <c r="U2446" i="2" s="1"/>
  <c r="P2446" i="2"/>
  <c r="S2446" i="2" s="1"/>
  <c r="AA2637" i="1"/>
  <c r="AB2637" i="1" s="1"/>
  <c r="AA2479" i="1"/>
  <c r="AB2479" i="1" s="1"/>
  <c r="AA2455" i="1"/>
  <c r="AB2455" i="1" s="1"/>
  <c r="AA2463" i="1"/>
  <c r="AB2463" i="1" s="1"/>
  <c r="K2342" i="1"/>
  <c r="M2342" i="1" s="1"/>
  <c r="H2346" i="1"/>
  <c r="P2346" i="1" s="1"/>
  <c r="G2350" i="1"/>
  <c r="O2350" i="1" s="1"/>
  <c r="AA2350" i="1" s="1"/>
  <c r="AB2350" i="1" s="1"/>
  <c r="H2370" i="1"/>
  <c r="P2370" i="1" s="1"/>
  <c r="H2383" i="1"/>
  <c r="P2383" i="1" s="1"/>
  <c r="G2385" i="1"/>
  <c r="O2385" i="1" s="1"/>
  <c r="AA2385" i="1" s="1"/>
  <c r="AB2385" i="1" s="1"/>
  <c r="H2391" i="1"/>
  <c r="P2391" i="1" s="1"/>
  <c r="AA2391" i="1" s="1"/>
  <c r="AB2391" i="1" s="1"/>
  <c r="G2416" i="1"/>
  <c r="O2416" i="1" s="1"/>
  <c r="AA2416" i="1" s="1"/>
  <c r="AB2416" i="1" s="1"/>
  <c r="K2416" i="1"/>
  <c r="M2416" i="1" s="1"/>
  <c r="H2421" i="1"/>
  <c r="P2421" i="1" s="1"/>
  <c r="G2425" i="1"/>
  <c r="O2425" i="1" s="1"/>
  <c r="K2429" i="1"/>
  <c r="M2429" i="1" s="1"/>
  <c r="G2432" i="1"/>
  <c r="O2432" i="1" s="1"/>
  <c r="AA2432" i="1" s="1"/>
  <c r="AB2432" i="1" s="1"/>
  <c r="K2432" i="1"/>
  <c r="M2432" i="1" s="1"/>
  <c r="H2437" i="1"/>
  <c r="P2437" i="1" s="1"/>
  <c r="H2441" i="1"/>
  <c r="P2441" i="1" s="1"/>
  <c r="AE2267" i="1"/>
  <c r="AF2267" i="1" s="1"/>
  <c r="J2260" i="2"/>
  <c r="V2260" i="2" s="1"/>
  <c r="J2266" i="2"/>
  <c r="V2266" i="2" s="1"/>
  <c r="K2272" i="2"/>
  <c r="W2272" i="2" s="1"/>
  <c r="J2273" i="2"/>
  <c r="V2273" i="2" s="1"/>
  <c r="K2276" i="2"/>
  <c r="W2276" i="2" s="1"/>
  <c r="J2277" i="2"/>
  <c r="V2277" i="2" s="1"/>
  <c r="K2288" i="2"/>
  <c r="W2288" i="2" s="1"/>
  <c r="J2289" i="2"/>
  <c r="V2289" i="2" s="1"/>
  <c r="J2296" i="2"/>
  <c r="V2296" i="2" s="1"/>
  <c r="K2300" i="2"/>
  <c r="W2300" i="2" s="1"/>
  <c r="J2301" i="2"/>
  <c r="V2301" i="2" s="1"/>
  <c r="K2312" i="2"/>
  <c r="W2312" i="2" s="1"/>
  <c r="K2313" i="2"/>
  <c r="W2313" i="2" s="1"/>
  <c r="J2314" i="2"/>
  <c r="V2314" i="2" s="1"/>
  <c r="J2315" i="2"/>
  <c r="V2315" i="2" s="1"/>
  <c r="K2321" i="2"/>
  <c r="W2321" i="2" s="1"/>
  <c r="J2322" i="2"/>
  <c r="V2322" i="2" s="1"/>
  <c r="J2323" i="2"/>
  <c r="V2323" i="2" s="1"/>
  <c r="K2329" i="2"/>
  <c r="W2329" i="2" s="1"/>
  <c r="J2330" i="2"/>
  <c r="V2330" i="2" s="1"/>
  <c r="J2331" i="2"/>
  <c r="V2331" i="2" s="1"/>
  <c r="K2337" i="2"/>
  <c r="W2337" i="2" s="1"/>
  <c r="J2338" i="2"/>
  <c r="V2338" i="2" s="1"/>
  <c r="J2339" i="2"/>
  <c r="V2339" i="2" s="1"/>
  <c r="J2342" i="2"/>
  <c r="V2342" i="2" s="1"/>
  <c r="J2343" i="2"/>
  <c r="V2343" i="2" s="1"/>
  <c r="K2355" i="2"/>
  <c r="W2355" i="2" s="1"/>
  <c r="K2371" i="2"/>
  <c r="W2371" i="2" s="1"/>
  <c r="K2391" i="2"/>
  <c r="W2391" i="2" s="1"/>
  <c r="K2392" i="2"/>
  <c r="W2392" i="2" s="1"/>
  <c r="K2412" i="2"/>
  <c r="W2412" i="2" s="1"/>
  <c r="K2420" i="2"/>
  <c r="W2420" i="2" s="1"/>
  <c r="K2430" i="2"/>
  <c r="W2430" i="2" s="1"/>
  <c r="K2432" i="2"/>
  <c r="W2432" i="2" s="1"/>
  <c r="J2434" i="2"/>
  <c r="V2434" i="2" s="1"/>
  <c r="Q2434" i="2"/>
  <c r="T2434" i="2" s="1"/>
  <c r="J2439" i="2"/>
  <c r="V2439" i="2" s="1"/>
  <c r="AA2633" i="1"/>
  <c r="AB2633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AA2279" i="1" s="1"/>
  <c r="AB2279" i="1" s="1"/>
  <c r="H2281" i="1"/>
  <c r="P2281" i="1" s="1"/>
  <c r="AA2281" i="1" s="1"/>
  <c r="AB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G2292" i="1"/>
  <c r="O2292" i="1" s="1"/>
  <c r="G2293" i="1"/>
  <c r="O2293" i="1" s="1"/>
  <c r="G2294" i="1"/>
  <c r="O2294" i="1" s="1"/>
  <c r="G2295" i="1"/>
  <c r="O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G2304" i="1"/>
  <c r="O2304" i="1" s="1"/>
  <c r="G2305" i="1"/>
  <c r="O2305" i="1" s="1"/>
  <c r="G2306" i="1"/>
  <c r="O2306" i="1" s="1"/>
  <c r="G2307" i="1"/>
  <c r="O2307" i="1" s="1"/>
  <c r="G2308" i="1"/>
  <c r="O2308" i="1" s="1"/>
  <c r="G2309" i="1"/>
  <c r="O2309" i="1" s="1"/>
  <c r="G2310" i="1"/>
  <c r="O2310" i="1" s="1"/>
  <c r="G2311" i="1"/>
  <c r="O2311" i="1" s="1"/>
  <c r="G2312" i="1"/>
  <c r="O2312" i="1" s="1"/>
  <c r="G2313" i="1"/>
  <c r="O2313" i="1" s="1"/>
  <c r="G2314" i="1"/>
  <c r="O2314" i="1" s="1"/>
  <c r="G2315" i="1"/>
  <c r="O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G2328" i="1"/>
  <c r="O2328" i="1" s="1"/>
  <c r="G2329" i="1"/>
  <c r="O2329" i="1" s="1"/>
  <c r="G2330" i="1"/>
  <c r="O2330" i="1" s="1"/>
  <c r="G2331" i="1"/>
  <c r="O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AA2352" i="1" s="1"/>
  <c r="AB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E2247" i="2"/>
  <c r="D2247" i="2"/>
  <c r="H2246" i="2"/>
  <c r="F2246" i="2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H2241" i="2"/>
  <c r="O2241" i="2" s="1"/>
  <c r="R2241" i="2" s="1"/>
  <c r="F2241" i="2"/>
  <c r="E2241" i="2"/>
  <c r="D2241" i="2"/>
  <c r="H2240" i="2"/>
  <c r="O2240" i="2" s="1"/>
  <c r="R2240" i="2" s="1"/>
  <c r="F2240" i="2"/>
  <c r="E2240" i="2"/>
  <c r="D2240" i="2"/>
  <c r="P2239" i="2"/>
  <c r="S2239" i="2" s="1"/>
  <c r="H2239" i="2"/>
  <c r="O2239" i="2" s="1"/>
  <c r="R2239" i="2" s="1"/>
  <c r="F2239" i="2"/>
  <c r="E2239" i="2"/>
  <c r="J2239" i="2" s="1"/>
  <c r="V2239" i="2" s="1"/>
  <c r="D2239" i="2"/>
  <c r="I2239" i="2" s="1"/>
  <c r="U2239" i="2" s="1"/>
  <c r="H2238" i="2"/>
  <c r="F2238" i="2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E2231" i="2"/>
  <c r="J2231" i="2" s="1"/>
  <c r="V2231" i="2" s="1"/>
  <c r="D2231" i="2"/>
  <c r="I2231" i="2" s="1"/>
  <c r="U2231" i="2" s="1"/>
  <c r="H2230" i="2"/>
  <c r="F2230" i="2"/>
  <c r="E2230" i="2"/>
  <c r="J2230" i="2" s="1"/>
  <c r="V2230" i="2" s="1"/>
  <c r="D2230" i="2"/>
  <c r="H2229" i="2"/>
  <c r="O2229" i="2" s="1"/>
  <c r="R2229" i="2" s="1"/>
  <c r="F2229" i="2"/>
  <c r="E2229" i="2"/>
  <c r="D2229" i="2"/>
  <c r="H2228" i="2"/>
  <c r="F2228" i="2"/>
  <c r="E2228" i="2"/>
  <c r="D2228" i="2"/>
  <c r="H2227" i="2"/>
  <c r="O2227" i="2" s="1"/>
  <c r="R2227" i="2" s="1"/>
  <c r="F2227" i="2"/>
  <c r="E2227" i="2"/>
  <c r="D2227" i="2"/>
  <c r="H2226" i="2"/>
  <c r="F2226" i="2"/>
  <c r="E2226" i="2"/>
  <c r="D2226" i="2"/>
  <c r="H2225" i="2"/>
  <c r="O2225" i="2" s="1"/>
  <c r="R2225" i="2" s="1"/>
  <c r="F2225" i="2"/>
  <c r="K2225" i="2" s="1"/>
  <c r="W2225" i="2" s="1"/>
  <c r="E2225" i="2"/>
  <c r="D2225" i="2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H2220" i="2"/>
  <c r="O2220" i="2" s="1"/>
  <c r="R2220" i="2" s="1"/>
  <c r="F2220" i="2"/>
  <c r="E2220" i="2"/>
  <c r="D2220" i="2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H2216" i="2"/>
  <c r="O2216" i="2" s="1"/>
  <c r="R2216" i="2" s="1"/>
  <c r="F2216" i="2"/>
  <c r="E2216" i="2"/>
  <c r="D2216" i="2"/>
  <c r="H2215" i="2"/>
  <c r="P2215" i="2" s="1"/>
  <c r="S2215" i="2" s="1"/>
  <c r="F2215" i="2"/>
  <c r="E2215" i="2"/>
  <c r="D2215" i="2"/>
  <c r="H2214" i="2"/>
  <c r="O2214" i="2" s="1"/>
  <c r="R2214" i="2" s="1"/>
  <c r="F2214" i="2"/>
  <c r="E2214" i="2"/>
  <c r="D2214" i="2"/>
  <c r="H2213" i="2"/>
  <c r="F2213" i="2"/>
  <c r="E2213" i="2"/>
  <c r="D2213" i="2"/>
  <c r="H2212" i="2"/>
  <c r="O2212" i="2" s="1"/>
  <c r="R2212" i="2" s="1"/>
  <c r="F2212" i="2"/>
  <c r="E2212" i="2"/>
  <c r="D2212" i="2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H2203" i="2"/>
  <c r="P2203" i="2" s="1"/>
  <c r="S2203" i="2" s="1"/>
  <c r="F2203" i="2"/>
  <c r="E2203" i="2"/>
  <c r="D2203" i="2"/>
  <c r="H2202" i="2"/>
  <c r="Q2202" i="2" s="1"/>
  <c r="T2202" i="2" s="1"/>
  <c r="F2202" i="2"/>
  <c r="E2202" i="2"/>
  <c r="D2202" i="2"/>
  <c r="H2201" i="2"/>
  <c r="O2201" i="2" s="1"/>
  <c r="R2201" i="2" s="1"/>
  <c r="F2201" i="2"/>
  <c r="K2201" i="2" s="1"/>
  <c r="W2201" i="2" s="1"/>
  <c r="E2201" i="2"/>
  <c r="D2201" i="2"/>
  <c r="H2200" i="2"/>
  <c r="O2200" i="2" s="1"/>
  <c r="R2200" i="2" s="1"/>
  <c r="F2200" i="2"/>
  <c r="E2200" i="2"/>
  <c r="D2200" i="2"/>
  <c r="H2199" i="2"/>
  <c r="F2199" i="2"/>
  <c r="E2199" i="2"/>
  <c r="D2199" i="2"/>
  <c r="H2198" i="2"/>
  <c r="Q2198" i="2" s="1"/>
  <c r="T2198" i="2" s="1"/>
  <c r="F2198" i="2"/>
  <c r="E2198" i="2"/>
  <c r="D2198" i="2"/>
  <c r="H2197" i="2"/>
  <c r="O2197" i="2" s="1"/>
  <c r="R2197" i="2" s="1"/>
  <c r="F2197" i="2"/>
  <c r="K2197" i="2" s="1"/>
  <c r="W2197" i="2" s="1"/>
  <c r="E2197" i="2"/>
  <c r="D2197" i="2"/>
  <c r="H2196" i="2"/>
  <c r="O2196" i="2" s="1"/>
  <c r="R2196" i="2" s="1"/>
  <c r="F2196" i="2"/>
  <c r="E2196" i="2"/>
  <c r="D2196" i="2"/>
  <c r="H2195" i="2"/>
  <c r="F2195" i="2"/>
  <c r="E2195" i="2"/>
  <c r="D2195" i="2"/>
  <c r="H2194" i="2"/>
  <c r="Q2194" i="2" s="1"/>
  <c r="T2194" i="2" s="1"/>
  <c r="F2194" i="2"/>
  <c r="E2194" i="2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H2189" i="2"/>
  <c r="O2189" i="2" s="1"/>
  <c r="R2189" i="2" s="1"/>
  <c r="F2189" i="2"/>
  <c r="E2189" i="2"/>
  <c r="D2189" i="2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H2185" i="2"/>
  <c r="O2185" i="2" s="1"/>
  <c r="R2185" i="2" s="1"/>
  <c r="F2185" i="2"/>
  <c r="E2185" i="2"/>
  <c r="D2185" i="2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H2177" i="2"/>
  <c r="Q2177" i="2" s="1"/>
  <c r="T2177" i="2" s="1"/>
  <c r="F2177" i="2"/>
  <c r="K2177" i="2" s="1"/>
  <c r="W2177" i="2" s="1"/>
  <c r="E2177" i="2"/>
  <c r="D2177" i="2"/>
  <c r="H2176" i="2"/>
  <c r="O2176" i="2" s="1"/>
  <c r="R2176" i="2" s="1"/>
  <c r="F2176" i="2"/>
  <c r="E2176" i="2"/>
  <c r="D2176" i="2"/>
  <c r="H2175" i="2"/>
  <c r="O2175" i="2" s="1"/>
  <c r="R2175" i="2" s="1"/>
  <c r="F2175" i="2"/>
  <c r="E2175" i="2"/>
  <c r="D2175" i="2"/>
  <c r="H2174" i="2"/>
  <c r="F2174" i="2"/>
  <c r="E2174" i="2"/>
  <c r="D2174" i="2"/>
  <c r="H2173" i="2"/>
  <c r="F2173" i="2"/>
  <c r="E2173" i="2"/>
  <c r="D2173" i="2"/>
  <c r="H2172" i="2"/>
  <c r="O2172" i="2" s="1"/>
  <c r="R2172" i="2" s="1"/>
  <c r="F2172" i="2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H2169" i="2"/>
  <c r="O2169" i="2" s="1"/>
  <c r="R2169" i="2" s="1"/>
  <c r="F2169" i="2"/>
  <c r="E2169" i="2"/>
  <c r="D2169" i="2"/>
  <c r="H2168" i="2"/>
  <c r="O2168" i="2" s="1"/>
  <c r="R2168" i="2" s="1"/>
  <c r="F2168" i="2"/>
  <c r="E2168" i="2"/>
  <c r="D2168" i="2"/>
  <c r="H2167" i="2"/>
  <c r="F2167" i="2"/>
  <c r="E2167" i="2"/>
  <c r="D2167" i="2"/>
  <c r="H2166" i="2"/>
  <c r="Q2166" i="2" s="1"/>
  <c r="T2166" i="2" s="1"/>
  <c r="F2166" i="2"/>
  <c r="E2166" i="2"/>
  <c r="D2166" i="2"/>
  <c r="H2165" i="2"/>
  <c r="O2165" i="2" s="1"/>
  <c r="R2165" i="2" s="1"/>
  <c r="F2165" i="2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H2160" i="2"/>
  <c r="O2160" i="2" s="1"/>
  <c r="R2160" i="2" s="1"/>
  <c r="F2160" i="2"/>
  <c r="E2160" i="2"/>
  <c r="D2160" i="2"/>
  <c r="H2159" i="2"/>
  <c r="P2159" i="2" s="1"/>
  <c r="S2159" i="2" s="1"/>
  <c r="F2159" i="2"/>
  <c r="E2159" i="2"/>
  <c r="D2159" i="2"/>
  <c r="H2158" i="2"/>
  <c r="F2158" i="2"/>
  <c r="E2158" i="2"/>
  <c r="D2158" i="2"/>
  <c r="H2157" i="2"/>
  <c r="O2157" i="2" s="1"/>
  <c r="R2157" i="2" s="1"/>
  <c r="F2157" i="2"/>
  <c r="K2157" i="2" s="1"/>
  <c r="W2157" i="2" s="1"/>
  <c r="E2157" i="2"/>
  <c r="D2157" i="2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H2152" i="2"/>
  <c r="O2152" i="2" s="1"/>
  <c r="R2152" i="2" s="1"/>
  <c r="F2152" i="2"/>
  <c r="E2152" i="2"/>
  <c r="D2152" i="2"/>
  <c r="H2151" i="2"/>
  <c r="F2151" i="2"/>
  <c r="E2151" i="2"/>
  <c r="D2151" i="2"/>
  <c r="H2150" i="2"/>
  <c r="Q2150" i="2" s="1"/>
  <c r="T2150" i="2" s="1"/>
  <c r="F2150" i="2"/>
  <c r="K2150" i="2" s="1"/>
  <c r="W2150" i="2" s="1"/>
  <c r="E2150" i="2"/>
  <c r="D2150" i="2"/>
  <c r="H2149" i="2"/>
  <c r="O2149" i="2" s="1"/>
  <c r="R2149" i="2" s="1"/>
  <c r="F2149" i="2"/>
  <c r="K2149" i="2" s="1"/>
  <c r="W2149" i="2" s="1"/>
  <c r="E2149" i="2"/>
  <c r="D2149" i="2"/>
  <c r="H2148" i="2"/>
  <c r="O2148" i="2" s="1"/>
  <c r="R2148" i="2" s="1"/>
  <c r="F2148" i="2"/>
  <c r="E2148" i="2"/>
  <c r="D2148" i="2"/>
  <c r="H2147" i="2"/>
  <c r="F2147" i="2"/>
  <c r="E2147" i="2"/>
  <c r="D2147" i="2"/>
  <c r="H2146" i="2"/>
  <c r="F2146" i="2"/>
  <c r="E2146" i="2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H2143" i="2"/>
  <c r="P2143" i="2" s="1"/>
  <c r="S2143" i="2" s="1"/>
  <c r="F2143" i="2"/>
  <c r="K2143" i="2" s="1"/>
  <c r="W2143" i="2" s="1"/>
  <c r="E2143" i="2"/>
  <c r="D2143" i="2"/>
  <c r="H2142" i="2"/>
  <c r="F2142" i="2"/>
  <c r="K2142" i="2" s="1"/>
  <c r="W2142" i="2" s="1"/>
  <c r="E2142" i="2"/>
  <c r="D2142" i="2"/>
  <c r="H2141" i="2"/>
  <c r="O2141" i="2" s="1"/>
  <c r="R2141" i="2" s="1"/>
  <c r="F2141" i="2"/>
  <c r="E2141" i="2"/>
  <c r="D2141" i="2"/>
  <c r="H2140" i="2"/>
  <c r="F2140" i="2"/>
  <c r="E2140" i="2"/>
  <c r="D2140" i="2"/>
  <c r="H2139" i="2"/>
  <c r="F2139" i="2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H2136" i="2"/>
  <c r="P2136" i="2" s="1"/>
  <c r="S2136" i="2" s="1"/>
  <c r="F2136" i="2"/>
  <c r="E2136" i="2"/>
  <c r="D2136" i="2"/>
  <c r="H2135" i="2"/>
  <c r="F2135" i="2"/>
  <c r="E2135" i="2"/>
  <c r="D2135" i="2"/>
  <c r="H2134" i="2"/>
  <c r="O2134" i="2" s="1"/>
  <c r="R2134" i="2" s="1"/>
  <c r="F2134" i="2"/>
  <c r="E2134" i="2"/>
  <c r="D2134" i="2"/>
  <c r="H2133" i="2"/>
  <c r="P2133" i="2" s="1"/>
  <c r="S2133" i="2" s="1"/>
  <c r="F2133" i="2"/>
  <c r="E2133" i="2"/>
  <c r="D2133" i="2"/>
  <c r="H2132" i="2"/>
  <c r="F2132" i="2"/>
  <c r="E2132" i="2"/>
  <c r="D2132" i="2"/>
  <c r="H2131" i="2"/>
  <c r="F2131" i="2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H2127" i="2"/>
  <c r="P2127" i="2" s="1"/>
  <c r="S2127" i="2" s="1"/>
  <c r="F2127" i="2"/>
  <c r="E2127" i="2"/>
  <c r="D2127" i="2"/>
  <c r="Q2126" i="2"/>
  <c r="T2126" i="2" s="1"/>
  <c r="H2126" i="2"/>
  <c r="P2126" i="2" s="1"/>
  <c r="S2126" i="2" s="1"/>
  <c r="F2126" i="2"/>
  <c r="K2126" i="2" s="1"/>
  <c r="W2126" i="2" s="1"/>
  <c r="E2126" i="2"/>
  <c r="J2126" i="2" s="1"/>
  <c r="V2126" i="2" s="1"/>
  <c r="D2126" i="2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H2119" i="2"/>
  <c r="P2119" i="2" s="1"/>
  <c r="S2119" i="2" s="1"/>
  <c r="F2119" i="2"/>
  <c r="K2119" i="2" s="1"/>
  <c r="W2119" i="2" s="1"/>
  <c r="E2119" i="2"/>
  <c r="D2119" i="2"/>
  <c r="H2118" i="2"/>
  <c r="P2118" i="2" s="1"/>
  <c r="S2118" i="2" s="1"/>
  <c r="F2118" i="2"/>
  <c r="E2118" i="2"/>
  <c r="D2118" i="2"/>
  <c r="H2117" i="2"/>
  <c r="P2117" i="2" s="1"/>
  <c r="S2117" i="2" s="1"/>
  <c r="F2117" i="2"/>
  <c r="E2117" i="2"/>
  <c r="D2117" i="2"/>
  <c r="H2116" i="2"/>
  <c r="P2116" i="2" s="1"/>
  <c r="S2116" i="2" s="1"/>
  <c r="F2116" i="2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H2106" i="2"/>
  <c r="P2106" i="2" s="1"/>
  <c r="S2106" i="2" s="1"/>
  <c r="F2106" i="2"/>
  <c r="E2106" i="2"/>
  <c r="D2106" i="2"/>
  <c r="H2105" i="2"/>
  <c r="F2105" i="2"/>
  <c r="E2105" i="2"/>
  <c r="D2105" i="2"/>
  <c r="H2104" i="2"/>
  <c r="P2104" i="2" s="1"/>
  <c r="S2104" i="2" s="1"/>
  <c r="F2104" i="2"/>
  <c r="E2104" i="2"/>
  <c r="D2104" i="2"/>
  <c r="H2103" i="2"/>
  <c r="P2103" i="2" s="1"/>
  <c r="S2103" i="2" s="1"/>
  <c r="F2103" i="2"/>
  <c r="E2103" i="2"/>
  <c r="D2103" i="2"/>
  <c r="H2102" i="2"/>
  <c r="P2102" i="2" s="1"/>
  <c r="S2102" i="2" s="1"/>
  <c r="F2102" i="2"/>
  <c r="K2102" i="2" s="1"/>
  <c r="W2102" i="2" s="1"/>
  <c r="E2102" i="2"/>
  <c r="D2102" i="2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H2099" i="2"/>
  <c r="P2099" i="2" s="1"/>
  <c r="S2099" i="2" s="1"/>
  <c r="F2099" i="2"/>
  <c r="E2099" i="2"/>
  <c r="D2099" i="2"/>
  <c r="H2098" i="2"/>
  <c r="P2098" i="2" s="1"/>
  <c r="S2098" i="2" s="1"/>
  <c r="F2098" i="2"/>
  <c r="E2098" i="2"/>
  <c r="D2098" i="2"/>
  <c r="H2097" i="2"/>
  <c r="P2097" i="2" s="1"/>
  <c r="S2097" i="2" s="1"/>
  <c r="F2097" i="2"/>
  <c r="E2097" i="2"/>
  <c r="D2097" i="2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H2086" i="2"/>
  <c r="O2086" i="2" s="1"/>
  <c r="R2086" i="2" s="1"/>
  <c r="F2086" i="2"/>
  <c r="E2086" i="2"/>
  <c r="J2086" i="2" s="1"/>
  <c r="V2086" i="2" s="1"/>
  <c r="D2086" i="2"/>
  <c r="H2085" i="2"/>
  <c r="O2085" i="2" s="1"/>
  <c r="R2085" i="2" s="1"/>
  <c r="F2085" i="2"/>
  <c r="E2085" i="2"/>
  <c r="D2085" i="2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H2079" i="2"/>
  <c r="Q2079" i="2" s="1"/>
  <c r="T2079" i="2" s="1"/>
  <c r="F2079" i="2"/>
  <c r="K2079" i="2" s="1"/>
  <c r="W2079" i="2" s="1"/>
  <c r="E2079" i="2"/>
  <c r="D2079" i="2"/>
  <c r="H2078" i="2"/>
  <c r="Q2078" i="2" s="1"/>
  <c r="T2078" i="2" s="1"/>
  <c r="F2078" i="2"/>
  <c r="E2078" i="2"/>
  <c r="D2078" i="2"/>
  <c r="H2077" i="2"/>
  <c r="Q2077" i="2" s="1"/>
  <c r="T2077" i="2" s="1"/>
  <c r="F2077" i="2"/>
  <c r="K2077" i="2" s="1"/>
  <c r="W2077" i="2" s="1"/>
  <c r="E2077" i="2"/>
  <c r="D2077" i="2"/>
  <c r="H2076" i="2"/>
  <c r="Q2076" i="2" s="1"/>
  <c r="T2076" i="2" s="1"/>
  <c r="F2076" i="2"/>
  <c r="E2076" i="2"/>
  <c r="D2076" i="2"/>
  <c r="H2075" i="2"/>
  <c r="Q2075" i="2" s="1"/>
  <c r="T2075" i="2" s="1"/>
  <c r="F2075" i="2"/>
  <c r="K2075" i="2" s="1"/>
  <c r="W2075" i="2" s="1"/>
  <c r="E2075" i="2"/>
  <c r="D2075" i="2"/>
  <c r="H2074" i="2"/>
  <c r="Q2074" i="2" s="1"/>
  <c r="T2074" i="2" s="1"/>
  <c r="F2074" i="2"/>
  <c r="E2074" i="2"/>
  <c r="D2074" i="2"/>
  <c r="H2073" i="2"/>
  <c r="Q2073" i="2" s="1"/>
  <c r="T2073" i="2" s="1"/>
  <c r="F2073" i="2"/>
  <c r="K2073" i="2" s="1"/>
  <c r="W2073" i="2" s="1"/>
  <c r="E2073" i="2"/>
  <c r="D2073" i="2"/>
  <c r="H2072" i="2"/>
  <c r="Q2072" i="2" s="1"/>
  <c r="T2072" i="2" s="1"/>
  <c r="F2072" i="2"/>
  <c r="E2072" i="2"/>
  <c r="D2072" i="2"/>
  <c r="H2071" i="2"/>
  <c r="Q2071" i="2" s="1"/>
  <c r="T2071" i="2" s="1"/>
  <c r="F2071" i="2"/>
  <c r="K2071" i="2" s="1"/>
  <c r="W2071" i="2" s="1"/>
  <c r="E2071" i="2"/>
  <c r="D2071" i="2"/>
  <c r="H2070" i="2"/>
  <c r="Q2070" i="2" s="1"/>
  <c r="T2070" i="2" s="1"/>
  <c r="F2070" i="2"/>
  <c r="E2070" i="2"/>
  <c r="D2070" i="2"/>
  <c r="H2069" i="2"/>
  <c r="Q2069" i="2" s="1"/>
  <c r="T2069" i="2" s="1"/>
  <c r="F2069" i="2"/>
  <c r="E2069" i="2"/>
  <c r="D2069" i="2"/>
  <c r="H2068" i="2"/>
  <c r="Q2068" i="2" s="1"/>
  <c r="T2068" i="2" s="1"/>
  <c r="F2068" i="2"/>
  <c r="E2068" i="2"/>
  <c r="D2068" i="2"/>
  <c r="H2067" i="2"/>
  <c r="Q2067" i="2" s="1"/>
  <c r="T2067" i="2" s="1"/>
  <c r="F2067" i="2"/>
  <c r="E2067" i="2"/>
  <c r="D2067" i="2"/>
  <c r="H2066" i="2"/>
  <c r="Q2066" i="2" s="1"/>
  <c r="T2066" i="2" s="1"/>
  <c r="F2066" i="2"/>
  <c r="E2066" i="2"/>
  <c r="D2066" i="2"/>
  <c r="H2065" i="2"/>
  <c r="Q2065" i="2" s="1"/>
  <c r="T2065" i="2" s="1"/>
  <c r="F2065" i="2"/>
  <c r="E2065" i="2"/>
  <c r="D2065" i="2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E2061" i="2"/>
  <c r="D2061" i="2"/>
  <c r="I2061" i="2" s="1"/>
  <c r="U2061" i="2" s="1"/>
  <c r="H2060" i="2"/>
  <c r="Q2060" i="2" s="1"/>
  <c r="T2060" i="2" s="1"/>
  <c r="F2060" i="2"/>
  <c r="E2060" i="2"/>
  <c r="D2060" i="2"/>
  <c r="H2059" i="2"/>
  <c r="Q2059" i="2" s="1"/>
  <c r="T2059" i="2" s="1"/>
  <c r="F2059" i="2"/>
  <c r="E2059" i="2"/>
  <c r="D2059" i="2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E2057" i="2"/>
  <c r="D2057" i="2"/>
  <c r="H2056" i="2"/>
  <c r="Q2056" i="2" s="1"/>
  <c r="T2056" i="2" s="1"/>
  <c r="F2056" i="2"/>
  <c r="E2056" i="2"/>
  <c r="D2056" i="2"/>
  <c r="H2055" i="2"/>
  <c r="Q2055" i="2" s="1"/>
  <c r="T2055" i="2" s="1"/>
  <c r="F2055" i="2"/>
  <c r="E2055" i="2"/>
  <c r="D2055" i="2"/>
  <c r="H2054" i="2"/>
  <c r="Q2054" i="2" s="1"/>
  <c r="T2054" i="2" s="1"/>
  <c r="F2054" i="2"/>
  <c r="E2054" i="2"/>
  <c r="D2054" i="2"/>
  <c r="H2053" i="2"/>
  <c r="Q2053" i="2" s="1"/>
  <c r="T2053" i="2" s="1"/>
  <c r="F2053" i="2"/>
  <c r="E2053" i="2"/>
  <c r="D2053" i="2"/>
  <c r="H2052" i="2"/>
  <c r="Q2052" i="2" s="1"/>
  <c r="T2052" i="2" s="1"/>
  <c r="F2052" i="2"/>
  <c r="E2052" i="2"/>
  <c r="D2052" i="2"/>
  <c r="H2051" i="2"/>
  <c r="Q2051" i="2" s="1"/>
  <c r="T2051" i="2" s="1"/>
  <c r="F2051" i="2"/>
  <c r="K2051" i="2" s="1"/>
  <c r="W2051" i="2" s="1"/>
  <c r="E2051" i="2"/>
  <c r="D2051" i="2"/>
  <c r="I2051" i="2" s="1"/>
  <c r="U2051" i="2" s="1"/>
  <c r="H2050" i="2"/>
  <c r="Q2050" i="2" s="1"/>
  <c r="T2050" i="2" s="1"/>
  <c r="F2050" i="2"/>
  <c r="E2050" i="2"/>
  <c r="D2050" i="2"/>
  <c r="H2049" i="2"/>
  <c r="Q2049" i="2" s="1"/>
  <c r="T2049" i="2" s="1"/>
  <c r="F2049" i="2"/>
  <c r="E2049" i="2"/>
  <c r="D2049" i="2"/>
  <c r="H2048" i="2"/>
  <c r="Q2048" i="2" s="1"/>
  <c r="T2048" i="2" s="1"/>
  <c r="F2048" i="2"/>
  <c r="K2048" i="2" s="1"/>
  <c r="W2048" i="2" s="1"/>
  <c r="E2048" i="2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H2044" i="2"/>
  <c r="Q2044" i="2" s="1"/>
  <c r="T2044" i="2" s="1"/>
  <c r="F2044" i="2"/>
  <c r="K2044" i="2" s="1"/>
  <c r="W2044" i="2" s="1"/>
  <c r="E2044" i="2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D2042" i="2"/>
  <c r="H2041" i="2"/>
  <c r="Q2041" i="2" s="1"/>
  <c r="T2041" i="2" s="1"/>
  <c r="F2041" i="2"/>
  <c r="E2041" i="2"/>
  <c r="D2041" i="2"/>
  <c r="H2040" i="2"/>
  <c r="Q2040" i="2" s="1"/>
  <c r="T2040" i="2" s="1"/>
  <c r="F2040" i="2"/>
  <c r="E2040" i="2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H2036" i="2"/>
  <c r="Q2036" i="2" s="1"/>
  <c r="T2036" i="2" s="1"/>
  <c r="F2036" i="2"/>
  <c r="E2036" i="2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H2028" i="2"/>
  <c r="Q2028" i="2" s="1"/>
  <c r="T2028" i="2" s="1"/>
  <c r="F2028" i="2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H2024" i="2"/>
  <c r="Q2024" i="2" s="1"/>
  <c r="T2024" i="2" s="1"/>
  <c r="F2024" i="2"/>
  <c r="E2024" i="2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E2020" i="2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D2018" i="2"/>
  <c r="H2017" i="2"/>
  <c r="Q2017" i="2" s="1"/>
  <c r="T2017" i="2" s="1"/>
  <c r="F2017" i="2"/>
  <c r="E2017" i="2"/>
  <c r="D2017" i="2"/>
  <c r="H2016" i="2"/>
  <c r="Q2016" i="2" s="1"/>
  <c r="T2016" i="2" s="1"/>
  <c r="F2016" i="2"/>
  <c r="K2016" i="2" s="1"/>
  <c r="W2016" i="2" s="1"/>
  <c r="E2016" i="2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H2012" i="2"/>
  <c r="Q2012" i="2" s="1"/>
  <c r="T2012" i="2" s="1"/>
  <c r="F2012" i="2"/>
  <c r="K2012" i="2" s="1"/>
  <c r="W2012" i="2" s="1"/>
  <c r="E2012" i="2"/>
  <c r="D2012" i="2"/>
  <c r="H2011" i="2"/>
  <c r="F2011" i="2"/>
  <c r="E2011" i="2"/>
  <c r="D2011" i="2"/>
  <c r="H2010" i="2"/>
  <c r="Q2010" i="2" s="1"/>
  <c r="T2010" i="2" s="1"/>
  <c r="F2010" i="2"/>
  <c r="E2010" i="2"/>
  <c r="D2010" i="2"/>
  <c r="H2009" i="2"/>
  <c r="F2009" i="2"/>
  <c r="E2009" i="2"/>
  <c r="D2009" i="2"/>
  <c r="H2008" i="2"/>
  <c r="Q2008" i="2" s="1"/>
  <c r="T2008" i="2" s="1"/>
  <c r="F2008" i="2"/>
  <c r="E2008" i="2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H2004" i="2"/>
  <c r="Q2004" i="2" s="1"/>
  <c r="T2004" i="2" s="1"/>
  <c r="F2004" i="2"/>
  <c r="E2004" i="2"/>
  <c r="D2004" i="2"/>
  <c r="H2003" i="2"/>
  <c r="F2003" i="2"/>
  <c r="E2003" i="2"/>
  <c r="D2003" i="2"/>
  <c r="H2002" i="2"/>
  <c r="Q2002" i="2" s="1"/>
  <c r="T2002" i="2" s="1"/>
  <c r="F2002" i="2"/>
  <c r="E2002" i="2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H1996" i="2"/>
  <c r="Q1996" i="2" s="1"/>
  <c r="T1996" i="2" s="1"/>
  <c r="F1996" i="2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Y2248" i="1"/>
  <c r="AE2248" i="1" s="1"/>
  <c r="AF2248" i="1" s="1"/>
  <c r="F2248" i="1"/>
  <c r="L2248" i="1" s="1"/>
  <c r="N2248" i="1" s="1"/>
  <c r="D2248" i="1"/>
  <c r="H2248" i="1" s="1"/>
  <c r="P2248" i="1" s="1"/>
  <c r="C2248" i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C2246" i="1"/>
  <c r="Y2245" i="1"/>
  <c r="F2245" i="1"/>
  <c r="L2245" i="1" s="1"/>
  <c r="N2245" i="1" s="1"/>
  <c r="D2245" i="1"/>
  <c r="C2245" i="1"/>
  <c r="Y2244" i="1"/>
  <c r="AE2244" i="1" s="1"/>
  <c r="AF2244" i="1" s="1"/>
  <c r="F2244" i="1"/>
  <c r="L2244" i="1" s="1"/>
  <c r="N2244" i="1" s="1"/>
  <c r="D2244" i="1"/>
  <c r="C2244" i="1"/>
  <c r="Y2243" i="1"/>
  <c r="H2243" i="1"/>
  <c r="P2243" i="1" s="1"/>
  <c r="F2243" i="1"/>
  <c r="L2243" i="1" s="1"/>
  <c r="N2243" i="1" s="1"/>
  <c r="D2243" i="1"/>
  <c r="C2243" i="1"/>
  <c r="Y2242" i="1"/>
  <c r="F2242" i="1"/>
  <c r="L2242" i="1" s="1"/>
  <c r="N2242" i="1" s="1"/>
  <c r="D2242" i="1"/>
  <c r="C2242" i="1"/>
  <c r="Y2241" i="1"/>
  <c r="F2241" i="1"/>
  <c r="L2241" i="1" s="1"/>
  <c r="N2241" i="1" s="1"/>
  <c r="D2241" i="1"/>
  <c r="C2241" i="1"/>
  <c r="Y2240" i="1"/>
  <c r="F2240" i="1"/>
  <c r="L2240" i="1" s="1"/>
  <c r="N2240" i="1" s="1"/>
  <c r="D2240" i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C2235" i="1"/>
  <c r="Y2234" i="1"/>
  <c r="AC2234" i="1" s="1"/>
  <c r="AD2234" i="1" s="1"/>
  <c r="F2234" i="1"/>
  <c r="L2234" i="1" s="1"/>
  <c r="N2234" i="1" s="1"/>
  <c r="D2234" i="1"/>
  <c r="C2234" i="1"/>
  <c r="Y2233" i="1"/>
  <c r="F2233" i="1"/>
  <c r="L2233" i="1" s="1"/>
  <c r="N2233" i="1" s="1"/>
  <c r="D2233" i="1"/>
  <c r="C2233" i="1"/>
  <c r="Y2232" i="1"/>
  <c r="F2232" i="1"/>
  <c r="L2232" i="1" s="1"/>
  <c r="N2232" i="1" s="1"/>
  <c r="D2232" i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C2230" i="1"/>
  <c r="Y2229" i="1"/>
  <c r="F2229" i="1"/>
  <c r="L2229" i="1" s="1"/>
  <c r="N2229" i="1" s="1"/>
  <c r="D2229" i="1"/>
  <c r="C2229" i="1"/>
  <c r="Y2228" i="1"/>
  <c r="AE2228" i="1" s="1"/>
  <c r="AF2228" i="1" s="1"/>
  <c r="F2228" i="1"/>
  <c r="L2228" i="1" s="1"/>
  <c r="N2228" i="1" s="1"/>
  <c r="D2228" i="1"/>
  <c r="C2228" i="1"/>
  <c r="Y2227" i="1"/>
  <c r="F2227" i="1"/>
  <c r="L2227" i="1" s="1"/>
  <c r="N2227" i="1" s="1"/>
  <c r="D2227" i="1"/>
  <c r="C2227" i="1"/>
  <c r="Y2226" i="1"/>
  <c r="F2226" i="1"/>
  <c r="L2226" i="1" s="1"/>
  <c r="N2226" i="1" s="1"/>
  <c r="D2226" i="1"/>
  <c r="C2226" i="1"/>
  <c r="Y2225" i="1"/>
  <c r="F2225" i="1"/>
  <c r="L2225" i="1" s="1"/>
  <c r="N2225" i="1" s="1"/>
  <c r="D2225" i="1"/>
  <c r="C2225" i="1"/>
  <c r="Y2224" i="1"/>
  <c r="F2224" i="1"/>
  <c r="L2224" i="1" s="1"/>
  <c r="N2224" i="1" s="1"/>
  <c r="D2224" i="1"/>
  <c r="C2224" i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C2222" i="1"/>
  <c r="Y2221" i="1"/>
  <c r="N2221" i="1"/>
  <c r="F2221" i="1"/>
  <c r="L2221" i="1" s="1"/>
  <c r="D2221" i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C2219" i="1"/>
  <c r="Y2218" i="1"/>
  <c r="F2218" i="1"/>
  <c r="L2218" i="1" s="1"/>
  <c r="N2218" i="1" s="1"/>
  <c r="D2218" i="1"/>
  <c r="C2218" i="1"/>
  <c r="G2218" i="1" s="1"/>
  <c r="O2218" i="1" s="1"/>
  <c r="Y2217" i="1"/>
  <c r="F2217" i="1"/>
  <c r="L2217" i="1" s="1"/>
  <c r="N2217" i="1" s="1"/>
  <c r="D2217" i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C2215" i="1"/>
  <c r="Y2214" i="1"/>
  <c r="F2214" i="1"/>
  <c r="L2214" i="1" s="1"/>
  <c r="N2214" i="1" s="1"/>
  <c r="D2214" i="1"/>
  <c r="H2214" i="1" s="1"/>
  <c r="P2214" i="1" s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F2205" i="1"/>
  <c r="L2205" i="1" s="1"/>
  <c r="N2205" i="1" s="1"/>
  <c r="D2205" i="1"/>
  <c r="C2205" i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F2199" i="1"/>
  <c r="L2199" i="1" s="1"/>
  <c r="N2199" i="1" s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F2195" i="1"/>
  <c r="L2195" i="1" s="1"/>
  <c r="N2195" i="1" s="1"/>
  <c r="D2195" i="1"/>
  <c r="C2195" i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F2189" i="1"/>
  <c r="K2189" i="1" s="1"/>
  <c r="M2189" i="1" s="1"/>
  <c r="D2189" i="1"/>
  <c r="C2189" i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F2183" i="1"/>
  <c r="L2183" i="1" s="1"/>
  <c r="N2183" i="1" s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F2179" i="1"/>
  <c r="L2179" i="1" s="1"/>
  <c r="N2179" i="1" s="1"/>
  <c r="D2179" i="1"/>
  <c r="C2179" i="1"/>
  <c r="Y2178" i="1"/>
  <c r="F2178" i="1"/>
  <c r="D2178" i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F2173" i="1"/>
  <c r="K2173" i="1" s="1"/>
  <c r="M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F2168" i="1"/>
  <c r="L2168" i="1" s="1"/>
  <c r="N2168" i="1" s="1"/>
  <c r="D2168" i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F2165" i="1"/>
  <c r="L2165" i="1" s="1"/>
  <c r="N2165" i="1" s="1"/>
  <c r="D2165" i="1"/>
  <c r="C2165" i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F2160" i="1"/>
  <c r="L2160" i="1" s="1"/>
  <c r="N2160" i="1" s="1"/>
  <c r="D2160" i="1"/>
  <c r="H2160" i="1" s="1"/>
  <c r="P2160" i="1" s="1"/>
  <c r="C2160" i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Y2155" i="1"/>
  <c r="F2155" i="1"/>
  <c r="D2155" i="1"/>
  <c r="C2155" i="1"/>
  <c r="Y2154" i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F2146" i="1"/>
  <c r="K2146" i="1" s="1"/>
  <c r="M2146" i="1" s="1"/>
  <c r="D2146" i="1"/>
  <c r="C2146" i="1"/>
  <c r="Y2145" i="1"/>
  <c r="F2145" i="1"/>
  <c r="K2145" i="1" s="1"/>
  <c r="M2145" i="1" s="1"/>
  <c r="D2145" i="1"/>
  <c r="C2145" i="1"/>
  <c r="Y2144" i="1"/>
  <c r="F2144" i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Y2137" i="1"/>
  <c r="F2137" i="1"/>
  <c r="K2137" i="1" s="1"/>
  <c r="M2137" i="1" s="1"/>
  <c r="D2137" i="1"/>
  <c r="H2137" i="1" s="1"/>
  <c r="P2137" i="1" s="1"/>
  <c r="C2137" i="1"/>
  <c r="Y2136" i="1"/>
  <c r="F2136" i="1"/>
  <c r="L2136" i="1" s="1"/>
  <c r="N2136" i="1" s="1"/>
  <c r="D2136" i="1"/>
  <c r="C2136" i="1"/>
  <c r="Y2135" i="1"/>
  <c r="F2135" i="1"/>
  <c r="K2135" i="1" s="1"/>
  <c r="M2135" i="1" s="1"/>
  <c r="D2135" i="1"/>
  <c r="C2135" i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C2121" i="1"/>
  <c r="Y2120" i="1"/>
  <c r="F2120" i="1"/>
  <c r="L2120" i="1" s="1"/>
  <c r="N2120" i="1" s="1"/>
  <c r="D2120" i="1"/>
  <c r="C2120" i="1"/>
  <c r="Y2119" i="1"/>
  <c r="F2119" i="1"/>
  <c r="K2119" i="1" s="1"/>
  <c r="M2119" i="1" s="1"/>
  <c r="D2119" i="1"/>
  <c r="C2119" i="1"/>
  <c r="G2119" i="1" s="1"/>
  <c r="O2119" i="1" s="1"/>
  <c r="AA2119" i="1" s="1"/>
  <c r="AB2119" i="1" s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F2116" i="1"/>
  <c r="L2116" i="1" s="1"/>
  <c r="N2116" i="1" s="1"/>
  <c r="D2116" i="1"/>
  <c r="C2116" i="1"/>
  <c r="G2116" i="1" s="1"/>
  <c r="O2116" i="1" s="1"/>
  <c r="AA2116" i="1" s="1"/>
  <c r="AB2116" i="1" s="1"/>
  <c r="Y2115" i="1"/>
  <c r="F2115" i="1"/>
  <c r="D2115" i="1"/>
  <c r="C2115" i="1"/>
  <c r="G2115" i="1" s="1"/>
  <c r="O2115" i="1" s="1"/>
  <c r="Y2114" i="1"/>
  <c r="F2114" i="1"/>
  <c r="L2114" i="1" s="1"/>
  <c r="N2114" i="1" s="1"/>
  <c r="D2114" i="1"/>
  <c r="C2114" i="1"/>
  <c r="Y2113" i="1"/>
  <c r="F2113" i="1"/>
  <c r="K2113" i="1" s="1"/>
  <c r="M2113" i="1" s="1"/>
  <c r="D2113" i="1"/>
  <c r="C2113" i="1"/>
  <c r="Y2112" i="1"/>
  <c r="F2112" i="1"/>
  <c r="D2112" i="1"/>
  <c r="C2112" i="1"/>
  <c r="Y2111" i="1"/>
  <c r="F2111" i="1"/>
  <c r="K2111" i="1" s="1"/>
  <c r="M2111" i="1" s="1"/>
  <c r="D2111" i="1"/>
  <c r="C2111" i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F2108" i="1"/>
  <c r="K2108" i="1" s="1"/>
  <c r="M2108" i="1" s="1"/>
  <c r="D2108" i="1"/>
  <c r="C2108" i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F2105" i="1"/>
  <c r="K2105" i="1" s="1"/>
  <c r="M2105" i="1" s="1"/>
  <c r="D2105" i="1"/>
  <c r="C2105" i="1"/>
  <c r="Y2104" i="1"/>
  <c r="F2104" i="1"/>
  <c r="L2104" i="1" s="1"/>
  <c r="N2104" i="1" s="1"/>
  <c r="D2104" i="1"/>
  <c r="C2104" i="1"/>
  <c r="Y2103" i="1"/>
  <c r="F2103" i="1"/>
  <c r="K2103" i="1" s="1"/>
  <c r="M2103" i="1" s="1"/>
  <c r="D2103" i="1"/>
  <c r="C2103" i="1"/>
  <c r="G2103" i="1" s="1"/>
  <c r="O2103" i="1" s="1"/>
  <c r="AA2103" i="1" s="1"/>
  <c r="AB2103" i="1" s="1"/>
  <c r="Y2102" i="1"/>
  <c r="F2102" i="1"/>
  <c r="D2102" i="1"/>
  <c r="C2102" i="1"/>
  <c r="Y2101" i="1"/>
  <c r="F2101" i="1"/>
  <c r="L2101" i="1" s="1"/>
  <c r="N2101" i="1" s="1"/>
  <c r="D2101" i="1"/>
  <c r="H2101" i="1" s="1"/>
  <c r="P2101" i="1" s="1"/>
  <c r="C2101" i="1"/>
  <c r="Y2100" i="1"/>
  <c r="AE2100" i="1" s="1"/>
  <c r="AF2100" i="1" s="1"/>
  <c r="F2100" i="1"/>
  <c r="L2100" i="1" s="1"/>
  <c r="N2100" i="1" s="1"/>
  <c r="D2100" i="1"/>
  <c r="C2100" i="1"/>
  <c r="Y2099" i="1"/>
  <c r="F2099" i="1"/>
  <c r="L2099" i="1" s="1"/>
  <c r="N2099" i="1" s="1"/>
  <c r="D2099" i="1"/>
  <c r="C2099" i="1"/>
  <c r="Y2098" i="1"/>
  <c r="F2098" i="1"/>
  <c r="D2098" i="1"/>
  <c r="C2098" i="1"/>
  <c r="Y2097" i="1"/>
  <c r="F2097" i="1"/>
  <c r="L2097" i="1" s="1"/>
  <c r="N2097" i="1" s="1"/>
  <c r="D2097" i="1"/>
  <c r="C2097" i="1"/>
  <c r="Y2096" i="1"/>
  <c r="F2096" i="1"/>
  <c r="L2096" i="1" s="1"/>
  <c r="N2096" i="1" s="1"/>
  <c r="D2096" i="1"/>
  <c r="C2096" i="1"/>
  <c r="Y2095" i="1"/>
  <c r="F2095" i="1"/>
  <c r="L2095" i="1" s="1"/>
  <c r="N2095" i="1" s="1"/>
  <c r="D2095" i="1"/>
  <c r="C2095" i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Y2087" i="1"/>
  <c r="F2087" i="1"/>
  <c r="L2087" i="1" s="1"/>
  <c r="N2087" i="1" s="1"/>
  <c r="D2087" i="1"/>
  <c r="C2087" i="1"/>
  <c r="Y2086" i="1"/>
  <c r="F2086" i="1"/>
  <c r="L2086" i="1" s="1"/>
  <c r="N2086" i="1" s="1"/>
  <c r="D2086" i="1"/>
  <c r="C2086" i="1"/>
  <c r="Y2085" i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Y2079" i="1"/>
  <c r="F2079" i="1"/>
  <c r="L2079" i="1" s="1"/>
  <c r="N2079" i="1" s="1"/>
  <c r="D2079" i="1"/>
  <c r="C2079" i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Y2075" i="1"/>
  <c r="F2075" i="1"/>
  <c r="L2075" i="1" s="1"/>
  <c r="N2075" i="1" s="1"/>
  <c r="D2075" i="1"/>
  <c r="C2075" i="1"/>
  <c r="Y2074" i="1"/>
  <c r="F2074" i="1"/>
  <c r="L2074" i="1" s="1"/>
  <c r="N2074" i="1" s="1"/>
  <c r="D2074" i="1"/>
  <c r="C2074" i="1"/>
  <c r="Y2073" i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Y2071" i="1"/>
  <c r="F2071" i="1"/>
  <c r="L2071" i="1" s="1"/>
  <c r="N2071" i="1" s="1"/>
  <c r="D2071" i="1"/>
  <c r="C2071" i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Y2063" i="1"/>
  <c r="F2063" i="1"/>
  <c r="L2063" i="1" s="1"/>
  <c r="N2063" i="1" s="1"/>
  <c r="D2063" i="1"/>
  <c r="C2063" i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F2055" i="1"/>
  <c r="L2055" i="1" s="1"/>
  <c r="N2055" i="1" s="1"/>
  <c r="D2055" i="1"/>
  <c r="C2055" i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Y2049" i="1"/>
  <c r="F2049" i="1"/>
  <c r="L2049" i="1" s="1"/>
  <c r="N2049" i="1" s="1"/>
  <c r="D2049" i="1"/>
  <c r="C2049" i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F2046" i="1"/>
  <c r="L2046" i="1" s="1"/>
  <c r="N2046" i="1" s="1"/>
  <c r="D2046" i="1"/>
  <c r="C2046" i="1"/>
  <c r="Y2045" i="1"/>
  <c r="F2045" i="1"/>
  <c r="L2045" i="1" s="1"/>
  <c r="N2045" i="1" s="1"/>
  <c r="D2045" i="1"/>
  <c r="C2045" i="1"/>
  <c r="Y2044" i="1"/>
  <c r="AE2044" i="1" s="1"/>
  <c r="AF2044" i="1" s="1"/>
  <c r="F2044" i="1"/>
  <c r="D2044" i="1"/>
  <c r="C2044" i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F2030" i="1"/>
  <c r="L2030" i="1" s="1"/>
  <c r="N2030" i="1" s="1"/>
  <c r="D2030" i="1"/>
  <c r="C2030" i="1"/>
  <c r="Y2029" i="1"/>
  <c r="F2029" i="1"/>
  <c r="L2029" i="1" s="1"/>
  <c r="N2029" i="1" s="1"/>
  <c r="D2029" i="1"/>
  <c r="C2029" i="1"/>
  <c r="Y2028" i="1"/>
  <c r="F2028" i="1"/>
  <c r="D2028" i="1"/>
  <c r="C2028" i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F2014" i="1"/>
  <c r="L2014" i="1" s="1"/>
  <c r="N2014" i="1" s="1"/>
  <c r="D2014" i="1"/>
  <c r="C2014" i="1"/>
  <c r="Y2013" i="1"/>
  <c r="F2013" i="1"/>
  <c r="L2013" i="1" s="1"/>
  <c r="N2013" i="1" s="1"/>
  <c r="D2013" i="1"/>
  <c r="H2013" i="1" s="1"/>
  <c r="P2013" i="1" s="1"/>
  <c r="C2013" i="1"/>
  <c r="Y2012" i="1"/>
  <c r="F2012" i="1"/>
  <c r="D2012" i="1"/>
  <c r="H2012" i="1" s="1"/>
  <c r="P2012" i="1" s="1"/>
  <c r="C2012" i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F2005" i="1"/>
  <c r="L2005" i="1" s="1"/>
  <c r="N2005" i="1" s="1"/>
  <c r="D2005" i="1"/>
  <c r="H2005" i="1" s="1"/>
  <c r="P2005" i="1" s="1"/>
  <c r="C2005" i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F1998" i="1"/>
  <c r="L1998" i="1" s="1"/>
  <c r="N1998" i="1" s="1"/>
  <c r="D1998" i="1"/>
  <c r="C1998" i="1"/>
  <c r="Y1997" i="1"/>
  <c r="F1997" i="1"/>
  <c r="L1997" i="1" s="1"/>
  <c r="N1997" i="1" s="1"/>
  <c r="D1997" i="1"/>
  <c r="C1997" i="1"/>
  <c r="Y1996" i="1"/>
  <c r="F1996" i="1"/>
  <c r="D1996" i="1"/>
  <c r="C1996" i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K2014" i="1" l="1"/>
  <c r="M2014" i="1" s="1"/>
  <c r="H2033" i="1"/>
  <c r="P2033" i="1" s="1"/>
  <c r="G2044" i="1"/>
  <c r="O2044" i="1" s="1"/>
  <c r="G2045" i="1"/>
  <c r="O2045" i="1" s="1"/>
  <c r="G2046" i="1"/>
  <c r="O2046" i="1" s="1"/>
  <c r="AA2046" i="1" s="1"/>
  <c r="AB2046" i="1" s="1"/>
  <c r="K2055" i="1"/>
  <c r="M2055" i="1" s="1"/>
  <c r="G2068" i="1"/>
  <c r="O2068" i="1" s="1"/>
  <c r="K2075" i="1"/>
  <c r="M2075" i="1" s="1"/>
  <c r="G2084" i="1"/>
  <c r="O2084" i="1" s="1"/>
  <c r="K2087" i="1"/>
  <c r="M2087" i="1" s="1"/>
  <c r="K2101" i="1"/>
  <c r="M2101" i="1" s="1"/>
  <c r="G2108" i="1"/>
  <c r="O2108" i="1" s="1"/>
  <c r="L2111" i="1"/>
  <c r="N2111" i="1" s="1"/>
  <c r="L2139" i="1"/>
  <c r="N2139" i="1" s="1"/>
  <c r="K2160" i="1"/>
  <c r="M2160" i="1" s="1"/>
  <c r="H2168" i="1"/>
  <c r="P2168" i="1" s="1"/>
  <c r="G2189" i="1"/>
  <c r="O2189" i="1" s="1"/>
  <c r="H2229" i="1"/>
  <c r="P2229" i="1" s="1"/>
  <c r="H2230" i="1"/>
  <c r="P2230" i="1" s="1"/>
  <c r="H2232" i="1"/>
  <c r="P2232" i="1" s="1"/>
  <c r="K1996" i="2"/>
  <c r="W1996" i="2" s="1"/>
  <c r="K2000" i="2"/>
  <c r="W2000" i="2" s="1"/>
  <c r="P2016" i="2"/>
  <c r="S2016" i="2" s="1"/>
  <c r="K2028" i="2"/>
  <c r="W2028" i="2" s="1"/>
  <c r="K2032" i="2"/>
  <c r="W2032" i="2" s="1"/>
  <c r="P2048" i="2"/>
  <c r="S2048" i="2" s="1"/>
  <c r="K2055" i="2"/>
  <c r="W2055" i="2" s="1"/>
  <c r="K2057" i="2"/>
  <c r="W2057" i="2" s="1"/>
  <c r="K2059" i="2"/>
  <c r="W2059" i="2" s="1"/>
  <c r="K2061" i="2"/>
  <c r="W2061" i="2" s="1"/>
  <c r="I2077" i="2"/>
  <c r="U2077" i="2" s="1"/>
  <c r="I2079" i="2"/>
  <c r="U2079" i="2" s="1"/>
  <c r="K2086" i="2"/>
  <c r="W2086" i="2" s="1"/>
  <c r="Q2102" i="2"/>
  <c r="T2102" i="2" s="1"/>
  <c r="J2110" i="2"/>
  <c r="V2110" i="2" s="1"/>
  <c r="I2119" i="2"/>
  <c r="U2119" i="2" s="1"/>
  <c r="Q2119" i="2"/>
  <c r="T2119" i="2" s="1"/>
  <c r="J2136" i="2"/>
  <c r="V2136" i="2" s="1"/>
  <c r="J2169" i="2"/>
  <c r="V2169" i="2" s="1"/>
  <c r="Q2169" i="2"/>
  <c r="T2169" i="2" s="1"/>
  <c r="J2189" i="2"/>
  <c r="V2189" i="2" s="1"/>
  <c r="J2194" i="2"/>
  <c r="V2194" i="2" s="1"/>
  <c r="I2196" i="2"/>
  <c r="U2196" i="2" s="1"/>
  <c r="I2201" i="2"/>
  <c r="U2201" i="2" s="1"/>
  <c r="P2201" i="2"/>
  <c r="S2201" i="2" s="1"/>
  <c r="K2203" i="2"/>
  <c r="W2203" i="2" s="1"/>
  <c r="J2209" i="2"/>
  <c r="V2209" i="2" s="1"/>
  <c r="J2212" i="2"/>
  <c r="V2212" i="2" s="1"/>
  <c r="J2214" i="2"/>
  <c r="V2214" i="2" s="1"/>
  <c r="J2216" i="2"/>
  <c r="V2216" i="2" s="1"/>
  <c r="I2220" i="2"/>
  <c r="U2220" i="2" s="1"/>
  <c r="I2225" i="2"/>
  <c r="U2225" i="2" s="1"/>
  <c r="P2225" i="2"/>
  <c r="S2225" i="2" s="1"/>
  <c r="K2238" i="2"/>
  <c r="W2238" i="2" s="1"/>
  <c r="K2239" i="2"/>
  <c r="W2239" i="2" s="1"/>
  <c r="J2240" i="2"/>
  <c r="V2240" i="2" s="1"/>
  <c r="AA2376" i="1"/>
  <c r="AB2376" i="1" s="1"/>
  <c r="AA2447" i="1"/>
  <c r="AB2447" i="1" s="1"/>
  <c r="AA2379" i="1"/>
  <c r="AB2379" i="1" s="1"/>
  <c r="K2046" i="1"/>
  <c r="M2046" i="1" s="1"/>
  <c r="G2012" i="1"/>
  <c r="O2012" i="1" s="1"/>
  <c r="G2013" i="1"/>
  <c r="O2013" i="1" s="1"/>
  <c r="G2014" i="1"/>
  <c r="O2014" i="1" s="1"/>
  <c r="AA2014" i="1" s="1"/>
  <c r="AB2014" i="1" s="1"/>
  <c r="G2055" i="1"/>
  <c r="O2055" i="1" s="1"/>
  <c r="G2075" i="1"/>
  <c r="O2075" i="1" s="1"/>
  <c r="AA2075" i="1" s="1"/>
  <c r="AB2075" i="1" s="1"/>
  <c r="G2099" i="1"/>
  <c r="O2099" i="1" s="1"/>
  <c r="G2100" i="1"/>
  <c r="O2100" i="1" s="1"/>
  <c r="G2101" i="1"/>
  <c r="O2101" i="1" s="1"/>
  <c r="G2135" i="1"/>
  <c r="O2135" i="1" s="1"/>
  <c r="G2136" i="1"/>
  <c r="O2136" i="1" s="1"/>
  <c r="G2137" i="1"/>
  <c r="O2137" i="1" s="1"/>
  <c r="G2138" i="1"/>
  <c r="O2138" i="1" s="1"/>
  <c r="AA2138" i="1" s="1"/>
  <c r="AB2138" i="1" s="1"/>
  <c r="G2144" i="1"/>
  <c r="O2144" i="1" s="1"/>
  <c r="G2160" i="1"/>
  <c r="O2160" i="1" s="1"/>
  <c r="H2178" i="1"/>
  <c r="P2178" i="1" s="1"/>
  <c r="G2195" i="1"/>
  <c r="O2195" i="1" s="1"/>
  <c r="G2248" i="1"/>
  <c r="O2248" i="1" s="1"/>
  <c r="J2010" i="2"/>
  <c r="V2010" i="2" s="1"/>
  <c r="J2012" i="2"/>
  <c r="V2012" i="2" s="1"/>
  <c r="J2016" i="2"/>
  <c r="V2016" i="2" s="1"/>
  <c r="J2042" i="2"/>
  <c r="V2042" i="2" s="1"/>
  <c r="J2044" i="2"/>
  <c r="V2044" i="2" s="1"/>
  <c r="J2048" i="2"/>
  <c r="V2048" i="2" s="1"/>
  <c r="J2074" i="2"/>
  <c r="V2074" i="2" s="1"/>
  <c r="J2078" i="2"/>
  <c r="V2078" i="2" s="1"/>
  <c r="J2102" i="2"/>
  <c r="V2102" i="2" s="1"/>
  <c r="I2103" i="2"/>
  <c r="U2103" i="2" s="1"/>
  <c r="Q2103" i="2"/>
  <c r="T2103" i="2" s="1"/>
  <c r="I2126" i="2"/>
  <c r="U2126" i="2" s="1"/>
  <c r="K2127" i="2"/>
  <c r="W2127" i="2" s="1"/>
  <c r="K2131" i="2"/>
  <c r="W2131" i="2" s="1"/>
  <c r="K2132" i="2"/>
  <c r="W2132" i="2" s="1"/>
  <c r="K2133" i="2"/>
  <c r="W2133" i="2" s="1"/>
  <c r="J2146" i="2"/>
  <c r="V2146" i="2" s="1"/>
  <c r="J2148" i="2"/>
  <c r="V2148" i="2" s="1"/>
  <c r="J2149" i="2"/>
  <c r="V2149" i="2" s="1"/>
  <c r="I2161" i="2"/>
  <c r="U2161" i="2" s="1"/>
  <c r="P2161" i="2"/>
  <c r="S2161" i="2" s="1"/>
  <c r="K2165" i="2"/>
  <c r="W2165" i="2" s="1"/>
  <c r="K2169" i="2"/>
  <c r="W2169" i="2" s="1"/>
  <c r="K2189" i="2"/>
  <c r="W2189" i="2" s="1"/>
  <c r="J2197" i="2"/>
  <c r="V2197" i="2" s="1"/>
  <c r="J2201" i="2"/>
  <c r="V2201" i="2" s="1"/>
  <c r="Q2201" i="2"/>
  <c r="T2201" i="2" s="1"/>
  <c r="K2215" i="2"/>
  <c r="W2215" i="2" s="1"/>
  <c r="K2216" i="2"/>
  <c r="W2216" i="2" s="1"/>
  <c r="J2220" i="2"/>
  <c r="V2220" i="2" s="1"/>
  <c r="AA2442" i="1"/>
  <c r="AB2442" i="1" s="1"/>
  <c r="AA2428" i="1"/>
  <c r="AB2428" i="1" s="1"/>
  <c r="AA2412" i="1"/>
  <c r="AB2412" i="1" s="1"/>
  <c r="H2245" i="1"/>
  <c r="P2245" i="1" s="1"/>
  <c r="H2246" i="1"/>
  <c r="P2246" i="1" s="1"/>
  <c r="K2085" i="1"/>
  <c r="M2085" i="1" s="1"/>
  <c r="K2095" i="1"/>
  <c r="M2095" i="1" s="1"/>
  <c r="L2108" i="1"/>
  <c r="N2108" i="1" s="1"/>
  <c r="G2132" i="1"/>
  <c r="O2132" i="1" s="1"/>
  <c r="AA2132" i="1" s="1"/>
  <c r="AB2132" i="1" s="1"/>
  <c r="K2154" i="1"/>
  <c r="M2154" i="1" s="1"/>
  <c r="L2189" i="1"/>
  <c r="N2189" i="1" s="1"/>
  <c r="P2004" i="2"/>
  <c r="S2004" i="2" s="1"/>
  <c r="P2036" i="2"/>
  <c r="S2036" i="2" s="1"/>
  <c r="I2065" i="2"/>
  <c r="U2065" i="2" s="1"/>
  <c r="I2067" i="2"/>
  <c r="U2067" i="2" s="1"/>
  <c r="K2067" i="2"/>
  <c r="W2067" i="2" s="1"/>
  <c r="O2096" i="2"/>
  <c r="R2096" i="2" s="1"/>
  <c r="Q2112" i="2"/>
  <c r="T2112" i="2" s="1"/>
  <c r="I2169" i="2"/>
  <c r="U2169" i="2" s="1"/>
  <c r="P2169" i="2"/>
  <c r="S2169" i="2" s="1"/>
  <c r="I2185" i="2"/>
  <c r="U2185" i="2" s="1"/>
  <c r="I2212" i="2"/>
  <c r="U2212" i="2" s="1"/>
  <c r="I2214" i="2"/>
  <c r="U2214" i="2" s="1"/>
  <c r="I2215" i="2"/>
  <c r="U2215" i="2" s="1"/>
  <c r="I2216" i="2"/>
  <c r="U2216" i="2" s="1"/>
  <c r="Q2216" i="2"/>
  <c r="T2216" i="2" s="1"/>
  <c r="I2241" i="2"/>
  <c r="U2241" i="2" s="1"/>
  <c r="P2241" i="2"/>
  <c r="S2241" i="2" s="1"/>
  <c r="K2029" i="1"/>
  <c r="M2029" i="1" s="1"/>
  <c r="K2049" i="1"/>
  <c r="M2049" i="1" s="1"/>
  <c r="K2063" i="1"/>
  <c r="M2063" i="1" s="1"/>
  <c r="AA2068" i="1"/>
  <c r="AB2068" i="1" s="1"/>
  <c r="K2071" i="1"/>
  <c r="M2071" i="1" s="1"/>
  <c r="AA2076" i="1"/>
  <c r="AB2076" i="1" s="1"/>
  <c r="K2079" i="1"/>
  <c r="M2079" i="1" s="1"/>
  <c r="K2008" i="2"/>
  <c r="W2008" i="2" s="1"/>
  <c r="K2024" i="2"/>
  <c r="W2024" i="2" s="1"/>
  <c r="K2040" i="2"/>
  <c r="W2040" i="2" s="1"/>
  <c r="K2053" i="2"/>
  <c r="W2053" i="2" s="1"/>
  <c r="K2069" i="2"/>
  <c r="W2069" i="2" s="1"/>
  <c r="K2085" i="2"/>
  <c r="W2085" i="2" s="1"/>
  <c r="K2106" i="2"/>
  <c r="W2106" i="2" s="1"/>
  <c r="K2116" i="2"/>
  <c r="W2116" i="2" s="1"/>
  <c r="K2118" i="2"/>
  <c r="W2118" i="2" s="1"/>
  <c r="I2133" i="2"/>
  <c r="U2133" i="2" s="1"/>
  <c r="K2139" i="2"/>
  <c r="W2139" i="2" s="1"/>
  <c r="K2141" i="2"/>
  <c r="W2141" i="2" s="1"/>
  <c r="I2149" i="2"/>
  <c r="U2149" i="2" s="1"/>
  <c r="P2149" i="2"/>
  <c r="S2149" i="2" s="1"/>
  <c r="J2157" i="2"/>
  <c r="V2157" i="2" s="1"/>
  <c r="Q2157" i="2"/>
  <c r="T2157" i="2" s="1"/>
  <c r="J2166" i="2"/>
  <c r="V2166" i="2" s="1"/>
  <c r="K2172" i="2"/>
  <c r="W2172" i="2" s="1"/>
  <c r="J2177" i="2"/>
  <c r="V2177" i="2" s="1"/>
  <c r="K2185" i="2"/>
  <c r="W2185" i="2" s="1"/>
  <c r="Q2220" i="2"/>
  <c r="T2220" i="2" s="1"/>
  <c r="K2229" i="2"/>
  <c r="W2229" i="2" s="1"/>
  <c r="K2230" i="2"/>
  <c r="W2230" i="2" s="1"/>
  <c r="K2231" i="2"/>
  <c r="W2231" i="2" s="1"/>
  <c r="AA2335" i="1"/>
  <c r="AB2335" i="1" s="1"/>
  <c r="AA2331" i="1"/>
  <c r="AB2331" i="1" s="1"/>
  <c r="AA2327" i="1"/>
  <c r="AB2327" i="1" s="1"/>
  <c r="AA2319" i="1"/>
  <c r="AB2319" i="1" s="1"/>
  <c r="AA2315" i="1"/>
  <c r="AB2315" i="1" s="1"/>
  <c r="AA2311" i="1"/>
  <c r="AB2311" i="1" s="1"/>
  <c r="AA2307" i="1"/>
  <c r="AB2307" i="1" s="1"/>
  <c r="AA2303" i="1"/>
  <c r="AB2303" i="1" s="1"/>
  <c r="AA2295" i="1"/>
  <c r="AB2295" i="1" s="1"/>
  <c r="AA2291" i="1"/>
  <c r="AB2291" i="1" s="1"/>
  <c r="K1998" i="1"/>
  <c r="M1998" i="1" s="1"/>
  <c r="G1997" i="1"/>
  <c r="O1997" i="1" s="1"/>
  <c r="G1998" i="1"/>
  <c r="O1998" i="1" s="1"/>
  <c r="AA1998" i="1" s="1"/>
  <c r="AB1998" i="1" s="1"/>
  <c r="K2005" i="1"/>
  <c r="M2005" i="1" s="1"/>
  <c r="H2017" i="1"/>
  <c r="P2017" i="1" s="1"/>
  <c r="G2028" i="1"/>
  <c r="O2028" i="1" s="1"/>
  <c r="G2029" i="1"/>
  <c r="O2029" i="1" s="1"/>
  <c r="K2030" i="1"/>
  <c r="M2030" i="1" s="1"/>
  <c r="H2044" i="1"/>
  <c r="P2044" i="1" s="1"/>
  <c r="H2045" i="1"/>
  <c r="P2045" i="1" s="1"/>
  <c r="G2049" i="1"/>
  <c r="O2049" i="1" s="1"/>
  <c r="K2051" i="1"/>
  <c r="M2051" i="1" s="1"/>
  <c r="G2063" i="1"/>
  <c r="O2063" i="1" s="1"/>
  <c r="K2065" i="1"/>
  <c r="M2065" i="1" s="1"/>
  <c r="G2071" i="1"/>
  <c r="O2071" i="1" s="1"/>
  <c r="K2073" i="1"/>
  <c r="M2073" i="1" s="1"/>
  <c r="G2079" i="1"/>
  <c r="O2079" i="1" s="1"/>
  <c r="K2081" i="1"/>
  <c r="M2081" i="1" s="1"/>
  <c r="G2087" i="1"/>
  <c r="O2087" i="1" s="1"/>
  <c r="AA2087" i="1" s="1"/>
  <c r="AB2087" i="1" s="1"/>
  <c r="K2089" i="1"/>
  <c r="M2089" i="1" s="1"/>
  <c r="G2095" i="1"/>
  <c r="O2095" i="1" s="1"/>
  <c r="K2097" i="1"/>
  <c r="M2097" i="1" s="1"/>
  <c r="L2105" i="1"/>
  <c r="N2105" i="1" s="1"/>
  <c r="G2111" i="1"/>
  <c r="O2111" i="1" s="1"/>
  <c r="AA2111" i="1" s="1"/>
  <c r="AB2111" i="1" s="1"/>
  <c r="K2114" i="1"/>
  <c r="M2114" i="1" s="1"/>
  <c r="G2121" i="1"/>
  <c r="O2121" i="1" s="1"/>
  <c r="L2123" i="1"/>
  <c r="N2123" i="1" s="1"/>
  <c r="K2144" i="1"/>
  <c r="M2144" i="1" s="1"/>
  <c r="K2165" i="1"/>
  <c r="M2165" i="1" s="1"/>
  <c r="H2227" i="1"/>
  <c r="P2227" i="1" s="1"/>
  <c r="P2214" i="2"/>
  <c r="S2214" i="2" s="1"/>
  <c r="AA2369" i="1"/>
  <c r="AB2369" i="1" s="1"/>
  <c r="G1996" i="1"/>
  <c r="O1996" i="1" s="1"/>
  <c r="H1996" i="1"/>
  <c r="P1996" i="1" s="1"/>
  <c r="H1997" i="1"/>
  <c r="P1997" i="1" s="1"/>
  <c r="G2002" i="1"/>
  <c r="O2002" i="1" s="1"/>
  <c r="AA2002" i="1" s="1"/>
  <c r="AB2002" i="1" s="1"/>
  <c r="G2005" i="1"/>
  <c r="O2005" i="1" s="1"/>
  <c r="AA2005" i="1" s="1"/>
  <c r="AB2005" i="1" s="1"/>
  <c r="H2028" i="1"/>
  <c r="P2028" i="1" s="1"/>
  <c r="H2029" i="1"/>
  <c r="P2029" i="1" s="1"/>
  <c r="G2030" i="1"/>
  <c r="O2030" i="1" s="1"/>
  <c r="H2049" i="1"/>
  <c r="P2049" i="1" s="1"/>
  <c r="G2050" i="1"/>
  <c r="O2050" i="1" s="1"/>
  <c r="G2064" i="1"/>
  <c r="O2064" i="1" s="1"/>
  <c r="AA2064" i="1" s="1"/>
  <c r="AB2064" i="1" s="1"/>
  <c r="G2072" i="1"/>
  <c r="O2072" i="1" s="1"/>
  <c r="G2080" i="1"/>
  <c r="O2080" i="1" s="1"/>
  <c r="G2088" i="1"/>
  <c r="O2088" i="1" s="1"/>
  <c r="AA2088" i="1" s="1"/>
  <c r="AB2088" i="1" s="1"/>
  <c r="G2096" i="1"/>
  <c r="O2096" i="1" s="1"/>
  <c r="AA2096" i="1" s="1"/>
  <c r="AB2096" i="1" s="1"/>
  <c r="G2097" i="1"/>
  <c r="O2097" i="1" s="1"/>
  <c r="G2104" i="1"/>
  <c r="O2104" i="1" s="1"/>
  <c r="G2105" i="1"/>
  <c r="O2105" i="1" s="1"/>
  <c r="H2111" i="1"/>
  <c r="P2111" i="1" s="1"/>
  <c r="G2113" i="1"/>
  <c r="O2113" i="1" s="1"/>
  <c r="H2121" i="1"/>
  <c r="P2121" i="1" s="1"/>
  <c r="G2122" i="1"/>
  <c r="O2122" i="1" s="1"/>
  <c r="L2127" i="1"/>
  <c r="N2127" i="1" s="1"/>
  <c r="L2137" i="1"/>
  <c r="N2137" i="1" s="1"/>
  <c r="K2157" i="1"/>
  <c r="M2157" i="1" s="1"/>
  <c r="G2165" i="1"/>
  <c r="O2165" i="1" s="1"/>
  <c r="K2168" i="1"/>
  <c r="M2168" i="1" s="1"/>
  <c r="H2215" i="1"/>
  <c r="P2215" i="1" s="1"/>
  <c r="H2217" i="1"/>
  <c r="P2217" i="1" s="1"/>
  <c r="H2218" i="1"/>
  <c r="P2218" i="1" s="1"/>
  <c r="H2219" i="1"/>
  <c r="P2219" i="1" s="1"/>
  <c r="H2221" i="1"/>
  <c r="P2221" i="1" s="1"/>
  <c r="G2224" i="1"/>
  <c r="O2224" i="1" s="1"/>
  <c r="G2226" i="1"/>
  <c r="O2226" i="1" s="1"/>
  <c r="G2227" i="1"/>
  <c r="O2227" i="1" s="1"/>
  <c r="H2234" i="1"/>
  <c r="P2234" i="1" s="1"/>
  <c r="H2235" i="1"/>
  <c r="P2235" i="1" s="1"/>
  <c r="H2237" i="1"/>
  <c r="P2237" i="1" s="1"/>
  <c r="G2242" i="1"/>
  <c r="O2242" i="1" s="1"/>
  <c r="G2243" i="1"/>
  <c r="O2243" i="1" s="1"/>
  <c r="AC2248" i="1"/>
  <c r="AD2248" i="1" s="1"/>
  <c r="J2002" i="2"/>
  <c r="V2002" i="2" s="1"/>
  <c r="J2004" i="2"/>
  <c r="V2004" i="2" s="1"/>
  <c r="P2008" i="2"/>
  <c r="S2008" i="2" s="1"/>
  <c r="J2018" i="2"/>
  <c r="V2018" i="2" s="1"/>
  <c r="J2020" i="2"/>
  <c r="V2020" i="2" s="1"/>
  <c r="P2024" i="2"/>
  <c r="S2024" i="2" s="1"/>
  <c r="J2034" i="2"/>
  <c r="V2034" i="2" s="1"/>
  <c r="J2036" i="2"/>
  <c r="V2036" i="2" s="1"/>
  <c r="P2040" i="2"/>
  <c r="S2040" i="2" s="1"/>
  <c r="J2050" i="2"/>
  <c r="V2050" i="2" s="1"/>
  <c r="I2053" i="2"/>
  <c r="U2053" i="2" s="1"/>
  <c r="I2055" i="2"/>
  <c r="U2055" i="2" s="1"/>
  <c r="J2066" i="2"/>
  <c r="V2066" i="2" s="1"/>
  <c r="I2069" i="2"/>
  <c r="U2069" i="2" s="1"/>
  <c r="I2071" i="2"/>
  <c r="U2071" i="2" s="1"/>
  <c r="I2085" i="2"/>
  <c r="U2085" i="2" s="1"/>
  <c r="P2085" i="2"/>
  <c r="S2085" i="2" s="1"/>
  <c r="I2099" i="2"/>
  <c r="U2099" i="2" s="1"/>
  <c r="Q2099" i="2"/>
  <c r="T2099" i="2" s="1"/>
  <c r="I2106" i="2"/>
  <c r="U2106" i="2" s="1"/>
  <c r="J2106" i="2"/>
  <c r="V2106" i="2" s="1"/>
  <c r="I2118" i="2"/>
  <c r="U2118" i="2" s="1"/>
  <c r="J2118" i="2"/>
  <c r="V2118" i="2" s="1"/>
  <c r="I2141" i="2"/>
  <c r="U2141" i="2" s="1"/>
  <c r="P2141" i="2"/>
  <c r="S2141" i="2" s="1"/>
  <c r="Q2152" i="2"/>
  <c r="T2152" i="2" s="1"/>
  <c r="Q2175" i="2"/>
  <c r="T2175" i="2" s="1"/>
  <c r="P2196" i="2"/>
  <c r="S2196" i="2" s="1"/>
  <c r="AA2355" i="1"/>
  <c r="AB2355" i="1" s="1"/>
  <c r="AA2282" i="1"/>
  <c r="AB2282" i="1" s="1"/>
  <c r="AA2249" i="1"/>
  <c r="AB2249" i="1" s="1"/>
  <c r="AA2441" i="1"/>
  <c r="AB2441" i="1" s="1"/>
  <c r="AA2383" i="1"/>
  <c r="AB2383" i="1" s="1"/>
  <c r="H2097" i="1"/>
  <c r="P2097" i="1" s="1"/>
  <c r="H2105" i="1"/>
  <c r="P2105" i="1" s="1"/>
  <c r="H2114" i="1"/>
  <c r="P2114" i="1" s="1"/>
  <c r="K2149" i="1"/>
  <c r="M2149" i="1" s="1"/>
  <c r="G2156" i="1"/>
  <c r="O2156" i="1" s="1"/>
  <c r="G2203" i="1"/>
  <c r="O2203" i="1" s="1"/>
  <c r="G2205" i="1"/>
  <c r="O2205" i="1" s="1"/>
  <c r="H2222" i="1"/>
  <c r="P2222" i="1" s="1"/>
  <c r="H2224" i="1"/>
  <c r="P2224" i="1" s="1"/>
  <c r="H2225" i="1"/>
  <c r="P2225" i="1" s="1"/>
  <c r="H2226" i="1"/>
  <c r="P2226" i="1" s="1"/>
  <c r="G2229" i="1"/>
  <c r="O2229" i="1" s="1"/>
  <c r="H2240" i="1"/>
  <c r="P2240" i="1" s="1"/>
  <c r="H2241" i="1"/>
  <c r="P2241" i="1" s="1"/>
  <c r="H2242" i="1"/>
  <c r="P2242" i="1" s="1"/>
  <c r="P1996" i="2"/>
  <c r="S1996" i="2" s="1"/>
  <c r="K2004" i="2"/>
  <c r="W2004" i="2" s="1"/>
  <c r="J2008" i="2"/>
  <c r="V2008" i="2" s="1"/>
  <c r="P2012" i="2"/>
  <c r="S2012" i="2" s="1"/>
  <c r="K2020" i="2"/>
  <c r="W2020" i="2" s="1"/>
  <c r="J2024" i="2"/>
  <c r="V2024" i="2" s="1"/>
  <c r="P2028" i="2"/>
  <c r="S2028" i="2" s="1"/>
  <c r="K2036" i="2"/>
  <c r="W2036" i="2" s="1"/>
  <c r="J2040" i="2"/>
  <c r="V2040" i="2" s="1"/>
  <c r="P2044" i="2"/>
  <c r="S2044" i="2" s="1"/>
  <c r="J2054" i="2"/>
  <c r="V2054" i="2" s="1"/>
  <c r="I2057" i="2"/>
  <c r="U2057" i="2" s="1"/>
  <c r="I2059" i="2"/>
  <c r="U2059" i="2" s="1"/>
  <c r="K2065" i="2"/>
  <c r="W2065" i="2" s="1"/>
  <c r="J2070" i="2"/>
  <c r="V2070" i="2" s="1"/>
  <c r="I2073" i="2"/>
  <c r="U2073" i="2" s="1"/>
  <c r="I2075" i="2"/>
  <c r="U2075" i="2" s="1"/>
  <c r="Q2086" i="2"/>
  <c r="T2086" i="2" s="1"/>
  <c r="J2098" i="2"/>
  <c r="V2098" i="2" s="1"/>
  <c r="I2102" i="2"/>
  <c r="U2102" i="2" s="1"/>
  <c r="K2103" i="2"/>
  <c r="W2103" i="2" s="1"/>
  <c r="Q2106" i="2"/>
  <c r="T2106" i="2" s="1"/>
  <c r="Q2118" i="2"/>
  <c r="T2118" i="2" s="1"/>
  <c r="I2127" i="2"/>
  <c r="U2127" i="2" s="1"/>
  <c r="Q2127" i="2"/>
  <c r="T2127" i="2" s="1"/>
  <c r="J2141" i="2"/>
  <c r="V2141" i="2" s="1"/>
  <c r="I2143" i="2"/>
  <c r="U2143" i="2" s="1"/>
  <c r="J2152" i="2"/>
  <c r="V2152" i="2" s="1"/>
  <c r="I2157" i="2"/>
  <c r="U2157" i="2" s="1"/>
  <c r="P2157" i="2"/>
  <c r="S2157" i="2" s="1"/>
  <c r="K2158" i="2"/>
  <c r="W2158" i="2" s="1"/>
  <c r="K2159" i="2"/>
  <c r="W2159" i="2" s="1"/>
  <c r="J2173" i="2"/>
  <c r="V2173" i="2" s="1"/>
  <c r="J2175" i="2"/>
  <c r="V2175" i="2" s="1"/>
  <c r="J2185" i="2"/>
  <c r="V2185" i="2" s="1"/>
  <c r="I2189" i="2"/>
  <c r="U2189" i="2" s="1"/>
  <c r="P2189" i="2"/>
  <c r="S2189" i="2" s="1"/>
  <c r="K2194" i="2"/>
  <c r="W2194" i="2" s="1"/>
  <c r="J2196" i="2"/>
  <c r="V2196" i="2" s="1"/>
  <c r="I2197" i="2"/>
  <c r="U2197" i="2" s="1"/>
  <c r="I2203" i="2"/>
  <c r="U2203" i="2" s="1"/>
  <c r="K2212" i="2"/>
  <c r="W2212" i="2" s="1"/>
  <c r="K2214" i="2"/>
  <c r="W2214" i="2" s="1"/>
  <c r="P2220" i="2"/>
  <c r="S2220" i="2" s="1"/>
  <c r="J2226" i="2"/>
  <c r="V2226" i="2" s="1"/>
  <c r="J2227" i="2"/>
  <c r="V2227" i="2" s="1"/>
  <c r="K2246" i="2"/>
  <c r="W2246" i="2" s="1"/>
  <c r="K2247" i="2"/>
  <c r="W2247" i="2" s="1"/>
  <c r="AA2353" i="1"/>
  <c r="AB2353" i="1" s="1"/>
  <c r="AA2437" i="1"/>
  <c r="AB2437" i="1" s="1"/>
  <c r="AA2390" i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G2133" i="1"/>
  <c r="O2133" i="1" s="1"/>
  <c r="G2148" i="1"/>
  <c r="O2148" i="1" s="1"/>
  <c r="G2153" i="1"/>
  <c r="O2153" i="1" s="1"/>
  <c r="G2164" i="1"/>
  <c r="O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D1991" i="2"/>
  <c r="H1990" i="2"/>
  <c r="O1990" i="2" s="1"/>
  <c r="R1990" i="2" s="1"/>
  <c r="F1990" i="2"/>
  <c r="E1990" i="2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H1984" i="2"/>
  <c r="O1984" i="2" s="1"/>
  <c r="R1984" i="2" s="1"/>
  <c r="F1984" i="2"/>
  <c r="E1984" i="2"/>
  <c r="D1984" i="2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H1975" i="2"/>
  <c r="O1975" i="2" s="1"/>
  <c r="R1975" i="2" s="1"/>
  <c r="F1975" i="2"/>
  <c r="E1975" i="2"/>
  <c r="D1975" i="2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D1971" i="2"/>
  <c r="H1970" i="2"/>
  <c r="O1970" i="2" s="1"/>
  <c r="R1970" i="2" s="1"/>
  <c r="F1970" i="2"/>
  <c r="E1970" i="2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H1962" i="2"/>
  <c r="P1962" i="2" s="1"/>
  <c r="S1962" i="2" s="1"/>
  <c r="F1962" i="2"/>
  <c r="E1962" i="2"/>
  <c r="D1962" i="2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C1993" i="1"/>
  <c r="Y1992" i="1"/>
  <c r="AE1992" i="1" s="1"/>
  <c r="AF1992" i="1" s="1"/>
  <c r="F1992" i="1"/>
  <c r="L1992" i="1" s="1"/>
  <c r="N1992" i="1" s="1"/>
  <c r="D1992" i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C1990" i="1"/>
  <c r="Y1989" i="1"/>
  <c r="AE1989" i="1" s="1"/>
  <c r="AF1989" i="1" s="1"/>
  <c r="F1989" i="1"/>
  <c r="L1989" i="1" s="1"/>
  <c r="N1989" i="1" s="1"/>
  <c r="D1989" i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F1986" i="1"/>
  <c r="L1986" i="1" s="1"/>
  <c r="N1986" i="1" s="1"/>
  <c r="D1986" i="1"/>
  <c r="C1986" i="1"/>
  <c r="Y1985" i="1"/>
  <c r="AE1985" i="1" s="1"/>
  <c r="AF1985" i="1" s="1"/>
  <c r="F1985" i="1"/>
  <c r="L1985" i="1" s="1"/>
  <c r="N1985" i="1" s="1"/>
  <c r="D1985" i="1"/>
  <c r="C1985" i="1"/>
  <c r="Y1984" i="1"/>
  <c r="AE1984" i="1" s="1"/>
  <c r="AF1984" i="1" s="1"/>
  <c r="F1984" i="1"/>
  <c r="L1984" i="1" s="1"/>
  <c r="N1984" i="1" s="1"/>
  <c r="D1984" i="1"/>
  <c r="C1984" i="1"/>
  <c r="Y1983" i="1"/>
  <c r="AE1983" i="1" s="1"/>
  <c r="AF1983" i="1" s="1"/>
  <c r="F1983" i="1"/>
  <c r="L1983" i="1" s="1"/>
  <c r="N1983" i="1" s="1"/>
  <c r="D1983" i="1"/>
  <c r="C1983" i="1"/>
  <c r="Y1982" i="1"/>
  <c r="AC1982" i="1" s="1"/>
  <c r="AD1982" i="1" s="1"/>
  <c r="F1982" i="1"/>
  <c r="L1982" i="1" s="1"/>
  <c r="N1982" i="1" s="1"/>
  <c r="D1982" i="1"/>
  <c r="C1982" i="1"/>
  <c r="Y1981" i="1"/>
  <c r="AC1981" i="1" s="1"/>
  <c r="AD1981" i="1" s="1"/>
  <c r="F1981" i="1"/>
  <c r="L1981" i="1" s="1"/>
  <c r="N1981" i="1" s="1"/>
  <c r="D1981" i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C1979" i="1"/>
  <c r="Y1978" i="1"/>
  <c r="AC1978" i="1" s="1"/>
  <c r="AD1978" i="1" s="1"/>
  <c r="F1978" i="1"/>
  <c r="L1978" i="1" s="1"/>
  <c r="N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F1959" i="1"/>
  <c r="L1959" i="1" s="1"/>
  <c r="N1959" i="1" s="1"/>
  <c r="D1959" i="1"/>
  <c r="H1959" i="1" s="1"/>
  <c r="P1959" i="1" s="1"/>
  <c r="C1959" i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H1979" i="1" l="1"/>
  <c r="P1979" i="1" s="1"/>
  <c r="H1981" i="1"/>
  <c r="P1981" i="1" s="1"/>
  <c r="H1982" i="1"/>
  <c r="P1982" i="1" s="1"/>
  <c r="H1984" i="1"/>
  <c r="P1984" i="1" s="1"/>
  <c r="H1989" i="1"/>
  <c r="P1989" i="1" s="1"/>
  <c r="H1990" i="1"/>
  <c r="P1990" i="1" s="1"/>
  <c r="H1992" i="1"/>
  <c r="P1992" i="1" s="1"/>
  <c r="H1993" i="1"/>
  <c r="P1993" i="1" s="1"/>
  <c r="AA1993" i="1" s="1"/>
  <c r="AB1993" i="1" s="1"/>
  <c r="I1984" i="2"/>
  <c r="U1984" i="2" s="1"/>
  <c r="P1984" i="2"/>
  <c r="S1984" i="2" s="1"/>
  <c r="G1957" i="1"/>
  <c r="O1957" i="1" s="1"/>
  <c r="G1959" i="1"/>
  <c r="O1959" i="1" s="1"/>
  <c r="J1990" i="2"/>
  <c r="V1990" i="2" s="1"/>
  <c r="J1991" i="2"/>
  <c r="V1991" i="2" s="1"/>
  <c r="AA2164" i="1"/>
  <c r="AB2164" i="1" s="1"/>
  <c r="AA2124" i="1"/>
  <c r="AB2124" i="1" s="1"/>
  <c r="I1962" i="2"/>
  <c r="U1962" i="2" s="1"/>
  <c r="I1975" i="2"/>
  <c r="U1975" i="2" s="1"/>
  <c r="P1975" i="2"/>
  <c r="S1975" i="2" s="1"/>
  <c r="Q1962" i="2"/>
  <c r="T1962" i="2" s="1"/>
  <c r="H1976" i="1"/>
  <c r="P1976" i="1" s="1"/>
  <c r="G1983" i="1"/>
  <c r="O1983" i="1" s="1"/>
  <c r="G1985" i="1"/>
  <c r="O1985" i="1" s="1"/>
  <c r="G1986" i="1"/>
  <c r="O1986" i="1" s="1"/>
  <c r="J1970" i="2"/>
  <c r="V1970" i="2" s="1"/>
  <c r="J1971" i="2"/>
  <c r="V1971" i="2" s="1"/>
  <c r="AA1957" i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AA1965" i="1" s="1"/>
  <c r="AB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AA1978" i="1" s="1"/>
  <c r="AB1978" i="1" s="1"/>
  <c r="H1985" i="1"/>
  <c r="P1985" i="1" s="1"/>
  <c r="G1988" i="1"/>
  <c r="O1988" i="1" s="1"/>
  <c r="AA1988" i="1" s="1"/>
  <c r="AB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H1983" i="1"/>
  <c r="P1983" i="1" s="1"/>
  <c r="AA1983" i="1" s="1"/>
  <c r="AB1983" i="1" s="1"/>
  <c r="H1986" i="1"/>
  <c r="P1986" i="1" s="1"/>
  <c r="H1991" i="1"/>
  <c r="P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91" i="1" l="1"/>
  <c r="AB1991" i="1" s="1"/>
  <c r="AA1986" i="1"/>
  <c r="AB1986" i="1" s="1"/>
  <c r="AA1962" i="1"/>
  <c r="AB1962" i="1" s="1"/>
  <c r="AA1969" i="1"/>
  <c r="AB1969" i="1" s="1"/>
  <c r="AA1960" i="1"/>
  <c r="AB1960" i="1" s="1"/>
  <c r="AA1980" i="1"/>
  <c r="AB1980" i="1" s="1"/>
  <c r="AA1975" i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H1949" i="2"/>
  <c r="O1949" i="2" s="1"/>
  <c r="R1949" i="2" s="1"/>
  <c r="F1949" i="2"/>
  <c r="E1949" i="2"/>
  <c r="D1949" i="2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H1941" i="2"/>
  <c r="O1941" i="2" s="1"/>
  <c r="R1941" i="2" s="1"/>
  <c r="F1941" i="2"/>
  <c r="E1941" i="2"/>
  <c r="D1941" i="2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H1934" i="2"/>
  <c r="O1934" i="2" s="1"/>
  <c r="R1934" i="2" s="1"/>
  <c r="F1934" i="2"/>
  <c r="E1934" i="2"/>
  <c r="D1934" i="2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H1926" i="2"/>
  <c r="O1926" i="2" s="1"/>
  <c r="R1926" i="2" s="1"/>
  <c r="F1926" i="2"/>
  <c r="E1926" i="2"/>
  <c r="D1926" i="2"/>
  <c r="P1925" i="2"/>
  <c r="S1925" i="2" s="1"/>
  <c r="H1925" i="2"/>
  <c r="O1925" i="2" s="1"/>
  <c r="R1925" i="2" s="1"/>
  <c r="F1925" i="2"/>
  <c r="E1925" i="2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E1922" i="2"/>
  <c r="D1922" i="2"/>
  <c r="H1921" i="2"/>
  <c r="O1921" i="2" s="1"/>
  <c r="R1921" i="2" s="1"/>
  <c r="F1921" i="2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H1902" i="2"/>
  <c r="O1902" i="2" s="1"/>
  <c r="R1902" i="2" s="1"/>
  <c r="F1902" i="2"/>
  <c r="E1902" i="2"/>
  <c r="D1902" i="2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H1892" i="2"/>
  <c r="Q1892" i="2" s="1"/>
  <c r="T1892" i="2" s="1"/>
  <c r="F1892" i="2"/>
  <c r="E1892" i="2"/>
  <c r="D1892" i="2"/>
  <c r="H1891" i="2"/>
  <c r="F1891" i="2"/>
  <c r="E1891" i="2"/>
  <c r="D1891" i="2"/>
  <c r="H1890" i="2"/>
  <c r="O1890" i="2" s="1"/>
  <c r="R1890" i="2" s="1"/>
  <c r="F1890" i="2"/>
  <c r="E1890" i="2"/>
  <c r="D1890" i="2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H1874" i="2"/>
  <c r="O1874" i="2" s="1"/>
  <c r="R1874" i="2" s="1"/>
  <c r="F1874" i="2"/>
  <c r="E1874" i="2"/>
  <c r="D1874" i="2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H1853" i="2"/>
  <c r="Q1853" i="2" s="1"/>
  <c r="T1853" i="2" s="1"/>
  <c r="F1853" i="2"/>
  <c r="E1853" i="2"/>
  <c r="D1853" i="2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H1828" i="2"/>
  <c r="O1828" i="2" s="1"/>
  <c r="R1828" i="2" s="1"/>
  <c r="F1828" i="2"/>
  <c r="E1828" i="2"/>
  <c r="D1828" i="2"/>
  <c r="H1827" i="2"/>
  <c r="O1827" i="2" s="1"/>
  <c r="R1827" i="2" s="1"/>
  <c r="F1827" i="2"/>
  <c r="E1827" i="2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E1824" i="2"/>
  <c r="D1824" i="2"/>
  <c r="H1823" i="2"/>
  <c r="O1823" i="2" s="1"/>
  <c r="R1823" i="2" s="1"/>
  <c r="F1823" i="2"/>
  <c r="E1823" i="2"/>
  <c r="D1823" i="2"/>
  <c r="H1822" i="2"/>
  <c r="O1822" i="2" s="1"/>
  <c r="R1822" i="2" s="1"/>
  <c r="F1822" i="2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H1801" i="2"/>
  <c r="P1801" i="2" s="1"/>
  <c r="S1801" i="2" s="1"/>
  <c r="F1801" i="2"/>
  <c r="E1801" i="2"/>
  <c r="D1801" i="2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H1795" i="2"/>
  <c r="Q1795" i="2" s="1"/>
  <c r="T1795" i="2" s="1"/>
  <c r="F1795" i="2"/>
  <c r="E1795" i="2"/>
  <c r="D1795" i="2"/>
  <c r="H1794" i="2"/>
  <c r="O1794" i="2" s="1"/>
  <c r="R1794" i="2" s="1"/>
  <c r="F1794" i="2"/>
  <c r="E1794" i="2"/>
  <c r="D1794" i="2"/>
  <c r="H1793" i="2"/>
  <c r="O1793" i="2" s="1"/>
  <c r="R1793" i="2" s="1"/>
  <c r="F1793" i="2"/>
  <c r="E1793" i="2"/>
  <c r="D1793" i="2"/>
  <c r="H1792" i="2"/>
  <c r="Q1792" i="2" s="1"/>
  <c r="T1792" i="2" s="1"/>
  <c r="F1792" i="2"/>
  <c r="E1792" i="2"/>
  <c r="D1792" i="2"/>
  <c r="H1791" i="2"/>
  <c r="O1791" i="2" s="1"/>
  <c r="R1791" i="2" s="1"/>
  <c r="F1791" i="2"/>
  <c r="E1791" i="2"/>
  <c r="D1791" i="2"/>
  <c r="H1790" i="2"/>
  <c r="Q1790" i="2" s="1"/>
  <c r="T1790" i="2" s="1"/>
  <c r="F1790" i="2"/>
  <c r="E1790" i="2"/>
  <c r="D1790" i="2"/>
  <c r="H1789" i="2"/>
  <c r="Q1789" i="2" s="1"/>
  <c r="T1789" i="2" s="1"/>
  <c r="F1789" i="2"/>
  <c r="E1789" i="2"/>
  <c r="D1789" i="2"/>
  <c r="H1788" i="2"/>
  <c r="Q1788" i="2" s="1"/>
  <c r="T1788" i="2" s="1"/>
  <c r="F1788" i="2"/>
  <c r="E1788" i="2"/>
  <c r="D1788" i="2"/>
  <c r="H1787" i="2"/>
  <c r="Q1787" i="2" s="1"/>
  <c r="T1787" i="2" s="1"/>
  <c r="F1787" i="2"/>
  <c r="E1787" i="2"/>
  <c r="D1787" i="2"/>
  <c r="H1786" i="2"/>
  <c r="Q1786" i="2" s="1"/>
  <c r="T1786" i="2" s="1"/>
  <c r="F1786" i="2"/>
  <c r="E1786" i="2"/>
  <c r="D1786" i="2"/>
  <c r="H1785" i="2"/>
  <c r="Q1785" i="2" s="1"/>
  <c r="T1785" i="2" s="1"/>
  <c r="F1785" i="2"/>
  <c r="E1785" i="2"/>
  <c r="D1785" i="2"/>
  <c r="H1784" i="2"/>
  <c r="O1784" i="2" s="1"/>
  <c r="R1784" i="2" s="1"/>
  <c r="F1784" i="2"/>
  <c r="E1784" i="2"/>
  <c r="D1784" i="2"/>
  <c r="H1783" i="2"/>
  <c r="Q1783" i="2" s="1"/>
  <c r="T1783" i="2" s="1"/>
  <c r="F1783" i="2"/>
  <c r="E1783" i="2"/>
  <c r="D1783" i="2"/>
  <c r="H1782" i="2"/>
  <c r="Q1782" i="2" s="1"/>
  <c r="T1782" i="2" s="1"/>
  <c r="F1782" i="2"/>
  <c r="E1782" i="2"/>
  <c r="D1782" i="2"/>
  <c r="H1781" i="2"/>
  <c r="Q1781" i="2" s="1"/>
  <c r="T1781" i="2" s="1"/>
  <c r="F1781" i="2"/>
  <c r="E1781" i="2"/>
  <c r="D1781" i="2"/>
  <c r="H1780" i="2"/>
  <c r="O1780" i="2" s="1"/>
  <c r="R1780" i="2" s="1"/>
  <c r="F1780" i="2"/>
  <c r="E1780" i="2"/>
  <c r="D1780" i="2"/>
  <c r="H1779" i="2"/>
  <c r="Q1779" i="2" s="1"/>
  <c r="T1779" i="2" s="1"/>
  <c r="F1779" i="2"/>
  <c r="E1779" i="2"/>
  <c r="D1779" i="2"/>
  <c r="H1778" i="2"/>
  <c r="Q1778" i="2" s="1"/>
  <c r="T1778" i="2" s="1"/>
  <c r="F1778" i="2"/>
  <c r="E1778" i="2"/>
  <c r="D1778" i="2"/>
  <c r="H1777" i="2"/>
  <c r="Q1777" i="2" s="1"/>
  <c r="T1777" i="2" s="1"/>
  <c r="F1777" i="2"/>
  <c r="E1777" i="2"/>
  <c r="D1777" i="2"/>
  <c r="H1776" i="2"/>
  <c r="Q1776" i="2" s="1"/>
  <c r="T1776" i="2" s="1"/>
  <c r="F1776" i="2"/>
  <c r="E1776" i="2"/>
  <c r="D1776" i="2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F1945" i="1"/>
  <c r="L1945" i="1" s="1"/>
  <c r="N1945" i="1" s="1"/>
  <c r="D1945" i="1"/>
  <c r="C1945" i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C1928" i="1"/>
  <c r="Y1927" i="1"/>
  <c r="AC1927" i="1" s="1"/>
  <c r="AD1927" i="1" s="1"/>
  <c r="F1927" i="1"/>
  <c r="L1927" i="1" s="1"/>
  <c r="N1927" i="1" s="1"/>
  <c r="D1927" i="1"/>
  <c r="C1927" i="1"/>
  <c r="Y1926" i="1"/>
  <c r="F1926" i="1"/>
  <c r="L1926" i="1" s="1"/>
  <c r="N1926" i="1" s="1"/>
  <c r="D1926" i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F1921" i="1"/>
  <c r="L1921" i="1" s="1"/>
  <c r="N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C1917" i="1"/>
  <c r="Y1916" i="1"/>
  <c r="AC1916" i="1" s="1"/>
  <c r="AD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C1915" i="1"/>
  <c r="Y1914" i="1"/>
  <c r="AE1914" i="1" s="1"/>
  <c r="AF1914" i="1" s="1"/>
  <c r="F1914" i="1"/>
  <c r="L1914" i="1" s="1"/>
  <c r="N1914" i="1" s="1"/>
  <c r="D1914" i="1"/>
  <c r="C1914" i="1"/>
  <c r="G1914" i="1" s="1"/>
  <c r="O1914" i="1" s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C1909" i="1"/>
  <c r="Y1908" i="1"/>
  <c r="F1908" i="1"/>
  <c r="L1908" i="1" s="1"/>
  <c r="N1908" i="1" s="1"/>
  <c r="D1908" i="1"/>
  <c r="C1908" i="1"/>
  <c r="Y1907" i="1"/>
  <c r="F1907" i="1"/>
  <c r="L1907" i="1" s="1"/>
  <c r="N1907" i="1" s="1"/>
  <c r="D1907" i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F1881" i="1"/>
  <c r="L1881" i="1" s="1"/>
  <c r="N1881" i="1" s="1"/>
  <c r="D1881" i="1"/>
  <c r="C1881" i="1"/>
  <c r="G1881" i="1" s="1"/>
  <c r="O1881" i="1" s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F1877" i="1"/>
  <c r="L1877" i="1" s="1"/>
  <c r="N1877" i="1" s="1"/>
  <c r="D1877" i="1"/>
  <c r="H1877" i="1" s="1"/>
  <c r="P1877" i="1" s="1"/>
  <c r="C1877" i="1"/>
  <c r="Y1876" i="1"/>
  <c r="F1876" i="1"/>
  <c r="L1876" i="1" s="1"/>
  <c r="N1876" i="1" s="1"/>
  <c r="D1876" i="1"/>
  <c r="C1876" i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C1867" i="1"/>
  <c r="Y1866" i="1"/>
  <c r="F1866" i="1"/>
  <c r="D1866" i="1"/>
  <c r="C1866" i="1"/>
  <c r="Y1865" i="1"/>
  <c r="F1865" i="1"/>
  <c r="L1865" i="1" s="1"/>
  <c r="N1865" i="1" s="1"/>
  <c r="D1865" i="1"/>
  <c r="C1865" i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F1860" i="1"/>
  <c r="L1860" i="1" s="1"/>
  <c r="N1860" i="1" s="1"/>
  <c r="D1860" i="1"/>
  <c r="C1860" i="1"/>
  <c r="Y1859" i="1"/>
  <c r="F1859" i="1"/>
  <c r="L1859" i="1" s="1"/>
  <c r="N1859" i="1" s="1"/>
  <c r="D1859" i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Y1856" i="1"/>
  <c r="F1856" i="1"/>
  <c r="L1856" i="1" s="1"/>
  <c r="N1856" i="1" s="1"/>
  <c r="D1856" i="1"/>
  <c r="C1856" i="1"/>
  <c r="Y1855" i="1"/>
  <c r="F1855" i="1"/>
  <c r="L1855" i="1" s="1"/>
  <c r="N1855" i="1" s="1"/>
  <c r="D1855" i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F1830" i="1"/>
  <c r="K1830" i="1" s="1"/>
  <c r="M1830" i="1" s="1"/>
  <c r="D1830" i="1"/>
  <c r="C1830" i="1"/>
  <c r="G1830" i="1" s="1"/>
  <c r="O1830" i="1" s="1"/>
  <c r="Y1829" i="1"/>
  <c r="F1829" i="1"/>
  <c r="L1829" i="1" s="1"/>
  <c r="N1829" i="1" s="1"/>
  <c r="D1829" i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F1826" i="1"/>
  <c r="K1826" i="1" s="1"/>
  <c r="M1826" i="1" s="1"/>
  <c r="D1826" i="1"/>
  <c r="C1826" i="1"/>
  <c r="Y1825" i="1"/>
  <c r="F1825" i="1"/>
  <c r="L1825" i="1" s="1"/>
  <c r="N1825" i="1" s="1"/>
  <c r="D1825" i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F1783" i="1"/>
  <c r="L1783" i="1" s="1"/>
  <c r="N1783" i="1" s="1"/>
  <c r="D1783" i="1"/>
  <c r="C1783" i="1"/>
  <c r="Y1782" i="1"/>
  <c r="F1782" i="1"/>
  <c r="D1782" i="1"/>
  <c r="C1782" i="1"/>
  <c r="Y1781" i="1"/>
  <c r="F1781" i="1"/>
  <c r="L1781" i="1" s="1"/>
  <c r="N1781" i="1" s="1"/>
  <c r="D1781" i="1"/>
  <c r="H1781" i="1" s="1"/>
  <c r="P1781" i="1" s="1"/>
  <c r="C1781" i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Y1772" i="1"/>
  <c r="F1772" i="1"/>
  <c r="D1772" i="1"/>
  <c r="C1772" i="1"/>
  <c r="P1862" i="2" l="1"/>
  <c r="S1862" i="2" s="1"/>
  <c r="I1890" i="2"/>
  <c r="U1890" i="2" s="1"/>
  <c r="I1891" i="2"/>
  <c r="U1891" i="2" s="1"/>
  <c r="I1893" i="2"/>
  <c r="U1893" i="2" s="1"/>
  <c r="J1925" i="2"/>
  <c r="V1925" i="2" s="1"/>
  <c r="P1930" i="2"/>
  <c r="S1930" i="2" s="1"/>
  <c r="J1949" i="2"/>
  <c r="V1949" i="2" s="1"/>
  <c r="H1825" i="1"/>
  <c r="P1825" i="1" s="1"/>
  <c r="H1826" i="1"/>
  <c r="P1826" i="1" s="1"/>
  <c r="H1829" i="1"/>
  <c r="P1829" i="1" s="1"/>
  <c r="H1830" i="1"/>
  <c r="P1830" i="1" s="1"/>
  <c r="AA1830" i="1" s="1"/>
  <c r="AB1830" i="1" s="1"/>
  <c r="G1865" i="1"/>
  <c r="O1865" i="1" s="1"/>
  <c r="G1867" i="1"/>
  <c r="O1867" i="1" s="1"/>
  <c r="K1921" i="2"/>
  <c r="W1921" i="2" s="1"/>
  <c r="K1922" i="2"/>
  <c r="W1922" i="2" s="1"/>
  <c r="H1867" i="1"/>
  <c r="P1867" i="1" s="1"/>
  <c r="K1883" i="1"/>
  <c r="M1883" i="1" s="1"/>
  <c r="H1926" i="1"/>
  <c r="P1926" i="1" s="1"/>
  <c r="H1927" i="1"/>
  <c r="P1927" i="1" s="1"/>
  <c r="H1928" i="1"/>
  <c r="P1928" i="1" s="1"/>
  <c r="J1776" i="2"/>
  <c r="V1776" i="2" s="1"/>
  <c r="J1777" i="2"/>
  <c r="V1777" i="2" s="1"/>
  <c r="J1778" i="2"/>
  <c r="V1778" i="2" s="1"/>
  <c r="J1779" i="2"/>
  <c r="V1779" i="2" s="1"/>
  <c r="J1780" i="2"/>
  <c r="V1780" i="2" s="1"/>
  <c r="J1781" i="2"/>
  <c r="V1781" i="2" s="1"/>
  <c r="J1782" i="2"/>
  <c r="V1782" i="2" s="1"/>
  <c r="J1783" i="2"/>
  <c r="V1783" i="2" s="1"/>
  <c r="J1784" i="2"/>
  <c r="V1784" i="2" s="1"/>
  <c r="J1785" i="2"/>
  <c r="V1785" i="2" s="1"/>
  <c r="J1786" i="2"/>
  <c r="V1786" i="2" s="1"/>
  <c r="J1787" i="2"/>
  <c r="V1787" i="2" s="1"/>
  <c r="J1788" i="2"/>
  <c r="V1788" i="2" s="1"/>
  <c r="J1789" i="2"/>
  <c r="V1789" i="2" s="1"/>
  <c r="J1790" i="2"/>
  <c r="V1790" i="2" s="1"/>
  <c r="J1791" i="2"/>
  <c r="V1791" i="2" s="1"/>
  <c r="J1792" i="2"/>
  <c r="V1792" i="2" s="1"/>
  <c r="J1793" i="2"/>
  <c r="V1793" i="2" s="1"/>
  <c r="J1794" i="2"/>
  <c r="V1794" i="2" s="1"/>
  <c r="J1795" i="2"/>
  <c r="V1795" i="2" s="1"/>
  <c r="I1918" i="2"/>
  <c r="U1918" i="2" s="1"/>
  <c r="AA1799" i="1"/>
  <c r="AB1799" i="1" s="1"/>
  <c r="L1808" i="1"/>
  <c r="N1808" i="1" s="1"/>
  <c r="K1860" i="1"/>
  <c r="M1860" i="1" s="1"/>
  <c r="G1874" i="1"/>
  <c r="O1874" i="1" s="1"/>
  <c r="AA1874" i="1" s="1"/>
  <c r="AB1874" i="1" s="1"/>
  <c r="G1876" i="1"/>
  <c r="O1876" i="1" s="1"/>
  <c r="G1877" i="1"/>
  <c r="O1877" i="1" s="1"/>
  <c r="AA1877" i="1" s="1"/>
  <c r="AB1877" i="1" s="1"/>
  <c r="H1915" i="1"/>
  <c r="P1915" i="1" s="1"/>
  <c r="H1916" i="1"/>
  <c r="P1916" i="1" s="1"/>
  <c r="H1917" i="1"/>
  <c r="P1917" i="1" s="1"/>
  <c r="H1918" i="1"/>
  <c r="P1918" i="1" s="1"/>
  <c r="AA1937" i="1"/>
  <c r="AB1937" i="1" s="1"/>
  <c r="K1776" i="2"/>
  <c r="W1776" i="2" s="1"/>
  <c r="K1777" i="2"/>
  <c r="W1777" i="2" s="1"/>
  <c r="K1778" i="2"/>
  <c r="W1778" i="2" s="1"/>
  <c r="K1779" i="2"/>
  <c r="W1779" i="2" s="1"/>
  <c r="K1780" i="2"/>
  <c r="W1780" i="2" s="1"/>
  <c r="K1781" i="2"/>
  <c r="W1781" i="2" s="1"/>
  <c r="K1782" i="2"/>
  <c r="W1782" i="2" s="1"/>
  <c r="K1783" i="2"/>
  <c r="W1783" i="2" s="1"/>
  <c r="K1784" i="2"/>
  <c r="W1784" i="2" s="1"/>
  <c r="K1785" i="2"/>
  <c r="W1785" i="2" s="1"/>
  <c r="K1786" i="2"/>
  <c r="W1786" i="2" s="1"/>
  <c r="K1787" i="2"/>
  <c r="W1787" i="2" s="1"/>
  <c r="K1788" i="2"/>
  <c r="W1788" i="2" s="1"/>
  <c r="K1789" i="2"/>
  <c r="W1789" i="2" s="1"/>
  <c r="K1790" i="2"/>
  <c r="W1790" i="2" s="1"/>
  <c r="K1791" i="2"/>
  <c r="W1791" i="2" s="1"/>
  <c r="K1792" i="2"/>
  <c r="W1792" i="2" s="1"/>
  <c r="K1793" i="2"/>
  <c r="W1793" i="2" s="1"/>
  <c r="K1795" i="2"/>
  <c r="W1795" i="2" s="1"/>
  <c r="I1801" i="2"/>
  <c r="U1801" i="2" s="1"/>
  <c r="Q1801" i="2"/>
  <c r="T1801" i="2" s="1"/>
  <c r="I1828" i="2"/>
  <c r="U1828" i="2" s="1"/>
  <c r="P1828" i="2"/>
  <c r="S1828" i="2" s="1"/>
  <c r="I1853" i="2"/>
  <c r="U1853" i="2" s="1"/>
  <c r="O1853" i="2"/>
  <c r="R1853" i="2" s="1"/>
  <c r="I1874" i="2"/>
  <c r="U1874" i="2" s="1"/>
  <c r="P1874" i="2"/>
  <c r="S1874" i="2" s="1"/>
  <c r="I1902" i="2"/>
  <c r="U1902" i="2" s="1"/>
  <c r="P1902" i="2"/>
  <c r="S1902" i="2" s="1"/>
  <c r="I1926" i="2"/>
  <c r="U1926" i="2" s="1"/>
  <c r="P1926" i="2"/>
  <c r="S1926" i="2" s="1"/>
  <c r="I1941" i="2"/>
  <c r="U1941" i="2" s="1"/>
  <c r="P1941" i="2"/>
  <c r="S1941" i="2" s="1"/>
  <c r="K1781" i="1"/>
  <c r="M1781" i="1" s="1"/>
  <c r="L1826" i="1"/>
  <c r="N1826" i="1" s="1"/>
  <c r="G1857" i="1"/>
  <c r="O1857" i="1" s="1"/>
  <c r="G1860" i="1"/>
  <c r="O1860" i="1" s="1"/>
  <c r="G1908" i="1"/>
  <c r="O1908" i="1" s="1"/>
  <c r="G1910" i="1"/>
  <c r="O1910" i="1" s="1"/>
  <c r="H1914" i="1"/>
  <c r="P1914" i="1" s="1"/>
  <c r="AA1914" i="1" s="1"/>
  <c r="AB1914" i="1" s="1"/>
  <c r="G1945" i="1"/>
  <c r="O1945" i="1" s="1"/>
  <c r="J1827" i="2"/>
  <c r="V1827" i="2" s="1"/>
  <c r="J1828" i="2"/>
  <c r="V1828" i="2" s="1"/>
  <c r="J1853" i="2"/>
  <c r="V1853" i="2" s="1"/>
  <c r="P1853" i="2"/>
  <c r="S1853" i="2" s="1"/>
  <c r="AA1773" i="1"/>
  <c r="AB1773" i="1" s="1"/>
  <c r="G1781" i="1"/>
  <c r="O1781" i="1" s="1"/>
  <c r="AA1781" i="1" s="1"/>
  <c r="AB1781" i="1" s="1"/>
  <c r="K1783" i="1"/>
  <c r="M1783" i="1" s="1"/>
  <c r="G1826" i="1"/>
  <c r="O1826" i="1" s="1"/>
  <c r="L1830" i="1"/>
  <c r="N1830" i="1" s="1"/>
  <c r="H1855" i="1"/>
  <c r="P1855" i="1" s="1"/>
  <c r="H1856" i="1"/>
  <c r="P1856" i="1" s="1"/>
  <c r="H1859" i="1"/>
  <c r="P1859" i="1" s="1"/>
  <c r="H1860" i="1"/>
  <c r="P1860" i="1" s="1"/>
  <c r="K1870" i="1"/>
  <c r="M1870" i="1" s="1"/>
  <c r="H1881" i="1"/>
  <c r="P1881" i="1" s="1"/>
  <c r="K1892" i="1"/>
  <c r="M1892" i="1" s="1"/>
  <c r="H1907" i="1"/>
  <c r="P1907" i="1" s="1"/>
  <c r="H1908" i="1"/>
  <c r="P1908" i="1" s="1"/>
  <c r="H1909" i="1"/>
  <c r="P1909" i="1" s="1"/>
  <c r="H1910" i="1"/>
  <c r="P1910" i="1" s="1"/>
  <c r="I1776" i="2"/>
  <c r="U1776" i="2" s="1"/>
  <c r="I1777" i="2"/>
  <c r="U1777" i="2" s="1"/>
  <c r="I1778" i="2"/>
  <c r="U1778" i="2" s="1"/>
  <c r="I1779" i="2"/>
  <c r="U1779" i="2" s="1"/>
  <c r="I1780" i="2"/>
  <c r="U1780" i="2" s="1"/>
  <c r="I1781" i="2"/>
  <c r="U1781" i="2" s="1"/>
  <c r="I1782" i="2"/>
  <c r="U1782" i="2" s="1"/>
  <c r="I1783" i="2"/>
  <c r="U1783" i="2" s="1"/>
  <c r="I1784" i="2"/>
  <c r="U1784" i="2" s="1"/>
  <c r="I1785" i="2"/>
  <c r="U1785" i="2" s="1"/>
  <c r="I1786" i="2"/>
  <c r="U1786" i="2" s="1"/>
  <c r="I1787" i="2"/>
  <c r="U1787" i="2" s="1"/>
  <c r="I1788" i="2"/>
  <c r="U1788" i="2" s="1"/>
  <c r="I1789" i="2"/>
  <c r="U1789" i="2" s="1"/>
  <c r="I1790" i="2"/>
  <c r="U1790" i="2" s="1"/>
  <c r="I1791" i="2"/>
  <c r="U1791" i="2" s="1"/>
  <c r="I1792" i="2"/>
  <c r="U1792" i="2" s="1"/>
  <c r="I1793" i="2"/>
  <c r="U1793" i="2" s="1"/>
  <c r="I1794" i="2"/>
  <c r="U1794" i="2" s="1"/>
  <c r="I1795" i="2"/>
  <c r="U1795" i="2" s="1"/>
  <c r="O1795" i="2"/>
  <c r="R1795" i="2" s="1"/>
  <c r="P1817" i="2"/>
  <c r="S1817" i="2" s="1"/>
  <c r="K1822" i="2"/>
  <c r="W1822" i="2" s="1"/>
  <c r="K1823" i="2"/>
  <c r="W1823" i="2" s="1"/>
  <c r="K1824" i="2"/>
  <c r="W1824" i="2" s="1"/>
  <c r="I1934" i="2"/>
  <c r="U1934" i="2" s="1"/>
  <c r="P1934" i="2"/>
  <c r="S1934" i="2" s="1"/>
  <c r="I1949" i="2"/>
  <c r="U1949" i="2" s="1"/>
  <c r="P1949" i="2"/>
  <c r="S1949" i="2" s="1"/>
  <c r="H1787" i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938" i="1" l="1"/>
  <c r="AB1938" i="1" s="1"/>
  <c r="AA1910" i="1"/>
  <c r="AB1910" i="1" s="1"/>
  <c r="AA1922" i="1"/>
  <c r="AB1922" i="1" s="1"/>
  <c r="AA1879" i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E1766" i="2"/>
  <c r="D1766" i="2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E1762" i="2"/>
  <c r="D1762" i="2"/>
  <c r="Q1761" i="2"/>
  <c r="T1761" i="2" s="1"/>
  <c r="H1761" i="2"/>
  <c r="O1761" i="2" s="1"/>
  <c r="R1761" i="2" s="1"/>
  <c r="F1761" i="2"/>
  <c r="E1761" i="2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H1751" i="2"/>
  <c r="Q1751" i="2" s="1"/>
  <c r="T1751" i="2" s="1"/>
  <c r="F1751" i="2"/>
  <c r="E1751" i="2"/>
  <c r="J1751" i="2" s="1"/>
  <c r="V1751" i="2" s="1"/>
  <c r="D1751" i="2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H1741" i="2"/>
  <c r="O1741" i="2" s="1"/>
  <c r="R1741" i="2" s="1"/>
  <c r="F1741" i="2"/>
  <c r="E1741" i="2"/>
  <c r="D1741" i="2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H1737" i="2"/>
  <c r="O1737" i="2" s="1"/>
  <c r="R1737" i="2" s="1"/>
  <c r="F1737" i="2"/>
  <c r="E1737" i="2"/>
  <c r="D1737" i="2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D1733" i="2"/>
  <c r="I1733" i="2" s="1"/>
  <c r="U1733" i="2" s="1"/>
  <c r="H1732" i="2"/>
  <c r="O1732" i="2" s="1"/>
  <c r="R1732" i="2" s="1"/>
  <c r="F1732" i="2"/>
  <c r="E1732" i="2"/>
  <c r="D1732" i="2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H1726" i="2"/>
  <c r="P1726" i="2" s="1"/>
  <c r="S1726" i="2" s="1"/>
  <c r="F1726" i="2"/>
  <c r="E1726" i="2"/>
  <c r="D1726" i="2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D1723" i="2"/>
  <c r="I1723" i="2" s="1"/>
  <c r="U1723" i="2" s="1"/>
  <c r="H1722" i="2"/>
  <c r="O1722" i="2" s="1"/>
  <c r="R1722" i="2" s="1"/>
  <c r="F1722" i="2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H1717" i="2"/>
  <c r="O1717" i="2" s="1"/>
  <c r="R1717" i="2" s="1"/>
  <c r="F1717" i="2"/>
  <c r="E1717" i="2"/>
  <c r="D1717" i="2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H1710" i="2"/>
  <c r="O1710" i="2" s="1"/>
  <c r="R1710" i="2" s="1"/>
  <c r="F1710" i="2"/>
  <c r="E1710" i="2"/>
  <c r="J1710" i="2" s="1"/>
  <c r="V1710" i="2" s="1"/>
  <c r="D1710" i="2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D1703" i="2"/>
  <c r="H1702" i="2"/>
  <c r="O1702" i="2" s="1"/>
  <c r="R1702" i="2" s="1"/>
  <c r="F1702" i="2"/>
  <c r="E1702" i="2"/>
  <c r="D1702" i="2"/>
  <c r="H1701" i="2"/>
  <c r="O1701" i="2" s="1"/>
  <c r="R1701" i="2" s="1"/>
  <c r="F1701" i="2"/>
  <c r="E1701" i="2"/>
  <c r="D1701" i="2"/>
  <c r="H1700" i="2"/>
  <c r="O1700" i="2" s="1"/>
  <c r="R1700" i="2" s="1"/>
  <c r="F1700" i="2"/>
  <c r="E1700" i="2"/>
  <c r="D1700" i="2"/>
  <c r="H1699" i="2"/>
  <c r="O1699" i="2" s="1"/>
  <c r="R1699" i="2" s="1"/>
  <c r="F1699" i="2"/>
  <c r="E1699" i="2"/>
  <c r="D1699" i="2"/>
  <c r="H1698" i="2"/>
  <c r="O1698" i="2" s="1"/>
  <c r="R1698" i="2" s="1"/>
  <c r="F1698" i="2"/>
  <c r="E1698" i="2"/>
  <c r="D1698" i="2"/>
  <c r="H1697" i="2"/>
  <c r="O1697" i="2" s="1"/>
  <c r="R1697" i="2" s="1"/>
  <c r="F1697" i="2"/>
  <c r="E1697" i="2"/>
  <c r="D1697" i="2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D1695" i="2"/>
  <c r="H1694" i="2"/>
  <c r="O1694" i="2" s="1"/>
  <c r="R1694" i="2" s="1"/>
  <c r="F1694" i="2"/>
  <c r="E1694" i="2"/>
  <c r="D1694" i="2"/>
  <c r="H1693" i="2"/>
  <c r="O1693" i="2" s="1"/>
  <c r="R1693" i="2" s="1"/>
  <c r="F1693" i="2"/>
  <c r="E1693" i="2"/>
  <c r="D1693" i="2"/>
  <c r="H1692" i="2"/>
  <c r="O1692" i="2" s="1"/>
  <c r="R1692" i="2" s="1"/>
  <c r="F1692" i="2"/>
  <c r="E1692" i="2"/>
  <c r="D1692" i="2"/>
  <c r="H1691" i="2"/>
  <c r="O1691" i="2" s="1"/>
  <c r="R1691" i="2" s="1"/>
  <c r="F1691" i="2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H1683" i="2"/>
  <c r="O1683" i="2" s="1"/>
  <c r="R1683" i="2" s="1"/>
  <c r="F1683" i="2"/>
  <c r="E1683" i="2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H1679" i="2"/>
  <c r="O1679" i="2" s="1"/>
  <c r="R1679" i="2" s="1"/>
  <c r="F1679" i="2"/>
  <c r="E1679" i="2"/>
  <c r="D1679" i="2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H1663" i="2"/>
  <c r="O1663" i="2" s="1"/>
  <c r="R1663" i="2" s="1"/>
  <c r="F1663" i="2"/>
  <c r="E1663" i="2"/>
  <c r="D1663" i="2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H1660" i="2"/>
  <c r="O1660" i="2" s="1"/>
  <c r="R1660" i="2" s="1"/>
  <c r="F1660" i="2"/>
  <c r="E1660" i="2"/>
  <c r="J1660" i="2" s="1"/>
  <c r="V1660" i="2" s="1"/>
  <c r="D1660" i="2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E1656" i="2"/>
  <c r="D1656" i="2"/>
  <c r="H1655" i="2"/>
  <c r="O1655" i="2" s="1"/>
  <c r="R1655" i="2" s="1"/>
  <c r="F1655" i="2"/>
  <c r="E1655" i="2"/>
  <c r="D1655" i="2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D1653" i="2"/>
  <c r="H1652" i="2"/>
  <c r="O1652" i="2" s="1"/>
  <c r="R1652" i="2" s="1"/>
  <c r="F1652" i="2"/>
  <c r="E1652" i="2"/>
  <c r="D1652" i="2"/>
  <c r="Q1651" i="2"/>
  <c r="T1651" i="2" s="1"/>
  <c r="P1651" i="2"/>
  <c r="S1651" i="2" s="1"/>
  <c r="H1651" i="2"/>
  <c r="O1651" i="2" s="1"/>
  <c r="R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H1631" i="2"/>
  <c r="O1631" i="2" s="1"/>
  <c r="R1631" i="2" s="1"/>
  <c r="F1631" i="2"/>
  <c r="E1631" i="2"/>
  <c r="D1631" i="2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H1607" i="2"/>
  <c r="O1607" i="2" s="1"/>
  <c r="R1607" i="2" s="1"/>
  <c r="F1607" i="2"/>
  <c r="E1607" i="2"/>
  <c r="D1607" i="2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D1598" i="2"/>
  <c r="H1597" i="2"/>
  <c r="F1597" i="2"/>
  <c r="E1597" i="2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H1586" i="2"/>
  <c r="O1586" i="2" s="1"/>
  <c r="R1586" i="2" s="1"/>
  <c r="F1586" i="2"/>
  <c r="E1586" i="2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H1565" i="2"/>
  <c r="O1565" i="2" s="1"/>
  <c r="R1565" i="2" s="1"/>
  <c r="F1565" i="2"/>
  <c r="E1565" i="2"/>
  <c r="D1565" i="2"/>
  <c r="P1564" i="2"/>
  <c r="S1564" i="2" s="1"/>
  <c r="H1564" i="2"/>
  <c r="O1564" i="2" s="1"/>
  <c r="R1564" i="2" s="1"/>
  <c r="F1564" i="2"/>
  <c r="E1564" i="2"/>
  <c r="D1564" i="2"/>
  <c r="I1564" i="2" s="1"/>
  <c r="U1564" i="2" s="1"/>
  <c r="H1563" i="2"/>
  <c r="O1563" i="2" s="1"/>
  <c r="R1563" i="2" s="1"/>
  <c r="F1563" i="2"/>
  <c r="E1563" i="2"/>
  <c r="D1563" i="2"/>
  <c r="H1562" i="2"/>
  <c r="O1562" i="2" s="1"/>
  <c r="R1562" i="2" s="1"/>
  <c r="F1562" i="2"/>
  <c r="E1562" i="2"/>
  <c r="D1562" i="2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E1556" i="2"/>
  <c r="J1556" i="2" s="1"/>
  <c r="V1556" i="2" s="1"/>
  <c r="D1556" i="2"/>
  <c r="H1555" i="2"/>
  <c r="O1555" i="2" s="1"/>
  <c r="R1555" i="2" s="1"/>
  <c r="F1555" i="2"/>
  <c r="E1555" i="2"/>
  <c r="D1555" i="2"/>
  <c r="H1554" i="2"/>
  <c r="O1554" i="2" s="1"/>
  <c r="R1554" i="2" s="1"/>
  <c r="F1554" i="2"/>
  <c r="E1554" i="2"/>
  <c r="D1554" i="2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H1541" i="2"/>
  <c r="O1541" i="2" s="1"/>
  <c r="R1541" i="2" s="1"/>
  <c r="F1541" i="2"/>
  <c r="E1541" i="2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E1539" i="2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H1524" i="2"/>
  <c r="Q1524" i="2" s="1"/>
  <c r="T1524" i="2" s="1"/>
  <c r="F1524" i="2"/>
  <c r="E1524" i="2"/>
  <c r="D1524" i="2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H1506" i="2"/>
  <c r="O1506" i="2" s="1"/>
  <c r="R1506" i="2" s="1"/>
  <c r="F1506" i="2"/>
  <c r="E1506" i="2"/>
  <c r="D1506" i="2"/>
  <c r="H1505" i="2"/>
  <c r="P1505" i="2" s="1"/>
  <c r="S1505" i="2" s="1"/>
  <c r="F1505" i="2"/>
  <c r="E1505" i="2"/>
  <c r="D1505" i="2"/>
  <c r="H1504" i="2"/>
  <c r="O1504" i="2" s="1"/>
  <c r="R1504" i="2" s="1"/>
  <c r="F1504" i="2"/>
  <c r="E1504" i="2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Y1759" i="1"/>
  <c r="F1759" i="1"/>
  <c r="L1759" i="1" s="1"/>
  <c r="N1759" i="1" s="1"/>
  <c r="D1759" i="1"/>
  <c r="C1759" i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F1752" i="1"/>
  <c r="L1752" i="1" s="1"/>
  <c r="N1752" i="1" s="1"/>
  <c r="D1752" i="1"/>
  <c r="C1752" i="1"/>
  <c r="Y1751" i="1"/>
  <c r="F1751" i="1"/>
  <c r="L1751" i="1" s="1"/>
  <c r="N1751" i="1" s="1"/>
  <c r="D1751" i="1"/>
  <c r="C1751" i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C1741" i="1"/>
  <c r="G1741" i="1" s="1"/>
  <c r="O1741" i="1" s="1"/>
  <c r="Y1740" i="1"/>
  <c r="F1740" i="1"/>
  <c r="L1740" i="1" s="1"/>
  <c r="N1740" i="1" s="1"/>
  <c r="D1740" i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C1733" i="1"/>
  <c r="G1733" i="1" s="1"/>
  <c r="O1733" i="1" s="1"/>
  <c r="Y1732" i="1"/>
  <c r="F1732" i="1"/>
  <c r="L1732" i="1" s="1"/>
  <c r="N1732" i="1" s="1"/>
  <c r="D1732" i="1"/>
  <c r="C1732" i="1"/>
  <c r="Y1731" i="1"/>
  <c r="F1731" i="1"/>
  <c r="L1731" i="1" s="1"/>
  <c r="N1731" i="1" s="1"/>
  <c r="D1731" i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F1719" i="1"/>
  <c r="L1719" i="1" s="1"/>
  <c r="N1719" i="1" s="1"/>
  <c r="D1719" i="1"/>
  <c r="C1719" i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F1702" i="1"/>
  <c r="K1702" i="1" s="1"/>
  <c r="M1702" i="1" s="1"/>
  <c r="D1702" i="1"/>
  <c r="H1702" i="1" s="1"/>
  <c r="P1702" i="1" s="1"/>
  <c r="C1702" i="1"/>
  <c r="Y1701" i="1"/>
  <c r="F1701" i="1"/>
  <c r="D1701" i="1"/>
  <c r="C1701" i="1"/>
  <c r="Y1700" i="1"/>
  <c r="F1700" i="1"/>
  <c r="K1700" i="1" s="1"/>
  <c r="M1700" i="1" s="1"/>
  <c r="D1700" i="1"/>
  <c r="H1700" i="1" s="1"/>
  <c r="P1700" i="1" s="1"/>
  <c r="C1700" i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F1692" i="1"/>
  <c r="K1692" i="1" s="1"/>
  <c r="M1692" i="1" s="1"/>
  <c r="D1692" i="1"/>
  <c r="C1692" i="1"/>
  <c r="Y1691" i="1"/>
  <c r="F1691" i="1"/>
  <c r="D1691" i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F1688" i="1"/>
  <c r="K1688" i="1" s="1"/>
  <c r="M1688" i="1" s="1"/>
  <c r="D1688" i="1"/>
  <c r="C1688" i="1"/>
  <c r="G1688" i="1" s="1"/>
  <c r="O1688" i="1" s="1"/>
  <c r="AA1688" i="1" s="1"/>
  <c r="AB1688" i="1" s="1"/>
  <c r="Y1687" i="1"/>
  <c r="F1687" i="1"/>
  <c r="K1687" i="1" s="1"/>
  <c r="M1687" i="1" s="1"/>
  <c r="D1687" i="1"/>
  <c r="C1687" i="1"/>
  <c r="Y1686" i="1"/>
  <c r="F1686" i="1"/>
  <c r="K1686" i="1" s="1"/>
  <c r="M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F1682" i="1"/>
  <c r="K1682" i="1" s="1"/>
  <c r="M1682" i="1" s="1"/>
  <c r="D1682" i="1"/>
  <c r="C1682" i="1"/>
  <c r="G1682" i="1" s="1"/>
  <c r="O1682" i="1" s="1"/>
  <c r="Y1681" i="1"/>
  <c r="F1681" i="1"/>
  <c r="K1681" i="1" s="1"/>
  <c r="M1681" i="1" s="1"/>
  <c r="D1681" i="1"/>
  <c r="C1681" i="1"/>
  <c r="Y1680" i="1"/>
  <c r="F1680" i="1"/>
  <c r="K1680" i="1" s="1"/>
  <c r="M1680" i="1" s="1"/>
  <c r="D1680" i="1"/>
  <c r="C1680" i="1"/>
  <c r="G1680" i="1" s="1"/>
  <c r="O1680" i="1" s="1"/>
  <c r="Y1679" i="1"/>
  <c r="F1679" i="1"/>
  <c r="K1679" i="1" s="1"/>
  <c r="M1679" i="1" s="1"/>
  <c r="D1679" i="1"/>
  <c r="C1679" i="1"/>
  <c r="Y1678" i="1"/>
  <c r="F1678" i="1"/>
  <c r="K1678" i="1" s="1"/>
  <c r="M1678" i="1" s="1"/>
  <c r="D1678" i="1"/>
  <c r="C1678" i="1"/>
  <c r="G1678" i="1" s="1"/>
  <c r="O1678" i="1" s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C1676" i="1"/>
  <c r="Y1675" i="1"/>
  <c r="F1675" i="1"/>
  <c r="K1675" i="1" s="1"/>
  <c r="M1675" i="1" s="1"/>
  <c r="D1675" i="1"/>
  <c r="C1675" i="1"/>
  <c r="Y1674" i="1"/>
  <c r="F1674" i="1"/>
  <c r="K1674" i="1" s="1"/>
  <c r="M1674" i="1" s="1"/>
  <c r="D1674" i="1"/>
  <c r="C1674" i="1"/>
  <c r="Y1673" i="1"/>
  <c r="F1673" i="1"/>
  <c r="K1673" i="1" s="1"/>
  <c r="M1673" i="1" s="1"/>
  <c r="D1673" i="1"/>
  <c r="C1673" i="1"/>
  <c r="Y1672" i="1"/>
  <c r="F1672" i="1"/>
  <c r="K1672" i="1" s="1"/>
  <c r="M1672" i="1" s="1"/>
  <c r="D1672" i="1"/>
  <c r="C1672" i="1"/>
  <c r="G1672" i="1" s="1"/>
  <c r="O1672" i="1" s="1"/>
  <c r="AA1672" i="1" s="1"/>
  <c r="AB1672" i="1" s="1"/>
  <c r="Y1671" i="1"/>
  <c r="F1671" i="1"/>
  <c r="K1671" i="1" s="1"/>
  <c r="M1671" i="1" s="1"/>
  <c r="D1671" i="1"/>
  <c r="C1671" i="1"/>
  <c r="Y1670" i="1"/>
  <c r="F1670" i="1"/>
  <c r="K1670" i="1" s="1"/>
  <c r="M1670" i="1" s="1"/>
  <c r="D1670" i="1"/>
  <c r="C1670" i="1"/>
  <c r="Y1669" i="1"/>
  <c r="F1669" i="1"/>
  <c r="K1669" i="1" s="1"/>
  <c r="M1669" i="1" s="1"/>
  <c r="D1669" i="1"/>
  <c r="C1669" i="1"/>
  <c r="Y1668" i="1"/>
  <c r="F1668" i="1"/>
  <c r="K1668" i="1" s="1"/>
  <c r="M1668" i="1" s="1"/>
  <c r="D1668" i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F1644" i="1"/>
  <c r="K1644" i="1" s="1"/>
  <c r="M1644" i="1" s="1"/>
  <c r="D1644" i="1"/>
  <c r="C1644" i="1"/>
  <c r="Y1643" i="1"/>
  <c r="F1643" i="1"/>
  <c r="K1643" i="1" s="1"/>
  <c r="M1643" i="1" s="1"/>
  <c r="D1643" i="1"/>
  <c r="C1643" i="1"/>
  <c r="Y1642" i="1"/>
  <c r="F1642" i="1"/>
  <c r="K1642" i="1" s="1"/>
  <c r="M1642" i="1" s="1"/>
  <c r="D1642" i="1"/>
  <c r="C1642" i="1"/>
  <c r="Y1641" i="1"/>
  <c r="F1641" i="1"/>
  <c r="K1641" i="1" s="1"/>
  <c r="M1641" i="1" s="1"/>
  <c r="D1641" i="1"/>
  <c r="C1641" i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G1641" i="1" l="1"/>
  <c r="O1641" i="1" s="1"/>
  <c r="G1642" i="1"/>
  <c r="O1642" i="1" s="1"/>
  <c r="G1643" i="1"/>
  <c r="O1643" i="1" s="1"/>
  <c r="G1644" i="1"/>
  <c r="O1644" i="1" s="1"/>
  <c r="G1668" i="1"/>
  <c r="O1668" i="1" s="1"/>
  <c r="G1670" i="1"/>
  <c r="O1670" i="1" s="1"/>
  <c r="J1504" i="2"/>
  <c r="V1504" i="2" s="1"/>
  <c r="P1541" i="2"/>
  <c r="S1541" i="2" s="1"/>
  <c r="J1695" i="2"/>
  <c r="V1695" i="2" s="1"/>
  <c r="K1722" i="2"/>
  <c r="W1722" i="2" s="1"/>
  <c r="H1644" i="1"/>
  <c r="P1644" i="1" s="1"/>
  <c r="H1669" i="1"/>
  <c r="P1669" i="1" s="1"/>
  <c r="H1670" i="1"/>
  <c r="P1670" i="1" s="1"/>
  <c r="H1731" i="1"/>
  <c r="P1731" i="1" s="1"/>
  <c r="H1732" i="1"/>
  <c r="P1732" i="1" s="1"/>
  <c r="H1733" i="1"/>
  <c r="P1733" i="1" s="1"/>
  <c r="H1740" i="1"/>
  <c r="P1740" i="1" s="1"/>
  <c r="H1741" i="1"/>
  <c r="P1741" i="1" s="1"/>
  <c r="G1749" i="1"/>
  <c r="O1749" i="1" s="1"/>
  <c r="AA1749" i="1" s="1"/>
  <c r="AB1749" i="1" s="1"/>
  <c r="G1751" i="1"/>
  <c r="O1751" i="1" s="1"/>
  <c r="G1752" i="1"/>
  <c r="O1752" i="1" s="1"/>
  <c r="G1757" i="1"/>
  <c r="O1757" i="1" s="1"/>
  <c r="G1759" i="1"/>
  <c r="O1759" i="1" s="1"/>
  <c r="G1760" i="1"/>
  <c r="O1760" i="1" s="1"/>
  <c r="J1539" i="2"/>
  <c r="V1539" i="2" s="1"/>
  <c r="J1541" i="2"/>
  <c r="V1541" i="2" s="1"/>
  <c r="Q1541" i="2"/>
  <c r="T1541" i="2" s="1"/>
  <c r="K1556" i="2"/>
  <c r="W1556" i="2" s="1"/>
  <c r="Q1572" i="2"/>
  <c r="T1572" i="2" s="1"/>
  <c r="J1597" i="2"/>
  <c r="V1597" i="2" s="1"/>
  <c r="J1598" i="2"/>
  <c r="V1598" i="2" s="1"/>
  <c r="K1531" i="2"/>
  <c r="W1531" i="2" s="1"/>
  <c r="K1539" i="2"/>
  <c r="W1539" i="2" s="1"/>
  <c r="K1541" i="2"/>
  <c r="W1541" i="2" s="1"/>
  <c r="K1564" i="2"/>
  <c r="W1564" i="2" s="1"/>
  <c r="H1679" i="1"/>
  <c r="P1679" i="1" s="1"/>
  <c r="H1680" i="1"/>
  <c r="P1680" i="1" s="1"/>
  <c r="H1681" i="1"/>
  <c r="P1681" i="1" s="1"/>
  <c r="H1682" i="1"/>
  <c r="P1682" i="1" s="1"/>
  <c r="K1646" i="2"/>
  <c r="W1646" i="2" s="1"/>
  <c r="J1683" i="2"/>
  <c r="V1683" i="2" s="1"/>
  <c r="I1697" i="2"/>
  <c r="U1697" i="2" s="1"/>
  <c r="P1697" i="2"/>
  <c r="S1697" i="2" s="1"/>
  <c r="J1759" i="2"/>
  <c r="V1759" i="2" s="1"/>
  <c r="J1761" i="2"/>
  <c r="V1761" i="2" s="1"/>
  <c r="G1674" i="1"/>
  <c r="O1674" i="1" s="1"/>
  <c r="G1676" i="1"/>
  <c r="O1676" i="1" s="1"/>
  <c r="L1700" i="1"/>
  <c r="N1700" i="1" s="1"/>
  <c r="G1719" i="1"/>
  <c r="O1719" i="1" s="1"/>
  <c r="J1554" i="2"/>
  <c r="V1554" i="2" s="1"/>
  <c r="J1586" i="2"/>
  <c r="V1586" i="2" s="1"/>
  <c r="J1653" i="2"/>
  <c r="V1653" i="2" s="1"/>
  <c r="J1655" i="2"/>
  <c r="V1655" i="2" s="1"/>
  <c r="Q1655" i="2"/>
  <c r="T1655" i="2" s="1"/>
  <c r="J1663" i="2"/>
  <c r="V1663" i="2" s="1"/>
  <c r="Q1663" i="2"/>
  <c r="T1663" i="2" s="1"/>
  <c r="J1676" i="2"/>
  <c r="V1676" i="2" s="1"/>
  <c r="J1679" i="2"/>
  <c r="V1679" i="2" s="1"/>
  <c r="Q1679" i="2"/>
  <c r="T1679" i="2" s="1"/>
  <c r="J1726" i="2"/>
  <c r="V1726" i="2" s="1"/>
  <c r="Q1726" i="2"/>
  <c r="T1726" i="2" s="1"/>
  <c r="J1737" i="2"/>
  <c r="V1737" i="2" s="1"/>
  <c r="J1766" i="2"/>
  <c r="V1766" i="2" s="1"/>
  <c r="H1675" i="1"/>
  <c r="P1675" i="1" s="1"/>
  <c r="H1676" i="1"/>
  <c r="P1676" i="1" s="1"/>
  <c r="AA1680" i="1"/>
  <c r="AB1680" i="1" s="1"/>
  <c r="H1691" i="1"/>
  <c r="P1691" i="1" s="1"/>
  <c r="H1692" i="1"/>
  <c r="P1692" i="1" s="1"/>
  <c r="G1700" i="1"/>
  <c r="O1700" i="1" s="1"/>
  <c r="H1771" i="1"/>
  <c r="P1771" i="1" s="1"/>
  <c r="I1498" i="2"/>
  <c r="U1498" i="2" s="1"/>
  <c r="I1506" i="2"/>
  <c r="U1506" i="2" s="1"/>
  <c r="Q1506" i="2"/>
  <c r="T1506" i="2" s="1"/>
  <c r="I1562" i="2"/>
  <c r="U1562" i="2" s="1"/>
  <c r="P1562" i="2"/>
  <c r="S1562" i="2" s="1"/>
  <c r="K1565" i="2"/>
  <c r="W1565" i="2" s="1"/>
  <c r="Q1574" i="2"/>
  <c r="T1574" i="2" s="1"/>
  <c r="K1582" i="2"/>
  <c r="W1582" i="2" s="1"/>
  <c r="I1607" i="2"/>
  <c r="U1607" i="2" s="1"/>
  <c r="K1652" i="2"/>
  <c r="W1652" i="2" s="1"/>
  <c r="I1660" i="2"/>
  <c r="U1660" i="2" s="1"/>
  <c r="P1660" i="2"/>
  <c r="S1660" i="2" s="1"/>
  <c r="K1663" i="2"/>
  <c r="W1663" i="2" s="1"/>
  <c r="Q1667" i="2"/>
  <c r="T1667" i="2" s="1"/>
  <c r="K1679" i="2"/>
  <c r="W1679" i="2" s="1"/>
  <c r="Q1683" i="2"/>
  <c r="T1683" i="2" s="1"/>
  <c r="K1691" i="2"/>
  <c r="W1691" i="2" s="1"/>
  <c r="I1701" i="2"/>
  <c r="U1701" i="2" s="1"/>
  <c r="P1701" i="2"/>
  <c r="S1701" i="2" s="1"/>
  <c r="K1706" i="2"/>
  <c r="W1706" i="2" s="1"/>
  <c r="K1710" i="2"/>
  <c r="W1710" i="2" s="1"/>
  <c r="I1717" i="2"/>
  <c r="U1717" i="2" s="1"/>
  <c r="P1717" i="2"/>
  <c r="S1717" i="2" s="1"/>
  <c r="I1732" i="2"/>
  <c r="U1732" i="2" s="1"/>
  <c r="P1732" i="2"/>
  <c r="S1732" i="2" s="1"/>
  <c r="I1741" i="2"/>
  <c r="U1741" i="2" s="1"/>
  <c r="Q1741" i="2"/>
  <c r="T1741" i="2" s="1"/>
  <c r="P1761" i="2"/>
  <c r="S1761" i="2" s="1"/>
  <c r="K1762" i="2"/>
  <c r="W1762" i="2" s="1"/>
  <c r="K1766" i="2"/>
  <c r="W1766" i="2" s="1"/>
  <c r="L1692" i="1"/>
  <c r="N1692" i="1" s="1"/>
  <c r="K1504" i="2"/>
  <c r="W1504" i="2" s="1"/>
  <c r="K1506" i="2"/>
  <c r="W1506" i="2" s="1"/>
  <c r="I1524" i="2"/>
  <c r="U1524" i="2" s="1"/>
  <c r="P1524" i="2"/>
  <c r="S1524" i="2" s="1"/>
  <c r="J1547" i="2"/>
  <c r="V1547" i="2" s="1"/>
  <c r="J1549" i="2"/>
  <c r="V1549" i="2" s="1"/>
  <c r="I1554" i="2"/>
  <c r="U1554" i="2" s="1"/>
  <c r="P1554" i="2"/>
  <c r="S1554" i="2" s="1"/>
  <c r="K1559" i="2"/>
  <c r="W1559" i="2" s="1"/>
  <c r="K1562" i="2"/>
  <c r="W1562" i="2" s="1"/>
  <c r="J1564" i="2"/>
  <c r="V1564" i="2" s="1"/>
  <c r="I1565" i="2"/>
  <c r="U1565" i="2" s="1"/>
  <c r="Q1565" i="2"/>
  <c r="T1565" i="2" s="1"/>
  <c r="P1586" i="2"/>
  <c r="S1586" i="2" s="1"/>
  <c r="K1607" i="2"/>
  <c r="W1607" i="2" s="1"/>
  <c r="I1631" i="2"/>
  <c r="U1631" i="2" s="1"/>
  <c r="I1655" i="2"/>
  <c r="U1655" i="2" s="1"/>
  <c r="P1655" i="2"/>
  <c r="S1655" i="2" s="1"/>
  <c r="K1656" i="2"/>
  <c r="W1656" i="2" s="1"/>
  <c r="K1660" i="2"/>
  <c r="W1660" i="2" s="1"/>
  <c r="I1663" i="2"/>
  <c r="U1663" i="2" s="1"/>
  <c r="P1663" i="2"/>
  <c r="S1663" i="2" s="1"/>
  <c r="I1679" i="2"/>
  <c r="U1679" i="2" s="1"/>
  <c r="P1679" i="2"/>
  <c r="S1679" i="2" s="1"/>
  <c r="J1686" i="2"/>
  <c r="V1686" i="2" s="1"/>
  <c r="I1693" i="2"/>
  <c r="U1693" i="2" s="1"/>
  <c r="P1693" i="2"/>
  <c r="S1693" i="2" s="1"/>
  <c r="K1699" i="2"/>
  <c r="W1699" i="2" s="1"/>
  <c r="J1703" i="2"/>
  <c r="V1703" i="2" s="1"/>
  <c r="I1710" i="2"/>
  <c r="U1710" i="2" s="1"/>
  <c r="P1710" i="2"/>
  <c r="S1710" i="2" s="1"/>
  <c r="J1723" i="2"/>
  <c r="V1723" i="2" s="1"/>
  <c r="I1726" i="2"/>
  <c r="U1726" i="2" s="1"/>
  <c r="O1726" i="2"/>
  <c r="R1726" i="2" s="1"/>
  <c r="K1729" i="2"/>
  <c r="W1729" i="2" s="1"/>
  <c r="J1733" i="2"/>
  <c r="V1733" i="2" s="1"/>
  <c r="I1737" i="2"/>
  <c r="U1737" i="2" s="1"/>
  <c r="Q1737" i="2"/>
  <c r="T1737" i="2" s="1"/>
  <c r="J1744" i="2"/>
  <c r="V1744" i="2" s="1"/>
  <c r="I1751" i="2"/>
  <c r="U1751" i="2" s="1"/>
  <c r="O1751" i="2"/>
  <c r="R1751" i="2" s="1"/>
  <c r="I1766" i="2"/>
  <c r="U1766" i="2" s="1"/>
  <c r="H1568" i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H1461" i="2"/>
  <c r="O1461" i="2" s="1"/>
  <c r="R1461" i="2" s="1"/>
  <c r="F1461" i="2"/>
  <c r="E1461" i="2"/>
  <c r="D1461" i="2"/>
  <c r="H1460" i="2"/>
  <c r="O1460" i="2" s="1"/>
  <c r="R1460" i="2" s="1"/>
  <c r="F1460" i="2"/>
  <c r="E1460" i="2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H1453" i="2"/>
  <c r="O1453" i="2" s="1"/>
  <c r="R1453" i="2" s="1"/>
  <c r="F1453" i="2"/>
  <c r="E1453" i="2"/>
  <c r="D1453" i="2"/>
  <c r="H1452" i="2"/>
  <c r="O1452" i="2" s="1"/>
  <c r="R1452" i="2" s="1"/>
  <c r="F1452" i="2"/>
  <c r="E1452" i="2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H1425" i="2"/>
  <c r="P1425" i="2" s="1"/>
  <c r="S1425" i="2" s="1"/>
  <c r="F1425" i="2"/>
  <c r="E1425" i="2"/>
  <c r="D1425" i="2"/>
  <c r="H1424" i="2"/>
  <c r="F1424" i="2"/>
  <c r="E1424" i="2"/>
  <c r="D1424" i="2"/>
  <c r="H1423" i="2"/>
  <c r="P1423" i="2" s="1"/>
  <c r="S1423" i="2" s="1"/>
  <c r="F1423" i="2"/>
  <c r="E1423" i="2"/>
  <c r="D1423" i="2"/>
  <c r="H1422" i="2"/>
  <c r="F1422" i="2"/>
  <c r="E1422" i="2"/>
  <c r="D1422" i="2"/>
  <c r="H1421" i="2"/>
  <c r="O1421" i="2" s="1"/>
  <c r="R1421" i="2" s="1"/>
  <c r="F1421" i="2"/>
  <c r="E1421" i="2"/>
  <c r="D1421" i="2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H1383" i="2"/>
  <c r="O1383" i="2" s="1"/>
  <c r="R1383" i="2" s="1"/>
  <c r="F1383" i="2"/>
  <c r="E1383" i="2"/>
  <c r="D1383" i="2"/>
  <c r="H1382" i="2"/>
  <c r="O1382" i="2" s="1"/>
  <c r="R1382" i="2" s="1"/>
  <c r="F1382" i="2"/>
  <c r="E1382" i="2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H1365" i="2"/>
  <c r="O1365" i="2" s="1"/>
  <c r="R1365" i="2" s="1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H1340" i="2"/>
  <c r="O1340" i="2" s="1"/>
  <c r="R1340" i="2" s="1"/>
  <c r="F1340" i="2"/>
  <c r="E1340" i="2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D1337" i="2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H1319" i="2"/>
  <c r="O1319" i="2" s="1"/>
  <c r="R1319" i="2" s="1"/>
  <c r="F1319" i="2"/>
  <c r="E1319" i="2"/>
  <c r="D1319" i="2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H1307" i="2"/>
  <c r="O1307" i="2" s="1"/>
  <c r="R1307" i="2" s="1"/>
  <c r="F1307" i="2"/>
  <c r="E1307" i="2"/>
  <c r="D1307" i="2"/>
  <c r="H1306" i="2"/>
  <c r="O1306" i="2" s="1"/>
  <c r="R1306" i="2" s="1"/>
  <c r="F1306" i="2"/>
  <c r="E1306" i="2"/>
  <c r="D1306" i="2"/>
  <c r="H1305" i="2"/>
  <c r="O1305" i="2" s="1"/>
  <c r="R1305" i="2" s="1"/>
  <c r="F1305" i="2"/>
  <c r="E1305" i="2"/>
  <c r="D1305" i="2"/>
  <c r="H1304" i="2"/>
  <c r="O1304" i="2" s="1"/>
  <c r="R1304" i="2" s="1"/>
  <c r="F1304" i="2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H1295" i="2"/>
  <c r="O1295" i="2" s="1"/>
  <c r="R1295" i="2" s="1"/>
  <c r="F1295" i="2"/>
  <c r="E1295" i="2"/>
  <c r="D1295" i="2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F1452" i="1"/>
  <c r="K1452" i="1" s="1"/>
  <c r="M1452" i="1" s="1"/>
  <c r="D1452" i="1"/>
  <c r="C1452" i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F1425" i="1"/>
  <c r="L1425" i="1" s="1"/>
  <c r="N1425" i="1" s="1"/>
  <c r="D1425" i="1"/>
  <c r="C1425" i="1"/>
  <c r="Y1424" i="1"/>
  <c r="F1424" i="1"/>
  <c r="L1424" i="1" s="1"/>
  <c r="N1424" i="1" s="1"/>
  <c r="D1424" i="1"/>
  <c r="C1424" i="1"/>
  <c r="Y1423" i="1"/>
  <c r="F1423" i="1"/>
  <c r="D1423" i="1"/>
  <c r="C1423" i="1"/>
  <c r="Y1422" i="1"/>
  <c r="F1422" i="1"/>
  <c r="D1422" i="1"/>
  <c r="C1422" i="1"/>
  <c r="Y1421" i="1"/>
  <c r="F1421" i="1"/>
  <c r="L1421" i="1" s="1"/>
  <c r="N1421" i="1" s="1"/>
  <c r="D1421" i="1"/>
  <c r="C1421" i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C1357" i="1"/>
  <c r="Y1356" i="1"/>
  <c r="F1356" i="1"/>
  <c r="L1356" i="1" s="1"/>
  <c r="N1356" i="1" s="1"/>
  <c r="D1356" i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F1319" i="1"/>
  <c r="K1319" i="1" s="1"/>
  <c r="M1319" i="1" s="1"/>
  <c r="D1319" i="1"/>
  <c r="C1319" i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H1307" i="1" l="1"/>
  <c r="P1307" i="1" s="1"/>
  <c r="H1309" i="1"/>
  <c r="P1309" i="1" s="1"/>
  <c r="K1304" i="2"/>
  <c r="W1304" i="2" s="1"/>
  <c r="H1346" i="1"/>
  <c r="P1346" i="1" s="1"/>
  <c r="H1354" i="1"/>
  <c r="P1354" i="1" s="1"/>
  <c r="H1356" i="1"/>
  <c r="P1356" i="1" s="1"/>
  <c r="H1357" i="1"/>
  <c r="P1357" i="1" s="1"/>
  <c r="H1436" i="1"/>
  <c r="P1436" i="1" s="1"/>
  <c r="H1440" i="1"/>
  <c r="P1440" i="1" s="1"/>
  <c r="H1449" i="1"/>
  <c r="P1449" i="1" s="1"/>
  <c r="J1398" i="2"/>
  <c r="V1398" i="2" s="1"/>
  <c r="I1421" i="2"/>
  <c r="U1421" i="2" s="1"/>
  <c r="I1423" i="2"/>
  <c r="U1423" i="2" s="1"/>
  <c r="I1425" i="2"/>
  <c r="U1425" i="2" s="1"/>
  <c r="Q1425" i="2"/>
  <c r="T1425" i="2" s="1"/>
  <c r="K1469" i="2"/>
  <c r="W1469" i="2" s="1"/>
  <c r="J1307" i="2"/>
  <c r="V1307" i="2" s="1"/>
  <c r="J1421" i="2"/>
  <c r="V1421" i="2" s="1"/>
  <c r="J1423" i="2"/>
  <c r="V1423" i="2" s="1"/>
  <c r="L1319" i="1"/>
  <c r="N1319" i="1" s="1"/>
  <c r="G1385" i="1"/>
  <c r="O1385" i="1" s="1"/>
  <c r="G1421" i="1"/>
  <c r="O1421" i="1" s="1"/>
  <c r="G1422" i="1"/>
  <c r="O1422" i="1" s="1"/>
  <c r="G1423" i="1"/>
  <c r="O1423" i="1" s="1"/>
  <c r="G1424" i="1"/>
  <c r="O1424" i="1" s="1"/>
  <c r="G1425" i="1"/>
  <c r="O1425" i="1" s="1"/>
  <c r="L1452" i="1"/>
  <c r="N1452" i="1" s="1"/>
  <c r="I1306" i="2"/>
  <c r="U1306" i="2" s="1"/>
  <c r="P1306" i="2"/>
  <c r="S1306" i="2" s="1"/>
  <c r="J1319" i="2"/>
  <c r="V1319" i="2" s="1"/>
  <c r="I1337" i="2"/>
  <c r="U1337" i="2" s="1"/>
  <c r="J1382" i="2"/>
  <c r="V1382" i="2" s="1"/>
  <c r="I1383" i="2"/>
  <c r="U1383" i="2" s="1"/>
  <c r="P1383" i="2"/>
  <c r="S1383" i="2" s="1"/>
  <c r="Q1412" i="2"/>
  <c r="T1412" i="2" s="1"/>
  <c r="J1452" i="2"/>
  <c r="V1452" i="2" s="1"/>
  <c r="J1453" i="2"/>
  <c r="V1453" i="2" s="1"/>
  <c r="I1461" i="2"/>
  <c r="U1461" i="2" s="1"/>
  <c r="P1461" i="2"/>
  <c r="S1461" i="2" s="1"/>
  <c r="G1319" i="1"/>
  <c r="O1319" i="1" s="1"/>
  <c r="H1421" i="1"/>
  <c r="P1421" i="1" s="1"/>
  <c r="H1422" i="1"/>
  <c r="P1422" i="1" s="1"/>
  <c r="H1425" i="1"/>
  <c r="P1425" i="1" s="1"/>
  <c r="G1445" i="1"/>
  <c r="O1445" i="1" s="1"/>
  <c r="G1452" i="1"/>
  <c r="O1452" i="1" s="1"/>
  <c r="J1306" i="2"/>
  <c r="V1306" i="2" s="1"/>
  <c r="I1307" i="2"/>
  <c r="U1307" i="2" s="1"/>
  <c r="P1307" i="2"/>
  <c r="S1307" i="2" s="1"/>
  <c r="K1315" i="2"/>
  <c r="W1315" i="2" s="1"/>
  <c r="J1337" i="2"/>
  <c r="V1337" i="2" s="1"/>
  <c r="J1340" i="2"/>
  <c r="V1340" i="2" s="1"/>
  <c r="K1453" i="2"/>
  <c r="W1453" i="2" s="1"/>
  <c r="J1460" i="2"/>
  <c r="V1460" i="2" s="1"/>
  <c r="J1461" i="2"/>
  <c r="V1461" i="2" s="1"/>
  <c r="AA1521" i="1"/>
  <c r="AB1521" i="1" s="1"/>
  <c r="AA1676" i="1"/>
  <c r="AB1676" i="1" s="1"/>
  <c r="K1425" i="1"/>
  <c r="M1425" i="1" s="1"/>
  <c r="I1295" i="2"/>
  <c r="U1295" i="2" s="1"/>
  <c r="P1295" i="2"/>
  <c r="S1295" i="2" s="1"/>
  <c r="I1319" i="2"/>
  <c r="U1319" i="2" s="1"/>
  <c r="Q1319" i="2"/>
  <c r="T1319" i="2" s="1"/>
  <c r="Q1382" i="2"/>
  <c r="T1382" i="2" s="1"/>
  <c r="Q1406" i="2"/>
  <c r="T1406" i="2" s="1"/>
  <c r="I1453" i="2"/>
  <c r="U1453" i="2" s="1"/>
  <c r="P1453" i="2"/>
  <c r="S1453" i="2" s="1"/>
  <c r="AA1385" i="1"/>
  <c r="AB1385" i="1" s="1"/>
  <c r="L1318" i="1"/>
  <c r="N1318" i="1" s="1"/>
  <c r="G1343" i="1"/>
  <c r="O1343" i="1" s="1"/>
  <c r="G1430" i="1"/>
  <c r="O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40" i="1" l="1"/>
  <c r="AB1340" i="1" s="1"/>
  <c r="AA1430" i="1"/>
  <c r="AB1430" i="1" s="1"/>
  <c r="AA1369" i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H1287" i="2"/>
  <c r="O1287" i="2" s="1"/>
  <c r="R1287" i="2" s="1"/>
  <c r="F1287" i="2"/>
  <c r="E1287" i="2"/>
  <c r="D1287" i="2"/>
  <c r="H1286" i="2"/>
  <c r="F1286" i="2"/>
  <c r="E1286" i="2"/>
  <c r="D1286" i="2"/>
  <c r="H1285" i="2"/>
  <c r="O1285" i="2" s="1"/>
  <c r="R1285" i="2" s="1"/>
  <c r="F1285" i="2"/>
  <c r="E1285" i="2"/>
  <c r="D1285" i="2"/>
  <c r="H1284" i="2"/>
  <c r="O1284" i="2" s="1"/>
  <c r="R1284" i="2" s="1"/>
  <c r="F1284" i="2"/>
  <c r="E1284" i="2"/>
  <c r="D1284" i="2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H1260" i="2"/>
  <c r="Q1260" i="2" s="1"/>
  <c r="T1260" i="2" s="1"/>
  <c r="F1260" i="2"/>
  <c r="E1260" i="2"/>
  <c r="D1260" i="2"/>
  <c r="H1259" i="2"/>
  <c r="P1259" i="2" s="1"/>
  <c r="S1259" i="2" s="1"/>
  <c r="F1259" i="2"/>
  <c r="E1259" i="2"/>
  <c r="D1259" i="2"/>
  <c r="H1258" i="2"/>
  <c r="Q1258" i="2" s="1"/>
  <c r="T1258" i="2" s="1"/>
  <c r="F1258" i="2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H1235" i="2"/>
  <c r="O1235" i="2" s="1"/>
  <c r="R1235" i="2" s="1"/>
  <c r="F1235" i="2"/>
  <c r="E1235" i="2"/>
  <c r="J1235" i="2" s="1"/>
  <c r="V1235" i="2" s="1"/>
  <c r="D1235" i="2"/>
  <c r="H1234" i="2"/>
  <c r="O1234" i="2" s="1"/>
  <c r="R1234" i="2" s="1"/>
  <c r="F1234" i="2"/>
  <c r="E1234" i="2"/>
  <c r="D1234" i="2"/>
  <c r="H1233" i="2"/>
  <c r="O1233" i="2" s="1"/>
  <c r="R1233" i="2" s="1"/>
  <c r="F1233" i="2"/>
  <c r="E1233" i="2"/>
  <c r="D1233" i="2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H1230" i="2"/>
  <c r="O1230" i="2" s="1"/>
  <c r="R1230" i="2" s="1"/>
  <c r="F1230" i="2"/>
  <c r="E1230" i="2"/>
  <c r="D1230" i="2"/>
  <c r="H1229" i="2"/>
  <c r="O1229" i="2" s="1"/>
  <c r="R1229" i="2" s="1"/>
  <c r="F1229" i="2"/>
  <c r="E1229" i="2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H1212" i="2"/>
  <c r="O1212" i="2" s="1"/>
  <c r="R1212" i="2" s="1"/>
  <c r="F1212" i="2"/>
  <c r="E1212" i="2"/>
  <c r="D1212" i="2"/>
  <c r="H1211" i="2"/>
  <c r="F1211" i="2"/>
  <c r="E1211" i="2"/>
  <c r="D1211" i="2"/>
  <c r="H1210" i="2"/>
  <c r="O1210" i="2" s="1"/>
  <c r="R1210" i="2" s="1"/>
  <c r="F1210" i="2"/>
  <c r="E1210" i="2"/>
  <c r="D1210" i="2"/>
  <c r="H1209" i="2"/>
  <c r="F1209" i="2"/>
  <c r="E1209" i="2"/>
  <c r="D1209" i="2"/>
  <c r="H1208" i="2"/>
  <c r="O1208" i="2" s="1"/>
  <c r="R1208" i="2" s="1"/>
  <c r="F1208" i="2"/>
  <c r="E1208" i="2"/>
  <c r="D1208" i="2"/>
  <c r="H1207" i="2"/>
  <c r="F1207" i="2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E1196" i="2"/>
  <c r="D1196" i="2"/>
  <c r="H1195" i="2"/>
  <c r="F1195" i="2"/>
  <c r="E1195" i="2"/>
  <c r="D1195" i="2"/>
  <c r="H1194" i="2"/>
  <c r="O1194" i="2" s="1"/>
  <c r="R1194" i="2" s="1"/>
  <c r="F1194" i="2"/>
  <c r="E1194" i="2"/>
  <c r="D1194" i="2"/>
  <c r="H1193" i="2"/>
  <c r="F1193" i="2"/>
  <c r="E1193" i="2"/>
  <c r="D1193" i="2"/>
  <c r="H1192" i="2"/>
  <c r="O1192" i="2" s="1"/>
  <c r="R1192" i="2" s="1"/>
  <c r="F1192" i="2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H1135" i="2"/>
  <c r="O1135" i="2" s="1"/>
  <c r="R1135" i="2" s="1"/>
  <c r="F1135" i="2"/>
  <c r="E1135" i="2"/>
  <c r="D1135" i="2"/>
  <c r="H1134" i="2"/>
  <c r="O1134" i="2" s="1"/>
  <c r="R1134" i="2" s="1"/>
  <c r="F1134" i="2"/>
  <c r="E1134" i="2"/>
  <c r="D1134" i="2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H1128" i="2"/>
  <c r="O1128" i="2" s="1"/>
  <c r="R1128" i="2" s="1"/>
  <c r="F1128" i="2"/>
  <c r="E1128" i="2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H1119" i="2"/>
  <c r="O1119" i="2" s="1"/>
  <c r="R1119" i="2" s="1"/>
  <c r="F1119" i="2"/>
  <c r="E1119" i="2"/>
  <c r="D1119" i="2"/>
  <c r="H1118" i="2"/>
  <c r="O1118" i="2" s="1"/>
  <c r="R1118" i="2" s="1"/>
  <c r="F1118" i="2"/>
  <c r="E1118" i="2"/>
  <c r="D1118" i="2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E1112" i="2"/>
  <c r="D1112" i="2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H1071" i="2"/>
  <c r="Q1071" i="2" s="1"/>
  <c r="T1071" i="2" s="1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H1058" i="2"/>
  <c r="O1058" i="2" s="1"/>
  <c r="R1058" i="2" s="1"/>
  <c r="F1058" i="2"/>
  <c r="E1058" i="2"/>
  <c r="D1058" i="2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H1051" i="2"/>
  <c r="O1051" i="2" s="1"/>
  <c r="R1051" i="2" s="1"/>
  <c r="F1051" i="2"/>
  <c r="E1051" i="2"/>
  <c r="D1051" i="2"/>
  <c r="H1050" i="2"/>
  <c r="O1050" i="2" s="1"/>
  <c r="R1050" i="2" s="1"/>
  <c r="F1050" i="2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H1035" i="2"/>
  <c r="O1035" i="2" s="1"/>
  <c r="R1035" i="2" s="1"/>
  <c r="F1035" i="2"/>
  <c r="E1035" i="2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H996" i="2"/>
  <c r="O996" i="2" s="1"/>
  <c r="R996" i="2" s="1"/>
  <c r="F996" i="2"/>
  <c r="K996" i="2" s="1"/>
  <c r="W996" i="2" s="1"/>
  <c r="E996" i="2"/>
  <c r="J996" i="2" s="1"/>
  <c r="V996" i="2" s="1"/>
  <c r="D996" i="2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H977" i="2"/>
  <c r="O977" i="2" s="1"/>
  <c r="R977" i="2" s="1"/>
  <c r="F977" i="2"/>
  <c r="E977" i="2"/>
  <c r="D977" i="2"/>
  <c r="H976" i="2"/>
  <c r="F976" i="2"/>
  <c r="E976" i="2"/>
  <c r="D976" i="2"/>
  <c r="H975" i="2"/>
  <c r="O975" i="2" s="1"/>
  <c r="R975" i="2" s="1"/>
  <c r="F975" i="2"/>
  <c r="E975" i="2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E953" i="2"/>
  <c r="D953" i="2"/>
  <c r="H952" i="2"/>
  <c r="F952" i="2"/>
  <c r="E952" i="2"/>
  <c r="D952" i="2"/>
  <c r="H951" i="2"/>
  <c r="O951" i="2" s="1"/>
  <c r="R951" i="2" s="1"/>
  <c r="F951" i="2"/>
  <c r="E951" i="2"/>
  <c r="D951" i="2"/>
  <c r="H950" i="2"/>
  <c r="F950" i="2"/>
  <c r="E950" i="2"/>
  <c r="D950" i="2"/>
  <c r="H949" i="2"/>
  <c r="O949" i="2" s="1"/>
  <c r="R949" i="2" s="1"/>
  <c r="F949" i="2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E937" i="2"/>
  <c r="D937" i="2"/>
  <c r="H936" i="2"/>
  <c r="F936" i="2"/>
  <c r="E936" i="2"/>
  <c r="D936" i="2"/>
  <c r="H935" i="2"/>
  <c r="O935" i="2" s="1"/>
  <c r="R935" i="2" s="1"/>
  <c r="F935" i="2"/>
  <c r="E935" i="2"/>
  <c r="D935" i="2"/>
  <c r="H934" i="2"/>
  <c r="F934" i="2"/>
  <c r="E934" i="2"/>
  <c r="D934" i="2"/>
  <c r="H933" i="2"/>
  <c r="O933" i="2" s="1"/>
  <c r="R933" i="2" s="1"/>
  <c r="F933" i="2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H895" i="2"/>
  <c r="O895" i="2" s="1"/>
  <c r="R895" i="2" s="1"/>
  <c r="F895" i="2"/>
  <c r="K895" i="2" s="1"/>
  <c r="W895" i="2" s="1"/>
  <c r="E895" i="2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H889" i="2"/>
  <c r="O889" i="2" s="1"/>
  <c r="R889" i="2" s="1"/>
  <c r="F889" i="2"/>
  <c r="E889" i="2"/>
  <c r="D889" i="2"/>
  <c r="H888" i="2"/>
  <c r="F888" i="2"/>
  <c r="E888" i="2"/>
  <c r="D888" i="2"/>
  <c r="H887" i="2"/>
  <c r="O887" i="2" s="1"/>
  <c r="R887" i="2" s="1"/>
  <c r="F887" i="2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H861" i="2"/>
  <c r="O861" i="2" s="1"/>
  <c r="R861" i="2" s="1"/>
  <c r="F861" i="2"/>
  <c r="E861" i="2"/>
  <c r="D861" i="2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D846" i="2"/>
  <c r="I846" i="2" s="1"/>
  <c r="U846" i="2" s="1"/>
  <c r="H845" i="2"/>
  <c r="Q845" i="2" s="1"/>
  <c r="T845" i="2" s="1"/>
  <c r="F845" i="2"/>
  <c r="E845" i="2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H817" i="2"/>
  <c r="Q817" i="2" s="1"/>
  <c r="T817" i="2" s="1"/>
  <c r="F817" i="2"/>
  <c r="K817" i="2" s="1"/>
  <c r="W817" i="2" s="1"/>
  <c r="E817" i="2"/>
  <c r="J817" i="2" s="1"/>
  <c r="V817" i="2" s="1"/>
  <c r="D817" i="2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H796" i="2"/>
  <c r="Q796" i="2" s="1"/>
  <c r="T796" i="2" s="1"/>
  <c r="F796" i="2"/>
  <c r="E796" i="2"/>
  <c r="D796" i="2"/>
  <c r="H795" i="2"/>
  <c r="O795" i="2" s="1"/>
  <c r="R795" i="2" s="1"/>
  <c r="F795" i="2"/>
  <c r="E795" i="2"/>
  <c r="D795" i="2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D790" i="2"/>
  <c r="I790" i="2" s="1"/>
  <c r="U790" i="2" s="1"/>
  <c r="H789" i="2"/>
  <c r="Q789" i="2" s="1"/>
  <c r="T789" i="2" s="1"/>
  <c r="F789" i="2"/>
  <c r="E789" i="2"/>
  <c r="D789" i="2"/>
  <c r="H788" i="2"/>
  <c r="Q788" i="2" s="1"/>
  <c r="T788" i="2" s="1"/>
  <c r="F788" i="2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C1221" i="1"/>
  <c r="G1221" i="1" s="1"/>
  <c r="O1221" i="1" s="1"/>
  <c r="Y1220" i="1"/>
  <c r="F1220" i="1"/>
  <c r="L1220" i="1" s="1"/>
  <c r="N1220" i="1" s="1"/>
  <c r="D1220" i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Y1184" i="1"/>
  <c r="F1184" i="1"/>
  <c r="L1184" i="1" s="1"/>
  <c r="N1184" i="1" s="1"/>
  <c r="D1184" i="1"/>
  <c r="C1184" i="1"/>
  <c r="Y1183" i="1"/>
  <c r="F1183" i="1"/>
  <c r="L1183" i="1" s="1"/>
  <c r="N1183" i="1" s="1"/>
  <c r="D1183" i="1"/>
  <c r="C1183" i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Y1180" i="1"/>
  <c r="F1180" i="1"/>
  <c r="L1180" i="1" s="1"/>
  <c r="N1180" i="1" s="1"/>
  <c r="D1180" i="1"/>
  <c r="C1180" i="1"/>
  <c r="Y1179" i="1"/>
  <c r="F1179" i="1"/>
  <c r="L1179" i="1" s="1"/>
  <c r="N1179" i="1" s="1"/>
  <c r="D1179" i="1"/>
  <c r="C1179" i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Y1176" i="1"/>
  <c r="F1176" i="1"/>
  <c r="L1176" i="1" s="1"/>
  <c r="N1176" i="1" s="1"/>
  <c r="D1176" i="1"/>
  <c r="C1176" i="1"/>
  <c r="Y1175" i="1"/>
  <c r="F1175" i="1"/>
  <c r="L1175" i="1" s="1"/>
  <c r="N1175" i="1" s="1"/>
  <c r="D1175" i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F1153" i="1"/>
  <c r="K1153" i="1" s="1"/>
  <c r="M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F1139" i="1"/>
  <c r="D1139" i="1"/>
  <c r="C1139" i="1"/>
  <c r="Y1138" i="1"/>
  <c r="F1138" i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C1074" i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C1070" i="1"/>
  <c r="Y1069" i="1"/>
  <c r="F1069" i="1"/>
  <c r="L1069" i="1" s="1"/>
  <c r="N1069" i="1" s="1"/>
  <c r="D1069" i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F1024" i="1"/>
  <c r="K1024" i="1" s="1"/>
  <c r="M1024" i="1" s="1"/>
  <c r="D1024" i="1"/>
  <c r="H1024" i="1" s="1"/>
  <c r="P1024" i="1" s="1"/>
  <c r="C1024" i="1"/>
  <c r="Y1023" i="1"/>
  <c r="F1023" i="1"/>
  <c r="K1023" i="1" s="1"/>
  <c r="M1023" i="1" s="1"/>
  <c r="D1023" i="1"/>
  <c r="C1023" i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Y1019" i="1"/>
  <c r="F1019" i="1"/>
  <c r="K1019" i="1" s="1"/>
  <c r="M1019" i="1" s="1"/>
  <c r="D1019" i="1"/>
  <c r="C1019" i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Y1007" i="1"/>
  <c r="F1007" i="1"/>
  <c r="K1007" i="1" s="1"/>
  <c r="M1007" i="1" s="1"/>
  <c r="D1007" i="1"/>
  <c r="C1007" i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Y1003" i="1"/>
  <c r="F1003" i="1"/>
  <c r="K1003" i="1" s="1"/>
  <c r="M1003" i="1" s="1"/>
  <c r="D1003" i="1"/>
  <c r="C1003" i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F826" i="1"/>
  <c r="L826" i="1" s="1"/>
  <c r="N826" i="1" s="1"/>
  <c r="D826" i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K1275" i="1" l="1"/>
  <c r="M1275" i="1" s="1"/>
  <c r="I808" i="2"/>
  <c r="U808" i="2" s="1"/>
  <c r="I817" i="2"/>
  <c r="U817" i="2" s="1"/>
  <c r="O817" i="2"/>
  <c r="R817" i="2" s="1"/>
  <c r="J870" i="2"/>
  <c r="V870" i="2" s="1"/>
  <c r="J876" i="2"/>
  <c r="V876" i="2" s="1"/>
  <c r="J881" i="2"/>
  <c r="V881" i="2" s="1"/>
  <c r="I889" i="2"/>
  <c r="U889" i="2" s="1"/>
  <c r="Q889" i="2"/>
  <c r="T889" i="2" s="1"/>
  <c r="I996" i="2"/>
  <c r="U996" i="2" s="1"/>
  <c r="P996" i="2"/>
  <c r="S996" i="2" s="1"/>
  <c r="J1030" i="2"/>
  <c r="V1030" i="2" s="1"/>
  <c r="Q1035" i="2"/>
  <c r="T1035" i="2" s="1"/>
  <c r="K1050" i="2"/>
  <c r="W1050" i="2" s="1"/>
  <c r="K1051" i="2"/>
  <c r="W1051" i="2" s="1"/>
  <c r="Q1100" i="2"/>
  <c r="T1100" i="2" s="1"/>
  <c r="K1128" i="2"/>
  <c r="W1128" i="2" s="1"/>
  <c r="I1230" i="2"/>
  <c r="U1230" i="2" s="1"/>
  <c r="P1230" i="2"/>
  <c r="S1230" i="2" s="1"/>
  <c r="J1279" i="2"/>
  <c r="V1279" i="2" s="1"/>
  <c r="J1229" i="2"/>
  <c r="V1229" i="2" s="1"/>
  <c r="J1230" i="2"/>
  <c r="V1230" i="2" s="1"/>
  <c r="Q1230" i="2"/>
  <c r="T1230" i="2" s="1"/>
  <c r="K815" i="1"/>
  <c r="M815" i="1" s="1"/>
  <c r="H1124" i="1"/>
  <c r="P1124" i="1" s="1"/>
  <c r="H1125" i="1"/>
  <c r="P1125" i="1" s="1"/>
  <c r="H1126" i="1"/>
  <c r="P1126" i="1" s="1"/>
  <c r="H1129" i="1"/>
  <c r="P1129" i="1" s="1"/>
  <c r="H1130" i="1"/>
  <c r="P1130" i="1" s="1"/>
  <c r="H1133" i="1"/>
  <c r="P1133" i="1" s="1"/>
  <c r="H1137" i="1"/>
  <c r="P1137" i="1" s="1"/>
  <c r="H1138" i="1"/>
  <c r="P1138" i="1" s="1"/>
  <c r="G1177" i="1"/>
  <c r="O1177" i="1" s="1"/>
  <c r="G1179" i="1"/>
  <c r="O1179" i="1" s="1"/>
  <c r="G1180" i="1"/>
  <c r="O1180" i="1" s="1"/>
  <c r="G1181" i="1"/>
  <c r="O1181" i="1" s="1"/>
  <c r="G1183" i="1"/>
  <c r="O1183" i="1" s="1"/>
  <c r="G1184" i="1"/>
  <c r="O1184" i="1" s="1"/>
  <c r="G1185" i="1"/>
  <c r="O1185" i="1" s="1"/>
  <c r="Q1008" i="2"/>
  <c r="T1008" i="2" s="1"/>
  <c r="I1058" i="2"/>
  <c r="U1058" i="2" s="1"/>
  <c r="P1058" i="2"/>
  <c r="S1058" i="2" s="1"/>
  <c r="Q1128" i="2"/>
  <c r="T1128" i="2" s="1"/>
  <c r="P1235" i="2"/>
  <c r="S1235" i="2" s="1"/>
  <c r="J1051" i="2"/>
  <c r="V1051" i="2" s="1"/>
  <c r="J1128" i="2"/>
  <c r="V1128" i="2" s="1"/>
  <c r="G808" i="1"/>
  <c r="O808" i="1" s="1"/>
  <c r="G810" i="1"/>
  <c r="O810" i="1" s="1"/>
  <c r="G815" i="1"/>
  <c r="O815" i="1" s="1"/>
  <c r="K826" i="1"/>
  <c r="M826" i="1" s="1"/>
  <c r="H1069" i="1"/>
  <c r="P1069" i="1" s="1"/>
  <c r="H1070" i="1"/>
  <c r="P1070" i="1" s="1"/>
  <c r="H1072" i="1"/>
  <c r="P1072" i="1" s="1"/>
  <c r="H1073" i="1"/>
  <c r="P1073" i="1" s="1"/>
  <c r="H1074" i="1"/>
  <c r="P1074" i="1" s="1"/>
  <c r="H1076" i="1"/>
  <c r="P1076" i="1" s="1"/>
  <c r="H1085" i="1"/>
  <c r="P1085" i="1" s="1"/>
  <c r="K1140" i="1"/>
  <c r="M1140" i="1" s="1"/>
  <c r="H1175" i="1"/>
  <c r="P1175" i="1" s="1"/>
  <c r="H1176" i="1"/>
  <c r="P1176" i="1" s="1"/>
  <c r="H1179" i="1"/>
  <c r="P1179" i="1" s="1"/>
  <c r="H1180" i="1"/>
  <c r="P1180" i="1" s="1"/>
  <c r="H1220" i="1"/>
  <c r="P1220" i="1" s="1"/>
  <c r="H1221" i="1"/>
  <c r="P1221" i="1" s="1"/>
  <c r="K1239" i="1"/>
  <c r="M1239" i="1" s="1"/>
  <c r="K1282" i="1"/>
  <c r="M1282" i="1" s="1"/>
  <c r="J790" i="2"/>
  <c r="V790" i="2" s="1"/>
  <c r="I795" i="2"/>
  <c r="U795" i="2" s="1"/>
  <c r="I796" i="2"/>
  <c r="U796" i="2" s="1"/>
  <c r="O796" i="2"/>
  <c r="R796" i="2" s="1"/>
  <c r="J845" i="2"/>
  <c r="V845" i="2" s="1"/>
  <c r="J846" i="2"/>
  <c r="V846" i="2" s="1"/>
  <c r="I861" i="2"/>
  <c r="U861" i="2" s="1"/>
  <c r="P861" i="2"/>
  <c r="S861" i="2" s="1"/>
  <c r="K873" i="2"/>
  <c r="W873" i="2" s="1"/>
  <c r="Q895" i="2"/>
  <c r="T895" i="2" s="1"/>
  <c r="J951" i="2"/>
  <c r="V951" i="2" s="1"/>
  <c r="J953" i="2"/>
  <c r="V953" i="2" s="1"/>
  <c r="K1003" i="2"/>
  <c r="W1003" i="2" s="1"/>
  <c r="Q1019" i="2"/>
  <c r="T1019" i="2" s="1"/>
  <c r="Q1051" i="2"/>
  <c r="T1051" i="2" s="1"/>
  <c r="J1082" i="2"/>
  <c r="V1082" i="2" s="1"/>
  <c r="J1084" i="2"/>
  <c r="V1084" i="2" s="1"/>
  <c r="K1112" i="2"/>
  <c r="W1112" i="2" s="1"/>
  <c r="K1118" i="2"/>
  <c r="W1118" i="2" s="1"/>
  <c r="K1192" i="2"/>
  <c r="W1192" i="2" s="1"/>
  <c r="K1194" i="2"/>
  <c r="W1194" i="2" s="1"/>
  <c r="K1196" i="2"/>
  <c r="W1196" i="2" s="1"/>
  <c r="J1212" i="2"/>
  <c r="V1212" i="2" s="1"/>
  <c r="J1233" i="2"/>
  <c r="V1233" i="2" s="1"/>
  <c r="J1234" i="2"/>
  <c r="V1234" i="2" s="1"/>
  <c r="H807" i="1"/>
  <c r="P807" i="1" s="1"/>
  <c r="H808" i="1"/>
  <c r="P808" i="1" s="1"/>
  <c r="H810" i="1"/>
  <c r="P810" i="1" s="1"/>
  <c r="H812" i="1"/>
  <c r="P812" i="1" s="1"/>
  <c r="H814" i="1"/>
  <c r="P814" i="1" s="1"/>
  <c r="H815" i="1"/>
  <c r="P815" i="1" s="1"/>
  <c r="G826" i="1"/>
  <c r="O826" i="1" s="1"/>
  <c r="K833" i="1"/>
  <c r="M833" i="1" s="1"/>
  <c r="G884" i="1"/>
  <c r="O884" i="1" s="1"/>
  <c r="G927" i="1"/>
  <c r="O927" i="1" s="1"/>
  <c r="AA927" i="1" s="1"/>
  <c r="AB927" i="1" s="1"/>
  <c r="G928" i="1"/>
  <c r="O928" i="1" s="1"/>
  <c r="G931" i="1"/>
  <c r="O931" i="1" s="1"/>
  <c r="G932" i="1"/>
  <c r="O932" i="1" s="1"/>
  <c r="G943" i="1"/>
  <c r="O943" i="1" s="1"/>
  <c r="G944" i="1"/>
  <c r="O944" i="1" s="1"/>
  <c r="G947" i="1"/>
  <c r="O947" i="1" s="1"/>
  <c r="G948" i="1"/>
  <c r="O948" i="1" s="1"/>
  <c r="G1003" i="1"/>
  <c r="O1003" i="1" s="1"/>
  <c r="G1004" i="1"/>
  <c r="O1004" i="1" s="1"/>
  <c r="G1007" i="1"/>
  <c r="O1007" i="1" s="1"/>
  <c r="G1008" i="1"/>
  <c r="O1008" i="1" s="1"/>
  <c r="G1019" i="1"/>
  <c r="O1019" i="1" s="1"/>
  <c r="G1020" i="1"/>
  <c r="O1020" i="1" s="1"/>
  <c r="G1023" i="1"/>
  <c r="O1023" i="1" s="1"/>
  <c r="G1024" i="1"/>
  <c r="O1024" i="1" s="1"/>
  <c r="AA1024" i="1" s="1"/>
  <c r="AB1024" i="1" s="1"/>
  <c r="G1129" i="1"/>
  <c r="O1129" i="1" s="1"/>
  <c r="G1131" i="1"/>
  <c r="O1131" i="1" s="1"/>
  <c r="G1133" i="1"/>
  <c r="O1133" i="1" s="1"/>
  <c r="G1139" i="1"/>
  <c r="O1139" i="1" s="1"/>
  <c r="G1140" i="1"/>
  <c r="O1140" i="1" s="1"/>
  <c r="G1237" i="1"/>
  <c r="O1237" i="1" s="1"/>
  <c r="G1239" i="1"/>
  <c r="O1239" i="1" s="1"/>
  <c r="G1280" i="1"/>
  <c r="O1280" i="1" s="1"/>
  <c r="G1282" i="1"/>
  <c r="O1282" i="1" s="1"/>
  <c r="K788" i="2"/>
  <c r="W788" i="2" s="1"/>
  <c r="K789" i="2"/>
  <c r="W789" i="2" s="1"/>
  <c r="J795" i="2"/>
  <c r="V795" i="2" s="1"/>
  <c r="J796" i="2"/>
  <c r="V796" i="2" s="1"/>
  <c r="J861" i="2"/>
  <c r="V861" i="2" s="1"/>
  <c r="Q861" i="2"/>
  <c r="T861" i="2" s="1"/>
  <c r="K887" i="2"/>
  <c r="W887" i="2" s="1"/>
  <c r="J895" i="2"/>
  <c r="V895" i="2" s="1"/>
  <c r="K933" i="2"/>
  <c r="W933" i="2" s="1"/>
  <c r="K935" i="2"/>
  <c r="W935" i="2" s="1"/>
  <c r="K937" i="2"/>
  <c r="W937" i="2" s="1"/>
  <c r="K941" i="2"/>
  <c r="W941" i="2" s="1"/>
  <c r="K949" i="2"/>
  <c r="W949" i="2" s="1"/>
  <c r="K951" i="2"/>
  <c r="W951" i="2" s="1"/>
  <c r="K953" i="2"/>
  <c r="W953" i="2" s="1"/>
  <c r="J975" i="2"/>
  <c r="V975" i="2" s="1"/>
  <c r="J977" i="2"/>
  <c r="V977" i="2" s="1"/>
  <c r="K1207" i="2"/>
  <c r="W1207" i="2" s="1"/>
  <c r="K1208" i="2"/>
  <c r="W1208" i="2" s="1"/>
  <c r="K1209" i="2"/>
  <c r="W1209" i="2" s="1"/>
  <c r="K1210" i="2"/>
  <c r="W1210" i="2" s="1"/>
  <c r="K1211" i="2"/>
  <c r="W1211" i="2" s="1"/>
  <c r="K1258" i="2"/>
  <c r="W1258" i="2" s="1"/>
  <c r="K1259" i="2"/>
  <c r="W1259" i="2" s="1"/>
  <c r="H906" i="1"/>
  <c r="P906" i="1" s="1"/>
  <c r="H907" i="1"/>
  <c r="P907" i="1" s="1"/>
  <c r="H908" i="1"/>
  <c r="P908" i="1" s="1"/>
  <c r="H910" i="1"/>
  <c r="P910" i="1" s="1"/>
  <c r="H911" i="1"/>
  <c r="P911" i="1" s="1"/>
  <c r="H912" i="1"/>
  <c r="P912" i="1" s="1"/>
  <c r="H914" i="1"/>
  <c r="P914" i="1" s="1"/>
  <c r="H915" i="1"/>
  <c r="P915" i="1" s="1"/>
  <c r="H916" i="1"/>
  <c r="P916" i="1" s="1"/>
  <c r="H922" i="1"/>
  <c r="P922" i="1" s="1"/>
  <c r="H923" i="1"/>
  <c r="P923" i="1" s="1"/>
  <c r="H924" i="1"/>
  <c r="P924" i="1" s="1"/>
  <c r="H926" i="1"/>
  <c r="P926" i="1" s="1"/>
  <c r="H927" i="1"/>
  <c r="P927" i="1" s="1"/>
  <c r="H928" i="1"/>
  <c r="P928" i="1" s="1"/>
  <c r="AA928" i="1" s="1"/>
  <c r="AB928" i="1" s="1"/>
  <c r="H930" i="1"/>
  <c r="P930" i="1" s="1"/>
  <c r="H931" i="1"/>
  <c r="P931" i="1" s="1"/>
  <c r="H932" i="1"/>
  <c r="P932" i="1" s="1"/>
  <c r="H938" i="1"/>
  <c r="P938" i="1" s="1"/>
  <c r="H939" i="1"/>
  <c r="P939" i="1" s="1"/>
  <c r="H940" i="1"/>
  <c r="P940" i="1" s="1"/>
  <c r="H942" i="1"/>
  <c r="P942" i="1" s="1"/>
  <c r="H943" i="1"/>
  <c r="P943" i="1" s="1"/>
  <c r="H944" i="1"/>
  <c r="P944" i="1" s="1"/>
  <c r="H946" i="1"/>
  <c r="P946" i="1" s="1"/>
  <c r="H947" i="1"/>
  <c r="P947" i="1" s="1"/>
  <c r="I1112" i="2"/>
  <c r="U1112" i="2" s="1"/>
  <c r="I1118" i="2"/>
  <c r="U1118" i="2" s="1"/>
  <c r="P1118" i="2"/>
  <c r="S1118" i="2" s="1"/>
  <c r="I1134" i="2"/>
  <c r="U1134" i="2" s="1"/>
  <c r="P1134" i="2"/>
  <c r="S1134" i="2" s="1"/>
  <c r="AA1179" i="1"/>
  <c r="AB1179" i="1" s="1"/>
  <c r="AA1180" i="1"/>
  <c r="AB1180" i="1" s="1"/>
  <c r="AA1185" i="1"/>
  <c r="AB1185" i="1" s="1"/>
  <c r="K1227" i="1"/>
  <c r="M1227" i="1" s="1"/>
  <c r="J1035" i="2"/>
  <c r="V1035" i="2" s="1"/>
  <c r="J1112" i="2"/>
  <c r="V1112" i="2" s="1"/>
  <c r="Q1119" i="2"/>
  <c r="T1119" i="2" s="1"/>
  <c r="Q1135" i="2"/>
  <c r="T1135" i="2" s="1"/>
  <c r="K1163" i="2"/>
  <c r="W1163" i="2" s="1"/>
  <c r="K1165" i="2"/>
  <c r="W1165" i="2" s="1"/>
  <c r="K1230" i="2"/>
  <c r="W1230" i="2" s="1"/>
  <c r="I1233" i="2"/>
  <c r="U1233" i="2" s="1"/>
  <c r="P1234" i="2"/>
  <c r="S1234" i="2" s="1"/>
  <c r="J1243" i="2"/>
  <c r="V1243" i="2" s="1"/>
  <c r="I1259" i="2"/>
  <c r="U1259" i="2" s="1"/>
  <c r="I1284" i="2"/>
  <c r="U1284" i="2" s="1"/>
  <c r="I1285" i="2"/>
  <c r="U1285" i="2" s="1"/>
  <c r="I1287" i="2"/>
  <c r="U1287" i="2" s="1"/>
  <c r="P1287" i="2"/>
  <c r="S1287" i="2" s="1"/>
  <c r="I807" i="2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1264" i="1" l="1"/>
  <c r="AB1264" i="1" s="1"/>
  <c r="AA992" i="1"/>
  <c r="AB992" i="1" s="1"/>
  <c r="AA844" i="1"/>
  <c r="AB844" i="1" s="1"/>
  <c r="AA1012" i="1"/>
  <c r="AB1012" i="1" s="1"/>
  <c r="AA976" i="1"/>
  <c r="AB976" i="1" s="1"/>
  <c r="AA884" i="1"/>
  <c r="AB884" i="1" s="1"/>
  <c r="AA798" i="1"/>
  <c r="AB798" i="1" s="1"/>
  <c r="AA1284" i="1"/>
  <c r="AB1284" i="1" s="1"/>
  <c r="AA1049" i="1"/>
  <c r="AB1049" i="1" s="1"/>
  <c r="AA1011" i="1"/>
  <c r="AB1011" i="1" s="1"/>
  <c r="AA995" i="1"/>
  <c r="AB995" i="1" s="1"/>
  <c r="AA854" i="1"/>
  <c r="AB854" i="1" s="1"/>
  <c r="AA1128" i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H171" i="2"/>
  <c r="O171" i="2" s="1"/>
  <c r="R171" i="2" s="1"/>
  <c r="F171" i="2"/>
  <c r="E171" i="2"/>
  <c r="D171" i="2"/>
  <c r="H170" i="2"/>
  <c r="O170" i="2" s="1"/>
  <c r="R170" i="2" s="1"/>
  <c r="F170" i="2"/>
  <c r="E170" i="2"/>
  <c r="D170" i="2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D99" i="2"/>
  <c r="H98" i="2"/>
  <c r="P98" i="2" s="1"/>
  <c r="S98" i="2" s="1"/>
  <c r="F98" i="2"/>
  <c r="E98" i="2"/>
  <c r="D98" i="2"/>
  <c r="H97" i="2"/>
  <c r="P97" i="2" s="1"/>
  <c r="S97" i="2" s="1"/>
  <c r="F97" i="2"/>
  <c r="E97" i="2"/>
  <c r="D97" i="2"/>
  <c r="H96" i="2"/>
  <c r="P96" i="2" s="1"/>
  <c r="S96" i="2" s="1"/>
  <c r="F96" i="2"/>
  <c r="E96" i="2"/>
  <c r="D96" i="2"/>
  <c r="H95" i="2"/>
  <c r="P95" i="2" s="1"/>
  <c r="S95" i="2" s="1"/>
  <c r="F95" i="2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H74" i="2"/>
  <c r="Q74" i="2" s="1"/>
  <c r="T74" i="2" s="1"/>
  <c r="F74" i="2"/>
  <c r="K74" i="2" s="1"/>
  <c r="W74" i="2" s="1"/>
  <c r="E74" i="2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H24" i="2"/>
  <c r="P24" i="2" s="1"/>
  <c r="S24" i="2" s="1"/>
  <c r="F24" i="2"/>
  <c r="E24" i="2"/>
  <c r="J24" i="2" s="1"/>
  <c r="V24" i="2" s="1"/>
  <c r="D24" i="2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H17" i="2"/>
  <c r="P17" i="2" s="1"/>
  <c r="S17" i="2" s="1"/>
  <c r="F17" i="2"/>
  <c r="E17" i="2"/>
  <c r="D17" i="2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H8" i="2"/>
  <c r="P8" i="2" s="1"/>
  <c r="S8" i="2" s="1"/>
  <c r="F8" i="2"/>
  <c r="E8" i="2"/>
  <c r="D8" i="2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E6" i="2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C157" i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C155" i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C133" i="1"/>
  <c r="Y132" i="1"/>
  <c r="F132" i="1"/>
  <c r="L132" i="1" s="1"/>
  <c r="N132" i="1" s="1"/>
  <c r="D132" i="1"/>
  <c r="C132" i="1"/>
  <c r="Y131" i="1"/>
  <c r="F131" i="1"/>
  <c r="L131" i="1" s="1"/>
  <c r="N131" i="1" s="1"/>
  <c r="D131" i="1"/>
  <c r="C131" i="1"/>
  <c r="Y130" i="1"/>
  <c r="F130" i="1"/>
  <c r="L130" i="1" s="1"/>
  <c r="N130" i="1" s="1"/>
  <c r="D130" i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F50" i="1"/>
  <c r="L50" i="1" s="1"/>
  <c r="N50" i="1" s="1"/>
  <c r="D50" i="1"/>
  <c r="C50" i="1"/>
  <c r="Y49" i="1"/>
  <c r="F49" i="1"/>
  <c r="K49" i="1" s="1"/>
  <c r="M49" i="1" s="1"/>
  <c r="D49" i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C46" i="1"/>
  <c r="Y45" i="1"/>
  <c r="F45" i="1"/>
  <c r="K45" i="1" s="1"/>
  <c r="M45" i="1" s="1"/>
  <c r="D45" i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F42" i="1"/>
  <c r="L42" i="1" s="1"/>
  <c r="N42" i="1" s="1"/>
  <c r="D42" i="1"/>
  <c r="H42" i="1" s="1"/>
  <c r="P42" i="1" s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C33" i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K10" i="1" s="1"/>
  <c r="M10" i="1" s="1"/>
  <c r="D10" i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H155" i="1" l="1"/>
  <c r="P155" i="1" s="1"/>
  <c r="H157" i="1"/>
  <c r="P157" i="1" s="1"/>
  <c r="K6" i="2"/>
  <c r="W6" i="2" s="1"/>
  <c r="J74" i="2"/>
  <c r="V74" i="2" s="1"/>
  <c r="I170" i="2"/>
  <c r="U170" i="2" s="1"/>
  <c r="I172" i="2"/>
  <c r="U172" i="2" s="1"/>
  <c r="G28" i="1"/>
  <c r="O28" i="1" s="1"/>
  <c r="G33" i="1"/>
  <c r="O33" i="1" s="1"/>
  <c r="H130" i="1"/>
  <c r="P130" i="1" s="1"/>
  <c r="H131" i="1"/>
  <c r="P131" i="1" s="1"/>
  <c r="H132" i="1"/>
  <c r="P132" i="1" s="1"/>
  <c r="H133" i="1"/>
  <c r="P133" i="1" s="1"/>
  <c r="H135" i="1"/>
  <c r="P135" i="1" s="1"/>
  <c r="H137" i="1"/>
  <c r="P137" i="1" s="1"/>
  <c r="K149" i="2"/>
  <c r="W149" i="2" s="1"/>
  <c r="H33" i="1"/>
  <c r="P33" i="1" s="1"/>
  <c r="K159" i="1"/>
  <c r="M159" i="1" s="1"/>
  <c r="P62" i="2"/>
  <c r="S62" i="2" s="1"/>
  <c r="G157" i="1"/>
  <c r="O157" i="1" s="1"/>
  <c r="K163" i="1"/>
  <c r="M163" i="1" s="1"/>
  <c r="J4" i="2"/>
  <c r="V4" i="2" s="1"/>
  <c r="J6" i="2"/>
  <c r="V6" i="2" s="1"/>
  <c r="I17" i="2"/>
  <c r="U17" i="2" s="1"/>
  <c r="Q17" i="2"/>
  <c r="T17" i="2" s="1"/>
  <c r="P42" i="2"/>
  <c r="S42" i="2" s="1"/>
  <c r="P74" i="2"/>
  <c r="S74" i="2" s="1"/>
  <c r="G155" i="1"/>
  <c r="O155" i="1" s="1"/>
  <c r="K90" i="2"/>
  <c r="W90" i="2" s="1"/>
  <c r="K95" i="2"/>
  <c r="W95" i="2" s="1"/>
  <c r="K97" i="2"/>
  <c r="W97" i="2" s="1"/>
  <c r="I171" i="2"/>
  <c r="U171" i="2" s="1"/>
  <c r="L10" i="1"/>
  <c r="N10" i="1" s="1"/>
  <c r="L18" i="1"/>
  <c r="N18" i="1" s="1"/>
  <c r="K50" i="1"/>
  <c r="M50" i="1" s="1"/>
  <c r="H58" i="1"/>
  <c r="P58" i="1" s="1"/>
  <c r="G74" i="1"/>
  <c r="O74" i="1" s="1"/>
  <c r="H171" i="1"/>
  <c r="P171" i="1" s="1"/>
  <c r="I8" i="2"/>
  <c r="U8" i="2" s="1"/>
  <c r="Q8" i="2"/>
  <c r="T8" i="2" s="1"/>
  <c r="H10" i="1"/>
  <c r="P10" i="1" s="1"/>
  <c r="G50" i="1"/>
  <c r="O50" i="1" s="1"/>
  <c r="H69" i="1"/>
  <c r="P69" i="1" s="1"/>
  <c r="I97" i="2"/>
  <c r="U97" i="2" s="1"/>
  <c r="I99" i="2"/>
  <c r="U99" i="2" s="1"/>
  <c r="H45" i="1"/>
  <c r="P45" i="1" s="1"/>
  <c r="H46" i="1"/>
  <c r="P46" i="1" s="1"/>
  <c r="H49" i="1"/>
  <c r="P49" i="1" s="1"/>
  <c r="H50" i="1"/>
  <c r="P50" i="1" s="1"/>
  <c r="K155" i="1"/>
  <c r="M155" i="1" s="1"/>
  <c r="I22" i="2"/>
  <c r="U22" i="2" s="1"/>
  <c r="I24" i="2"/>
  <c r="U24" i="2" s="1"/>
  <c r="Q24" i="2"/>
  <c r="T24" i="2" s="1"/>
  <c r="K54" i="2"/>
  <c r="W54" i="2" s="1"/>
  <c r="J96" i="2"/>
  <c r="V96" i="2" s="1"/>
  <c r="J97" i="2"/>
  <c r="V97" i="2" s="1"/>
  <c r="J99" i="2"/>
  <c r="V99" i="2" s="1"/>
  <c r="K128" i="2"/>
  <c r="W128" i="2" s="1"/>
  <c r="H3" i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J282" i="10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J213" i="10" s="1"/>
  <c r="K213" i="10" s="1"/>
  <c r="AC159" i="1"/>
  <c r="AD159" i="1" s="1"/>
  <c r="AE154" i="1"/>
  <c r="AF154" i="1" s="1"/>
  <c r="AC154" i="1"/>
  <c r="AD154" i="1" s="1"/>
  <c r="AE150" i="1"/>
  <c r="AF150" i="1" s="1"/>
  <c r="J396" i="10" s="1"/>
  <c r="K396" i="10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J71" i="10" s="1"/>
  <c r="K71" i="10" s="1"/>
  <c r="AC108" i="1"/>
  <c r="AD108" i="1" s="1"/>
  <c r="AE104" i="1"/>
  <c r="AF104" i="1" s="1"/>
  <c r="AC104" i="1"/>
  <c r="AD104" i="1" s="1"/>
  <c r="AE99" i="1"/>
  <c r="AF99" i="1" s="1"/>
  <c r="J50" i="10" s="1"/>
  <c r="K50" i="10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287" i="10" s="1"/>
  <c r="K287" i="10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J58" i="10" s="1"/>
  <c r="K58" i="10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27" i="10" s="1"/>
  <c r="K27" i="10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106" i="10"/>
  <c r="K106" i="10" s="1"/>
  <c r="J214" i="10"/>
  <c r="K214" i="10" s="1"/>
  <c r="J236" i="10"/>
  <c r="K236" i="10" s="1"/>
  <c r="J240" i="10"/>
  <c r="K240" i="10" s="1"/>
  <c r="J184" i="10"/>
  <c r="K184" i="10" s="1"/>
  <c r="AE169" i="1"/>
  <c r="AF169" i="1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57" i="10" s="1"/>
  <c r="K57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66" i="10" s="1"/>
  <c r="K66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6" i="10" s="1"/>
  <c r="K3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J193" i="10" s="1"/>
  <c r="AC35" i="1"/>
  <c r="AD35" i="1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72" i="10"/>
  <c r="J125" i="10"/>
  <c r="J117" i="10"/>
  <c r="J99" i="10"/>
  <c r="K99" i="10" s="1"/>
  <c r="J82" i="10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364" i="10" l="1"/>
  <c r="K364" i="10" s="1"/>
  <c r="J59" i="10"/>
  <c r="K59" i="10" s="1"/>
  <c r="J395" i="10"/>
  <c r="K395" i="10" s="1"/>
  <c r="J35" i="10"/>
  <c r="K35" i="10" s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226" i="10" l="1"/>
  <c r="E92" i="10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<sst xmlns="http://schemas.openxmlformats.org/spreadsheetml/2006/main" count="51817" uniqueCount="670">
  <si>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</si>
  <si>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</si>
  <si>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</si>
  <si>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</si>
  <si>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</si>
  <si>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</si>
  <si>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</si>
  <si>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</si>
  <si>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</si>
  <si>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</si>
  <si>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</si>
  <si>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</si>
  <si>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</si>
  <si>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</si>
  <si>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</si>
  <si>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</si>
  <si>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</si>
  <si>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</si>
  <si>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</si>
  <si>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</si>
  <si>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</si>
  <si>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</si>
  <si>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</si>
  <si>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</si>
  <si>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</si>
  <si>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</si>
  <si>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</si>
  <si>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</si>
  <si>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</si>
  <si>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</si>
  <si>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</si>
  <si>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</si>
  <si>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</si>
  <si>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</si>
  <si>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</si>
  <si>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</si>
  <si>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</si>
  <si>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</si>
  <si>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</si>
  <si>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</si>
  <si>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</si>
  <si>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</si>
  <si>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</si>
  <si>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</si>
  <si>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</si>
  <si>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</si>
  <si>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</si>
  <si>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</si>
  <si>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</si>
  <si>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</si>
  <si>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</si>
  <si>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</si>
  <si>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</si>
  <si>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</si>
  <si>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</si>
  <si>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</si>
  <si>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</si>
  <si>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</si>
  <si>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</si>
  <si>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</si>
  <si>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</si>
  <si>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</si>
  <si>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</si>
  <si>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</si>
  <si>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</si>
  <si>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</si>
  <si>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</si>
  <si>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</si>
  <si>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</si>
  <si>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</si>
  <si>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</si>
  <si>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</si>
  <si>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</si>
  <si>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</si>
  <si>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</si>
  <si>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</si>
  <si>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</si>
  <si>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</si>
  <si>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</si>
  <si>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</si>
  <si>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</si>
  <si>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</si>
  <si>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</si>
  <si>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</si>
  <si>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</si>
  <si>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</si>
  <si>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</si>
  <si>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</si>
  <si>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</si>
  <si>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</si>
  <si>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</si>
  <si>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</si>
  <si>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</si>
  <si>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</si>
  <si>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</si>
  <si>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</si>
  <si>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</si>
  <si>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</si>
  <si>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</si>
  <si>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</si>
  <si>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</si>
  <si>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</si>
  <si>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</si>
  <si>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</si>
  <si>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</si>
  <si>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</si>
  <si>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</si>
  <si>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</si>
  <si>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</si>
  <si>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</si>
  <si>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</si>
  <si>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</si>
  <si>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</si>
  <si>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</si>
  <si>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</si>
  <si>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</si>
  <si>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</si>
  <si>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</si>
  <si>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</si>
  <si>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</si>
  <si>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</si>
  <si>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</si>
  <si>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</si>
  <si>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</si>
  <si>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</si>
  <si>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</si>
  <si>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</si>
  <si>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</si>
  <si>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</si>
  <si>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</si>
  <si>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</si>
  <si>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</si>
  <si>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</si>
  <si>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</si>
  <si>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</si>
  <si>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</si>
  <si>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</si>
  <si>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</si>
  <si>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</si>
  <si>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</si>
  <si>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</si>
  <si>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</si>
  <si>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</si>
  <si>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</si>
  <si>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</si>
  <si>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</si>
  <si>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</si>
  <si>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</si>
  <si>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</si>
  <si>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</si>
  <si>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</si>
  <si>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</si>
  <si>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</si>
  <si>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</si>
  <si>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</si>
  <si>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</si>
  <si>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</si>
  <si>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</si>
  <si>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</si>
  <si>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</si>
  <si>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</si>
  <si>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</si>
  <si>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</si>
  <si>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</si>
  <si>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</si>
  <si>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</si>
  <si>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</si>
  <si>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</si>
  <si>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</si>
  <si>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</si>
  <si>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</si>
  <si>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</si>
  <si>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</si>
  <si>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</si>
  <si>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</si>
  <si>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</si>
  <si>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</si>
  <si>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</si>
  <si>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</si>
  <si>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</si>
  <si>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</si>
  <si>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</si>
  <si>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</si>
  <si>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</si>
  <si>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</si>
  <si>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</si>
  <si>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</si>
  <si>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</si>
  <si>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</si>
  <si>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</si>
  <si>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</si>
  <si>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</si>
  <si>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</si>
  <si>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</si>
  <si>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</si>
  <si>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</si>
  <si>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</si>
  <si>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</si>
  <si>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</si>
  <si>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</si>
  <si>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</si>
  <si>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</si>
  <si>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</si>
  <si>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</si>
  <si>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</si>
  <si>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</si>
  <si>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</si>
  <si>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</si>
  <si>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</si>
  <si>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</si>
  <si>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</si>
  <si>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</si>
  <si>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</si>
  <si>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</si>
  <si>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</si>
  <si>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</si>
  <si>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</si>
  <si>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</si>
  <si>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</si>
  <si>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</si>
  <si>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</si>
  <si>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</si>
  <si>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</si>
  <si>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</si>
  <si>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</si>
  <si>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</si>
  <si>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</si>
  <si>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</si>
  <si>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</si>
  <si>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</si>
  <si>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</si>
  <si>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</si>
  <si>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</si>
  <si>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</si>
  <si>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</si>
  <si>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</si>
  <si>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</si>
  <si>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</si>
  <si>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</si>
  <si>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</si>
  <si>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</si>
  <si>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</si>
  <si>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</si>
  <si>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</si>
  <si>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</si>
  <si>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</si>
  <si>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</si>
  <si>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</si>
  <si>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</si>
  <si>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</si>
  <si>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</si>
  <si>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</si>
  <si>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</si>
  <si>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</si>
  <si>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</si>
  <si>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</si>
  <si>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</si>
  <si>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</si>
  <si>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</si>
  <si>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</si>
  <si>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</si>
  <si>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</si>
  <si>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</si>
  <si>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</si>
  <si>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</si>
  <si>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</si>
  <si>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</si>
  <si>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</si>
  <si>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</si>
  <si>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</si>
  <si>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</si>
  <si>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</si>
  <si>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</si>
  <si>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</si>
  <si>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</si>
  <si>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</si>
  <si>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</si>
  <si>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</si>
  <si>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</si>
  <si>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</si>
  <si>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</si>
  <si>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</si>
  <si>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</si>
  <si>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</si>
  <si>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</si>
  <si>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</si>
  <si>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</si>
  <si>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</si>
  <si>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</si>
  <si>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</si>
  <si>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</si>
  <si>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</si>
  <si>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</si>
  <si>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</si>
  <si>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</si>
  <si>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</si>
  <si>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</si>
  <si>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</si>
  <si>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</si>
  <si>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</si>
  <si>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</si>
  <si>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</si>
  <si>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</si>
  <si>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</si>
  <si>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</si>
  <si>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</si>
  <si>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</si>
  <si>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</si>
  <si>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</si>
  <si>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</si>
  <si>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</si>
  <si>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</si>
  <si>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</si>
  <si>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</si>
  <si>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</si>
  <si>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</si>
  <si>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</si>
  <si>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</si>
  <si>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</si>
  <si>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</si>
  <si>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</si>
  <si>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</si>
  <si>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</si>
  <si>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</si>
  <si>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</si>
  <si>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</si>
  <si>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</si>
  <si>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</si>
  <si>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</si>
  <si>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</si>
  <si>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</si>
  <si>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</si>
  <si>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</si>
  <si>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</si>
  <si>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</si>
  <si>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</si>
  <si>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</si>
  <si>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</si>
  <si>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</si>
  <si>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</si>
  <si>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</si>
  <si>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</si>
  <si>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</si>
  <si>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</si>
  <si>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</si>
  <si>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</si>
  <si>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</si>
  <si>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</si>
  <si>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</si>
  <si>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</si>
  <si>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</si>
  <si>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</si>
  <si>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</si>
  <si>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</si>
  <si>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</si>
  <si>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</si>
  <si>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</si>
  <si>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</si>
  <si>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</si>
  <si>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</si>
  <si>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</si>
  <si>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</si>
  <si>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</si>
  <si>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</si>
  <si>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</si>
  <si>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</si>
  <si>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</si>
  <si>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</si>
  <si>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</si>
  <si>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</si>
  <si>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</si>
  <si>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</si>
  <si>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</si>
  <si>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</si>
  <si>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</si>
  <si>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</si>
  <si>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</si>
  <si>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</si>
  <si>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</si>
  <si>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</si>
  <si>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</si>
  <si>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</si>
  <si>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</si>
  <si>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</si>
  <si>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</si>
  <si>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</si>
  <si>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</si>
  <si>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</si>
  <si>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</si>
  <si>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</si>
  <si>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</si>
  <si>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</si>
  <si>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</si>
  <si>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</si>
  <si>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</si>
  <si>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</si>
  <si>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</si>
  <si>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</si>
  <si>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</si>
  <si>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</si>
  <si>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</si>
  <si>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</si>
  <si>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</si>
  <si>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</si>
  <si>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</si>
  <si>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</si>
  <si>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</si>
  <si>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</si>
  <si>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</si>
  <si>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</si>
  <si>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</si>
  <si>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</si>
  <si>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</si>
  <si>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</si>
  <si>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</si>
  <si>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</si>
  <si>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</si>
  <si>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</si>
  <si>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</si>
  <si>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</si>
  <si>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</si>
  <si>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</si>
  <si>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</si>
  <si>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</si>
  <si>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</si>
  <si>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</si>
  <si>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</si>
  <si>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</si>
  <si>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</si>
  <si>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</si>
  <si>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</si>
  <si>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</si>
  <si>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</si>
  <si>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</si>
  <si>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</si>
  <si>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</si>
  <si>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</si>
  <si>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</si>
  <si>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</si>
  <si>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</si>
  <si>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</si>
  <si>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</si>
  <si>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</si>
  <si>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</si>
  <si>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</si>
  <si>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</si>
  <si>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</si>
  <si>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</si>
  <si>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</si>
  <si>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</si>
  <si>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</si>
  <si>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</si>
  <si>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</si>
  <si>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</si>
  <si>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</si>
  <si>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</si>
  <si>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</si>
  <si>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</si>
  <si>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</si>
  <si>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</si>
  <si>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</si>
  <si>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</si>
  <si>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</si>
  <si>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</si>
  <si>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</si>
  <si>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</si>
  <si>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</si>
  <si>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</si>
  <si>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</si>
  <si>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</si>
  <si>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</si>
  <si>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</si>
  <si>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</si>
  <si>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</si>
  <si>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</si>
  <si>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</si>
  <si>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</si>
  <si>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</si>
  <si>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</si>
  <si>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</si>
  <si>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</si>
  <si>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</si>
  <si>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</si>
  <si>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</si>
  <si>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</si>
  <si>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</si>
  <si>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</si>
  <si>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</si>
  <si>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</si>
  <si>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</si>
  <si>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</si>
  <si>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</si>
  <si>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</si>
  <si>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</si>
  <si>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</si>
  <si>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</si>
  <si>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</si>
  <si>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</si>
  <si>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</si>
  <si>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</si>
  <si>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</si>
  <si>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</si>
  <si>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</si>
  <si>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</si>
  <si>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</si>
  <si>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</si>
  <si>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</si>
  <si>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</si>
  <si>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</si>
  <si>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</si>
  <si>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</si>
  <si>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</si>
  <si>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</si>
  <si>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</si>
  <si>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</si>
  <si>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</si>
  <si>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</si>
  <si>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</si>
  <si>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</si>
  <si>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</si>
  <si>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</si>
  <si>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</si>
  <si>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</si>
  <si>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</si>
  <si>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</si>
  <si>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</si>
  <si>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</si>
  <si>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</si>
  <si>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</si>
  <si>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</si>
  <si>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</si>
  <si>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</si>
  <si>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</si>
  <si>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</si>
  <si>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</si>
  <si>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</si>
  <si>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</si>
  <si>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</si>
  <si>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</si>
  <si>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</si>
  <si>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</si>
  <si>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</si>
  <si>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</si>
  <si>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</si>
  <si>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</si>
  <si>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</si>
  <si>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</si>
  <si>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</si>
  <si>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</si>
  <si>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</si>
  <si>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</si>
  <si>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</si>
  <si>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</si>
  <si>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</si>
  <si>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</si>
  <si>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</si>
  <si>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</si>
  <si>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</si>
  <si>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</si>
  <si>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</si>
  <si>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</si>
  <si>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</si>
  <si>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</si>
  <si>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</si>
  <si>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</si>
  <si>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</si>
  <si>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</si>
  <si>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</si>
  <si>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</si>
  <si>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</si>
  <si>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</si>
  <si>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</si>
  <si>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</si>
  <si>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</si>
  <si>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</si>
  <si>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</si>
  <si>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</si>
  <si>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</si>
  <si>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</si>
  <si>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</si>
  <si>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</si>
  <si>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</si>
  <si>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</si>
  <si>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</si>
  <si>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</si>
  <si>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</si>
  <si>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</si>
  <si>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</si>
  <si>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</si>
  <si>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</si>
  <si>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</si>
  <si>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</si>
  <si>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</si>
  <si>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</si>
  <si>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</si>
  <si>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</si>
  <si>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</si>
  <si>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</si>
  <si>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</si>
  <si>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</si>
  <si>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</si>
  <si>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</si>
  <si>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</si>
  <si>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</si>
  <si>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</si>
  <si>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</si>
  <si>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</si>
  <si>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</si>
  <si>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</si>
  <si>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</si>
  <si>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</si>
  <si>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</si>
  <si>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</si>
  <si>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</si>
  <si>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</si>
  <si>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</si>
  <si>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</si>
  <si>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</si>
  <si>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</si>
  <si>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</si>
  <si>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</si>
  <si>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</si>
  <si>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</si>
  <si>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</si>
  <si>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</si>
  <si>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</si>
  <si>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</si>
  <si>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</si>
  <si>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</si>
  <si>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</si>
  <si>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</si>
  <si>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</si>
  <si>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</si>
  <si>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</si>
  <si>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</si>
  <si>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</si>
  <si>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</si>
  <si>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</si>
  <si>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</si>
  <si>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</si>
  <si>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</si>
  <si>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</si>
  <si>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</si>
  <si>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</si>
  <si>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</si>
  <si>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</si>
  <si>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</si>
  <si>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</si>
  <si>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</si>
  <si>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</si>
  <si>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</si>
  <si>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</si>
  <si>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</si>
  <si>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</si>
  <si>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</si>
  <si>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</si>
  <si>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01/08/2021</t>
  </si>
  <si>
    <t>02/08/2021</t>
  </si>
  <si>
    <t>06/08/2021</t>
  </si>
  <si>
    <t>07/08/2021</t>
  </si>
  <si>
    <t>08/08/2021</t>
  </si>
  <si>
    <t>09/08/2021</t>
  </si>
  <si>
    <t>11/08/2021</t>
  </si>
  <si>
    <t>17/08/2021</t>
  </si>
  <si>
    <t>18/08/2021</t>
  </si>
  <si>
    <t>31/08/2021</t>
  </si>
  <si>
    <t>03/09/2021</t>
  </si>
  <si>
    <t>04/09/2021</t>
  </si>
  <si>
    <t>05/09/2021</t>
  </si>
  <si>
    <t>06/09/2021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</si>
</sst>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7" fillId="0" borderId="0" xfId="0" applyNumberFormat="1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73" zoomScaleNormal="73" workbookViewId="0">
      <pane ySplit="1" topLeftCell="A3513" activePane="bottomLeft" state="frozen"/>
      <selection pane="bottomLeft" activeCell="V3" sqref="V3:V356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6"/>
  </cols>
  <sheetData>
    <row r="1" spans="1:32" x14ac:dyDescent="0.25">
      <c r="A1" s="139" t="s">
        <v>3</v>
      </c>
      <c r="B1" s="140"/>
      <c r="C1" s="141" t="s">
        <v>4</v>
      </c>
      <c r="D1" s="142"/>
      <c r="E1" s="2" t="s">
        <v>1</v>
      </c>
      <c r="F1" s="2" t="s">
        <v>157</v>
      </c>
      <c r="G1" s="144" t="s">
        <v>2</v>
      </c>
      <c r="H1" s="142"/>
      <c r="I1" s="141" t="s">
        <v>0</v>
      </c>
      <c r="J1" s="142"/>
      <c r="K1" s="141" t="s">
        <v>177</v>
      </c>
      <c r="L1" s="142"/>
      <c r="M1" s="145" t="s">
        <v>5</v>
      </c>
      <c r="N1" s="146"/>
      <c r="O1" s="143" t="s">
        <v>6</v>
      </c>
      <c r="P1" s="143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88" t="s">
        <v>452</v>
      </c>
      <c r="Y1" s="18" t="s">
        <v>453</v>
      </c>
      <c r="Z1" s="83" t="s">
        <v>496</v>
      </c>
      <c r="AA1" s="83" t="s">
        <v>497</v>
      </c>
      <c r="AB1" s="84" t="s">
        <v>498</v>
      </c>
      <c r="AC1" s="84" t="s">
        <v>499</v>
      </c>
      <c r="AD1" s="84" t="s">
        <v>500</v>
      </c>
      <c r="AE1" s="84" t="s">
        <v>501</v>
      </c>
      <c r="AF1" s="84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89" t="s">
        <v>462</v>
      </c>
      <c r="Y2" s="16" t="s">
        <v>462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5" t="s">
        <v>160</v>
      </c>
      <c r="U3" s="75" t="s">
        <v>162</v>
      </c>
      <c r="V3" t="s">
        <v>514</v>
      </c>
      <c r="W3" s="25" t="s">
        <v>151</v>
      </c>
      <c r="X3" s="86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5" t="s">
        <v>161</v>
      </c>
      <c r="U4" s="75" t="s">
        <v>178</v>
      </c>
      <c r="V4" t="s">
        <v>515</v>
      </c>
      <c r="W4" s="25" t="s">
        <v>178</v>
      </c>
      <c r="X4" s="86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5" t="s">
        <v>166</v>
      </c>
      <c r="U5" s="75" t="s">
        <v>150</v>
      </c>
      <c r="V5" t="s">
        <v>515</v>
      </c>
      <c r="W5" s="25" t="s">
        <v>151</v>
      </c>
      <c r="X5" s="86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5" t="s">
        <v>160</v>
      </c>
      <c r="U6" s="75" t="s">
        <v>162</v>
      </c>
      <c r="V6" t="s">
        <v>515</v>
      </c>
      <c r="W6" s="25" t="s">
        <v>393</v>
      </c>
      <c r="X6" s="86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5"/>
      <c r="U7" s="75" t="e">
        <v>#N/A</v>
      </c>
      <c r="V7" t="s">
        <v>515</v>
      </c>
      <c r="W7" s="25" t="s">
        <v>170</v>
      </c>
      <c r="X7" s="86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5" t="s">
        <v>160</v>
      </c>
      <c r="U8" s="75" t="s">
        <v>162</v>
      </c>
      <c r="V8" t="s">
        <v>515</v>
      </c>
      <c r="W8" s="25" t="s">
        <v>163</v>
      </c>
      <c r="X8" s="86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5" t="s">
        <v>160</v>
      </c>
      <c r="U9" s="75" t="s">
        <v>162</v>
      </c>
      <c r="V9" t="s">
        <v>515</v>
      </c>
      <c r="W9" s="25" t="s">
        <v>153</v>
      </c>
      <c r="X9" s="86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5"/>
      <c r="U10" s="75" t="e">
        <v>#N/A</v>
      </c>
      <c r="V10" t="s">
        <v>515</v>
      </c>
      <c r="W10" s="25" t="s">
        <v>176</v>
      </c>
      <c r="X10" s="86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5"/>
      <c r="U11" s="75" t="e">
        <v>#N/A</v>
      </c>
      <c r="V11" t="s">
        <v>515</v>
      </c>
      <c r="W11" s="25" t="s">
        <v>178</v>
      </c>
      <c r="X11" s="86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5" t="s">
        <v>166</v>
      </c>
      <c r="U12" s="75" t="s">
        <v>151</v>
      </c>
      <c r="V12" t="s">
        <v>515</v>
      </c>
      <c r="W12" s="25" t="s">
        <v>149</v>
      </c>
      <c r="X12" s="86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5" t="s">
        <v>161</v>
      </c>
      <c r="U13" s="75" t="s">
        <v>155</v>
      </c>
      <c r="V13" t="s">
        <v>515</v>
      </c>
      <c r="W13" s="25" t="s">
        <v>151</v>
      </c>
      <c r="X13" s="86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5"/>
      <c r="U14" s="75" t="e">
        <v>#N/A</v>
      </c>
      <c r="V14" t="s">
        <v>515</v>
      </c>
      <c r="W14" s="25" t="s">
        <v>151</v>
      </c>
      <c r="X14" s="86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5" t="s">
        <v>166</v>
      </c>
      <c r="U15" s="75" t="s">
        <v>151</v>
      </c>
      <c r="V15" t="s">
        <v>515</v>
      </c>
      <c r="W15" s="25" t="s">
        <v>155</v>
      </c>
      <c r="X15" s="86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5" t="s">
        <v>166</v>
      </c>
      <c r="U16" s="75" t="s">
        <v>151</v>
      </c>
      <c r="V16" t="s">
        <v>515</v>
      </c>
      <c r="W16" s="25" t="s">
        <v>164</v>
      </c>
      <c r="X16" s="86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5"/>
      <c r="U17" s="75" t="e">
        <v>#N/A</v>
      </c>
      <c r="V17" t="s">
        <v>515</v>
      </c>
      <c r="W17" s="25" t="s">
        <v>151</v>
      </c>
      <c r="X17" s="86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5" t="s">
        <v>166</v>
      </c>
      <c r="U18" s="75" t="s">
        <v>151</v>
      </c>
      <c r="V18" t="s">
        <v>515</v>
      </c>
      <c r="W18" s="25" t="s">
        <v>179</v>
      </c>
      <c r="X18" s="86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5" t="s">
        <v>166</v>
      </c>
      <c r="U19" s="75" t="s">
        <v>151</v>
      </c>
      <c r="V19" t="s">
        <v>515</v>
      </c>
      <c r="W19" s="25" t="s">
        <v>149</v>
      </c>
      <c r="X19" s="86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5" t="s">
        <v>166</v>
      </c>
      <c r="U20" s="75" t="s">
        <v>151</v>
      </c>
      <c r="V20" t="s">
        <v>515</v>
      </c>
      <c r="W20" s="25" t="s">
        <v>162</v>
      </c>
      <c r="X20" s="86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5" t="s">
        <v>160</v>
      </c>
      <c r="U21" s="75" t="s">
        <v>162</v>
      </c>
      <c r="V21" t="s">
        <v>515</v>
      </c>
      <c r="W21" s="25" t="s">
        <v>150</v>
      </c>
      <c r="X21" s="86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5" t="s">
        <v>160</v>
      </c>
      <c r="U22" s="75" t="s">
        <v>162</v>
      </c>
      <c r="V22" t="s">
        <v>522</v>
      </c>
      <c r="W22" s="25" t="s">
        <v>149</v>
      </c>
      <c r="X22" s="86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5" t="s">
        <v>161</v>
      </c>
      <c r="U23" s="75" t="s">
        <v>155</v>
      </c>
      <c r="V23" t="s">
        <v>522</v>
      </c>
      <c r="W23" s="25" t="s">
        <v>168</v>
      </c>
      <c r="X23" s="86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5" t="s">
        <v>160</v>
      </c>
      <c r="U24" s="75" t="s">
        <v>162</v>
      </c>
      <c r="V24" t="s">
        <v>522</v>
      </c>
      <c r="W24" s="25" t="s">
        <v>150</v>
      </c>
      <c r="X24" s="86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5"/>
      <c r="U25" s="75" t="e">
        <v>#N/A</v>
      </c>
      <c r="V25" t="s">
        <v>522</v>
      </c>
      <c r="W25" s="25" t="s">
        <v>178</v>
      </c>
      <c r="X25" s="86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5" t="s">
        <v>166</v>
      </c>
      <c r="U26" s="75" t="s">
        <v>151</v>
      </c>
      <c r="V26" t="s">
        <v>522</v>
      </c>
      <c r="W26" s="25" t="s">
        <v>162</v>
      </c>
      <c r="X26" s="86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5" t="s">
        <v>166</v>
      </c>
      <c r="U27" s="75" t="s">
        <v>151</v>
      </c>
      <c r="V27" t="s">
        <v>522</v>
      </c>
      <c r="W27" s="25" t="s">
        <v>149</v>
      </c>
      <c r="X27" s="86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5" t="s">
        <v>160</v>
      </c>
      <c r="U28" s="75" t="s">
        <v>162</v>
      </c>
      <c r="V28" t="s">
        <v>522</v>
      </c>
      <c r="W28" s="25" t="s">
        <v>153</v>
      </c>
      <c r="X28" s="86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5" t="s">
        <v>161</v>
      </c>
      <c r="U29" s="75" t="s">
        <v>155</v>
      </c>
      <c r="V29" t="s">
        <v>524</v>
      </c>
      <c r="W29" s="25" t="s">
        <v>176</v>
      </c>
      <c r="X29" s="86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04">
        <v>0.20609462989390448</v>
      </c>
      <c r="B30" s="104">
        <v>0.79345827815234493</v>
      </c>
      <c r="C30" s="105">
        <f t="shared" si="16"/>
        <v>4.8521400121623275</v>
      </c>
      <c r="D30" s="106">
        <f t="shared" si="16"/>
        <v>1.2603057117616949</v>
      </c>
      <c r="E30" s="107">
        <v>4.3150961150692391E-2</v>
      </c>
      <c r="F30" s="108">
        <f t="shared" si="0"/>
        <v>1.0431509611506924</v>
      </c>
      <c r="G30" s="108">
        <f t="shared" si="1"/>
        <v>4.6514264884633443</v>
      </c>
      <c r="H30" s="108">
        <f t="shared" si="2"/>
        <v>1.2081719316746453</v>
      </c>
      <c r="I30" s="96">
        <v>2.15</v>
      </c>
      <c r="J30" s="96">
        <v>1.73</v>
      </c>
      <c r="K30" s="108">
        <f t="shared" si="3"/>
        <v>2.2427745664739884</v>
      </c>
      <c r="L30" s="108">
        <f t="shared" si="4"/>
        <v>1.8046511627906978</v>
      </c>
      <c r="M30" s="109">
        <f t="shared" si="15"/>
        <v>0.44587628865979384</v>
      </c>
      <c r="N30" s="109">
        <f t="shared" si="15"/>
        <v>0.5541237113402061</v>
      </c>
      <c r="O30" s="96">
        <f t="shared" si="7"/>
        <v>0.4622237942129187</v>
      </c>
      <c r="P30" s="96">
        <f t="shared" si="7"/>
        <v>1.4319154042935343</v>
      </c>
      <c r="Q30" s="96" t="s">
        <v>84</v>
      </c>
      <c r="R30" s="96" t="s">
        <v>15</v>
      </c>
      <c r="S30" s="96" t="s">
        <v>139</v>
      </c>
      <c r="T30" s="110" t="s">
        <v>161</v>
      </c>
      <c r="U30" s="110" t="s">
        <v>152</v>
      </c>
      <c r="V30" s="111" t="s">
        <v>467</v>
      </c>
      <c r="W30" s="110" t="s">
        <v>178</v>
      </c>
      <c r="X30" s="95">
        <v>0</v>
      </c>
      <c r="Y30" s="96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19" t="s">
        <v>656</v>
      </c>
      <c r="W31" s="25" t="s">
        <v>152</v>
      </c>
      <c r="X31" s="91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19" t="s">
        <v>656</v>
      </c>
      <c r="W32" s="25" t="s">
        <v>155</v>
      </c>
      <c r="X32" s="91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19" t="s">
        <v>656</v>
      </c>
      <c r="W33" s="25" t="s">
        <v>150</v>
      </c>
      <c r="X33" s="91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19" t="s">
        <v>656</v>
      </c>
      <c r="W34" s="25" t="s">
        <v>152</v>
      </c>
      <c r="X34" s="91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19" t="s">
        <v>656</v>
      </c>
      <c r="W35" s="25" t="s">
        <v>149</v>
      </c>
      <c r="X35" s="91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19" t="s">
        <v>656</v>
      </c>
      <c r="W36" s="25" t="s">
        <v>151</v>
      </c>
      <c r="X36" s="91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19" t="s">
        <v>656</v>
      </c>
      <c r="W37" s="25" t="s">
        <v>163</v>
      </c>
      <c r="X37" s="91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19" t="s">
        <v>656</v>
      </c>
      <c r="W38" s="25" t="s">
        <v>170</v>
      </c>
      <c r="X38" s="91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19" t="s">
        <v>656</v>
      </c>
      <c r="W39" s="25" t="s">
        <v>172</v>
      </c>
      <c r="X39" s="91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19" t="s">
        <v>657</v>
      </c>
      <c r="W40" s="25" t="s">
        <v>176</v>
      </c>
      <c r="X40" s="91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19" t="s">
        <v>657</v>
      </c>
      <c r="W41" s="25" t="s">
        <v>170</v>
      </c>
      <c r="X41" s="91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1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1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1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1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1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1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1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1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1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1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1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1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1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1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1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1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1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4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1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1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1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4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1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1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1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1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1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1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1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1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1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1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1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1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1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4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04">
        <v>0.58606861400585153</v>
      </c>
      <c r="B78" s="104">
        <v>0.41087465883307922</v>
      </c>
      <c r="C78" s="105">
        <f t="shared" si="18"/>
        <v>1.7062848548822231</v>
      </c>
      <c r="D78" s="106">
        <f t="shared" si="18"/>
        <v>2.4338322612547811</v>
      </c>
      <c r="E78" s="107">
        <v>6.5649625620460395E-2</v>
      </c>
      <c r="F78" s="108">
        <f t="shared" si="20"/>
        <v>1.0656496256204604</v>
      </c>
      <c r="G78" s="108">
        <f t="shared" si="21"/>
        <v>1.6011687273748736</v>
      </c>
      <c r="H78" s="108">
        <f t="shared" si="22"/>
        <v>2.2838953843180065</v>
      </c>
      <c r="I78" s="96">
        <v>1.69</v>
      </c>
      <c r="J78" s="96">
        <v>2.11</v>
      </c>
      <c r="K78" s="108">
        <f t="shared" si="23"/>
        <v>1.8009478672985779</v>
      </c>
      <c r="L78" s="108">
        <f t="shared" si="24"/>
        <v>2.2485207100591711</v>
      </c>
      <c r="M78" s="109">
        <f t="shared" si="19"/>
        <v>0.5552631578947369</v>
      </c>
      <c r="N78" s="109">
        <f t="shared" si="19"/>
        <v>0.44473684210526326</v>
      </c>
      <c r="O78" s="96">
        <f t="shared" si="17"/>
        <v>1.055479020484472</v>
      </c>
      <c r="P78" s="96">
        <f t="shared" si="17"/>
        <v>0.92386017962467515</v>
      </c>
      <c r="Q78" s="96" t="s">
        <v>344</v>
      </c>
      <c r="R78" s="96" t="s">
        <v>345</v>
      </c>
      <c r="S78" s="96" t="s">
        <v>145</v>
      </c>
      <c r="T78" s="110" t="s">
        <v>161</v>
      </c>
      <c r="U78" s="110" t="s">
        <v>155</v>
      </c>
      <c r="V78" s="96" t="s">
        <v>526</v>
      </c>
      <c r="W78" s="110" t="s">
        <v>152</v>
      </c>
      <c r="X78" s="95">
        <v>1</v>
      </c>
      <c r="Y78" s="96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19" t="s">
        <v>658</v>
      </c>
      <c r="W79" s="25" t="s">
        <v>151</v>
      </c>
      <c r="X79" s="91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19" t="s">
        <v>658</v>
      </c>
      <c r="W80" s="25" t="s">
        <v>150</v>
      </c>
      <c r="X80" s="91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19" t="s">
        <v>658</v>
      </c>
      <c r="W81" s="25" t="s">
        <v>151</v>
      </c>
      <c r="X81" s="91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19" t="s">
        <v>658</v>
      </c>
      <c r="W82" s="25" t="s">
        <v>176</v>
      </c>
      <c r="X82" s="91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19" t="s">
        <v>659</v>
      </c>
      <c r="W83" s="25" t="s">
        <v>163</v>
      </c>
      <c r="X83" s="91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19" t="s">
        <v>659</v>
      </c>
      <c r="W84" s="25" t="s">
        <v>178</v>
      </c>
      <c r="X84" s="94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19" t="s">
        <v>659</v>
      </c>
      <c r="W85" s="25" t="s">
        <v>178</v>
      </c>
      <c r="X85" s="91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19" t="s">
        <v>659</v>
      </c>
      <c r="W86" s="25" t="s">
        <v>155</v>
      </c>
      <c r="X86" s="91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19" t="s">
        <v>659</v>
      </c>
      <c r="W87" s="25" t="s">
        <v>162</v>
      </c>
      <c r="X87" s="91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19" t="s">
        <v>659</v>
      </c>
      <c r="W88" s="25" t="s">
        <v>151</v>
      </c>
      <c r="X88" s="91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19" t="s">
        <v>659</v>
      </c>
      <c r="W89" s="25" t="s">
        <v>151</v>
      </c>
      <c r="X89" s="91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19" t="s">
        <v>659</v>
      </c>
      <c r="W90" s="25" t="s">
        <v>151</v>
      </c>
      <c r="X90" s="94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19" t="s">
        <v>659</v>
      </c>
      <c r="W91" s="25" t="s">
        <v>176</v>
      </c>
      <c r="X91" s="91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19" t="s">
        <v>659</v>
      </c>
      <c r="W92" s="25" t="s">
        <v>167</v>
      </c>
      <c r="X92" s="91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19" t="s">
        <v>659</v>
      </c>
      <c r="W93" s="25" t="s">
        <v>151</v>
      </c>
      <c r="X93" s="91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19" t="s">
        <v>659</v>
      </c>
      <c r="W94" s="25" t="s">
        <v>168</v>
      </c>
      <c r="X94" s="91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19" t="s">
        <v>659</v>
      </c>
      <c r="W95" s="30" t="s">
        <v>152</v>
      </c>
      <c r="X95" s="91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19" t="s">
        <v>659</v>
      </c>
      <c r="W96" s="25" t="s">
        <v>169</v>
      </c>
      <c r="X96" s="91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19" t="s">
        <v>659</v>
      </c>
      <c r="W97" s="25" t="s">
        <v>151</v>
      </c>
      <c r="X97" s="91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19" t="s">
        <v>659</v>
      </c>
      <c r="W98" s="30" t="s">
        <v>151</v>
      </c>
      <c r="X98" s="91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19" t="s">
        <v>659</v>
      </c>
      <c r="W99" s="25" t="s">
        <v>155</v>
      </c>
      <c r="X99" s="91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19" t="s">
        <v>659</v>
      </c>
      <c r="W100" s="25" t="s">
        <v>152</v>
      </c>
      <c r="X100" s="91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19" t="s">
        <v>659</v>
      </c>
      <c r="W101" s="25" t="s">
        <v>151</v>
      </c>
      <c r="X101" s="91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19" t="s">
        <v>659</v>
      </c>
      <c r="W102" s="25" t="s">
        <v>150</v>
      </c>
      <c r="X102" s="91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19" t="s">
        <v>659</v>
      </c>
      <c r="W103" s="25" t="s">
        <v>170</v>
      </c>
      <c r="X103" s="91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19" t="s">
        <v>659</v>
      </c>
      <c r="W104" s="25" t="s">
        <v>152</v>
      </c>
      <c r="X104" s="91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19" t="s">
        <v>659</v>
      </c>
      <c r="W105" s="30" t="s">
        <v>162</v>
      </c>
      <c r="X105" s="91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19" t="s">
        <v>659</v>
      </c>
      <c r="W106" s="25" t="s">
        <v>162</v>
      </c>
      <c r="X106" s="91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19" t="s">
        <v>659</v>
      </c>
      <c r="W107" s="25" t="s">
        <v>149</v>
      </c>
      <c r="X107" s="91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19" t="s">
        <v>659</v>
      </c>
      <c r="W108" s="25" t="s">
        <v>149</v>
      </c>
      <c r="X108" s="91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19" t="s">
        <v>659</v>
      </c>
      <c r="W109" s="25" t="s">
        <v>149</v>
      </c>
      <c r="X109" s="91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19" t="s">
        <v>659</v>
      </c>
      <c r="W110" s="25" t="s">
        <v>162</v>
      </c>
      <c r="X110" s="91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19" t="s">
        <v>659</v>
      </c>
      <c r="W111" s="25" t="s">
        <v>168</v>
      </c>
      <c r="X111" s="91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19" t="s">
        <v>659</v>
      </c>
      <c r="W112" s="25" t="s">
        <v>154</v>
      </c>
      <c r="X112" s="91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19" t="s">
        <v>659</v>
      </c>
      <c r="W113" s="30" t="s">
        <v>162</v>
      </c>
      <c r="X113" s="91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19" t="s">
        <v>659</v>
      </c>
      <c r="W114" s="25" t="s">
        <v>154</v>
      </c>
      <c r="X114" s="91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19" t="s">
        <v>659</v>
      </c>
      <c r="W115" s="25" t="s">
        <v>152</v>
      </c>
      <c r="X115" s="91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19" t="s">
        <v>659</v>
      </c>
      <c r="W116" s="25" t="s">
        <v>151</v>
      </c>
      <c r="X116" s="91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19" t="s">
        <v>659</v>
      </c>
      <c r="W117" s="25" t="s">
        <v>178</v>
      </c>
      <c r="X117" s="91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19" t="s">
        <v>659</v>
      </c>
      <c r="W118" s="25" t="s">
        <v>154</v>
      </c>
      <c r="X118" s="91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19" t="s">
        <v>659</v>
      </c>
      <c r="W119" s="25" t="s">
        <v>154</v>
      </c>
      <c r="X119" s="91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19" t="s">
        <v>659</v>
      </c>
      <c r="W120" s="25" t="s">
        <v>151</v>
      </c>
      <c r="X120" s="91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19" t="s">
        <v>659</v>
      </c>
      <c r="W121" s="25" t="s">
        <v>155</v>
      </c>
      <c r="X121" s="91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19" t="s">
        <v>659</v>
      </c>
      <c r="W122" s="25" t="s">
        <v>155</v>
      </c>
      <c r="X122" s="91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19" t="s">
        <v>659</v>
      </c>
      <c r="W123" s="25" t="s">
        <v>155</v>
      </c>
      <c r="X123" s="91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19" t="s">
        <v>659</v>
      </c>
      <c r="W124" s="25" t="s">
        <v>149</v>
      </c>
      <c r="X124" s="91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19" t="s">
        <v>659</v>
      </c>
      <c r="W125" s="25" t="s">
        <v>151</v>
      </c>
      <c r="X125" s="94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19" t="s">
        <v>659</v>
      </c>
      <c r="W126" s="25" t="s">
        <v>155</v>
      </c>
      <c r="X126" s="91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19" t="s">
        <v>659</v>
      </c>
      <c r="W127" s="25" t="s">
        <v>149</v>
      </c>
      <c r="X127" s="91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19" t="s">
        <v>659</v>
      </c>
      <c r="W128" s="25" t="s">
        <v>155</v>
      </c>
      <c r="X128" s="91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19" t="s">
        <v>659</v>
      </c>
      <c r="W129" s="25" t="s">
        <v>152</v>
      </c>
      <c r="X129" s="91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19" t="s">
        <v>659</v>
      </c>
      <c r="W130" s="25" t="s">
        <v>163</v>
      </c>
      <c r="X130" s="91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19" t="s">
        <v>659</v>
      </c>
      <c r="W131" s="25" t="s">
        <v>153</v>
      </c>
      <c r="X131" s="91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19" t="s">
        <v>659</v>
      </c>
      <c r="W132" s="25" t="s">
        <v>155</v>
      </c>
      <c r="X132" s="91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19" t="s">
        <v>659</v>
      </c>
      <c r="W133" s="30" t="s">
        <v>153</v>
      </c>
      <c r="X133" s="91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19" t="s">
        <v>659</v>
      </c>
      <c r="W134" s="25" t="s">
        <v>154</v>
      </c>
      <c r="X134" s="91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19" t="s">
        <v>659</v>
      </c>
      <c r="W135" s="25" t="s">
        <v>155</v>
      </c>
      <c r="X135" s="91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19" t="s">
        <v>659</v>
      </c>
      <c r="W136" s="25" t="s">
        <v>150</v>
      </c>
      <c r="X136" s="91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19" t="s">
        <v>659</v>
      </c>
      <c r="W137" s="25" t="s">
        <v>163</v>
      </c>
      <c r="X137" s="11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19" t="s">
        <v>659</v>
      </c>
      <c r="W138" s="25" t="s">
        <v>152</v>
      </c>
      <c r="X138" s="91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19" t="s">
        <v>659</v>
      </c>
      <c r="W139" s="25" t="s">
        <v>154</v>
      </c>
      <c r="X139" s="91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19" t="s">
        <v>659</v>
      </c>
      <c r="W140" s="25" t="s">
        <v>152</v>
      </c>
      <c r="X140" s="91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19" t="s">
        <v>659</v>
      </c>
      <c r="W141" s="25" t="s">
        <v>165</v>
      </c>
      <c r="X141" s="91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19" t="s">
        <v>659</v>
      </c>
      <c r="W142" s="25" t="s">
        <v>150</v>
      </c>
      <c r="X142" s="91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19" t="s">
        <v>659</v>
      </c>
      <c r="W143" s="25" t="s">
        <v>162</v>
      </c>
      <c r="X143" s="91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19" t="s">
        <v>659</v>
      </c>
      <c r="W144" s="25" t="s">
        <v>150</v>
      </c>
      <c r="X144" s="91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13" t="s">
        <v>160</v>
      </c>
      <c r="U145" s="25" t="s">
        <v>154</v>
      </c>
      <c r="V145" s="119" t="s">
        <v>659</v>
      </c>
      <c r="W145" s="25" t="s">
        <v>170</v>
      </c>
      <c r="X145" s="91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19" t="s">
        <v>659</v>
      </c>
      <c r="W146" s="25" t="s">
        <v>150</v>
      </c>
      <c r="X146" s="91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19" t="s">
        <v>659</v>
      </c>
      <c r="W147" s="25" t="s">
        <v>165</v>
      </c>
      <c r="X147" s="91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19" t="s">
        <v>659</v>
      </c>
      <c r="W148" s="25" t="s">
        <v>170</v>
      </c>
      <c r="X148" s="91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19" t="s">
        <v>659</v>
      </c>
      <c r="W149" s="25" t="s">
        <v>178</v>
      </c>
      <c r="X149" s="91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19" t="s">
        <v>659</v>
      </c>
      <c r="W150" s="25" t="s">
        <v>163</v>
      </c>
      <c r="X150" s="91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19" t="s">
        <v>660</v>
      </c>
      <c r="W151" s="25" t="s">
        <v>263</v>
      </c>
      <c r="X151" s="91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19" t="s">
        <v>660</v>
      </c>
      <c r="W152" s="25" t="s">
        <v>151</v>
      </c>
      <c r="X152" s="91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19" t="s">
        <v>660</v>
      </c>
      <c r="W153" s="25" t="s">
        <v>176</v>
      </c>
      <c r="X153" s="91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19" t="s">
        <v>660</v>
      </c>
      <c r="W154" s="25" t="s">
        <v>154</v>
      </c>
      <c r="X154" s="91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19" t="s">
        <v>660</v>
      </c>
      <c r="W155" s="25" t="s">
        <v>151</v>
      </c>
      <c r="X155" s="91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19" t="s">
        <v>660</v>
      </c>
      <c r="W156" s="25" t="s">
        <v>162</v>
      </c>
      <c r="X156" s="91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19" t="s">
        <v>660</v>
      </c>
      <c r="W157" s="25" t="s">
        <v>151</v>
      </c>
      <c r="X157" s="91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19" t="s">
        <v>660</v>
      </c>
      <c r="W158" s="25" t="s">
        <v>153</v>
      </c>
      <c r="X158" s="91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19" t="s">
        <v>660</v>
      </c>
      <c r="W159" s="25" t="s">
        <v>149</v>
      </c>
      <c r="X159" s="91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19" t="s">
        <v>660</v>
      </c>
      <c r="W160" s="25" t="s">
        <v>151</v>
      </c>
      <c r="X160" s="91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19" t="s">
        <v>660</v>
      </c>
      <c r="W161" s="25" t="s">
        <v>153</v>
      </c>
      <c r="X161" s="91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19" t="s">
        <v>660</v>
      </c>
      <c r="W162" s="25" t="s">
        <v>169</v>
      </c>
      <c r="X162" s="91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19" t="s">
        <v>660</v>
      </c>
      <c r="W163" s="25" t="s">
        <v>172</v>
      </c>
      <c r="X163" s="91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19" t="s">
        <v>660</v>
      </c>
      <c r="W164" s="25" t="s">
        <v>152</v>
      </c>
      <c r="X164" s="91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19" t="s">
        <v>660</v>
      </c>
      <c r="W165" s="25" t="s">
        <v>176</v>
      </c>
      <c r="X165" s="91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19" t="s">
        <v>660</v>
      </c>
      <c r="W166" s="30" t="s">
        <v>170</v>
      </c>
      <c r="X166" s="91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19" t="s">
        <v>660</v>
      </c>
      <c r="W167" s="25" t="s">
        <v>170</v>
      </c>
      <c r="X167" s="91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19" t="s">
        <v>660</v>
      </c>
      <c r="W168" s="25" t="s">
        <v>392</v>
      </c>
      <c r="X168" s="91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19" t="s">
        <v>660</v>
      </c>
      <c r="W169" s="25" t="s">
        <v>176</v>
      </c>
      <c r="X169" s="91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19" t="s">
        <v>660</v>
      </c>
      <c r="W170" s="25" t="s">
        <v>155</v>
      </c>
      <c r="X170" s="91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19" t="s">
        <v>660</v>
      </c>
      <c r="W171" s="25" t="s">
        <v>151</v>
      </c>
      <c r="X171" s="91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19" t="s">
        <v>661</v>
      </c>
      <c r="W172" s="25" t="s">
        <v>176</v>
      </c>
      <c r="X172" s="91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19" t="s">
        <v>662</v>
      </c>
      <c r="W173" s="15" t="s">
        <v>151</v>
      </c>
      <c r="X173" s="86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6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6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6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6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6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6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6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6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6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6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6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6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6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6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6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6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6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6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6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6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6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6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6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6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6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1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1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1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1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1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1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6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6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6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0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0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1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6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6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6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6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6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6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6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6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6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6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6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6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0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0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0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0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6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6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6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6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6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6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6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6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6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6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6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6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6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6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6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6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6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6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6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6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6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6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2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6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2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6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2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6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6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6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6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6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6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6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6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6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6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6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6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6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6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6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6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6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6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6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6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6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6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0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0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2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6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6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6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2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6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6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3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6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3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1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1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1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1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6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6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6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6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6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6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6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6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6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6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6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6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6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6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6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6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6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6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6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6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6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6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6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0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0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6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6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6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6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2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6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2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6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150" t="s">
        <v>663</v>
      </c>
      <c r="W325" s="37" t="s">
        <v>152</v>
      </c>
      <c r="X325" s="86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150" t="s">
        <v>663</v>
      </c>
      <c r="W326" s="37" t="s">
        <v>152</v>
      </c>
      <c r="X326" s="93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150" t="s">
        <v>663</v>
      </c>
      <c r="W327" s="37" t="s">
        <v>154</v>
      </c>
      <c r="X327" s="86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150" t="s">
        <v>663</v>
      </c>
      <c r="W328" s="37" t="s">
        <v>155</v>
      </c>
      <c r="X328" s="91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150" t="s">
        <v>663</v>
      </c>
      <c r="W329" s="37" t="s">
        <v>150</v>
      </c>
      <c r="X329" s="91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150" t="s">
        <v>663</v>
      </c>
      <c r="W330" s="37" t="s">
        <v>178</v>
      </c>
      <c r="X330" s="91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150" t="s">
        <v>663</v>
      </c>
      <c r="W331" s="37" t="s">
        <v>172</v>
      </c>
      <c r="X331" s="91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150" t="s">
        <v>663</v>
      </c>
      <c r="W332" s="37" t="s">
        <v>154</v>
      </c>
      <c r="X332" s="86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150" t="s">
        <v>663</v>
      </c>
      <c r="W333" s="37" t="s">
        <v>151</v>
      </c>
      <c r="X333" s="86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150" t="s">
        <v>663</v>
      </c>
      <c r="W334" s="37" t="s">
        <v>154</v>
      </c>
      <c r="X334" s="86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150" t="s">
        <v>663</v>
      </c>
      <c r="W335" s="37" t="s">
        <v>162</v>
      </c>
      <c r="X335" s="86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150" t="s">
        <v>663</v>
      </c>
      <c r="W336" s="37" t="s">
        <v>152</v>
      </c>
      <c r="X336" s="86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150" t="s">
        <v>663</v>
      </c>
      <c r="W337" s="37" t="s">
        <v>162</v>
      </c>
      <c r="X337" s="86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150" t="s">
        <v>663</v>
      </c>
      <c r="W338" s="37" t="s">
        <v>152</v>
      </c>
      <c r="X338" s="86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150" t="s">
        <v>663</v>
      </c>
      <c r="W339" s="37" t="s">
        <v>154</v>
      </c>
      <c r="X339" s="86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150" t="s">
        <v>663</v>
      </c>
      <c r="W340" s="37" t="s">
        <v>151</v>
      </c>
      <c r="X340" s="86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150" t="s">
        <v>663</v>
      </c>
      <c r="W341" s="37" t="s">
        <v>154</v>
      </c>
      <c r="X341" s="86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150" t="s">
        <v>663</v>
      </c>
      <c r="W342" s="37" t="s">
        <v>154</v>
      </c>
      <c r="X342" s="91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150" t="s">
        <v>663</v>
      </c>
      <c r="W343" s="37" t="s">
        <v>151</v>
      </c>
      <c r="X343" s="91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150" t="s">
        <v>663</v>
      </c>
      <c r="W344" s="37" t="s">
        <v>149</v>
      </c>
      <c r="X344" s="86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150" t="s">
        <v>663</v>
      </c>
      <c r="W345" s="37" t="s">
        <v>164</v>
      </c>
      <c r="X345" s="86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150" t="s">
        <v>663</v>
      </c>
      <c r="W346" s="37" t="s">
        <v>154</v>
      </c>
      <c r="X346" s="92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150" t="s">
        <v>663</v>
      </c>
      <c r="W347" s="37" t="s">
        <v>151</v>
      </c>
      <c r="X347" s="86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150" t="s">
        <v>663</v>
      </c>
      <c r="W348" s="37" t="s">
        <v>162</v>
      </c>
      <c r="X348" s="86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150" t="s">
        <v>663</v>
      </c>
      <c r="W349" s="37" t="s">
        <v>149</v>
      </c>
      <c r="X349" s="90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150" t="s">
        <v>663</v>
      </c>
      <c r="W350" s="37" t="s">
        <v>155</v>
      </c>
      <c r="X350" s="86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150" t="s">
        <v>663</v>
      </c>
      <c r="W351" s="37" t="s">
        <v>149</v>
      </c>
      <c r="X351" s="86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150" t="s">
        <v>663</v>
      </c>
      <c r="W352" s="37" t="s">
        <v>151</v>
      </c>
      <c r="X352" s="86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150" t="s">
        <v>664</v>
      </c>
      <c r="W353" s="37" t="s">
        <v>153</v>
      </c>
      <c r="X353" s="86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150" t="s">
        <v>664</v>
      </c>
      <c r="W354" s="37" t="s">
        <v>152</v>
      </c>
      <c r="X354" s="86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150" t="s">
        <v>664</v>
      </c>
      <c r="W355" s="37" t="s">
        <v>172</v>
      </c>
      <c r="X355" s="86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150" t="s">
        <v>664</v>
      </c>
      <c r="W356" s="37" t="s">
        <v>155</v>
      </c>
      <c r="X356" s="86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150" t="s">
        <v>664</v>
      </c>
      <c r="W357" s="37" t="s">
        <v>164</v>
      </c>
      <c r="X357" s="86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150" t="s">
        <v>664</v>
      </c>
      <c r="W358" s="37" t="s">
        <v>155</v>
      </c>
      <c r="X358" s="86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6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6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6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6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6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6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6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6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6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6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2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6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6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6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6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6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1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6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6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6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6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6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6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6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6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0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0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6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1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6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6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6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6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6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6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6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6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6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6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6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6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6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6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6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6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6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49">
        <v>0.55687174968922715</v>
      </c>
      <c r="B405" s="49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0" t="s">
        <v>155</v>
      </c>
      <c r="V405" s="35" t="s">
        <v>552</v>
      </c>
      <c r="W405" s="37" t="s">
        <v>162</v>
      </c>
      <c r="X405" s="86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49">
        <v>0.4273507588649747</v>
      </c>
      <c r="B406" s="49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0" t="s">
        <v>151</v>
      </c>
      <c r="V406" s="35" t="s">
        <v>552</v>
      </c>
      <c r="W406" s="37" t="s">
        <v>176</v>
      </c>
      <c r="X406" s="90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49">
        <v>0.63819049044809772</v>
      </c>
      <c r="B407" s="49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0" t="s">
        <v>150</v>
      </c>
      <c r="V407" s="35" t="s">
        <v>552</v>
      </c>
      <c r="W407" s="72" t="s">
        <v>153</v>
      </c>
      <c r="X407" s="86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49">
        <v>0.42198585308177644</v>
      </c>
      <c r="B408" s="49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0" t="s">
        <v>151</v>
      </c>
      <c r="V408" s="35" t="s">
        <v>552</v>
      </c>
      <c r="W408" s="37" t="s">
        <v>152</v>
      </c>
      <c r="X408" s="90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49">
        <v>0.5739223716216898</v>
      </c>
      <c r="B409" s="49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0" t="s">
        <v>155</v>
      </c>
      <c r="V409" s="35" t="s">
        <v>552</v>
      </c>
      <c r="W409" s="37" t="s">
        <v>149</v>
      </c>
      <c r="X409" s="86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49">
        <v>0.16721374951146437</v>
      </c>
      <c r="B410" s="49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0" t="s">
        <v>151</v>
      </c>
      <c r="V410" s="35" t="s">
        <v>552</v>
      </c>
      <c r="W410" s="37" t="s">
        <v>150</v>
      </c>
      <c r="X410" s="90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49">
        <v>0.58350190363054055</v>
      </c>
      <c r="B411" s="49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0" t="s">
        <v>155</v>
      </c>
      <c r="V411" s="35" t="s">
        <v>552</v>
      </c>
      <c r="W411" s="37" t="s">
        <v>162</v>
      </c>
      <c r="X411" s="86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49">
        <v>0.30692396414222151</v>
      </c>
      <c r="B412" s="49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0" t="s">
        <v>151</v>
      </c>
      <c r="V412" s="35" t="s">
        <v>552</v>
      </c>
      <c r="W412" s="37" t="s">
        <v>150</v>
      </c>
      <c r="X412" s="90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49">
        <v>0.48567611918065723</v>
      </c>
      <c r="B413" s="49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0" t="s">
        <v>162</v>
      </c>
      <c r="V413" s="35" t="s">
        <v>552</v>
      </c>
      <c r="W413" s="37" t="s">
        <v>163</v>
      </c>
      <c r="X413" s="86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49">
        <v>0.5893338028747187</v>
      </c>
      <c r="B414" s="49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0" t="s">
        <v>162</v>
      </c>
      <c r="V414" s="35" t="s">
        <v>552</v>
      </c>
      <c r="W414" s="37" t="s">
        <v>154</v>
      </c>
      <c r="X414" s="90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49">
        <v>0.38003488305876132</v>
      </c>
      <c r="B415" s="49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0" t="s">
        <v>155</v>
      </c>
      <c r="V415" s="35" t="s">
        <v>552</v>
      </c>
      <c r="W415" s="37" t="s">
        <v>154</v>
      </c>
      <c r="X415" s="86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49">
        <v>0.48251654488983126</v>
      </c>
      <c r="B416" s="49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0" t="s">
        <v>162</v>
      </c>
      <c r="V416" s="35" t="s">
        <v>552</v>
      </c>
      <c r="W416" s="37" t="s">
        <v>151</v>
      </c>
      <c r="X416" s="86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49">
        <v>0.45896769552102673</v>
      </c>
      <c r="B417" s="49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0" t="s">
        <v>162</v>
      </c>
      <c r="V417" s="35" t="s">
        <v>552</v>
      </c>
      <c r="W417" s="37" t="s">
        <v>175</v>
      </c>
      <c r="X417" s="86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49">
        <v>0.53675277173365243</v>
      </c>
      <c r="B418" s="49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0" t="s">
        <v>162</v>
      </c>
      <c r="V418" s="35" t="s">
        <v>552</v>
      </c>
      <c r="W418" s="37" t="s">
        <v>477</v>
      </c>
      <c r="X418" s="86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49">
        <v>0.32813812223787941</v>
      </c>
      <c r="B419" s="49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0" t="s">
        <v>151</v>
      </c>
      <c r="V419" s="35" t="s">
        <v>552</v>
      </c>
      <c r="W419" s="37" t="s">
        <v>162</v>
      </c>
      <c r="X419" s="86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49">
        <v>0.34187715386324941</v>
      </c>
      <c r="B420" s="49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0" t="s">
        <v>151</v>
      </c>
      <c r="V420" s="35" t="s">
        <v>552</v>
      </c>
      <c r="W420" s="37" t="s">
        <v>170</v>
      </c>
      <c r="X420" s="86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49">
        <v>0.58944163098050439</v>
      </c>
      <c r="B421" s="49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0" t="s">
        <v>162</v>
      </c>
      <c r="V421" s="35" t="s">
        <v>552</v>
      </c>
      <c r="W421" s="37" t="s">
        <v>172</v>
      </c>
      <c r="X421" s="86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49">
        <v>0.34408207570071675</v>
      </c>
      <c r="B422" s="49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0" t="s">
        <v>151</v>
      </c>
      <c r="V422" s="35" t="s">
        <v>552</v>
      </c>
      <c r="W422" s="37" t="s">
        <v>178</v>
      </c>
      <c r="X422" s="86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49">
        <v>0.45292042503355706</v>
      </c>
      <c r="B423" s="49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0" t="s">
        <v>162</v>
      </c>
      <c r="V423" s="35" t="s">
        <v>552</v>
      </c>
      <c r="W423" s="37" t="s">
        <v>155</v>
      </c>
      <c r="X423" s="86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49">
        <v>0.6125813940561412</v>
      </c>
      <c r="B424" s="49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0" t="s">
        <v>165</v>
      </c>
      <c r="V424" s="35" t="s">
        <v>552</v>
      </c>
      <c r="W424" s="37" t="s">
        <v>152</v>
      </c>
      <c r="X424" s="86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49">
        <v>0.3199676964658707</v>
      </c>
      <c r="B425" s="49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0" t="s">
        <v>151</v>
      </c>
      <c r="V425" s="35" t="s">
        <v>552</v>
      </c>
      <c r="W425" s="37" t="s">
        <v>151</v>
      </c>
      <c r="X425" s="86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49">
        <v>0.39790339616646442</v>
      </c>
      <c r="B426" s="49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0" t="s">
        <v>151</v>
      </c>
      <c r="V426" s="35" t="s">
        <v>552</v>
      </c>
      <c r="W426" s="37" t="s">
        <v>151</v>
      </c>
      <c r="X426" s="86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49">
        <v>0.3927229621148649</v>
      </c>
      <c r="B427" s="49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0" t="s">
        <v>151</v>
      </c>
      <c r="V427" s="35" t="s">
        <v>552</v>
      </c>
      <c r="W427" s="72" t="s">
        <v>152</v>
      </c>
      <c r="X427" s="86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49">
        <v>0.51741269543411916</v>
      </c>
      <c r="B428" s="49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0" t="s">
        <v>155</v>
      </c>
      <c r="V428" s="35" t="s">
        <v>552</v>
      </c>
      <c r="W428" s="37" t="s">
        <v>153</v>
      </c>
      <c r="X428" s="86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49">
        <v>0.49194971923242925</v>
      </c>
      <c r="B429" s="49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0" t="s">
        <v>153</v>
      </c>
      <c r="V429" s="35" t="s">
        <v>552</v>
      </c>
      <c r="W429" s="72" t="s">
        <v>451</v>
      </c>
      <c r="X429" s="86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49">
        <v>0.56850606285891303</v>
      </c>
      <c r="B430" s="49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0" t="s">
        <v>155</v>
      </c>
      <c r="V430" s="35" t="s">
        <v>552</v>
      </c>
      <c r="W430" s="37" t="s">
        <v>155</v>
      </c>
      <c r="X430" s="86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49">
        <v>0.35643625332606133</v>
      </c>
      <c r="B431" s="49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0" t="s">
        <v>151</v>
      </c>
      <c r="V431" s="35" t="s">
        <v>552</v>
      </c>
      <c r="W431" s="37" t="s">
        <v>152</v>
      </c>
      <c r="X431" s="86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49">
        <v>0.45424054981005357</v>
      </c>
      <c r="B432" s="49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0" t="s">
        <v>162</v>
      </c>
      <c r="V432" s="35" t="s">
        <v>552</v>
      </c>
      <c r="W432" s="37" t="s">
        <v>150</v>
      </c>
      <c r="X432" s="86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49">
        <v>0.31534660831550465</v>
      </c>
      <c r="B433" s="49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0" t="s">
        <v>151</v>
      </c>
      <c r="V433" s="35" t="s">
        <v>552</v>
      </c>
      <c r="W433" s="37" t="s">
        <v>178</v>
      </c>
      <c r="X433" s="86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49">
        <v>0.42066093175205116</v>
      </c>
      <c r="B434" s="49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0" t="s">
        <v>162</v>
      </c>
      <c r="V434" s="35" t="s">
        <v>552</v>
      </c>
      <c r="W434" s="37" t="s">
        <v>178</v>
      </c>
      <c r="X434" s="86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49">
        <v>0.65202868683538251</v>
      </c>
      <c r="B435" s="49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0" t="s">
        <v>150</v>
      </c>
      <c r="V435" s="35" t="s">
        <v>552</v>
      </c>
      <c r="W435" s="37" t="s">
        <v>155</v>
      </c>
      <c r="X435" s="86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49">
        <v>0.44119842749720933</v>
      </c>
      <c r="B436" s="49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0" t="s">
        <v>155</v>
      </c>
      <c r="V436" s="35" t="s">
        <v>552</v>
      </c>
      <c r="W436" s="37" t="s">
        <v>153</v>
      </c>
      <c r="X436" s="86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49">
        <v>0.6747991685533995</v>
      </c>
      <c r="B437" s="49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0" t="s">
        <v>162</v>
      </c>
      <c r="V437" s="35" t="s">
        <v>552</v>
      </c>
      <c r="W437" s="37" t="s">
        <v>153</v>
      </c>
      <c r="X437" s="86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49">
        <v>0.47471241425049709</v>
      </c>
      <c r="B438" s="49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0" t="s">
        <v>153</v>
      </c>
      <c r="V438" s="35" t="s">
        <v>552</v>
      </c>
      <c r="W438" s="37" t="s">
        <v>151</v>
      </c>
      <c r="X438" s="92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49">
        <v>0.34348637774438667</v>
      </c>
      <c r="B439" s="49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0" t="s">
        <v>153</v>
      </c>
      <c r="V439" s="35" t="s">
        <v>552</v>
      </c>
      <c r="W439" s="37" t="s">
        <v>275</v>
      </c>
      <c r="X439" s="86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49">
        <v>0.10534031730079915</v>
      </c>
      <c r="B440" s="49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0" t="s">
        <v>152</v>
      </c>
      <c r="V440" s="35" t="s">
        <v>552</v>
      </c>
      <c r="W440" s="37" t="s">
        <v>149</v>
      </c>
      <c r="X440" s="86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49">
        <v>0.35773770909150537</v>
      </c>
      <c r="B441" s="49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0" t="s">
        <v>151</v>
      </c>
      <c r="V441" s="35" t="s">
        <v>552</v>
      </c>
      <c r="W441" s="37" t="s">
        <v>154</v>
      </c>
      <c r="X441" s="86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49">
        <v>0.33731402588671516</v>
      </c>
      <c r="B442" s="49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0" t="s">
        <v>151</v>
      </c>
      <c r="V442" s="35" t="s">
        <v>552</v>
      </c>
      <c r="W442" s="37" t="s">
        <v>153</v>
      </c>
      <c r="X442" s="86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49" t="e">
        <v>#N/A</v>
      </c>
      <c r="B443" s="49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0" t="e">
        <v>#N/A</v>
      </c>
      <c r="V443" s="35" t="s">
        <v>552</v>
      </c>
      <c r="W443" s="37" t="s">
        <v>170</v>
      </c>
      <c r="X443" s="86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49">
        <v>0.35528352253169343</v>
      </c>
      <c r="B444" s="49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0" t="s">
        <v>151</v>
      </c>
      <c r="V444" s="35" t="s">
        <v>552</v>
      </c>
      <c r="W444" s="37" t="s">
        <v>162</v>
      </c>
      <c r="X444" s="86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49" t="e">
        <v>#N/A</v>
      </c>
      <c r="B445" s="49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0" t="e">
        <v>#N/A</v>
      </c>
      <c r="V445" s="35" t="s">
        <v>552</v>
      </c>
      <c r="W445" s="37" t="s">
        <v>170</v>
      </c>
      <c r="X445" s="86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49">
        <v>0.34924183155710087</v>
      </c>
      <c r="B446" s="49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0" t="s">
        <v>151</v>
      </c>
      <c r="V446" s="35" t="s">
        <v>552</v>
      </c>
      <c r="W446" s="72" t="s">
        <v>167</v>
      </c>
      <c r="X446" s="86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49">
        <v>0.59607188206810946</v>
      </c>
      <c r="B447" s="49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0" t="s">
        <v>165</v>
      </c>
      <c r="V447" s="35" t="s">
        <v>552</v>
      </c>
      <c r="W447" s="37" t="s">
        <v>164</v>
      </c>
      <c r="X447" s="86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49">
        <v>0.44548518863258141</v>
      </c>
      <c r="B448" s="49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0" t="s">
        <v>151</v>
      </c>
      <c r="V448" s="35" t="s">
        <v>552</v>
      </c>
      <c r="W448" s="37" t="s">
        <v>172</v>
      </c>
      <c r="X448" s="86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49">
        <v>0.66792634598556611</v>
      </c>
      <c r="B449" s="49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0" t="s">
        <v>165</v>
      </c>
      <c r="V449" s="35" t="s">
        <v>552</v>
      </c>
      <c r="W449" s="37" t="s">
        <v>178</v>
      </c>
      <c r="X449" s="86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49">
        <v>0.71113951600448677</v>
      </c>
      <c r="B450" s="49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0" t="s">
        <v>178</v>
      </c>
      <c r="V450" s="35" t="s">
        <v>552</v>
      </c>
      <c r="W450" s="37" t="s">
        <v>155</v>
      </c>
      <c r="X450" s="86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49" t="e">
        <v>#N/A</v>
      </c>
      <c r="B451" s="49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0" t="e">
        <v>#N/A</v>
      </c>
      <c r="V451" s="35" t="s">
        <v>552</v>
      </c>
      <c r="W451" s="37" t="s">
        <v>152</v>
      </c>
      <c r="X451" s="86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49">
        <v>0.44433153210878407</v>
      </c>
      <c r="B452" s="49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0" t="s">
        <v>162</v>
      </c>
      <c r="V452" s="35" t="s">
        <v>552</v>
      </c>
      <c r="W452" s="37" t="s">
        <v>154</v>
      </c>
      <c r="X452" s="86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49">
        <v>0.31041536194813873</v>
      </c>
      <c r="B453" s="49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0" t="s">
        <v>151</v>
      </c>
      <c r="V453" s="35" t="s">
        <v>552</v>
      </c>
      <c r="W453" s="37" t="s">
        <v>168</v>
      </c>
      <c r="X453" s="86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49" t="e">
        <v>#N/A</v>
      </c>
      <c r="B454" s="49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0" t="e">
        <v>#N/A</v>
      </c>
      <c r="V454" s="35" t="s">
        <v>552</v>
      </c>
      <c r="W454" s="37" t="s">
        <v>175</v>
      </c>
      <c r="X454" s="86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49">
        <v>0.62053924268078609</v>
      </c>
      <c r="B455" s="49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0" t="s">
        <v>162</v>
      </c>
      <c r="V455" s="35" t="s">
        <v>552</v>
      </c>
      <c r="W455" s="37" t="s">
        <v>151</v>
      </c>
      <c r="X455" s="86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49">
        <v>0.16392309989202375</v>
      </c>
      <c r="B456" s="49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0" t="s">
        <v>151</v>
      </c>
      <c r="V456" s="35" t="s">
        <v>552</v>
      </c>
      <c r="W456" s="37" t="s">
        <v>149</v>
      </c>
      <c r="X456" s="86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49">
        <v>0.50161225795572484</v>
      </c>
      <c r="B457" s="49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0" t="s">
        <v>153</v>
      </c>
      <c r="V457" s="35" t="s">
        <v>552</v>
      </c>
      <c r="W457" s="37" t="s">
        <v>153</v>
      </c>
      <c r="X457" s="86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49">
        <v>0.28934362237066574</v>
      </c>
      <c r="B458" s="49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0" t="s">
        <v>170</v>
      </c>
      <c r="V458" s="35" t="s">
        <v>552</v>
      </c>
      <c r="W458" s="37" t="s">
        <v>170</v>
      </c>
      <c r="X458" s="86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49">
        <v>0.46535574723591228</v>
      </c>
      <c r="B459" s="49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0" t="s">
        <v>162</v>
      </c>
      <c r="V459" s="35" t="s">
        <v>552</v>
      </c>
      <c r="W459" s="37" t="s">
        <v>392</v>
      </c>
      <c r="X459" s="86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49">
        <v>0.37423818391089814</v>
      </c>
      <c r="B460" s="49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0" t="s">
        <v>151</v>
      </c>
      <c r="V460" s="35" t="s">
        <v>552</v>
      </c>
      <c r="W460" s="37" t="s">
        <v>155</v>
      </c>
      <c r="X460" s="86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49">
        <v>0.31252292995118824</v>
      </c>
      <c r="B461" s="49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0" t="s">
        <v>151</v>
      </c>
      <c r="V461" s="35" t="s">
        <v>552</v>
      </c>
      <c r="W461" s="37" t="s">
        <v>165</v>
      </c>
      <c r="X461" s="91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49">
        <v>0.30455243761522027</v>
      </c>
      <c r="B462" s="49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0" t="s">
        <v>151</v>
      </c>
      <c r="V462" s="35" t="s">
        <v>552</v>
      </c>
      <c r="W462" s="37" t="s">
        <v>153</v>
      </c>
      <c r="X462" s="91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49">
        <v>0.46747099391537994</v>
      </c>
      <c r="B463" s="49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0" t="s">
        <v>151</v>
      </c>
      <c r="V463" s="35" t="s">
        <v>552</v>
      </c>
      <c r="W463" s="37" t="s">
        <v>154</v>
      </c>
      <c r="X463" s="91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49">
        <v>0.52166208984120821</v>
      </c>
      <c r="B464" s="49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0" t="s">
        <v>155</v>
      </c>
      <c r="V464" s="35" t="s">
        <v>552</v>
      </c>
      <c r="W464" s="37" t="s">
        <v>172</v>
      </c>
      <c r="X464" s="91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49">
        <v>0.62999551887332317</v>
      </c>
      <c r="B465" s="49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0" t="s">
        <v>178</v>
      </c>
      <c r="V465" s="35" t="s">
        <v>552</v>
      </c>
      <c r="W465" s="37" t="s">
        <v>151</v>
      </c>
      <c r="X465" s="91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49">
        <v>0.11796932797882105</v>
      </c>
      <c r="B466" s="49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0" t="s">
        <v>152</v>
      </c>
      <c r="V466" s="35" t="s">
        <v>552</v>
      </c>
      <c r="W466" s="37" t="s">
        <v>178</v>
      </c>
      <c r="X466" s="90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49">
        <v>0.60351895364988128</v>
      </c>
      <c r="B467" s="49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0" t="s">
        <v>162</v>
      </c>
      <c r="V467" s="35" t="s">
        <v>552</v>
      </c>
      <c r="W467" s="37" t="s">
        <v>153</v>
      </c>
      <c r="X467" s="86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49">
        <v>0.45989057726496269</v>
      </c>
      <c r="B468" s="49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0" t="s">
        <v>162</v>
      </c>
      <c r="V468" s="35" t="s">
        <v>552</v>
      </c>
      <c r="W468" s="37" t="s">
        <v>176</v>
      </c>
      <c r="X468" s="90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49">
        <v>0.32413352351047364</v>
      </c>
      <c r="B469" s="49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0" t="s">
        <v>151</v>
      </c>
      <c r="V469" s="35" t="s">
        <v>552</v>
      </c>
      <c r="W469" s="37" t="s">
        <v>172</v>
      </c>
      <c r="X469" s="86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49">
        <v>0.17394844489276912</v>
      </c>
      <c r="B470" s="49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0" t="s">
        <v>152</v>
      </c>
      <c r="V470" s="35" t="s">
        <v>552</v>
      </c>
      <c r="W470" s="37" t="s">
        <v>152</v>
      </c>
      <c r="X470" s="86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49">
        <v>0.58008091197604061</v>
      </c>
      <c r="B471" s="49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0" t="s">
        <v>162</v>
      </c>
      <c r="V471" s="35" t="s">
        <v>552</v>
      </c>
      <c r="W471" s="37" t="s">
        <v>151</v>
      </c>
      <c r="X471" s="86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49" t="e">
        <v>#N/A</v>
      </c>
      <c r="B472" s="49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0" t="e">
        <v>#N/A</v>
      </c>
      <c r="V472" s="35" t="s">
        <v>552</v>
      </c>
      <c r="W472" s="37" t="s">
        <v>154</v>
      </c>
      <c r="X472" s="86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49">
        <v>0.24434580995589719</v>
      </c>
      <c r="B473" s="49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0" t="s">
        <v>154</v>
      </c>
      <c r="V473" s="35" t="s">
        <v>552</v>
      </c>
      <c r="W473" s="37" t="s">
        <v>151</v>
      </c>
      <c r="X473" s="86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49">
        <v>0.66848255048899918</v>
      </c>
      <c r="B474" s="49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0" t="s">
        <v>150</v>
      </c>
      <c r="V474" s="35" t="s">
        <v>552</v>
      </c>
      <c r="W474" s="37" t="s">
        <v>163</v>
      </c>
      <c r="X474" s="86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49">
        <v>0.35306820120539228</v>
      </c>
      <c r="B475" s="49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0" t="s">
        <v>151</v>
      </c>
      <c r="V475" s="35" t="s">
        <v>552</v>
      </c>
      <c r="W475" s="37" t="s">
        <v>152</v>
      </c>
      <c r="X475" s="86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49">
        <v>0.556140479592939</v>
      </c>
      <c r="B476" s="49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0" t="s">
        <v>162</v>
      </c>
      <c r="V476" s="35" t="s">
        <v>552</v>
      </c>
      <c r="W476" s="37" t="s">
        <v>149</v>
      </c>
      <c r="X476" s="86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49">
        <v>0.4527429370597113</v>
      </c>
      <c r="B477" s="49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0" t="s">
        <v>162</v>
      </c>
      <c r="V477" s="35" t="s">
        <v>552</v>
      </c>
      <c r="W477" s="37" t="s">
        <v>151</v>
      </c>
      <c r="X477" s="86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49">
        <v>0.56210774707398825</v>
      </c>
      <c r="B478" s="49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0" t="s">
        <v>155</v>
      </c>
      <c r="V478" s="35" t="s">
        <v>552</v>
      </c>
      <c r="W478" s="37" t="s">
        <v>151</v>
      </c>
      <c r="X478" s="91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49" t="e">
        <v>#N/A</v>
      </c>
      <c r="B479" s="49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0" t="e">
        <v>#N/A</v>
      </c>
      <c r="V479" s="35" t="s">
        <v>552</v>
      </c>
      <c r="W479" s="72" t="s">
        <v>149</v>
      </c>
      <c r="X479" s="91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49">
        <v>0.13666650463260926</v>
      </c>
      <c r="B480" s="49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0" t="s">
        <v>151</v>
      </c>
      <c r="V480" s="35" t="s">
        <v>552</v>
      </c>
      <c r="W480" s="37" t="s">
        <v>149</v>
      </c>
      <c r="X480" s="91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49">
        <v>0.40109571715591308</v>
      </c>
      <c r="B481" s="49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0" t="s">
        <v>151</v>
      </c>
      <c r="V481" s="35" t="s">
        <v>552</v>
      </c>
      <c r="W481" s="72" t="s">
        <v>153</v>
      </c>
      <c r="X481" s="91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49" t="e">
        <v>#N/A</v>
      </c>
      <c r="B482" s="49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0" t="e">
        <v>#N/A</v>
      </c>
      <c r="V482" s="35" t="s">
        <v>552</v>
      </c>
      <c r="W482" s="37" t="s">
        <v>170</v>
      </c>
      <c r="X482" s="86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49">
        <v>0.53175634203076017</v>
      </c>
      <c r="B483" s="49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0" t="s">
        <v>151</v>
      </c>
      <c r="V483" s="35" t="s">
        <v>552</v>
      </c>
      <c r="W483" s="37" t="s">
        <v>149</v>
      </c>
      <c r="X483" s="86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49" t="e">
        <v>#N/A</v>
      </c>
      <c r="B484" s="49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0" t="e">
        <v>#N/A</v>
      </c>
      <c r="V484" s="35" t="s">
        <v>552</v>
      </c>
      <c r="W484" s="37" t="s">
        <v>167</v>
      </c>
      <c r="X484" s="86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49">
        <v>0.73070260716886537</v>
      </c>
      <c r="B485" s="49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0" t="s">
        <v>150</v>
      </c>
      <c r="V485" s="35" t="s">
        <v>552</v>
      </c>
      <c r="W485" s="37" t="s">
        <v>149</v>
      </c>
      <c r="X485" s="86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49">
        <v>0.7790394295073203</v>
      </c>
      <c r="B486" s="49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0" t="s">
        <v>172</v>
      </c>
      <c r="V486" s="35" t="s">
        <v>557</v>
      </c>
      <c r="W486" s="37" t="s">
        <v>150</v>
      </c>
      <c r="X486" s="86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49">
        <v>0.6783815717011169</v>
      </c>
      <c r="B487" s="49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0" t="s">
        <v>165</v>
      </c>
      <c r="V487" s="35" t="s">
        <v>557</v>
      </c>
      <c r="W487" s="37" t="s">
        <v>168</v>
      </c>
      <c r="X487" s="86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49" t="e">
        <v>#N/A</v>
      </c>
      <c r="B488" s="49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0" t="e">
        <v>#N/A</v>
      </c>
      <c r="V488" s="35" t="s">
        <v>557</v>
      </c>
      <c r="W488" s="37" t="s">
        <v>165</v>
      </c>
      <c r="X488" s="86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49">
        <v>0.39998948201061924</v>
      </c>
      <c r="B489" s="49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0" t="s">
        <v>151</v>
      </c>
      <c r="V489" s="35" t="s">
        <v>557</v>
      </c>
      <c r="W489" s="37" t="s">
        <v>150</v>
      </c>
      <c r="X489" s="86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49">
        <v>0.73554640374980951</v>
      </c>
      <c r="B490" s="49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0" t="s">
        <v>175</v>
      </c>
      <c r="V490" s="35" t="s">
        <v>557</v>
      </c>
      <c r="W490" s="37" t="s">
        <v>168</v>
      </c>
      <c r="X490" s="86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49">
        <v>0.62197719371620874</v>
      </c>
      <c r="B491" s="49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0" t="s">
        <v>162</v>
      </c>
      <c r="V491" s="35" t="s">
        <v>557</v>
      </c>
      <c r="W491" s="37" t="s">
        <v>178</v>
      </c>
      <c r="X491" s="86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49">
        <v>0.75760029693269648</v>
      </c>
      <c r="B492" s="49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0" t="s">
        <v>165</v>
      </c>
      <c r="V492" s="35" t="s">
        <v>557</v>
      </c>
      <c r="W492" s="37" t="s">
        <v>150</v>
      </c>
      <c r="X492" s="86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49" t="e">
        <v>#N/A</v>
      </c>
      <c r="B493" s="49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0" t="e">
        <v>#N/A</v>
      </c>
      <c r="V493" s="35" t="s">
        <v>557</v>
      </c>
      <c r="W493" s="37" t="s">
        <v>149</v>
      </c>
      <c r="X493" s="86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49">
        <v>0.50946305606186537</v>
      </c>
      <c r="B494" s="49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0" t="s">
        <v>155</v>
      </c>
      <c r="V494" s="35" t="s">
        <v>557</v>
      </c>
      <c r="W494" s="37" t="s">
        <v>151</v>
      </c>
      <c r="X494" s="86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49">
        <v>0.52324452122524645</v>
      </c>
      <c r="B495" s="49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0" t="s">
        <v>155</v>
      </c>
      <c r="V495" s="35" t="s">
        <v>557</v>
      </c>
      <c r="W495" s="37" t="s">
        <v>152</v>
      </c>
      <c r="X495" s="86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49">
        <v>0.33793729732014394</v>
      </c>
      <c r="B496" s="49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0" t="s">
        <v>151</v>
      </c>
      <c r="V496" s="35" t="s">
        <v>557</v>
      </c>
      <c r="W496" s="37" t="s">
        <v>153</v>
      </c>
      <c r="X496" s="86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49">
        <v>0.538781029518002</v>
      </c>
      <c r="B497" s="49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0" t="s">
        <v>151</v>
      </c>
      <c r="V497" s="35" t="s">
        <v>557</v>
      </c>
      <c r="W497" s="37" t="s">
        <v>169</v>
      </c>
      <c r="X497" s="86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49">
        <v>0.32878349369663507</v>
      </c>
      <c r="B498" s="49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0" t="s">
        <v>151</v>
      </c>
      <c r="V498" s="35" t="s">
        <v>557</v>
      </c>
      <c r="W498" s="37" t="s">
        <v>151</v>
      </c>
      <c r="X498" s="86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49">
        <v>0.44669978156230639</v>
      </c>
      <c r="B499" s="49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0" t="s">
        <v>151</v>
      </c>
      <c r="V499" s="35" t="s">
        <v>557</v>
      </c>
      <c r="W499" s="37" t="s">
        <v>151</v>
      </c>
      <c r="X499" s="86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49">
        <v>0.74035078948036348</v>
      </c>
      <c r="B500" s="49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0" t="s">
        <v>165</v>
      </c>
      <c r="V500" s="35" t="s">
        <v>557</v>
      </c>
      <c r="W500" s="37" t="s">
        <v>165</v>
      </c>
      <c r="X500" s="86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49">
        <v>0.58150893140218063</v>
      </c>
      <c r="B501" s="49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0" t="s">
        <v>155</v>
      </c>
      <c r="V501" s="35" t="s">
        <v>557</v>
      </c>
      <c r="W501" s="37" t="s">
        <v>151</v>
      </c>
      <c r="X501" s="86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49">
        <v>0.44256329793441707</v>
      </c>
      <c r="B502" s="49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0" t="s">
        <v>151</v>
      </c>
      <c r="V502" s="35" t="s">
        <v>557</v>
      </c>
      <c r="W502" s="37" t="s">
        <v>154</v>
      </c>
      <c r="X502" s="86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49">
        <v>0.46327454874193741</v>
      </c>
      <c r="B503" s="49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0" t="s">
        <v>151</v>
      </c>
      <c r="V503" s="35" t="s">
        <v>557</v>
      </c>
      <c r="W503" s="37" t="s">
        <v>393</v>
      </c>
      <c r="X503" s="86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49">
        <v>0.60402669434278145</v>
      </c>
      <c r="B504" s="49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0" t="s">
        <v>155</v>
      </c>
      <c r="V504" s="35" t="s">
        <v>557</v>
      </c>
      <c r="W504" s="37" t="s">
        <v>168</v>
      </c>
      <c r="X504" s="86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49">
        <v>0.28017925100660879</v>
      </c>
      <c r="B505" s="49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0" t="s">
        <v>152</v>
      </c>
      <c r="V505" s="35" t="s">
        <v>557</v>
      </c>
      <c r="W505" s="37" t="s">
        <v>150</v>
      </c>
      <c r="X505" s="86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49">
        <v>0.65089484283360954</v>
      </c>
      <c r="B506" s="49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0" t="s">
        <v>162</v>
      </c>
      <c r="V506" s="35" t="s">
        <v>557</v>
      </c>
      <c r="W506" s="37" t="s">
        <v>170</v>
      </c>
      <c r="X506" s="86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49">
        <v>0.60795012381115887</v>
      </c>
      <c r="B507" s="49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0" t="s">
        <v>162</v>
      </c>
      <c r="V507" s="35" t="s">
        <v>557</v>
      </c>
      <c r="W507" s="37" t="s">
        <v>165</v>
      </c>
      <c r="X507" s="86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49">
        <v>0.33709232519795118</v>
      </c>
      <c r="B508" s="49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0" t="s">
        <v>151</v>
      </c>
      <c r="V508" s="35" t="s">
        <v>557</v>
      </c>
      <c r="W508" s="37" t="s">
        <v>149</v>
      </c>
      <c r="X508" s="86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49" t="e">
        <v>#N/A</v>
      </c>
      <c r="B509" s="49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0" t="e">
        <v>#N/A</v>
      </c>
      <c r="V509" s="35" t="s">
        <v>557</v>
      </c>
      <c r="W509" s="37" t="s">
        <v>153</v>
      </c>
      <c r="X509" s="86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49">
        <v>0.24356724745954997</v>
      </c>
      <c r="B510" s="49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0" t="s">
        <v>151</v>
      </c>
      <c r="V510" s="35" t="s">
        <v>557</v>
      </c>
      <c r="W510" s="37" t="s">
        <v>154</v>
      </c>
      <c r="X510" s="86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49" t="e">
        <v>#N/A</v>
      </c>
      <c r="B511" s="49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0" t="e">
        <v>#N/A</v>
      </c>
      <c r="V511" s="35" t="s">
        <v>557</v>
      </c>
      <c r="W511" s="37" t="s">
        <v>391</v>
      </c>
      <c r="X511" s="86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49">
        <v>0.54308744604557213</v>
      </c>
      <c r="B512" s="49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0" t="s">
        <v>155</v>
      </c>
      <c r="V512" s="35" t="s">
        <v>557</v>
      </c>
      <c r="W512" s="72" t="s">
        <v>176</v>
      </c>
      <c r="X512" s="91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49" t="e">
        <v>#N/A</v>
      </c>
      <c r="B513" s="49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0" t="e">
        <v>#N/A</v>
      </c>
      <c r="V513" s="35" t="s">
        <v>557</v>
      </c>
      <c r="W513" s="37" t="s">
        <v>150</v>
      </c>
      <c r="X513" s="91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49">
        <v>0.3717184398446815</v>
      </c>
      <c r="B514" s="49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0" t="s">
        <v>151</v>
      </c>
      <c r="V514" s="35" t="s">
        <v>557</v>
      </c>
      <c r="W514" s="37" t="s">
        <v>154</v>
      </c>
      <c r="X514" s="91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49">
        <v>0.64534372280704766</v>
      </c>
      <c r="B515" s="49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0" t="s">
        <v>155</v>
      </c>
      <c r="V515" s="35" t="s">
        <v>557</v>
      </c>
      <c r="W515" s="37" t="s">
        <v>151</v>
      </c>
      <c r="X515" s="91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49" t="e">
        <v>#N/A</v>
      </c>
      <c r="B516" s="49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0" t="e">
        <v>#N/A</v>
      </c>
      <c r="V516" s="35" t="s">
        <v>557</v>
      </c>
      <c r="W516" s="37" t="s">
        <v>170</v>
      </c>
      <c r="X516" s="90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49">
        <v>0.68308113427583383</v>
      </c>
      <c r="B517" s="49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0" t="s">
        <v>150</v>
      </c>
      <c r="V517" s="35" t="s">
        <v>557</v>
      </c>
      <c r="W517" s="37" t="s">
        <v>163</v>
      </c>
      <c r="X517" s="90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49">
        <v>0.34082852661089236</v>
      </c>
      <c r="B518" s="49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0" t="s">
        <v>151</v>
      </c>
      <c r="V518" s="35" t="s">
        <v>557</v>
      </c>
      <c r="W518" s="37" t="s">
        <v>163</v>
      </c>
      <c r="X518" s="90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49">
        <v>0.45865497207814665</v>
      </c>
      <c r="B519" s="49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0" t="s">
        <v>153</v>
      </c>
      <c r="V519" s="35" t="s">
        <v>557</v>
      </c>
      <c r="W519" s="37" t="s">
        <v>151</v>
      </c>
      <c r="X519" s="86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49" t="e">
        <v>#N/A</v>
      </c>
      <c r="B520" s="49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0" t="e">
        <v>#N/A</v>
      </c>
      <c r="V520" s="35" t="s">
        <v>557</v>
      </c>
      <c r="W520" s="37" t="s">
        <v>164</v>
      </c>
      <c r="X520" s="91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49">
        <v>0.4247932992551674</v>
      </c>
      <c r="B521" s="49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0" t="s">
        <v>151</v>
      </c>
      <c r="V521" s="35" t="s">
        <v>557</v>
      </c>
      <c r="W521" s="37" t="s">
        <v>150</v>
      </c>
      <c r="X521" s="91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49">
        <v>0.51316679139189136</v>
      </c>
      <c r="B522" s="49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0" t="s">
        <v>162</v>
      </c>
      <c r="V522" s="35" t="s">
        <v>557</v>
      </c>
      <c r="W522" s="37" t="s">
        <v>151</v>
      </c>
      <c r="X522" s="91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49">
        <v>0.61303622397494073</v>
      </c>
      <c r="B523" s="49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0" t="s">
        <v>163</v>
      </c>
      <c r="V523" s="35" t="s">
        <v>557</v>
      </c>
      <c r="W523" s="37" t="s">
        <v>275</v>
      </c>
      <c r="X523" s="86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49">
        <v>6.411213584727754E-2</v>
      </c>
      <c r="B524" s="49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0" t="s">
        <v>154</v>
      </c>
      <c r="V524" s="35" t="s">
        <v>557</v>
      </c>
      <c r="W524" s="37" t="s">
        <v>152</v>
      </c>
      <c r="X524" s="86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49">
        <v>0.51610811792973466</v>
      </c>
      <c r="B525" s="49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0" t="s">
        <v>162</v>
      </c>
      <c r="V525" s="35" t="s">
        <v>557</v>
      </c>
      <c r="W525" s="37" t="s">
        <v>154</v>
      </c>
      <c r="X525" s="86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49">
        <v>0.57628720015217627</v>
      </c>
      <c r="B526" s="49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0" t="s">
        <v>176</v>
      </c>
      <c r="V526" s="35" t="s">
        <v>557</v>
      </c>
      <c r="W526" s="37" t="s">
        <v>154</v>
      </c>
      <c r="X526" s="86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49">
        <v>0.62678720287157152</v>
      </c>
      <c r="B527" s="49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0" t="s">
        <v>155</v>
      </c>
      <c r="V527" s="35" t="s">
        <v>557</v>
      </c>
      <c r="W527" s="37" t="s">
        <v>169</v>
      </c>
      <c r="X527" s="90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49" t="e">
        <v>#N/A</v>
      </c>
      <c r="B528" s="49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0" t="e">
        <v>#N/A</v>
      </c>
      <c r="V528" s="35" t="s">
        <v>557</v>
      </c>
      <c r="W528" s="37" t="s">
        <v>150</v>
      </c>
      <c r="X528" s="91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49">
        <v>0.17298595378214821</v>
      </c>
      <c r="B529" s="49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0" t="s">
        <v>151</v>
      </c>
      <c r="V529" s="35" t="s">
        <v>557</v>
      </c>
      <c r="W529" s="37" t="s">
        <v>152</v>
      </c>
      <c r="X529" s="91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3" t="s">
        <v>154</v>
      </c>
      <c r="V530" s="54" t="s">
        <v>557</v>
      </c>
      <c r="W530" s="55" t="s">
        <v>149</v>
      </c>
      <c r="X530" s="86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3" t="s">
        <v>151</v>
      </c>
      <c r="V531" s="54" t="s">
        <v>557</v>
      </c>
      <c r="W531" s="37" t="s">
        <v>170</v>
      </c>
      <c r="X531" s="86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3" t="s">
        <v>151</v>
      </c>
      <c r="V532" s="54" t="s">
        <v>557</v>
      </c>
      <c r="W532" s="37" t="s">
        <v>162</v>
      </c>
      <c r="X532" s="86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3" t="s">
        <v>162</v>
      </c>
      <c r="V533" s="54" t="s">
        <v>557</v>
      </c>
      <c r="W533" s="37" t="s">
        <v>170</v>
      </c>
      <c r="X533" s="86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3" t="s">
        <v>162</v>
      </c>
      <c r="V534" s="54" t="s">
        <v>557</v>
      </c>
      <c r="W534" s="37" t="s">
        <v>152</v>
      </c>
      <c r="X534" s="86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3" t="s">
        <v>155</v>
      </c>
      <c r="V535" s="54" t="s">
        <v>561</v>
      </c>
      <c r="W535" s="37" t="s">
        <v>175</v>
      </c>
      <c r="X535" s="86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3" t="s">
        <v>162</v>
      </c>
      <c r="V536" s="54" t="s">
        <v>561</v>
      </c>
      <c r="W536" s="37" t="s">
        <v>155</v>
      </c>
      <c r="X536" s="86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3" t="s">
        <v>151</v>
      </c>
      <c r="V537" s="54" t="s">
        <v>561</v>
      </c>
      <c r="W537" s="37" t="s">
        <v>150</v>
      </c>
      <c r="X537" s="86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3" t="s">
        <v>155</v>
      </c>
      <c r="V538" s="54" t="s">
        <v>561</v>
      </c>
      <c r="W538" s="37" t="s">
        <v>152</v>
      </c>
      <c r="X538" s="86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3" t="e">
        <v>#N/A</v>
      </c>
      <c r="V539" s="54" t="s">
        <v>561</v>
      </c>
      <c r="W539" s="37" t="s">
        <v>178</v>
      </c>
      <c r="X539" s="90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3" t="s">
        <v>151</v>
      </c>
      <c r="V540" s="54" t="s">
        <v>561</v>
      </c>
      <c r="W540" s="37" t="s">
        <v>170</v>
      </c>
      <c r="X540" s="86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3" t="s">
        <v>151</v>
      </c>
      <c r="V541" s="54" t="s">
        <v>561</v>
      </c>
      <c r="W541" s="37" t="s">
        <v>152</v>
      </c>
      <c r="X541" s="90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3" t="s">
        <v>151</v>
      </c>
      <c r="V542" s="54" t="s">
        <v>561</v>
      </c>
      <c r="W542" s="37" t="s">
        <v>149</v>
      </c>
      <c r="X542" s="86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3" t="e">
        <v>#N/A</v>
      </c>
      <c r="V543" s="54" t="s">
        <v>561</v>
      </c>
      <c r="W543" s="37" t="s">
        <v>170</v>
      </c>
      <c r="X543" s="86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3" t="e">
        <v>#N/A</v>
      </c>
      <c r="V544" s="54" t="s">
        <v>561</v>
      </c>
      <c r="W544" s="37" t="s">
        <v>149</v>
      </c>
      <c r="X544" s="86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3" t="s">
        <v>155</v>
      </c>
      <c r="V545" s="54" t="s">
        <v>561</v>
      </c>
      <c r="W545" s="37" t="s">
        <v>162</v>
      </c>
      <c r="X545" s="86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3" t="s">
        <v>162</v>
      </c>
      <c r="V546" s="54" t="s">
        <v>561</v>
      </c>
      <c r="W546" s="37" t="s">
        <v>162</v>
      </c>
      <c r="X546" s="86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3" t="s">
        <v>155</v>
      </c>
      <c r="V547" s="54" t="s">
        <v>562</v>
      </c>
      <c r="W547" s="37" t="s">
        <v>150</v>
      </c>
      <c r="X547" s="86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3" t="s">
        <v>162</v>
      </c>
      <c r="V548" s="54" t="s">
        <v>562</v>
      </c>
      <c r="W548" s="37" t="s">
        <v>168</v>
      </c>
      <c r="X548" s="86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3" t="e">
        <v>#N/A</v>
      </c>
      <c r="V549" s="54" t="s">
        <v>562</v>
      </c>
      <c r="W549" s="37" t="s">
        <v>162</v>
      </c>
      <c r="X549" s="86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3" t="e">
        <v>#N/A</v>
      </c>
      <c r="V550" s="54" t="s">
        <v>562</v>
      </c>
      <c r="W550" s="37" t="s">
        <v>153</v>
      </c>
      <c r="X550" s="86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3" t="s">
        <v>155</v>
      </c>
      <c r="V551" s="54" t="s">
        <v>562</v>
      </c>
      <c r="W551" s="37" t="s">
        <v>151</v>
      </c>
      <c r="X551" s="86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3" t="s">
        <v>151</v>
      </c>
      <c r="V552" s="54" t="s">
        <v>562</v>
      </c>
      <c r="W552" s="37" t="s">
        <v>151</v>
      </c>
      <c r="X552" s="86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3" t="s">
        <v>155</v>
      </c>
      <c r="V553" s="54" t="s">
        <v>562</v>
      </c>
      <c r="W553" s="55" t="s">
        <v>152</v>
      </c>
      <c r="X553" s="86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3" t="s">
        <v>151</v>
      </c>
      <c r="V554" s="54" t="s">
        <v>562</v>
      </c>
      <c r="W554" s="37" t="s">
        <v>176</v>
      </c>
      <c r="X554" s="86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3" t="s">
        <v>155</v>
      </c>
      <c r="V555" s="54" t="s">
        <v>562</v>
      </c>
      <c r="W555" s="37" t="s">
        <v>178</v>
      </c>
      <c r="X555" s="86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3" t="e">
        <v>#N/A</v>
      </c>
      <c r="V556" s="54" t="s">
        <v>562</v>
      </c>
      <c r="W556" s="37" t="s">
        <v>170</v>
      </c>
      <c r="X556" s="86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3" t="s">
        <v>162</v>
      </c>
      <c r="V557" s="54" t="s">
        <v>562</v>
      </c>
      <c r="W557" s="37" t="s">
        <v>226</v>
      </c>
      <c r="X557" s="86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3" t="s">
        <v>162</v>
      </c>
      <c r="V558" s="54" t="s">
        <v>562</v>
      </c>
      <c r="W558" s="37" t="s">
        <v>150</v>
      </c>
      <c r="X558" s="86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3" t="s">
        <v>151</v>
      </c>
      <c r="V559" s="54" t="s">
        <v>562</v>
      </c>
      <c r="W559" s="37" t="s">
        <v>151</v>
      </c>
      <c r="X559" s="92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3" t="e">
        <v>#N/A</v>
      </c>
      <c r="V560" s="54" t="s">
        <v>562</v>
      </c>
      <c r="W560" s="55" t="s">
        <v>162</v>
      </c>
      <c r="X560" s="86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3" t="s">
        <v>151</v>
      </c>
      <c r="V561" s="54" t="s">
        <v>562</v>
      </c>
      <c r="W561" s="37" t="s">
        <v>170</v>
      </c>
      <c r="X561" s="86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3" t="s">
        <v>151</v>
      </c>
      <c r="V562" s="54" t="s">
        <v>562</v>
      </c>
      <c r="W562" s="37" t="s">
        <v>154</v>
      </c>
      <c r="X562" s="86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3" t="s">
        <v>162</v>
      </c>
      <c r="V563" s="54" t="s">
        <v>562</v>
      </c>
      <c r="W563" s="37" t="s">
        <v>176</v>
      </c>
      <c r="X563" s="86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3" t="s">
        <v>162</v>
      </c>
      <c r="V564" s="54" t="s">
        <v>562</v>
      </c>
      <c r="W564" s="37" t="s">
        <v>162</v>
      </c>
      <c r="X564" s="86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3" t="s">
        <v>151</v>
      </c>
      <c r="V565" s="54" t="s">
        <v>562</v>
      </c>
      <c r="W565" s="37" t="s">
        <v>154</v>
      </c>
      <c r="X565" s="91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3" t="s">
        <v>150</v>
      </c>
      <c r="V566" s="54" t="s">
        <v>562</v>
      </c>
      <c r="W566" s="37" t="s">
        <v>168</v>
      </c>
      <c r="X566" s="91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3" t="e">
        <v>#N/A</v>
      </c>
      <c r="V567" s="54" t="s">
        <v>562</v>
      </c>
      <c r="W567" s="37" t="s">
        <v>151</v>
      </c>
      <c r="X567" s="91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3" t="s">
        <v>151</v>
      </c>
      <c r="V568" s="54" t="s">
        <v>563</v>
      </c>
      <c r="W568" s="37" t="s">
        <v>360</v>
      </c>
      <c r="X568" s="86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3" t="s">
        <v>162</v>
      </c>
      <c r="V569" s="54" t="s">
        <v>563</v>
      </c>
      <c r="W569" s="37" t="s">
        <v>152</v>
      </c>
      <c r="X569" s="86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3" t="e">
        <v>#N/A</v>
      </c>
      <c r="V570" s="54" t="s">
        <v>563</v>
      </c>
      <c r="W570" s="37" t="s">
        <v>155</v>
      </c>
      <c r="X570" s="86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3" t="e">
        <v>#N/A</v>
      </c>
      <c r="V571" s="54" t="s">
        <v>563</v>
      </c>
      <c r="W571" s="37" t="s">
        <v>164</v>
      </c>
      <c r="X571" s="86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3" t="s">
        <v>151</v>
      </c>
      <c r="V572" s="54" t="s">
        <v>563</v>
      </c>
      <c r="W572" s="37" t="s">
        <v>167</v>
      </c>
      <c r="X572" s="86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3" t="s">
        <v>155</v>
      </c>
      <c r="V573" s="54" t="s">
        <v>563</v>
      </c>
      <c r="W573" s="37" t="s">
        <v>151</v>
      </c>
      <c r="X573" s="86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3" t="s">
        <v>155</v>
      </c>
      <c r="V574" s="54" t="s">
        <v>563</v>
      </c>
      <c r="W574" s="37" t="s">
        <v>162</v>
      </c>
      <c r="X574" s="86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3" t="s">
        <v>155</v>
      </c>
      <c r="V575" s="54" t="s">
        <v>563</v>
      </c>
      <c r="W575" s="37" t="s">
        <v>176</v>
      </c>
      <c r="X575" s="86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3" t="s">
        <v>151</v>
      </c>
      <c r="V576" s="54" t="s">
        <v>563</v>
      </c>
      <c r="W576" s="55" t="s">
        <v>172</v>
      </c>
      <c r="X576" s="86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3" t="s">
        <v>165</v>
      </c>
      <c r="V577" s="54" t="s">
        <v>563</v>
      </c>
      <c r="W577" s="37" t="s">
        <v>359</v>
      </c>
      <c r="X577" s="86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3" t="s">
        <v>162</v>
      </c>
      <c r="V578" s="54" t="s">
        <v>563</v>
      </c>
      <c r="W578" s="37" t="s">
        <v>164</v>
      </c>
      <c r="X578" s="86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3" t="s">
        <v>162</v>
      </c>
      <c r="V579" s="54" t="s">
        <v>563</v>
      </c>
      <c r="W579" s="37" t="s">
        <v>149</v>
      </c>
      <c r="X579" s="86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3" t="s">
        <v>162</v>
      </c>
      <c r="V580" s="54" t="s">
        <v>563</v>
      </c>
      <c r="W580" s="37" t="s">
        <v>176</v>
      </c>
      <c r="X580" s="90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3" t="s">
        <v>155</v>
      </c>
      <c r="V581" s="54" t="s">
        <v>563</v>
      </c>
      <c r="W581" s="55" t="s">
        <v>165</v>
      </c>
      <c r="X581" s="86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3" t="s">
        <v>162</v>
      </c>
      <c r="V582" s="54" t="s">
        <v>563</v>
      </c>
      <c r="W582" s="37" t="s">
        <v>359</v>
      </c>
      <c r="X582" s="90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3" t="s">
        <v>155</v>
      </c>
      <c r="V583" s="54" t="s">
        <v>563</v>
      </c>
      <c r="W583" s="37" t="s">
        <v>151</v>
      </c>
      <c r="X583" s="86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3" t="s">
        <v>151</v>
      </c>
      <c r="V584" s="54" t="s">
        <v>563</v>
      </c>
      <c r="W584" s="37" t="s">
        <v>153</v>
      </c>
      <c r="X584" s="90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3" t="s">
        <v>162</v>
      </c>
      <c r="V585" s="54" t="s">
        <v>563</v>
      </c>
      <c r="W585" s="37" t="s">
        <v>150</v>
      </c>
      <c r="X585" s="86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3" t="s">
        <v>151</v>
      </c>
      <c r="V586" s="54" t="s">
        <v>563</v>
      </c>
      <c r="W586" s="37" t="s">
        <v>155</v>
      </c>
      <c r="X586" s="86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3" t="s">
        <v>162</v>
      </c>
      <c r="V587" s="54" t="s">
        <v>563</v>
      </c>
      <c r="W587" s="37" t="s">
        <v>150</v>
      </c>
      <c r="X587" s="86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3" t="s">
        <v>151</v>
      </c>
      <c r="V588" s="54" t="s">
        <v>563</v>
      </c>
      <c r="W588" s="37" t="s">
        <v>151</v>
      </c>
      <c r="X588" s="86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3" t="s">
        <v>162</v>
      </c>
      <c r="V589" s="54" t="s">
        <v>563</v>
      </c>
      <c r="W589" s="37" t="s">
        <v>155</v>
      </c>
      <c r="X589" s="86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3" t="s">
        <v>151</v>
      </c>
      <c r="V590" s="54" t="s">
        <v>563</v>
      </c>
      <c r="W590" s="37" t="s">
        <v>151</v>
      </c>
      <c r="X590" s="86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3" t="s">
        <v>151</v>
      </c>
      <c r="V591" s="54" t="s">
        <v>563</v>
      </c>
      <c r="W591" s="37" t="s">
        <v>151</v>
      </c>
      <c r="X591" s="86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3" t="s">
        <v>152</v>
      </c>
      <c r="V592" s="54" t="s">
        <v>563</v>
      </c>
      <c r="W592" s="37" t="s">
        <v>176</v>
      </c>
      <c r="X592" s="91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3" t="s">
        <v>151</v>
      </c>
      <c r="V593" s="54" t="s">
        <v>563</v>
      </c>
      <c r="W593" s="37" t="s">
        <v>164</v>
      </c>
      <c r="X593" s="91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3" t="s">
        <v>151</v>
      </c>
      <c r="V594" s="54" t="s">
        <v>563</v>
      </c>
      <c r="W594" s="37" t="s">
        <v>149</v>
      </c>
      <c r="X594" s="91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3" t="s">
        <v>170</v>
      </c>
      <c r="V595" s="54" t="s">
        <v>563</v>
      </c>
      <c r="W595" s="37" t="s">
        <v>149</v>
      </c>
      <c r="X595" s="86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3" t="s">
        <v>151</v>
      </c>
      <c r="V596" s="54" t="s">
        <v>563</v>
      </c>
      <c r="W596" s="37" t="s">
        <v>151</v>
      </c>
      <c r="X596" s="86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3" t="s">
        <v>151</v>
      </c>
      <c r="V597" s="54" t="s">
        <v>563</v>
      </c>
      <c r="W597" s="37" t="s">
        <v>162</v>
      </c>
      <c r="X597" s="86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3" t="s">
        <v>151</v>
      </c>
      <c r="V598" s="54" t="s">
        <v>563</v>
      </c>
      <c r="W598" s="37" t="s">
        <v>165</v>
      </c>
      <c r="X598" s="90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3" t="s">
        <v>162</v>
      </c>
      <c r="V599" s="54" t="s">
        <v>563</v>
      </c>
      <c r="W599" s="37" t="s">
        <v>170</v>
      </c>
      <c r="X599" s="86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3" t="s">
        <v>165</v>
      </c>
      <c r="V600" s="54" t="s">
        <v>563</v>
      </c>
      <c r="W600" s="37" t="s">
        <v>152</v>
      </c>
      <c r="X600" s="86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3" t="s">
        <v>155</v>
      </c>
      <c r="V601" s="54" t="s">
        <v>563</v>
      </c>
      <c r="W601" s="55" t="s">
        <v>170</v>
      </c>
      <c r="X601" s="91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3" t="s">
        <v>151</v>
      </c>
      <c r="V602" s="54" t="s">
        <v>563</v>
      </c>
      <c r="W602" s="37" t="s">
        <v>154</v>
      </c>
      <c r="X602" s="91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3" t="s">
        <v>162</v>
      </c>
      <c r="V603" s="54" t="s">
        <v>563</v>
      </c>
      <c r="W603" s="37" t="s">
        <v>170</v>
      </c>
      <c r="X603" s="91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3" t="s">
        <v>151</v>
      </c>
      <c r="V604" s="54" t="s">
        <v>563</v>
      </c>
      <c r="W604" s="37" t="s">
        <v>150</v>
      </c>
      <c r="X604" s="91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49">
        <v>0.44968838254368759</v>
      </c>
      <c r="B605" s="49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3" t="s">
        <v>563</v>
      </c>
      <c r="W605" s="37" t="s">
        <v>170</v>
      </c>
      <c r="X605" s="86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49">
        <v>0.69503051158609552</v>
      </c>
      <c r="B606" s="49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3" t="s">
        <v>563</v>
      </c>
      <c r="W606" s="37" t="s">
        <v>154</v>
      </c>
      <c r="X606" s="86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49">
        <v>0.36461499711544065</v>
      </c>
      <c r="B607" s="49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3" t="s">
        <v>563</v>
      </c>
      <c r="W607" s="37" t="s">
        <v>165</v>
      </c>
      <c r="X607" s="86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49">
        <v>0.47883643951508059</v>
      </c>
      <c r="B608" s="49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3" t="s">
        <v>563</v>
      </c>
      <c r="W608" s="37" t="s">
        <v>151</v>
      </c>
      <c r="X608" s="86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49">
        <v>0.49312248483329907</v>
      </c>
      <c r="B609" s="49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3" t="s">
        <v>563</v>
      </c>
      <c r="W609" s="37" t="s">
        <v>162</v>
      </c>
      <c r="X609" s="90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49">
        <v>0.564685263253075</v>
      </c>
      <c r="B610" s="49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3" t="s">
        <v>563</v>
      </c>
      <c r="W610" s="37" t="s">
        <v>165</v>
      </c>
      <c r="X610" s="86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49">
        <v>0.61774401668010925</v>
      </c>
      <c r="B611" s="49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3" t="s">
        <v>563</v>
      </c>
      <c r="W611" s="37" t="s">
        <v>154</v>
      </c>
      <c r="X611" s="86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49">
        <v>0.45753880949759956</v>
      </c>
      <c r="B612" s="49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3" t="s">
        <v>563</v>
      </c>
      <c r="W612" s="37" t="s">
        <v>151</v>
      </c>
      <c r="X612" s="86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49">
        <v>0.47113962554220762</v>
      </c>
      <c r="B613" s="49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3" t="s">
        <v>563</v>
      </c>
      <c r="W613" s="37" t="s">
        <v>149</v>
      </c>
      <c r="X613" s="86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49">
        <v>0.54783060894182611</v>
      </c>
      <c r="B614" s="49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3" t="s">
        <v>563</v>
      </c>
      <c r="W614" s="37" t="s">
        <v>153</v>
      </c>
      <c r="X614" s="91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49">
        <v>0.51072628200999981</v>
      </c>
      <c r="B615" s="49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3" t="s">
        <v>563</v>
      </c>
      <c r="W615" s="72" t="s">
        <v>151</v>
      </c>
      <c r="X615" s="86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49">
        <v>0.31544867335445242</v>
      </c>
      <c r="B616" s="49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3" t="s">
        <v>563</v>
      </c>
      <c r="W616" s="37" t="s">
        <v>162</v>
      </c>
      <c r="X616" s="86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49">
        <v>0.51653407188544853</v>
      </c>
      <c r="B617" s="49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3" t="s">
        <v>563</v>
      </c>
      <c r="W617" s="72" t="s">
        <v>170</v>
      </c>
      <c r="X617" s="86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49">
        <v>0.35599513238848074</v>
      </c>
      <c r="B618" s="49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3" t="s">
        <v>563</v>
      </c>
      <c r="W618" s="37" t="s">
        <v>176</v>
      </c>
      <c r="X618" s="86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49">
        <v>0.35731706704560695</v>
      </c>
      <c r="B619" s="49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3" t="s">
        <v>563</v>
      </c>
      <c r="W619" s="37" t="s">
        <v>154</v>
      </c>
      <c r="X619" s="86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49">
        <v>0.66375568789304618</v>
      </c>
      <c r="B620" s="49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3" t="s">
        <v>563</v>
      </c>
      <c r="W620" s="37" t="s">
        <v>155</v>
      </c>
      <c r="X620" s="86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49">
        <v>0.37547333032798696</v>
      </c>
      <c r="B621" s="49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3" t="s">
        <v>563</v>
      </c>
      <c r="W621" s="37" t="s">
        <v>154</v>
      </c>
      <c r="X621" s="86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49">
        <v>0.14887446598285398</v>
      </c>
      <c r="B622" s="49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3" t="s">
        <v>563</v>
      </c>
      <c r="W622" s="37" t="s">
        <v>154</v>
      </c>
      <c r="X622" s="86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49">
        <v>0.46828840573465547</v>
      </c>
      <c r="B623" s="49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3" t="s">
        <v>563</v>
      </c>
      <c r="W623" s="37" t="s">
        <v>154</v>
      </c>
      <c r="X623" s="86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49">
        <v>0.54089751268597763</v>
      </c>
      <c r="B624" s="49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3" t="s">
        <v>563</v>
      </c>
      <c r="W624" s="37" t="s">
        <v>170</v>
      </c>
      <c r="X624" s="86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49">
        <v>0.42341636926211923</v>
      </c>
      <c r="B625" s="49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3" t="s">
        <v>563</v>
      </c>
      <c r="W625" s="37" t="s">
        <v>447</v>
      </c>
      <c r="X625" s="86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49">
        <v>0.25102988661322256</v>
      </c>
      <c r="B626" s="49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3" t="s">
        <v>563</v>
      </c>
      <c r="W626" s="37" t="s">
        <v>153</v>
      </c>
      <c r="X626" s="86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49">
        <v>0.64469039975699416</v>
      </c>
      <c r="B627" s="49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3" t="s">
        <v>563</v>
      </c>
      <c r="W627" s="37" t="s">
        <v>170</v>
      </c>
      <c r="X627" s="86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49">
        <v>0.40699713520023362</v>
      </c>
      <c r="B628" s="49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3" t="s">
        <v>563</v>
      </c>
      <c r="W628" s="37" t="s">
        <v>151</v>
      </c>
      <c r="X628" s="86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49">
        <v>0.6521451401227103</v>
      </c>
      <c r="B629" s="49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3" t="s">
        <v>563</v>
      </c>
      <c r="W629" s="37" t="s">
        <v>151</v>
      </c>
      <c r="X629" s="86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49">
        <v>0.52655671579728136</v>
      </c>
      <c r="B630" s="49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3" t="s">
        <v>563</v>
      </c>
      <c r="W630" s="37" t="s">
        <v>172</v>
      </c>
      <c r="X630" s="86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49">
        <v>0.73971029500528318</v>
      </c>
      <c r="B631" s="49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3" t="s">
        <v>563</v>
      </c>
      <c r="W631" s="37" t="s">
        <v>155</v>
      </c>
      <c r="X631" s="86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49">
        <v>0.46598769746795948</v>
      </c>
      <c r="B632" s="49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3" t="s">
        <v>563</v>
      </c>
      <c r="W632" s="37" t="s">
        <v>152</v>
      </c>
      <c r="X632" s="86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49">
        <v>0.60399070686439371</v>
      </c>
      <c r="B633" s="49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3" t="s">
        <v>563</v>
      </c>
      <c r="W633" s="37" t="s">
        <v>164</v>
      </c>
      <c r="X633" s="86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49">
        <v>0.4837128879058924</v>
      </c>
      <c r="B634" s="49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3" t="s">
        <v>563</v>
      </c>
      <c r="W634" s="37" t="s">
        <v>165</v>
      </c>
      <c r="X634" s="86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49">
        <v>0.49448951215322495</v>
      </c>
      <c r="B635" s="49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3" t="s">
        <v>563</v>
      </c>
      <c r="W635" s="37" t="s">
        <v>149</v>
      </c>
      <c r="X635" s="86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49">
        <v>0.77733354165999136</v>
      </c>
      <c r="B636" s="49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3" t="s">
        <v>563</v>
      </c>
      <c r="W636" s="37" t="s">
        <v>154</v>
      </c>
      <c r="X636" s="86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49" t="e">
        <v>#N/A</v>
      </c>
      <c r="B637" s="49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3" t="s">
        <v>563</v>
      </c>
      <c r="W637" s="37" t="s">
        <v>149</v>
      </c>
      <c r="X637" s="86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49">
        <v>0.27099386945003673</v>
      </c>
      <c r="B638" s="49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3" t="s">
        <v>563</v>
      </c>
      <c r="W638" s="37" t="s">
        <v>151</v>
      </c>
      <c r="X638" s="86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49">
        <v>0.64860492573647344</v>
      </c>
      <c r="B639" s="49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3" t="s">
        <v>563</v>
      </c>
      <c r="W639" s="37" t="s">
        <v>167</v>
      </c>
      <c r="X639" s="86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49">
        <v>0.38590849978696973</v>
      </c>
      <c r="B640" s="49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3" t="s">
        <v>563</v>
      </c>
      <c r="W640" s="37" t="s">
        <v>149</v>
      </c>
      <c r="X640" s="86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49">
        <v>0.52867631738709631</v>
      </c>
      <c r="B641" s="49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3" t="s">
        <v>563</v>
      </c>
      <c r="W641" s="37" t="s">
        <v>170</v>
      </c>
      <c r="X641" s="86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49" t="e">
        <v>#N/A</v>
      </c>
      <c r="B642" s="49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3" t="s">
        <v>563</v>
      </c>
      <c r="W642" s="37" t="s">
        <v>152</v>
      </c>
      <c r="X642" s="86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49">
        <v>0.32470722493544069</v>
      </c>
      <c r="B643" s="49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3" t="s">
        <v>563</v>
      </c>
      <c r="W643" s="37" t="s">
        <v>150</v>
      </c>
      <c r="X643" s="86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49">
        <v>0.31420806087107461</v>
      </c>
      <c r="B644" s="49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3" t="s">
        <v>563</v>
      </c>
      <c r="W644" s="37" t="s">
        <v>154</v>
      </c>
      <c r="X644" s="86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49">
        <v>0.66139647141326174</v>
      </c>
      <c r="B645" s="49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3" t="s">
        <v>563</v>
      </c>
      <c r="W645" s="37" t="s">
        <v>149</v>
      </c>
      <c r="X645" s="86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49">
        <v>0.66082455042539889</v>
      </c>
      <c r="B646" s="49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3" t="s">
        <v>563</v>
      </c>
      <c r="W646" s="37" t="s">
        <v>446</v>
      </c>
      <c r="X646" s="86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49">
        <v>0.48545160063384213</v>
      </c>
      <c r="B647" s="49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3" t="s">
        <v>563</v>
      </c>
      <c r="W647" s="37" t="s">
        <v>162</v>
      </c>
      <c r="X647" s="86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49">
        <v>0.58794550904917608</v>
      </c>
      <c r="B648" s="49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3" t="s">
        <v>563</v>
      </c>
      <c r="W648" s="37" t="s">
        <v>152</v>
      </c>
      <c r="X648" s="86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49">
        <v>0.40661435335166018</v>
      </c>
      <c r="B649" s="49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3" t="s">
        <v>563</v>
      </c>
      <c r="W649" s="37" t="s">
        <v>153</v>
      </c>
      <c r="X649" s="86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49" t="e">
        <v>#N/A</v>
      </c>
      <c r="B650" s="49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3" t="s">
        <v>563</v>
      </c>
      <c r="W650" s="37" t="s">
        <v>172</v>
      </c>
      <c r="X650" s="86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49" t="e">
        <v>#N/A</v>
      </c>
      <c r="B651" s="49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3" t="s">
        <v>563</v>
      </c>
      <c r="W651" s="37" t="s">
        <v>170</v>
      </c>
      <c r="X651" s="86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49" t="e">
        <v>#N/A</v>
      </c>
      <c r="B652" s="49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3" t="s">
        <v>563</v>
      </c>
      <c r="W652" s="37" t="s">
        <v>170</v>
      </c>
      <c r="X652" s="86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49">
        <v>0.51482848300197492</v>
      </c>
      <c r="B653" s="49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3" t="s">
        <v>563</v>
      </c>
      <c r="W653" s="37" t="s">
        <v>360</v>
      </c>
      <c r="X653" s="92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49">
        <v>0.70756525652429836</v>
      </c>
      <c r="B654" s="49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3" t="s">
        <v>563</v>
      </c>
      <c r="W654" s="37" t="s">
        <v>154</v>
      </c>
      <c r="X654" s="86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49" t="e">
        <v>#N/A</v>
      </c>
      <c r="B655" s="49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3" t="s">
        <v>563</v>
      </c>
      <c r="W655" s="37" t="s">
        <v>151</v>
      </c>
      <c r="X655" s="92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49" t="e">
        <v>#N/A</v>
      </c>
      <c r="B656" s="49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3" t="s">
        <v>563</v>
      </c>
      <c r="W656" s="37" t="s">
        <v>176</v>
      </c>
      <c r="X656" s="86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49">
        <v>0.51334311177806691</v>
      </c>
      <c r="B657" s="49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3" t="s">
        <v>563</v>
      </c>
      <c r="W657" s="37" t="s">
        <v>151</v>
      </c>
      <c r="X657" s="92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49">
        <v>0.29463520693399231</v>
      </c>
      <c r="B658" s="49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3" t="s">
        <v>563</v>
      </c>
      <c r="W658" s="72" t="s">
        <v>153</v>
      </c>
      <c r="X658" s="86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49">
        <v>0.44019978050703429</v>
      </c>
      <c r="B659" s="49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3" t="s">
        <v>563</v>
      </c>
      <c r="W659" s="37" t="s">
        <v>170</v>
      </c>
      <c r="X659" s="92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49">
        <v>0.6378360314569167</v>
      </c>
      <c r="B660" s="49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3" t="s">
        <v>563</v>
      </c>
      <c r="W660" s="37" t="s">
        <v>154</v>
      </c>
      <c r="X660" s="86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49">
        <v>0.48642383754573543</v>
      </c>
      <c r="B661" s="49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3" t="s">
        <v>563</v>
      </c>
      <c r="W661" s="37" t="s">
        <v>163</v>
      </c>
      <c r="X661" s="92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49">
        <v>0.64915729033043512</v>
      </c>
      <c r="B662" s="49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3" t="s">
        <v>563</v>
      </c>
      <c r="W662" s="37" t="s">
        <v>152</v>
      </c>
      <c r="X662" s="86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49">
        <v>0.31849664834317637</v>
      </c>
      <c r="B663" s="49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3" t="s">
        <v>563</v>
      </c>
      <c r="W663" s="37" t="s">
        <v>176</v>
      </c>
      <c r="X663" s="86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49">
        <v>0.72863166035164573</v>
      </c>
      <c r="B664" s="49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3" t="s">
        <v>563</v>
      </c>
      <c r="W664" s="37" t="s">
        <v>155</v>
      </c>
      <c r="X664" s="86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49">
        <v>0.31221556743174989</v>
      </c>
      <c r="B665" s="49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3" t="s">
        <v>563</v>
      </c>
      <c r="W665" s="37" t="s">
        <v>162</v>
      </c>
      <c r="X665" s="86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49">
        <v>0.51024314881427224</v>
      </c>
      <c r="B666" s="49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3" t="s">
        <v>563</v>
      </c>
      <c r="W666" s="37" t="s">
        <v>176</v>
      </c>
      <c r="X666" s="86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49">
        <v>0.30012640534043195</v>
      </c>
      <c r="B667" s="49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3" t="s">
        <v>563</v>
      </c>
      <c r="W667" s="37" t="s">
        <v>152</v>
      </c>
      <c r="X667" s="86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49">
        <v>0.34136692215664582</v>
      </c>
      <c r="B668" s="49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3" t="s">
        <v>563</v>
      </c>
      <c r="W668" s="37" t="s">
        <v>155</v>
      </c>
      <c r="X668" s="86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49">
        <v>0.23485832376727028</v>
      </c>
      <c r="B669" s="49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3" t="s">
        <v>563</v>
      </c>
      <c r="W669" s="37" t="s">
        <v>178</v>
      </c>
      <c r="X669" s="86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49">
        <v>0.60369160435278979</v>
      </c>
      <c r="B670" s="49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3" t="s">
        <v>563</v>
      </c>
      <c r="W670" s="72" t="s">
        <v>151</v>
      </c>
      <c r="X670" s="86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49" t="e">
        <v>#N/A</v>
      </c>
      <c r="B671" s="49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3" t="s">
        <v>563</v>
      </c>
      <c r="W671" s="37" t="s">
        <v>167</v>
      </c>
      <c r="X671" s="86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49">
        <v>0.37248391157481325</v>
      </c>
      <c r="B672" s="49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3" t="s">
        <v>563</v>
      </c>
      <c r="W672" s="37" t="s">
        <v>162</v>
      </c>
      <c r="X672" s="86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49">
        <v>0.48978219421086039</v>
      </c>
      <c r="B673" s="49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3" t="s">
        <v>563</v>
      </c>
      <c r="W673" s="37" t="s">
        <v>152</v>
      </c>
      <c r="X673" s="86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49">
        <v>0.39128527082407327</v>
      </c>
      <c r="B674" s="49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3" t="s">
        <v>563</v>
      </c>
      <c r="W674" s="37" t="s">
        <v>151</v>
      </c>
      <c r="X674" s="86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49">
        <v>0.53415683626654886</v>
      </c>
      <c r="B675" s="49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3" t="s">
        <v>563</v>
      </c>
      <c r="W675" s="37" t="s">
        <v>154</v>
      </c>
      <c r="X675" s="86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49">
        <v>0.46824177301670766</v>
      </c>
      <c r="B676" s="49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3" t="s">
        <v>563</v>
      </c>
      <c r="W676" s="37" t="s">
        <v>152</v>
      </c>
      <c r="X676" s="86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49">
        <v>0.20470411443107453</v>
      </c>
      <c r="B677" s="49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3" t="s">
        <v>563</v>
      </c>
      <c r="W677" s="37" t="s">
        <v>162</v>
      </c>
      <c r="X677" s="86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49" t="e">
        <v>#N/A</v>
      </c>
      <c r="B678" s="49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3" t="s">
        <v>563</v>
      </c>
      <c r="W678" s="37" t="s">
        <v>155</v>
      </c>
      <c r="X678" s="86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49">
        <v>0.27276111897100302</v>
      </c>
      <c r="B679" s="49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3" t="s">
        <v>563</v>
      </c>
      <c r="W679" s="37" t="s">
        <v>149</v>
      </c>
      <c r="X679" s="86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49">
        <v>0.51953571193356451</v>
      </c>
      <c r="B680" s="49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3" t="s">
        <v>563</v>
      </c>
      <c r="W680" s="37" t="s">
        <v>162</v>
      </c>
      <c r="X680" s="86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49">
        <v>0.33423964256035488</v>
      </c>
      <c r="B681" s="49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3" t="s">
        <v>563</v>
      </c>
      <c r="W681" s="37" t="s">
        <v>152</v>
      </c>
      <c r="X681" s="86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49">
        <v>0.37017760838123176</v>
      </c>
      <c r="B682" s="49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3" t="s">
        <v>563</v>
      </c>
      <c r="W682" s="37" t="s">
        <v>170</v>
      </c>
      <c r="X682" s="86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49">
        <v>0.61242086897653047</v>
      </c>
      <c r="B683" s="49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3" t="s">
        <v>563</v>
      </c>
      <c r="W683" s="72" t="s">
        <v>154</v>
      </c>
      <c r="X683" s="86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49">
        <v>0.36647373867716415</v>
      </c>
      <c r="B684" s="49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3" t="s">
        <v>563</v>
      </c>
      <c r="W684" s="37" t="s">
        <v>359</v>
      </c>
      <c r="X684" s="86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49">
        <v>0.49675759935932684</v>
      </c>
      <c r="B685" s="49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3" t="s">
        <v>564</v>
      </c>
      <c r="W685" s="37" t="s">
        <v>446</v>
      </c>
      <c r="X685" s="86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49">
        <v>0.77767004886335778</v>
      </c>
      <c r="B686" s="49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3" t="s">
        <v>564</v>
      </c>
      <c r="W686" s="37" t="s">
        <v>150</v>
      </c>
      <c r="X686" s="86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49">
        <v>0.61701629025452298</v>
      </c>
      <c r="B687" s="49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3" t="s">
        <v>564</v>
      </c>
      <c r="W687" s="37" t="s">
        <v>154</v>
      </c>
      <c r="X687" s="91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49">
        <v>0.72156642820451311</v>
      </c>
      <c r="B688" s="49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3" t="s">
        <v>564</v>
      </c>
      <c r="W688" s="37" t="s">
        <v>153</v>
      </c>
      <c r="X688" s="91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49">
        <v>0.65099451407899123</v>
      </c>
      <c r="B689" s="49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3" t="s">
        <v>564</v>
      </c>
      <c r="W689" s="37" t="s">
        <v>162</v>
      </c>
      <c r="X689" s="91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49">
        <v>0.3001637573516226</v>
      </c>
      <c r="B690" s="49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3" t="s">
        <v>564</v>
      </c>
      <c r="W690" s="37" t="s">
        <v>154</v>
      </c>
      <c r="X690" s="91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49" t="e">
        <v>#N/A</v>
      </c>
      <c r="B691" s="49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3" t="s">
        <v>564</v>
      </c>
      <c r="W691" s="37" t="s">
        <v>163</v>
      </c>
      <c r="X691" s="86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49">
        <v>0.48619534155434629</v>
      </c>
      <c r="B692" s="49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3" t="s">
        <v>564</v>
      </c>
      <c r="W692" s="37" t="s">
        <v>170</v>
      </c>
      <c r="X692" s="86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49" t="e">
        <v>#N/A</v>
      </c>
      <c r="B693" s="49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3" t="s">
        <v>564</v>
      </c>
      <c r="W693" s="37" t="s">
        <v>176</v>
      </c>
      <c r="X693" s="86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49">
        <v>0.53678270497348612</v>
      </c>
      <c r="B694" s="49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3" t="s">
        <v>564</v>
      </c>
      <c r="W694" s="37" t="s">
        <v>151</v>
      </c>
      <c r="X694" s="86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49">
        <v>0.31631710795962037</v>
      </c>
      <c r="B695" s="49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3" t="s">
        <v>564</v>
      </c>
      <c r="W695" s="37" t="s">
        <v>154</v>
      </c>
      <c r="X695" s="92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49">
        <v>0.45206379026702059</v>
      </c>
      <c r="B696" s="49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3" t="s">
        <v>564</v>
      </c>
      <c r="W696" s="37" t="s">
        <v>152</v>
      </c>
      <c r="X696" s="86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49">
        <v>0.50297656175091521</v>
      </c>
      <c r="B697" s="49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3" t="s">
        <v>564</v>
      </c>
      <c r="W697" s="37" t="s">
        <v>155</v>
      </c>
      <c r="X697" s="86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49">
        <v>0.3711261871128187</v>
      </c>
      <c r="B698" s="49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3" t="s">
        <v>564</v>
      </c>
      <c r="W698" s="37" t="s">
        <v>170</v>
      </c>
      <c r="X698" s="86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49">
        <v>0.39435374856227218</v>
      </c>
      <c r="B699" s="49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3" t="s">
        <v>564</v>
      </c>
      <c r="W699" s="37" t="s">
        <v>150</v>
      </c>
      <c r="X699" s="86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49">
        <v>0.60654690995424843</v>
      </c>
      <c r="B700" s="49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3" t="s">
        <v>564</v>
      </c>
      <c r="W700" s="37" t="s">
        <v>150</v>
      </c>
      <c r="X700" s="86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49">
        <v>0.43859884485395195</v>
      </c>
      <c r="B701" s="49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3" t="s">
        <v>564</v>
      </c>
      <c r="W701" s="37" t="s">
        <v>165</v>
      </c>
      <c r="X701" s="86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49">
        <v>0.3439758421070826</v>
      </c>
      <c r="B702" s="49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3" t="s">
        <v>564</v>
      </c>
      <c r="W702" s="37" t="s">
        <v>162</v>
      </c>
      <c r="X702" s="86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49">
        <v>0.38450616635413298</v>
      </c>
      <c r="B703" s="49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3" t="s">
        <v>564</v>
      </c>
      <c r="W703" s="37" t="s">
        <v>153</v>
      </c>
      <c r="X703" s="86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49">
        <v>0.60037155770963102</v>
      </c>
      <c r="B704" s="49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3" t="s">
        <v>564</v>
      </c>
      <c r="W704" s="37" t="s">
        <v>155</v>
      </c>
      <c r="X704" s="86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49">
        <v>0.46217709749782676</v>
      </c>
      <c r="B705" s="49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3" t="s">
        <v>564</v>
      </c>
      <c r="W705" s="37" t="s">
        <v>149</v>
      </c>
      <c r="X705" s="91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49">
        <v>0.4306785896423036</v>
      </c>
      <c r="B706" s="49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3" t="s">
        <v>564</v>
      </c>
      <c r="W706" s="37" t="s">
        <v>175</v>
      </c>
      <c r="X706" s="91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49">
        <v>0.54815950750460118</v>
      </c>
      <c r="B707" s="49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3" t="s">
        <v>564</v>
      </c>
      <c r="W707" s="37" t="s">
        <v>179</v>
      </c>
      <c r="X707" s="86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49">
        <v>0.57020757107265818</v>
      </c>
      <c r="B708" s="49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3" t="s">
        <v>564</v>
      </c>
      <c r="W708" s="37" t="s">
        <v>447</v>
      </c>
      <c r="X708" s="86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49" t="e">
        <v>#N/A</v>
      </c>
      <c r="B709" s="49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3" t="s">
        <v>564</v>
      </c>
      <c r="W709" s="37" t="s">
        <v>151</v>
      </c>
      <c r="X709" s="86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49">
        <v>0.33074590103321416</v>
      </c>
      <c r="B710" s="49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3" t="s">
        <v>564</v>
      </c>
      <c r="W710" s="37" t="s">
        <v>154</v>
      </c>
      <c r="X710" s="86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49">
        <v>0.32640711945185852</v>
      </c>
      <c r="B711" s="49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3" t="s">
        <v>564</v>
      </c>
      <c r="W711" s="37" t="s">
        <v>154</v>
      </c>
      <c r="X711" s="86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49" t="e">
        <v>#N/A</v>
      </c>
      <c r="B712" s="49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3" t="s">
        <v>564</v>
      </c>
      <c r="W712" s="37" t="s">
        <v>168</v>
      </c>
      <c r="X712" s="86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49">
        <v>0.23876798684580608</v>
      </c>
      <c r="B713" s="49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3" t="s">
        <v>564</v>
      </c>
      <c r="W713" s="37" t="s">
        <v>359</v>
      </c>
      <c r="X713" s="86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49">
        <v>0.6023016774852602</v>
      </c>
      <c r="B714" s="49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3" t="s">
        <v>564</v>
      </c>
      <c r="W714" s="37" t="s">
        <v>165</v>
      </c>
      <c r="X714" s="86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49">
        <v>0.768731231282889</v>
      </c>
      <c r="B715" s="49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3" t="s">
        <v>564</v>
      </c>
      <c r="W715" s="37" t="s">
        <v>359</v>
      </c>
      <c r="X715" s="86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49" t="e">
        <v>#N/A</v>
      </c>
      <c r="B716" s="49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3" t="s">
        <v>564</v>
      </c>
      <c r="W716" s="37" t="s">
        <v>152</v>
      </c>
      <c r="X716" s="86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49">
        <v>0.47643990278927167</v>
      </c>
      <c r="B717" s="49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3" t="s">
        <v>564</v>
      </c>
      <c r="W717" s="37" t="s">
        <v>178</v>
      </c>
      <c r="X717" s="90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49">
        <v>0.70476008598380291</v>
      </c>
      <c r="B718" s="49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3" t="s">
        <v>564</v>
      </c>
      <c r="W718" s="37" t="s">
        <v>162</v>
      </c>
      <c r="X718" s="86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49">
        <v>0.31662770825776848</v>
      </c>
      <c r="B719" s="49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3" t="s">
        <v>564</v>
      </c>
      <c r="W719" s="37" t="s">
        <v>149</v>
      </c>
      <c r="X719" s="86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49">
        <v>0.34265706956125896</v>
      </c>
      <c r="B720" s="49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3" t="s">
        <v>564</v>
      </c>
      <c r="W720" s="37" t="s">
        <v>152</v>
      </c>
      <c r="X720" s="86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49">
        <v>0.4616760889152044</v>
      </c>
      <c r="B721" s="49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3" t="s">
        <v>564</v>
      </c>
      <c r="W721" s="37" t="s">
        <v>154</v>
      </c>
      <c r="X721" s="86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49">
        <v>0.47274802556971057</v>
      </c>
      <c r="B722" s="49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3" t="s">
        <v>564</v>
      </c>
      <c r="W722" s="37" t="s">
        <v>154</v>
      </c>
      <c r="X722" s="86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49">
        <v>0.38946215622084585</v>
      </c>
      <c r="B723" s="49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3" t="s">
        <v>564</v>
      </c>
      <c r="W723" s="37" t="s">
        <v>151</v>
      </c>
      <c r="X723" s="86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49">
        <v>0.45711484992120011</v>
      </c>
      <c r="B724" s="49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3" t="s">
        <v>564</v>
      </c>
      <c r="W724" s="37" t="s">
        <v>149</v>
      </c>
      <c r="X724" s="86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49">
        <v>0.62182473898740809</v>
      </c>
      <c r="B725" s="49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3" t="s">
        <v>564</v>
      </c>
      <c r="W725" s="37" t="s">
        <v>162</v>
      </c>
      <c r="X725" s="86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49">
        <v>0.33045034398946133</v>
      </c>
      <c r="B726" s="49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3" t="s">
        <v>564</v>
      </c>
      <c r="W726" s="37" t="s">
        <v>172</v>
      </c>
      <c r="X726" s="86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49">
        <v>0.74640475748929314</v>
      </c>
      <c r="B727" s="49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3" t="s">
        <v>564</v>
      </c>
      <c r="W727" s="37" t="s">
        <v>164</v>
      </c>
      <c r="X727" s="86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49">
        <v>0.47230583492046402</v>
      </c>
      <c r="B728" s="49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3" t="s">
        <v>564</v>
      </c>
      <c r="W728" s="37" t="s">
        <v>150</v>
      </c>
      <c r="X728" s="86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49" t="e">
        <v>#N/A</v>
      </c>
      <c r="B729" s="49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3" t="s">
        <v>564</v>
      </c>
      <c r="W729" s="37" t="s">
        <v>162</v>
      </c>
      <c r="X729" s="86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49">
        <v>0.17971008855166673</v>
      </c>
      <c r="B730" s="49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3" t="s">
        <v>564</v>
      </c>
      <c r="W730" s="37" t="s">
        <v>153</v>
      </c>
      <c r="X730" s="86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49" t="e">
        <v>#N/A</v>
      </c>
      <c r="B731" s="49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3" t="s">
        <v>564</v>
      </c>
      <c r="W731" s="37" t="s">
        <v>149</v>
      </c>
      <c r="X731" s="86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49" t="e">
        <v>#N/A</v>
      </c>
      <c r="B732" s="49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3" t="s">
        <v>564</v>
      </c>
      <c r="W732" s="37" t="s">
        <v>152</v>
      </c>
      <c r="X732" s="86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49">
        <v>0.48968769106071947</v>
      </c>
      <c r="B733" s="49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3" t="s">
        <v>564</v>
      </c>
      <c r="W733" s="37" t="s">
        <v>150</v>
      </c>
      <c r="X733" s="86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49">
        <v>0.25862113590165892</v>
      </c>
      <c r="B734" s="49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3" t="s">
        <v>564</v>
      </c>
      <c r="W734" s="37" t="s">
        <v>150</v>
      </c>
      <c r="X734" s="86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49" t="e">
        <v>#N/A</v>
      </c>
      <c r="B735" s="49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3" t="s">
        <v>564</v>
      </c>
      <c r="W735" s="72" t="s">
        <v>153</v>
      </c>
      <c r="X735" s="86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49" t="e">
        <v>#N/A</v>
      </c>
      <c r="B736" s="49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3" t="s">
        <v>564</v>
      </c>
      <c r="W736" s="37" t="s">
        <v>152</v>
      </c>
      <c r="X736" s="91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49">
        <v>0.24469028568416715</v>
      </c>
      <c r="B737" s="49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3" t="s">
        <v>565</v>
      </c>
      <c r="W737" s="37" t="s">
        <v>152</v>
      </c>
      <c r="X737" s="91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49">
        <v>0.69531319929086033</v>
      </c>
      <c r="B738" s="49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3" t="s">
        <v>565</v>
      </c>
      <c r="W738" s="37" t="s">
        <v>155</v>
      </c>
      <c r="X738" s="91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49">
        <v>0.45309382462081765</v>
      </c>
      <c r="B739" s="49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3" t="s">
        <v>565</v>
      </c>
      <c r="W739" s="37" t="s">
        <v>153</v>
      </c>
      <c r="X739" s="91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49">
        <v>0.54988012038452183</v>
      </c>
      <c r="B740" s="49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3" t="s">
        <v>565</v>
      </c>
      <c r="W740" s="37" t="s">
        <v>176</v>
      </c>
      <c r="X740" s="90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49">
        <v>0.47740095523912163</v>
      </c>
      <c r="B741" s="49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3" t="s">
        <v>565</v>
      </c>
      <c r="W741" s="37" t="s">
        <v>152</v>
      </c>
      <c r="X741" s="90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49">
        <v>0.5096497481331167</v>
      </c>
      <c r="B742" s="49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3" t="s">
        <v>565</v>
      </c>
      <c r="W742" s="37" t="s">
        <v>170</v>
      </c>
      <c r="X742" s="90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49">
        <v>0.51414208153058061</v>
      </c>
      <c r="B743" s="49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3" t="s">
        <v>565</v>
      </c>
      <c r="W743" s="37" t="s">
        <v>153</v>
      </c>
      <c r="X743" s="86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49">
        <v>0.42999114302436614</v>
      </c>
      <c r="B744" s="49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3" t="s">
        <v>565</v>
      </c>
      <c r="W744" s="37" t="s">
        <v>179</v>
      </c>
      <c r="X744" s="86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49">
        <v>0.52255457445985809</v>
      </c>
      <c r="B745" s="49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3" t="s">
        <v>565</v>
      </c>
      <c r="W745" s="37" t="s">
        <v>149</v>
      </c>
      <c r="X745" s="86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49">
        <v>0.57073489252136522</v>
      </c>
      <c r="B746" s="49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3" t="s">
        <v>565</v>
      </c>
      <c r="W746" s="37" t="s">
        <v>165</v>
      </c>
      <c r="X746" s="86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49">
        <v>0.32196046349710955</v>
      </c>
      <c r="B747" s="49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3" t="s">
        <v>565</v>
      </c>
      <c r="W747" s="37" t="s">
        <v>151</v>
      </c>
      <c r="X747" s="86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49">
        <v>0.24469028568416715</v>
      </c>
      <c r="B748" s="49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3" t="s">
        <v>565</v>
      </c>
      <c r="W748" s="37" t="s">
        <v>152</v>
      </c>
      <c r="X748" s="86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49">
        <v>0.48934521157057864</v>
      </c>
      <c r="B749" s="49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3" t="s">
        <v>665</v>
      </c>
      <c r="W749" s="37" t="s">
        <v>149</v>
      </c>
      <c r="X749" s="86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49">
        <v>0.12901586468128615</v>
      </c>
      <c r="B750" s="49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37" t="s">
        <v>666</v>
      </c>
      <c r="W750" s="37" t="s">
        <v>155</v>
      </c>
      <c r="X750" s="86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49">
        <v>0.44023014305609154</v>
      </c>
      <c r="B751" s="49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37" t="s">
        <v>667</v>
      </c>
      <c r="W751" s="37" t="s">
        <v>154</v>
      </c>
      <c r="X751" s="91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49">
        <v>0.57234696242953409</v>
      </c>
      <c r="B752" s="49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37" t="s">
        <v>667</v>
      </c>
      <c r="W752" s="37" t="s">
        <v>165</v>
      </c>
      <c r="X752" s="91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49">
        <v>0.54989831526194133</v>
      </c>
      <c r="B753" s="49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37" t="s">
        <v>667</v>
      </c>
      <c r="W753" s="37" t="s">
        <v>151</v>
      </c>
      <c r="X753" s="91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49">
        <v>0.23591281090395913</v>
      </c>
      <c r="B754" s="49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37" t="s">
        <v>667</v>
      </c>
      <c r="W754" s="37" t="s">
        <v>151</v>
      </c>
      <c r="X754" s="91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49">
        <v>0.42034556038742243</v>
      </c>
      <c r="B755" s="49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37" t="s">
        <v>667</v>
      </c>
      <c r="W755" s="37" t="s">
        <v>154</v>
      </c>
      <c r="X755" s="91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49">
        <v>0.28428625377013861</v>
      </c>
      <c r="B756" s="49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37" t="s">
        <v>667</v>
      </c>
      <c r="W756" s="37" t="s">
        <v>162</v>
      </c>
      <c r="X756" s="86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49">
        <v>0.36664294349648557</v>
      </c>
      <c r="B757" s="49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37" t="s">
        <v>667</v>
      </c>
      <c r="W757" s="37" t="s">
        <v>393</v>
      </c>
      <c r="X757" s="86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49">
        <v>0.41129751990665842</v>
      </c>
      <c r="B758" s="49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37" t="s">
        <v>667</v>
      </c>
      <c r="W758" s="37" t="s">
        <v>149</v>
      </c>
      <c r="X758" s="90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49">
        <v>0.59130274422601192</v>
      </c>
      <c r="B759" s="49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37" t="s">
        <v>667</v>
      </c>
      <c r="W759" s="37" t="s">
        <v>178</v>
      </c>
      <c r="X759" s="90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49">
        <v>0.27664527683433277</v>
      </c>
      <c r="B760" s="49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37" t="s">
        <v>667</v>
      </c>
      <c r="W760" s="37" t="s">
        <v>150</v>
      </c>
      <c r="X760" s="90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49">
        <v>0.25409767858375409</v>
      </c>
      <c r="B761" s="49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37" t="s">
        <v>667</v>
      </c>
      <c r="W761" s="37" t="s">
        <v>170</v>
      </c>
      <c r="X761" s="90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49">
        <v>0.52229200115153251</v>
      </c>
      <c r="B762" s="49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37" t="s">
        <v>667</v>
      </c>
      <c r="W762" s="37" t="s">
        <v>163</v>
      </c>
      <c r="X762" s="86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49">
        <v>0.48692620165234257</v>
      </c>
      <c r="B763" s="49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37" t="s">
        <v>667</v>
      </c>
      <c r="W763" s="37" t="s">
        <v>172</v>
      </c>
      <c r="X763" s="86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49">
        <v>0.51549364001604814</v>
      </c>
      <c r="B764" s="49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37" t="s">
        <v>667</v>
      </c>
      <c r="W764" s="37" t="s">
        <v>151</v>
      </c>
      <c r="X764" s="91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49">
        <v>0.35353912088220929</v>
      </c>
      <c r="B765" s="49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37" t="s">
        <v>667</v>
      </c>
      <c r="W765" s="37" t="s">
        <v>154</v>
      </c>
      <c r="X765" s="91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49">
        <v>0.57300861107961421</v>
      </c>
      <c r="B766" s="49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37" t="s">
        <v>667</v>
      </c>
      <c r="W766" s="37" t="s">
        <v>168</v>
      </c>
      <c r="X766" s="91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49">
        <v>0.43982009435216363</v>
      </c>
      <c r="B767" s="49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37" t="s">
        <v>667</v>
      </c>
      <c r="W767" s="37" t="s">
        <v>149</v>
      </c>
      <c r="X767" s="90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49">
        <v>0.42473954072116726</v>
      </c>
      <c r="B768" s="49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37" t="s">
        <v>667</v>
      </c>
      <c r="W768" s="37" t="s">
        <v>150</v>
      </c>
      <c r="X768" s="94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49">
        <v>0.47954055300195342</v>
      </c>
      <c r="B769" s="49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37" t="s">
        <v>667</v>
      </c>
      <c r="W769" s="37" t="s">
        <v>150</v>
      </c>
      <c r="X769" s="86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49">
        <v>0.51926807718669321</v>
      </c>
      <c r="B770" s="49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37" t="s">
        <v>667</v>
      </c>
      <c r="W770" s="37" t="s">
        <v>169</v>
      </c>
      <c r="X770" s="86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49">
        <v>0.47364448341556487</v>
      </c>
      <c r="B771" s="49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37" t="s">
        <v>667</v>
      </c>
      <c r="W771" s="72" t="s">
        <v>391</v>
      </c>
      <c r="X771" s="86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49">
        <v>0.59464156716345695</v>
      </c>
      <c r="B772" s="49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37" t="s">
        <v>667</v>
      </c>
      <c r="W772" s="37" t="s">
        <v>450</v>
      </c>
      <c r="X772" s="86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49">
        <v>0.47533085638167843</v>
      </c>
      <c r="B773" s="49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37" t="s">
        <v>667</v>
      </c>
      <c r="W773" s="37" t="s">
        <v>168</v>
      </c>
      <c r="X773" s="86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49">
        <v>0.45645975390325472</v>
      </c>
      <c r="B774" s="49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37" t="s">
        <v>667</v>
      </c>
      <c r="W774" s="37" t="s">
        <v>450</v>
      </c>
      <c r="X774" s="86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49">
        <v>0.44529619157840489</v>
      </c>
      <c r="B775" s="49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37" t="s">
        <v>667</v>
      </c>
      <c r="W775" s="37" t="s">
        <v>150</v>
      </c>
      <c r="X775" s="86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49">
        <v>0.48717691324750884</v>
      </c>
      <c r="B776" s="49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37" t="s">
        <v>667</v>
      </c>
      <c r="W776" s="37" t="s">
        <v>154</v>
      </c>
      <c r="X776" s="86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49">
        <v>0.15086737703017483</v>
      </c>
      <c r="B777" s="49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37" t="s">
        <v>667</v>
      </c>
      <c r="W777" s="37" t="s">
        <v>151</v>
      </c>
      <c r="X777" s="86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49" t="e">
        <v>#N/A</v>
      </c>
      <c r="B778" s="49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37" t="s">
        <v>667</v>
      </c>
      <c r="W778" s="37" t="s">
        <v>154</v>
      </c>
      <c r="X778" s="86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49">
        <v>0.25647204528990214</v>
      </c>
      <c r="B779" s="49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37" t="s">
        <v>667</v>
      </c>
      <c r="W779" s="37" t="s">
        <v>170</v>
      </c>
      <c r="X779" s="86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49">
        <v>0.44836094576635277</v>
      </c>
      <c r="B780" s="49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37" t="s">
        <v>667</v>
      </c>
      <c r="W780" s="37" t="s">
        <v>170</v>
      </c>
      <c r="X780" s="90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49">
        <v>0.49060558146072958</v>
      </c>
      <c r="B781" s="49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37" t="s">
        <v>667</v>
      </c>
      <c r="W781" s="37" t="s">
        <v>151</v>
      </c>
      <c r="X781" s="86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49" t="e">
        <v>#N/A</v>
      </c>
      <c r="B782" s="49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37" t="s">
        <v>668</v>
      </c>
      <c r="W782" s="37" t="s">
        <v>176</v>
      </c>
      <c r="X782" s="86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49" t="e">
        <v>#N/A</v>
      </c>
      <c r="B783" s="49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37" t="s">
        <v>668</v>
      </c>
      <c r="W783" s="37" t="s">
        <v>151</v>
      </c>
      <c r="X783" s="86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49">
        <v>0.26318833971257238</v>
      </c>
      <c r="B784" s="49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37" t="s">
        <v>668</v>
      </c>
      <c r="W784" s="37" t="s">
        <v>155</v>
      </c>
      <c r="X784" s="86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49">
        <v>0.24926532452891004</v>
      </c>
      <c r="B785" s="49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37" t="s">
        <v>668</v>
      </c>
      <c r="W785" s="37" t="s">
        <v>447</v>
      </c>
      <c r="X785" s="86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49">
        <v>0.43014660030881341</v>
      </c>
      <c r="B786" s="49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37" t="s">
        <v>669</v>
      </c>
      <c r="W786" s="37" t="s">
        <v>149</v>
      </c>
      <c r="X786" s="86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49">
        <v>0.20218207433430321</v>
      </c>
      <c r="B787" s="49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37" t="s">
        <v>669</v>
      </c>
      <c r="W787" s="37" t="s">
        <v>155</v>
      </c>
      <c r="X787" s="86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1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19" t="s">
        <v>567</v>
      </c>
      <c r="W788" s="25" t="s">
        <v>176</v>
      </c>
      <c r="X788" s="91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1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19" t="s">
        <v>567</v>
      </c>
      <c r="W789" s="25" t="s">
        <v>170</v>
      </c>
      <c r="X789" s="91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1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19" t="s">
        <v>567</v>
      </c>
      <c r="W790" s="25" t="s">
        <v>172</v>
      </c>
      <c r="X790" s="91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1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19" t="s">
        <v>567</v>
      </c>
      <c r="W791" s="25" t="s">
        <v>150</v>
      </c>
      <c r="X791" s="91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1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19" t="s">
        <v>567</v>
      </c>
      <c r="W792" s="25" t="s">
        <v>162</v>
      </c>
      <c r="X792" s="91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1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19" t="s">
        <v>567</v>
      </c>
      <c r="W793" s="25" t="s">
        <v>149</v>
      </c>
      <c r="X793" s="91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1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19" t="s">
        <v>567</v>
      </c>
      <c r="W794" s="25" t="s">
        <v>162</v>
      </c>
      <c r="X794" s="91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1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19" t="s">
        <v>568</v>
      </c>
      <c r="W795" s="25" t="s">
        <v>152</v>
      </c>
      <c r="X795" s="91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1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19" t="s">
        <v>568</v>
      </c>
      <c r="W796" s="25" t="s">
        <v>275</v>
      </c>
      <c r="X796" s="91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1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19" t="s">
        <v>568</v>
      </c>
      <c r="W797" s="25" t="s">
        <v>151</v>
      </c>
      <c r="X797" s="91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1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19" t="s">
        <v>568</v>
      </c>
      <c r="W798" s="25" t="s">
        <v>153</v>
      </c>
      <c r="X798" s="91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1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19" t="s">
        <v>568</v>
      </c>
      <c r="W799" s="25" t="s">
        <v>153</v>
      </c>
      <c r="X799" s="91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1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19" t="s">
        <v>568</v>
      </c>
      <c r="W800" s="25" t="s">
        <v>450</v>
      </c>
      <c r="X800" s="91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1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19" t="s">
        <v>568</v>
      </c>
      <c r="W801" s="25" t="s">
        <v>149</v>
      </c>
      <c r="X801" s="91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1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19" t="s">
        <v>568</v>
      </c>
      <c r="W802" s="25" t="s">
        <v>167</v>
      </c>
      <c r="X802" s="91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1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19" t="s">
        <v>568</v>
      </c>
      <c r="W803" s="25" t="s">
        <v>154</v>
      </c>
      <c r="X803" s="91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1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19" t="s">
        <v>568</v>
      </c>
      <c r="W804" s="25" t="s">
        <v>163</v>
      </c>
      <c r="X804" s="91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1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19" t="s">
        <v>568</v>
      </c>
      <c r="W805" s="25" t="s">
        <v>150</v>
      </c>
      <c r="X805" s="11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1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19" t="s">
        <v>568</v>
      </c>
      <c r="W806" s="25" t="s">
        <v>162</v>
      </c>
      <c r="X806" s="91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1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19" t="s">
        <v>568</v>
      </c>
      <c r="W807" s="25" t="s">
        <v>176</v>
      </c>
      <c r="X807" s="91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1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19" t="s">
        <v>568</v>
      </c>
      <c r="W808" s="25" t="s">
        <v>154</v>
      </c>
      <c r="X808" s="91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1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19" t="s">
        <v>568</v>
      </c>
      <c r="W809" s="25" t="s">
        <v>152</v>
      </c>
      <c r="X809" s="91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1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19" t="s">
        <v>568</v>
      </c>
      <c r="W810" s="25" t="s">
        <v>152</v>
      </c>
      <c r="X810" s="91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1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19" t="s">
        <v>568</v>
      </c>
      <c r="W811" s="25" t="s">
        <v>175</v>
      </c>
      <c r="X811" s="91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1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19" t="s">
        <v>568</v>
      </c>
      <c r="W812" s="25" t="s">
        <v>149</v>
      </c>
      <c r="X812" s="91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1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19" t="s">
        <v>568</v>
      </c>
      <c r="W813" s="25" t="s">
        <v>153</v>
      </c>
      <c r="X813" s="91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1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19" t="s">
        <v>568</v>
      </c>
      <c r="W814" s="25" t="s">
        <v>176</v>
      </c>
      <c r="X814" s="91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1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19" t="s">
        <v>568</v>
      </c>
      <c r="W815" s="25" t="s">
        <v>150</v>
      </c>
      <c r="X815" s="91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1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19" t="s">
        <v>568</v>
      </c>
      <c r="W816" s="25" t="s">
        <v>154</v>
      </c>
      <c r="X816" s="91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1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19" t="s">
        <v>568</v>
      </c>
      <c r="W817" s="25" t="s">
        <v>176</v>
      </c>
      <c r="X817" s="91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1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19" t="s">
        <v>568</v>
      </c>
      <c r="W818" s="25" t="s">
        <v>149</v>
      </c>
      <c r="X818" s="91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1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19" t="s">
        <v>568</v>
      </c>
      <c r="W819" s="25" t="s">
        <v>170</v>
      </c>
      <c r="X819" s="91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1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19" t="s">
        <v>568</v>
      </c>
      <c r="W820" s="25" t="s">
        <v>169</v>
      </c>
      <c r="X820" s="91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1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19" t="s">
        <v>568</v>
      </c>
      <c r="W821" s="25" t="s">
        <v>375</v>
      </c>
      <c r="X821" s="91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1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19" t="s">
        <v>568</v>
      </c>
      <c r="W822" s="25" t="s">
        <v>162</v>
      </c>
      <c r="X822" s="91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1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19" t="s">
        <v>568</v>
      </c>
      <c r="W823" s="25" t="s">
        <v>149</v>
      </c>
      <c r="X823" s="91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1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19" t="s">
        <v>568</v>
      </c>
      <c r="W824" s="25" t="s">
        <v>151</v>
      </c>
      <c r="X824" s="91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1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19" t="s">
        <v>568</v>
      </c>
      <c r="W825" s="25" t="s">
        <v>151</v>
      </c>
      <c r="X825" s="91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1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19" t="s">
        <v>568</v>
      </c>
      <c r="W826" s="25" t="s">
        <v>329</v>
      </c>
      <c r="X826" s="91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1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19" t="s">
        <v>568</v>
      </c>
      <c r="W827" s="25" t="s">
        <v>155</v>
      </c>
      <c r="X827" s="91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1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19" t="s">
        <v>568</v>
      </c>
      <c r="W828" s="25" t="s">
        <v>263</v>
      </c>
      <c r="X828" s="91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1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19" t="s">
        <v>568</v>
      </c>
      <c r="W829" s="25" t="s">
        <v>154</v>
      </c>
      <c r="X829" s="91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1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19" t="s">
        <v>568</v>
      </c>
      <c r="W830" s="25" t="s">
        <v>450</v>
      </c>
      <c r="X830" s="91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1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19" t="s">
        <v>568</v>
      </c>
      <c r="W831" s="25" t="s">
        <v>149</v>
      </c>
      <c r="X831" s="91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1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19" t="s">
        <v>568</v>
      </c>
      <c r="W832" s="25" t="s">
        <v>176</v>
      </c>
      <c r="X832" s="91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1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19" t="s">
        <v>568</v>
      </c>
      <c r="W833" s="25" t="s">
        <v>275</v>
      </c>
      <c r="X833" s="91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1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19" t="s">
        <v>568</v>
      </c>
      <c r="W834" s="25" t="s">
        <v>151</v>
      </c>
      <c r="X834" s="91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1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19" t="s">
        <v>568</v>
      </c>
      <c r="W835" s="25" t="s">
        <v>162</v>
      </c>
      <c r="X835" s="91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1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19" t="s">
        <v>568</v>
      </c>
      <c r="W836" s="25" t="s">
        <v>162</v>
      </c>
      <c r="X836" s="91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1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19" t="s">
        <v>568</v>
      </c>
      <c r="W837" s="25" t="s">
        <v>162</v>
      </c>
      <c r="X837" s="91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1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19" t="s">
        <v>568</v>
      </c>
      <c r="W838" s="25" t="s">
        <v>154</v>
      </c>
      <c r="X838" s="91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1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19" t="s">
        <v>568</v>
      </c>
      <c r="W839" s="25" t="s">
        <v>154</v>
      </c>
      <c r="X839" s="91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1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19" t="s">
        <v>568</v>
      </c>
      <c r="W840" s="25" t="s">
        <v>164</v>
      </c>
      <c r="X840" s="91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1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19" t="s">
        <v>568</v>
      </c>
      <c r="W841" s="25" t="s">
        <v>154</v>
      </c>
      <c r="X841" s="91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1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19" t="s">
        <v>568</v>
      </c>
      <c r="W842" s="25" t="s">
        <v>154</v>
      </c>
      <c r="X842" s="91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1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19" t="s">
        <v>568</v>
      </c>
      <c r="W843" s="25" t="s">
        <v>179</v>
      </c>
      <c r="X843" s="91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1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19" t="s">
        <v>568</v>
      </c>
      <c r="W844" s="25" t="s">
        <v>162</v>
      </c>
      <c r="X844" s="91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1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19" t="s">
        <v>568</v>
      </c>
      <c r="W845" s="25" t="s">
        <v>155</v>
      </c>
      <c r="X845" s="91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1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19" t="s">
        <v>568</v>
      </c>
      <c r="W846" s="25" t="s">
        <v>165</v>
      </c>
      <c r="X846" s="91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1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19" t="s">
        <v>568</v>
      </c>
      <c r="W847" s="25" t="s">
        <v>155</v>
      </c>
      <c r="X847" s="91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1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19" t="s">
        <v>568</v>
      </c>
      <c r="W848" s="25" t="s">
        <v>151</v>
      </c>
      <c r="X848" s="91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1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19" t="s">
        <v>568</v>
      </c>
      <c r="W849" s="25" t="s">
        <v>172</v>
      </c>
      <c r="X849" s="91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1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19" t="s">
        <v>568</v>
      </c>
      <c r="W850" s="25" t="s">
        <v>149</v>
      </c>
      <c r="X850" s="91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1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19" t="s">
        <v>568</v>
      </c>
      <c r="W851" s="25" t="s">
        <v>165</v>
      </c>
      <c r="X851" s="91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1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19" t="s">
        <v>568</v>
      </c>
      <c r="W852" s="25" t="s">
        <v>163</v>
      </c>
      <c r="X852" s="91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1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19" t="s">
        <v>568</v>
      </c>
      <c r="W853" s="25" t="s">
        <v>178</v>
      </c>
      <c r="X853" s="91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1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19" t="s">
        <v>568</v>
      </c>
      <c r="W854" s="25" t="s">
        <v>154</v>
      </c>
      <c r="X854" s="91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1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19" t="s">
        <v>568</v>
      </c>
      <c r="W855" s="25" t="s">
        <v>151</v>
      </c>
      <c r="X855" s="91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1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19" t="s">
        <v>568</v>
      </c>
      <c r="W856" s="25" t="s">
        <v>154</v>
      </c>
      <c r="X856" s="91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1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19" t="s">
        <v>568</v>
      </c>
      <c r="W857" s="25" t="s">
        <v>155</v>
      </c>
      <c r="X857" s="91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1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19" t="s">
        <v>568</v>
      </c>
      <c r="W858" s="25" t="s">
        <v>164</v>
      </c>
      <c r="X858" s="91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1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19" t="s">
        <v>568</v>
      </c>
      <c r="W859" s="25" t="s">
        <v>153</v>
      </c>
      <c r="X859" s="91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1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19" t="s">
        <v>568</v>
      </c>
      <c r="W860" s="25" t="s">
        <v>152</v>
      </c>
      <c r="X860" s="91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1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19" t="s">
        <v>568</v>
      </c>
      <c r="W861" s="25" t="s">
        <v>154</v>
      </c>
      <c r="X861" s="91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1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19" t="s">
        <v>568</v>
      </c>
      <c r="W862" s="25" t="s">
        <v>152</v>
      </c>
      <c r="X862" s="91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1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19" t="s">
        <v>568</v>
      </c>
      <c r="W863" s="25" t="s">
        <v>164</v>
      </c>
      <c r="X863" s="91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1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19" t="s">
        <v>568</v>
      </c>
      <c r="W864" s="25" t="s">
        <v>155</v>
      </c>
      <c r="X864" s="91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1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19" t="s">
        <v>568</v>
      </c>
      <c r="W865" s="25" t="s">
        <v>162</v>
      </c>
      <c r="X865" s="91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1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19" t="s">
        <v>568</v>
      </c>
      <c r="W866" s="25" t="s">
        <v>149</v>
      </c>
      <c r="X866" s="91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1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19" t="s">
        <v>568</v>
      </c>
      <c r="W867" s="25" t="s">
        <v>162</v>
      </c>
      <c r="X867" s="91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1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19" t="s">
        <v>568</v>
      </c>
      <c r="W868" s="25" t="s">
        <v>155</v>
      </c>
      <c r="X868" s="91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1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19" t="s">
        <v>568</v>
      </c>
      <c r="W869" s="25" t="s">
        <v>149</v>
      </c>
      <c r="X869" s="91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1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19" t="s">
        <v>568</v>
      </c>
      <c r="W870" s="25" t="s">
        <v>164</v>
      </c>
      <c r="X870" s="91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1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19" t="s">
        <v>568</v>
      </c>
      <c r="W871" s="25" t="s">
        <v>155</v>
      </c>
      <c r="X871" s="91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1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19" t="s">
        <v>568</v>
      </c>
      <c r="W872" s="25" t="s">
        <v>162</v>
      </c>
      <c r="X872" s="91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1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19" t="s">
        <v>568</v>
      </c>
      <c r="W873" s="25" t="s">
        <v>155</v>
      </c>
      <c r="X873" s="91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1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19" t="s">
        <v>568</v>
      </c>
      <c r="W874" s="25" t="s">
        <v>178</v>
      </c>
      <c r="X874" s="91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1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19" t="s">
        <v>568</v>
      </c>
      <c r="W875" s="25" t="s">
        <v>152</v>
      </c>
      <c r="X875" s="91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1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19" t="s">
        <v>568</v>
      </c>
      <c r="W876" s="25" t="s">
        <v>149</v>
      </c>
      <c r="X876" s="91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1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19" t="s">
        <v>568</v>
      </c>
      <c r="W877" s="25" t="s">
        <v>151</v>
      </c>
      <c r="X877" s="91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1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19" t="s">
        <v>568</v>
      </c>
      <c r="W878" s="25" t="s">
        <v>167</v>
      </c>
      <c r="X878" s="91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1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19" t="s">
        <v>568</v>
      </c>
      <c r="W879" s="25" t="s">
        <v>151</v>
      </c>
      <c r="X879" s="91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1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19" t="s">
        <v>568</v>
      </c>
      <c r="W880" s="25" t="s">
        <v>154</v>
      </c>
      <c r="X880" s="91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1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19" t="s">
        <v>568</v>
      </c>
      <c r="W881" s="25" t="s">
        <v>360</v>
      </c>
      <c r="X881" s="91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1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19" t="s">
        <v>568</v>
      </c>
      <c r="W882" s="25" t="s">
        <v>153</v>
      </c>
      <c r="X882" s="91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1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19" t="s">
        <v>568</v>
      </c>
      <c r="W883" s="25" t="s">
        <v>163</v>
      </c>
      <c r="X883" s="91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1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19" t="s">
        <v>568</v>
      </c>
      <c r="W884" s="25" t="s">
        <v>149</v>
      </c>
      <c r="X884" s="91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1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19" t="s">
        <v>568</v>
      </c>
      <c r="W885" s="25" t="s">
        <v>451</v>
      </c>
      <c r="X885" s="91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1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19" t="s">
        <v>568</v>
      </c>
      <c r="W886" s="25" t="s">
        <v>151</v>
      </c>
      <c r="X886" s="91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1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19" t="s">
        <v>568</v>
      </c>
      <c r="W887" s="25" t="s">
        <v>155</v>
      </c>
      <c r="X887" s="91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1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19" t="s">
        <v>568</v>
      </c>
      <c r="W888" s="25" t="s">
        <v>176</v>
      </c>
      <c r="X888" s="91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1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19" t="s">
        <v>568</v>
      </c>
      <c r="W889" s="25" t="s">
        <v>149</v>
      </c>
      <c r="X889" s="91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1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19" t="s">
        <v>568</v>
      </c>
      <c r="W890" s="25" t="s">
        <v>170</v>
      </c>
      <c r="X890" s="91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1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19" t="s">
        <v>568</v>
      </c>
      <c r="W891" s="25" t="s">
        <v>149</v>
      </c>
      <c r="X891" s="91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1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19" t="s">
        <v>568</v>
      </c>
      <c r="W892" s="25" t="s">
        <v>164</v>
      </c>
      <c r="X892" s="91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1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19" t="s">
        <v>568</v>
      </c>
      <c r="W893" s="25" t="s">
        <v>165</v>
      </c>
      <c r="X893" s="91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1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19" t="s">
        <v>568</v>
      </c>
      <c r="W894" s="25" t="s">
        <v>165</v>
      </c>
      <c r="X894" s="91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1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19" t="s">
        <v>568</v>
      </c>
      <c r="W895" s="25" t="s">
        <v>154</v>
      </c>
      <c r="X895" s="91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1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19" t="s">
        <v>568</v>
      </c>
      <c r="W896" s="25" t="s">
        <v>152</v>
      </c>
      <c r="X896" s="91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1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19" t="s">
        <v>568</v>
      </c>
      <c r="W897" s="25" t="s">
        <v>170</v>
      </c>
      <c r="X897" s="91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1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19" t="s">
        <v>568</v>
      </c>
      <c r="W898" s="25" t="s">
        <v>151</v>
      </c>
      <c r="X898" s="91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1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19" t="s">
        <v>568</v>
      </c>
      <c r="W899" s="25" t="s">
        <v>359</v>
      </c>
      <c r="X899" s="91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1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19" t="s">
        <v>568</v>
      </c>
      <c r="W900" s="25" t="s">
        <v>168</v>
      </c>
      <c r="X900" s="91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1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19" t="s">
        <v>568</v>
      </c>
      <c r="W901" s="25" t="s">
        <v>149</v>
      </c>
      <c r="X901" s="91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1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19" t="s">
        <v>568</v>
      </c>
      <c r="W902" s="25" t="s">
        <v>162</v>
      </c>
      <c r="X902" s="91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1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19" t="s">
        <v>568</v>
      </c>
      <c r="W903" s="25" t="s">
        <v>155</v>
      </c>
      <c r="X903" s="91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1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19" t="s">
        <v>568</v>
      </c>
      <c r="W904" s="25" t="s">
        <v>151</v>
      </c>
      <c r="X904" s="91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1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19" t="s">
        <v>568</v>
      </c>
      <c r="W905" s="25" t="s">
        <v>154</v>
      </c>
      <c r="X905" s="91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1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19" t="s">
        <v>568</v>
      </c>
      <c r="W906" s="25" t="s">
        <v>152</v>
      </c>
      <c r="X906" s="91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1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19" t="s">
        <v>568</v>
      </c>
      <c r="W907" s="25" t="s">
        <v>151</v>
      </c>
      <c r="X907" s="91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1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19" t="s">
        <v>568</v>
      </c>
      <c r="W908" s="25" t="s">
        <v>170</v>
      </c>
      <c r="X908" s="91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1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19" t="s">
        <v>568</v>
      </c>
      <c r="W909" s="25" t="s">
        <v>150</v>
      </c>
      <c r="X909" s="91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1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19" t="s">
        <v>568</v>
      </c>
      <c r="W910" s="25" t="s">
        <v>172</v>
      </c>
      <c r="X910" s="91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1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19" t="s">
        <v>568</v>
      </c>
      <c r="W911" s="25" t="s">
        <v>151</v>
      </c>
      <c r="X911" s="91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1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19" t="s">
        <v>568</v>
      </c>
      <c r="W912" s="25" t="s">
        <v>178</v>
      </c>
      <c r="X912" s="91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1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19" t="s">
        <v>568</v>
      </c>
      <c r="W913" s="25" t="s">
        <v>164</v>
      </c>
      <c r="X913" s="91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1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19" t="s">
        <v>568</v>
      </c>
      <c r="W914" s="25" t="s">
        <v>165</v>
      </c>
      <c r="X914" s="91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1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19" t="s">
        <v>568</v>
      </c>
      <c r="W915" s="25" t="s">
        <v>176</v>
      </c>
      <c r="X915" s="91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1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19" t="s">
        <v>568</v>
      </c>
      <c r="W916" s="25" t="s">
        <v>170</v>
      </c>
      <c r="X916" s="91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1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19" t="s">
        <v>571</v>
      </c>
      <c r="W917" s="25" t="s">
        <v>468</v>
      </c>
      <c r="X917" s="91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1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19" t="s">
        <v>571</v>
      </c>
      <c r="W918" s="25" t="s">
        <v>172</v>
      </c>
      <c r="X918" s="91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1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19" t="s">
        <v>571</v>
      </c>
      <c r="W919" s="25" t="s">
        <v>152</v>
      </c>
      <c r="X919" s="91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1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19" t="s">
        <v>571</v>
      </c>
      <c r="W920" s="25" t="s">
        <v>151</v>
      </c>
      <c r="X920" s="91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1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19" t="s">
        <v>571</v>
      </c>
      <c r="W921" s="25" t="s">
        <v>162</v>
      </c>
      <c r="X921" s="91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1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19" t="s">
        <v>571</v>
      </c>
      <c r="W922" s="25" t="s">
        <v>151</v>
      </c>
      <c r="X922" s="91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1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19" t="s">
        <v>571</v>
      </c>
      <c r="W923" s="25" t="s">
        <v>178</v>
      </c>
      <c r="X923" s="91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1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19" t="s">
        <v>571</v>
      </c>
      <c r="W924" s="25" t="s">
        <v>165</v>
      </c>
      <c r="X924" s="91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1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19" t="s">
        <v>571</v>
      </c>
      <c r="W925" s="25" t="s">
        <v>152</v>
      </c>
      <c r="X925" s="91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1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19" t="s">
        <v>571</v>
      </c>
      <c r="W926" s="25" t="s">
        <v>162</v>
      </c>
      <c r="X926" s="91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1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19" t="s">
        <v>571</v>
      </c>
      <c r="W927" s="25" t="s">
        <v>162</v>
      </c>
      <c r="X927" s="91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1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19" t="s">
        <v>571</v>
      </c>
      <c r="W928" s="25" t="s">
        <v>152</v>
      </c>
      <c r="X928" s="91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1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19" t="s">
        <v>571</v>
      </c>
      <c r="W929" s="25" t="s">
        <v>150</v>
      </c>
      <c r="X929" s="91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1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19" t="s">
        <v>571</v>
      </c>
      <c r="W930" s="25" t="s">
        <v>163</v>
      </c>
      <c r="X930" s="91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1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19" t="s">
        <v>571</v>
      </c>
      <c r="W931" s="25" t="s">
        <v>155</v>
      </c>
      <c r="X931" s="91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1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19" t="s">
        <v>571</v>
      </c>
      <c r="W932" s="25" t="s">
        <v>170</v>
      </c>
      <c r="X932" s="91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1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19" t="s">
        <v>571</v>
      </c>
      <c r="W933" s="25" t="s">
        <v>172</v>
      </c>
      <c r="X933" s="91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1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19" t="s">
        <v>571</v>
      </c>
      <c r="W934" s="25" t="s">
        <v>151</v>
      </c>
      <c r="X934" s="91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1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19" t="s">
        <v>571</v>
      </c>
      <c r="W935" s="25" t="s">
        <v>153</v>
      </c>
      <c r="X935" s="91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1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19" t="s">
        <v>571</v>
      </c>
      <c r="W936" s="25" t="s">
        <v>153</v>
      </c>
      <c r="X936" s="91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1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19" t="s">
        <v>571</v>
      </c>
      <c r="W937" s="25" t="s">
        <v>153</v>
      </c>
      <c r="X937" s="91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1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19" t="s">
        <v>571</v>
      </c>
      <c r="W938" s="25" t="s">
        <v>165</v>
      </c>
      <c r="X938" s="91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1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19" t="s">
        <v>571</v>
      </c>
      <c r="W939" s="25" t="s">
        <v>162</v>
      </c>
      <c r="X939" s="91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1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19" t="s">
        <v>571</v>
      </c>
      <c r="W940" s="25" t="s">
        <v>152</v>
      </c>
      <c r="X940" s="91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1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19" t="s">
        <v>571</v>
      </c>
      <c r="W941" s="25" t="s">
        <v>176</v>
      </c>
      <c r="X941" s="91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1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19" t="s">
        <v>571</v>
      </c>
      <c r="W942" s="25" t="s">
        <v>149</v>
      </c>
      <c r="X942" s="91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1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19" t="s">
        <v>571</v>
      </c>
      <c r="W943" s="25" t="s">
        <v>150</v>
      </c>
      <c r="X943" s="91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1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19" t="s">
        <v>571</v>
      </c>
      <c r="W944" s="25" t="s">
        <v>172</v>
      </c>
      <c r="X944" s="91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1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19" t="s">
        <v>571</v>
      </c>
      <c r="W945" s="25" t="s">
        <v>152</v>
      </c>
      <c r="X945" s="91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1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19" t="s">
        <v>571</v>
      </c>
      <c r="W946" s="25" t="s">
        <v>164</v>
      </c>
      <c r="X946" s="91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1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19" t="s">
        <v>571</v>
      </c>
      <c r="W947" s="25" t="s">
        <v>170</v>
      </c>
      <c r="X947" s="91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1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19" t="s">
        <v>571</v>
      </c>
      <c r="W948" s="25" t="s">
        <v>162</v>
      </c>
      <c r="X948" s="91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1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19" t="s">
        <v>571</v>
      </c>
      <c r="W949" s="25" t="s">
        <v>162</v>
      </c>
      <c r="X949" s="91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1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19" t="s">
        <v>571</v>
      </c>
      <c r="W950" s="25" t="s">
        <v>170</v>
      </c>
      <c r="X950" s="91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1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19" t="s">
        <v>571</v>
      </c>
      <c r="W951" s="25" t="s">
        <v>179</v>
      </c>
      <c r="X951" s="91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1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19" t="s">
        <v>571</v>
      </c>
      <c r="W952" s="25" t="s">
        <v>149</v>
      </c>
      <c r="X952" s="91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1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19" t="s">
        <v>571</v>
      </c>
      <c r="W953" s="25" t="s">
        <v>151</v>
      </c>
      <c r="X953" s="91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1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19" t="s">
        <v>571</v>
      </c>
      <c r="W954" s="25" t="s">
        <v>165</v>
      </c>
      <c r="X954" s="91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1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19" t="s">
        <v>571</v>
      </c>
      <c r="W955" s="25" t="s">
        <v>155</v>
      </c>
      <c r="X955" s="91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1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19" t="s">
        <v>571</v>
      </c>
      <c r="W956" s="25" t="s">
        <v>150</v>
      </c>
      <c r="X956" s="91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1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19" t="s">
        <v>571</v>
      </c>
      <c r="W957" s="25" t="s">
        <v>151</v>
      </c>
      <c r="X957" s="91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1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19" t="s">
        <v>571</v>
      </c>
      <c r="W958" s="25" t="s">
        <v>150</v>
      </c>
      <c r="X958" s="91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1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19" t="s">
        <v>571</v>
      </c>
      <c r="W959" s="25" t="s">
        <v>149</v>
      </c>
      <c r="X959" s="91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1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19" t="s">
        <v>571</v>
      </c>
      <c r="W960" s="25" t="s">
        <v>149</v>
      </c>
      <c r="X960" s="91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1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19" t="s">
        <v>571</v>
      </c>
      <c r="W961" s="25" t="s">
        <v>155</v>
      </c>
      <c r="X961" s="91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1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19" t="s">
        <v>571</v>
      </c>
      <c r="W962" s="25" t="s">
        <v>167</v>
      </c>
      <c r="X962" s="91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1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19" t="s">
        <v>571</v>
      </c>
      <c r="W963" s="25" t="s">
        <v>153</v>
      </c>
      <c r="X963" s="91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1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19" t="s">
        <v>571</v>
      </c>
      <c r="W964" s="25" t="s">
        <v>360</v>
      </c>
      <c r="X964" s="91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1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19" t="s">
        <v>571</v>
      </c>
      <c r="W965" s="25" t="s">
        <v>170</v>
      </c>
      <c r="X965" s="91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1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19" t="s">
        <v>571</v>
      </c>
      <c r="W966" s="25" t="s">
        <v>153</v>
      </c>
      <c r="X966" s="91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1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19" t="s">
        <v>571</v>
      </c>
      <c r="W967" s="25" t="s">
        <v>154</v>
      </c>
      <c r="X967" s="91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1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19" t="s">
        <v>571</v>
      </c>
      <c r="W968" s="25" t="s">
        <v>151</v>
      </c>
      <c r="X968" s="91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1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19" t="s">
        <v>571</v>
      </c>
      <c r="W969" s="25" t="s">
        <v>170</v>
      </c>
      <c r="X969" s="91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1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19" t="s">
        <v>571</v>
      </c>
      <c r="W970" s="25" t="s">
        <v>151</v>
      </c>
      <c r="X970" s="91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1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19" t="s">
        <v>571</v>
      </c>
      <c r="W971" s="25" t="s">
        <v>153</v>
      </c>
      <c r="X971" s="91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1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19" t="s">
        <v>571</v>
      </c>
      <c r="W972" s="25" t="s">
        <v>162</v>
      </c>
      <c r="X972" s="91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1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19" t="s">
        <v>571</v>
      </c>
      <c r="W973" s="25" t="s">
        <v>150</v>
      </c>
      <c r="X973" s="91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1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19" t="s">
        <v>576</v>
      </c>
      <c r="W974" s="25" t="s">
        <v>152</v>
      </c>
      <c r="X974" s="91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1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19" t="s">
        <v>576</v>
      </c>
      <c r="W975" s="25" t="s">
        <v>165</v>
      </c>
      <c r="X975" s="91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1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19" t="s">
        <v>576</v>
      </c>
      <c r="W976" s="25" t="s">
        <v>151</v>
      </c>
      <c r="X976" s="91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1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19" t="s">
        <v>576</v>
      </c>
      <c r="W977" s="25" t="s">
        <v>149</v>
      </c>
      <c r="X977" s="91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1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19" t="s">
        <v>576</v>
      </c>
      <c r="W978" s="25" t="s">
        <v>154</v>
      </c>
      <c r="X978" s="91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1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19" t="s">
        <v>576</v>
      </c>
      <c r="W979" s="25" t="s">
        <v>150</v>
      </c>
      <c r="X979" s="91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1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19" t="s">
        <v>576</v>
      </c>
      <c r="W980" s="25" t="s">
        <v>155</v>
      </c>
      <c r="X980" s="91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1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19" t="s">
        <v>576</v>
      </c>
      <c r="W981" s="25" t="s">
        <v>152</v>
      </c>
      <c r="X981" s="91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1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19" t="s">
        <v>576</v>
      </c>
      <c r="W982" s="25" t="s">
        <v>155</v>
      </c>
      <c r="X982" s="91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1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19" t="s">
        <v>576</v>
      </c>
      <c r="W983" s="25" t="s">
        <v>168</v>
      </c>
      <c r="X983" s="91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1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19" t="s">
        <v>576</v>
      </c>
      <c r="W984" s="25" t="s">
        <v>154</v>
      </c>
      <c r="X984" s="91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15">
        <v>0.45697551755947402</v>
      </c>
      <c r="B985" s="115">
        <v>0.54135396338669306</v>
      </c>
      <c r="C985" s="105">
        <f t="shared" si="155"/>
        <v>2.1883010392780022</v>
      </c>
      <c r="D985" s="106">
        <f t="shared" si="155"/>
        <v>1.8472202433764999</v>
      </c>
      <c r="E985" s="120">
        <v>3.3653846153846256E-2</v>
      </c>
      <c r="F985" s="108">
        <f t="shared" si="156"/>
        <v>1.0336538461538463</v>
      </c>
      <c r="G985" s="108">
        <f t="shared" si="157"/>
        <v>2.1170540286968578</v>
      </c>
      <c r="H985" s="108">
        <f t="shared" si="158"/>
        <v>1.7870781889409857</v>
      </c>
      <c r="I985" s="96">
        <v>1.95</v>
      </c>
      <c r="J985" s="96">
        <v>1.92</v>
      </c>
      <c r="K985" s="108">
        <f t="shared" si="159"/>
        <v>2.015625</v>
      </c>
      <c r="L985" s="108">
        <f t="shared" si="160"/>
        <v>1.9846153846153847</v>
      </c>
      <c r="M985" s="109">
        <f t="shared" si="161"/>
        <v>0.49612403100775193</v>
      </c>
      <c r="N985" s="109">
        <f t="shared" si="161"/>
        <v>0.50387596899224807</v>
      </c>
      <c r="O985" s="96">
        <f t="shared" si="162"/>
        <v>0.92109127758081488</v>
      </c>
      <c r="P985" s="96">
        <f t="shared" si="162"/>
        <v>1.0743794042597448</v>
      </c>
      <c r="Q985" s="96" t="s">
        <v>80</v>
      </c>
      <c r="R985" s="96" t="s">
        <v>122</v>
      </c>
      <c r="S985" s="96" t="s">
        <v>147</v>
      </c>
      <c r="T985" s="110" t="s">
        <v>160</v>
      </c>
      <c r="U985" s="110" t="s">
        <v>162</v>
      </c>
      <c r="V985" s="121" t="s">
        <v>576</v>
      </c>
      <c r="W985" s="110" t="s">
        <v>170</v>
      </c>
      <c r="X985" s="95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1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19" t="s">
        <v>578</v>
      </c>
      <c r="W986" s="25" t="s">
        <v>170</v>
      </c>
      <c r="X986" s="91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1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19" t="s">
        <v>578</v>
      </c>
      <c r="W987" s="25" t="s">
        <v>163</v>
      </c>
      <c r="X987" s="91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1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19" t="s">
        <v>578</v>
      </c>
      <c r="W988" s="25" t="s">
        <v>162</v>
      </c>
      <c r="X988" s="91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1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19" t="s">
        <v>578</v>
      </c>
      <c r="W989" s="25" t="s">
        <v>150</v>
      </c>
      <c r="X989" s="91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1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19" t="s">
        <v>578</v>
      </c>
      <c r="W990" s="25" t="s">
        <v>165</v>
      </c>
      <c r="X990" s="91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1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19" t="s">
        <v>578</v>
      </c>
      <c r="W991" s="25" t="s">
        <v>149</v>
      </c>
      <c r="X991" s="91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1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19" t="s">
        <v>578</v>
      </c>
      <c r="W992" s="25" t="s">
        <v>151</v>
      </c>
      <c r="X992" s="91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1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19" t="s">
        <v>578</v>
      </c>
      <c r="W993" s="25" t="s">
        <v>152</v>
      </c>
      <c r="X993" s="91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1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19" t="s">
        <v>578</v>
      </c>
      <c r="W994" s="25" t="s">
        <v>154</v>
      </c>
      <c r="X994" s="91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1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19" t="s">
        <v>578</v>
      </c>
      <c r="W995" s="25" t="s">
        <v>150</v>
      </c>
      <c r="X995" s="91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1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19" t="s">
        <v>578</v>
      </c>
      <c r="W996" s="25" t="s">
        <v>447</v>
      </c>
      <c r="X996" s="91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1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19" t="s">
        <v>578</v>
      </c>
      <c r="W997" s="25" t="s">
        <v>447</v>
      </c>
      <c r="X997" s="91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1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19" t="s">
        <v>578</v>
      </c>
      <c r="W998" s="25" t="s">
        <v>175</v>
      </c>
      <c r="X998" s="91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1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19" t="s">
        <v>578</v>
      </c>
      <c r="W999" s="25" t="s">
        <v>165</v>
      </c>
      <c r="X999" s="91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1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19" t="s">
        <v>578</v>
      </c>
      <c r="W1000" s="25" t="s">
        <v>153</v>
      </c>
      <c r="X1000" s="91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1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19" t="s">
        <v>578</v>
      </c>
      <c r="W1001" s="25" t="s">
        <v>168</v>
      </c>
      <c r="X1001" s="91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1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19" t="s">
        <v>578</v>
      </c>
      <c r="W1002" s="25" t="s">
        <v>162</v>
      </c>
      <c r="X1002" s="91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1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19" t="s">
        <v>578</v>
      </c>
      <c r="W1003" s="25" t="s">
        <v>172</v>
      </c>
      <c r="X1003" s="91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1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19" t="s">
        <v>578</v>
      </c>
      <c r="W1004" s="25" t="s">
        <v>154</v>
      </c>
      <c r="X1004" s="91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1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19" t="s">
        <v>578</v>
      </c>
      <c r="W1005" s="25" t="s">
        <v>162</v>
      </c>
      <c r="X1005" s="91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1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19" t="s">
        <v>579</v>
      </c>
      <c r="W1006" s="25" t="s">
        <v>167</v>
      </c>
      <c r="X1006" s="91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1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19" t="s">
        <v>579</v>
      </c>
      <c r="W1007" s="25" t="s">
        <v>151</v>
      </c>
      <c r="X1007" s="91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1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19" t="s">
        <v>579</v>
      </c>
      <c r="W1008" s="25" t="s">
        <v>154</v>
      </c>
      <c r="X1008" s="91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1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19" t="s">
        <v>579</v>
      </c>
      <c r="W1009" s="25" t="s">
        <v>153</v>
      </c>
      <c r="X1009" s="91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1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19" t="s">
        <v>579</v>
      </c>
      <c r="W1010" s="25" t="s">
        <v>151</v>
      </c>
      <c r="X1010" s="91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15">
        <v>0.26925665426683892</v>
      </c>
      <c r="B1011" s="115">
        <v>0.73055107668712971</v>
      </c>
      <c r="C1011" s="105">
        <f t="shared" si="164"/>
        <v>3.7139286407717869</v>
      </c>
      <c r="D1011" s="106">
        <f t="shared" si="164"/>
        <v>1.3688296847562735</v>
      </c>
      <c r="E1011" s="120">
        <v>3.3163265306122458E-2</v>
      </c>
      <c r="F1011" s="108">
        <f t="shared" si="156"/>
        <v>1.0331632653061225</v>
      </c>
      <c r="G1011" s="108">
        <f t="shared" si="157"/>
        <v>3.5947161165000998</v>
      </c>
      <c r="H1011" s="108">
        <f t="shared" si="158"/>
        <v>1.3248919417887881</v>
      </c>
      <c r="I1011" s="96">
        <v>2.4500000000000002</v>
      </c>
      <c r="J1011" s="96">
        <v>1.6</v>
      </c>
      <c r="K1011" s="108">
        <f t="shared" si="159"/>
        <v>2.53125</v>
      </c>
      <c r="L1011" s="108">
        <f t="shared" si="160"/>
        <v>1.653061224489796</v>
      </c>
      <c r="M1011" s="109">
        <f t="shared" si="165"/>
        <v>0.39506172839506171</v>
      </c>
      <c r="N1011" s="109">
        <f t="shared" si="165"/>
        <v>0.60493827160493829</v>
      </c>
      <c r="O1011" s="96">
        <f t="shared" si="166"/>
        <v>0.68155590611293604</v>
      </c>
      <c r="P1011" s="96">
        <f t="shared" si="166"/>
        <v>1.2076456573807657</v>
      </c>
      <c r="Q1011" s="96" t="s">
        <v>215</v>
      </c>
      <c r="R1011" s="96" t="s">
        <v>324</v>
      </c>
      <c r="S1011" s="96" t="s">
        <v>202</v>
      </c>
      <c r="T1011" s="110" t="s">
        <v>166</v>
      </c>
      <c r="U1011" s="110" t="s">
        <v>151</v>
      </c>
      <c r="V1011" s="121" t="s">
        <v>579</v>
      </c>
      <c r="W1011" s="110" t="s">
        <v>149</v>
      </c>
      <c r="X1011" s="95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1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22" t="s">
        <v>580</v>
      </c>
      <c r="W1012" s="25" t="s">
        <v>155</v>
      </c>
      <c r="X1012" s="91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1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22" t="s">
        <v>580</v>
      </c>
      <c r="W1013" s="25" t="s">
        <v>162</v>
      </c>
      <c r="X1013" s="91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1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22" t="s">
        <v>580</v>
      </c>
      <c r="W1014" s="25" t="s">
        <v>154</v>
      </c>
      <c r="X1014" s="91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1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22" t="s">
        <v>580</v>
      </c>
      <c r="W1015" s="25" t="s">
        <v>155</v>
      </c>
      <c r="X1015" s="91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1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22" t="s">
        <v>580</v>
      </c>
      <c r="W1016" s="25" t="s">
        <v>151</v>
      </c>
      <c r="X1016" s="91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1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22" t="s">
        <v>580</v>
      </c>
      <c r="W1017" s="25" t="s">
        <v>176</v>
      </c>
      <c r="X1017" s="91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1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22" t="s">
        <v>580</v>
      </c>
      <c r="W1018" s="25" t="s">
        <v>154</v>
      </c>
      <c r="X1018" s="91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1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22" t="s">
        <v>580</v>
      </c>
      <c r="W1019" s="25" t="s">
        <v>152</v>
      </c>
      <c r="X1019" s="91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1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22" t="s">
        <v>580</v>
      </c>
      <c r="W1020" s="25" t="s">
        <v>153</v>
      </c>
      <c r="X1020" s="91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1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22" t="s">
        <v>580</v>
      </c>
      <c r="W1021" s="25" t="s">
        <v>150</v>
      </c>
      <c r="X1021" s="91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1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22" t="s">
        <v>580</v>
      </c>
      <c r="W1022" s="25" t="s">
        <v>151</v>
      </c>
      <c r="X1022" s="91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1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22" t="s">
        <v>580</v>
      </c>
      <c r="W1023" s="25" t="s">
        <v>162</v>
      </c>
      <c r="X1023" s="91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1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22" t="s">
        <v>580</v>
      </c>
      <c r="W1024" s="25" t="s">
        <v>150</v>
      </c>
      <c r="X1024" s="91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1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22" t="s">
        <v>580</v>
      </c>
      <c r="W1025" s="25" t="s">
        <v>155</v>
      </c>
      <c r="X1025" s="91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1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22" t="s">
        <v>580</v>
      </c>
      <c r="W1026" s="25" t="s">
        <v>179</v>
      </c>
      <c r="X1026" s="91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1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22" t="s">
        <v>580</v>
      </c>
      <c r="W1027" s="25" t="s">
        <v>162</v>
      </c>
      <c r="X1027" s="91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1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22" t="s">
        <v>580</v>
      </c>
      <c r="W1028" s="25" t="s">
        <v>450</v>
      </c>
      <c r="X1028" s="91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1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22" t="s">
        <v>581</v>
      </c>
      <c r="W1029" s="25" t="s">
        <v>165</v>
      </c>
      <c r="X1029" s="91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1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22" t="s">
        <v>581</v>
      </c>
      <c r="W1030" s="25" t="s">
        <v>170</v>
      </c>
      <c r="X1030" s="91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1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22" t="s">
        <v>581</v>
      </c>
      <c r="W1031" s="25" t="s">
        <v>162</v>
      </c>
      <c r="X1031" s="91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1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22" t="s">
        <v>581</v>
      </c>
      <c r="W1032" s="25" t="s">
        <v>152</v>
      </c>
      <c r="X1032" s="91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1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22" t="s">
        <v>581</v>
      </c>
      <c r="W1033" s="25" t="s">
        <v>154</v>
      </c>
      <c r="X1033" s="91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1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22" t="s">
        <v>581</v>
      </c>
      <c r="W1034" s="25" t="s">
        <v>509</v>
      </c>
      <c r="X1034" s="91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1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22" t="s">
        <v>581</v>
      </c>
      <c r="W1035" s="25" t="s">
        <v>149</v>
      </c>
      <c r="X1035" s="91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1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22" t="s">
        <v>581</v>
      </c>
      <c r="W1036" s="25" t="s">
        <v>149</v>
      </c>
      <c r="X1036" s="91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1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22" t="s">
        <v>581</v>
      </c>
      <c r="W1037" s="25" t="s">
        <v>151</v>
      </c>
      <c r="X1037" s="91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1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22" t="s">
        <v>581</v>
      </c>
      <c r="W1038" s="25" t="s">
        <v>151</v>
      </c>
      <c r="X1038" s="91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1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22" t="s">
        <v>581</v>
      </c>
      <c r="W1039" s="25" t="s">
        <v>163</v>
      </c>
      <c r="X1039" s="91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1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22" t="s">
        <v>581</v>
      </c>
      <c r="W1040" s="25" t="s">
        <v>178</v>
      </c>
      <c r="X1040" s="91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1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22" t="s">
        <v>581</v>
      </c>
      <c r="W1041" s="25" t="s">
        <v>153</v>
      </c>
      <c r="X1041" s="91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1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22" t="s">
        <v>581</v>
      </c>
      <c r="W1042" s="25" t="s">
        <v>153</v>
      </c>
      <c r="X1042" s="91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1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22" t="s">
        <v>581</v>
      </c>
      <c r="W1043" s="25" t="s">
        <v>152</v>
      </c>
      <c r="X1043" s="91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1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22" t="s">
        <v>581</v>
      </c>
      <c r="W1044" s="25" t="s">
        <v>176</v>
      </c>
      <c r="X1044" s="91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1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22" t="s">
        <v>581</v>
      </c>
      <c r="W1045" s="25" t="s">
        <v>149</v>
      </c>
      <c r="X1045" s="91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1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22" t="s">
        <v>581</v>
      </c>
      <c r="W1046" s="25" t="s">
        <v>178</v>
      </c>
      <c r="X1046" s="91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1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22" t="s">
        <v>581</v>
      </c>
      <c r="W1047" s="25" t="s">
        <v>176</v>
      </c>
      <c r="X1047" s="91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1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22" t="s">
        <v>581</v>
      </c>
      <c r="W1048" s="25" t="s">
        <v>178</v>
      </c>
      <c r="X1048" s="91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1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22" t="s">
        <v>581</v>
      </c>
      <c r="W1049" s="25" t="s">
        <v>149</v>
      </c>
      <c r="X1049" s="91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1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22" t="s">
        <v>581</v>
      </c>
      <c r="W1050" s="25" t="s">
        <v>152</v>
      </c>
      <c r="X1050" s="91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1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22" t="s">
        <v>581</v>
      </c>
      <c r="W1051" s="25" t="s">
        <v>162</v>
      </c>
      <c r="X1051" s="91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1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22" t="s">
        <v>581</v>
      </c>
      <c r="W1052" s="25" t="s">
        <v>155</v>
      </c>
      <c r="X1052" s="91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1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22" t="s">
        <v>581</v>
      </c>
      <c r="W1053" s="25" t="s">
        <v>153</v>
      </c>
      <c r="X1053" s="91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1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22" t="s">
        <v>581</v>
      </c>
      <c r="W1054" s="25" t="s">
        <v>169</v>
      </c>
      <c r="X1054" s="91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1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22" t="s">
        <v>581</v>
      </c>
      <c r="W1055" s="25" t="s">
        <v>155</v>
      </c>
      <c r="X1055" s="91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1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22" t="s">
        <v>581</v>
      </c>
      <c r="W1056" s="25" t="s">
        <v>151</v>
      </c>
      <c r="X1056" s="91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1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22" t="s">
        <v>581</v>
      </c>
      <c r="W1057" s="25" t="s">
        <v>176</v>
      </c>
      <c r="X1057" s="91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1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22" t="s">
        <v>581</v>
      </c>
      <c r="W1058" s="25" t="s">
        <v>151</v>
      </c>
      <c r="X1058" s="91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1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22" t="s">
        <v>581</v>
      </c>
      <c r="W1059" s="25" t="s">
        <v>155</v>
      </c>
      <c r="X1059" s="91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1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22" t="s">
        <v>581</v>
      </c>
      <c r="W1060" s="25" t="s">
        <v>167</v>
      </c>
      <c r="X1060" s="91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1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22" t="s">
        <v>581</v>
      </c>
      <c r="W1061" s="25" t="s">
        <v>152</v>
      </c>
      <c r="X1061" s="91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1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22" t="s">
        <v>581</v>
      </c>
      <c r="W1062" s="25" t="s">
        <v>153</v>
      </c>
      <c r="X1062" s="91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1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22" t="s">
        <v>581</v>
      </c>
      <c r="W1063" s="25" t="s">
        <v>154</v>
      </c>
      <c r="X1063" s="91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1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22" t="s">
        <v>581</v>
      </c>
      <c r="W1064" s="25" t="s">
        <v>170</v>
      </c>
      <c r="X1064" s="91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1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22" t="s">
        <v>581</v>
      </c>
      <c r="W1065" s="25" t="s">
        <v>154</v>
      </c>
      <c r="X1065" s="91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1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22" t="s">
        <v>581</v>
      </c>
      <c r="W1066" s="25" t="s">
        <v>150</v>
      </c>
      <c r="X1066" s="91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1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22" t="s">
        <v>581</v>
      </c>
      <c r="W1067" s="25" t="s">
        <v>167</v>
      </c>
      <c r="X1067" s="91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1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22" t="s">
        <v>581</v>
      </c>
      <c r="W1068" s="25" t="s">
        <v>152</v>
      </c>
      <c r="X1068" s="91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1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22" t="s">
        <v>581</v>
      </c>
      <c r="W1069" s="25" t="s">
        <v>155</v>
      </c>
      <c r="X1069" s="91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1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22" t="s">
        <v>581</v>
      </c>
      <c r="W1070" s="25" t="s">
        <v>151</v>
      </c>
      <c r="X1070" s="91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1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22" t="s">
        <v>581</v>
      </c>
      <c r="W1071" s="25" t="s">
        <v>162</v>
      </c>
      <c r="X1071" s="91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1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22" t="s">
        <v>581</v>
      </c>
      <c r="W1072" s="25" t="s">
        <v>151</v>
      </c>
      <c r="X1072" s="91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1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22" t="s">
        <v>581</v>
      </c>
      <c r="W1073" s="25" t="s">
        <v>151</v>
      </c>
      <c r="X1073" s="91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1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22" t="s">
        <v>581</v>
      </c>
      <c r="W1074" s="25" t="s">
        <v>178</v>
      </c>
      <c r="X1074" s="91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1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22" t="s">
        <v>581</v>
      </c>
      <c r="W1075" s="25" t="s">
        <v>150</v>
      </c>
      <c r="X1075" s="91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1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22" t="s">
        <v>581</v>
      </c>
      <c r="W1076" s="25" t="s">
        <v>152</v>
      </c>
      <c r="X1076" s="91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1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22" t="s">
        <v>581</v>
      </c>
      <c r="W1077" s="25" t="s">
        <v>170</v>
      </c>
      <c r="X1077" s="91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1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22" t="s">
        <v>581</v>
      </c>
      <c r="W1078" s="25" t="s">
        <v>151</v>
      </c>
      <c r="X1078" s="91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1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22" t="s">
        <v>581</v>
      </c>
      <c r="W1079" s="25" t="s">
        <v>162</v>
      </c>
      <c r="X1079" s="91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1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22" t="s">
        <v>581</v>
      </c>
      <c r="W1080" s="25" t="s">
        <v>149</v>
      </c>
      <c r="X1080" s="91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1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22" t="s">
        <v>581</v>
      </c>
      <c r="W1081" s="25" t="s">
        <v>170</v>
      </c>
      <c r="X1081" s="91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1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22" t="s">
        <v>581</v>
      </c>
      <c r="W1082" s="25" t="s">
        <v>179</v>
      </c>
      <c r="X1082" s="91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1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22" t="s">
        <v>581</v>
      </c>
      <c r="W1083" s="25" t="s">
        <v>170</v>
      </c>
      <c r="X1083" s="91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1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22" t="s">
        <v>581</v>
      </c>
      <c r="W1084" s="25" t="s">
        <v>170</v>
      </c>
      <c r="X1084" s="91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1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22" t="s">
        <v>581</v>
      </c>
      <c r="W1085" s="25" t="s">
        <v>170</v>
      </c>
      <c r="X1085" s="91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1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22" t="s">
        <v>581</v>
      </c>
      <c r="W1086" s="25" t="s">
        <v>176</v>
      </c>
      <c r="X1086" s="91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1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22" t="s">
        <v>581</v>
      </c>
      <c r="W1087" s="25" t="s">
        <v>154</v>
      </c>
      <c r="X1087" s="91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1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22" t="s">
        <v>581</v>
      </c>
      <c r="W1088" s="25" t="s">
        <v>165</v>
      </c>
      <c r="X1088" s="91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1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22" t="s">
        <v>581</v>
      </c>
      <c r="W1089" s="25" t="s">
        <v>154</v>
      </c>
      <c r="X1089" s="91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1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22" t="s">
        <v>581</v>
      </c>
      <c r="W1090" s="25" t="s">
        <v>150</v>
      </c>
      <c r="X1090" s="91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1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22" t="s">
        <v>581</v>
      </c>
      <c r="W1091" s="25" t="s">
        <v>154</v>
      </c>
      <c r="X1091" s="91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1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22" t="s">
        <v>581</v>
      </c>
      <c r="W1092" s="25" t="s">
        <v>153</v>
      </c>
      <c r="X1092" s="91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1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22" t="s">
        <v>581</v>
      </c>
      <c r="W1093" s="25" t="s">
        <v>151</v>
      </c>
      <c r="X1093" s="91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1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22" t="s">
        <v>581</v>
      </c>
      <c r="W1094" s="25" t="s">
        <v>154</v>
      </c>
      <c r="X1094" s="91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1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22" t="s">
        <v>581</v>
      </c>
      <c r="W1095" s="25" t="s">
        <v>155</v>
      </c>
      <c r="X1095" s="91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1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22" t="s">
        <v>581</v>
      </c>
      <c r="W1096" s="25" t="s">
        <v>170</v>
      </c>
      <c r="X1096" s="91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1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22" t="s">
        <v>581</v>
      </c>
      <c r="W1097" s="25" t="s">
        <v>175</v>
      </c>
      <c r="X1097" s="91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1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22" t="s">
        <v>581</v>
      </c>
      <c r="W1098" s="25" t="s">
        <v>151</v>
      </c>
      <c r="X1098" s="91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1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22" t="s">
        <v>581</v>
      </c>
      <c r="W1099" s="25" t="s">
        <v>170</v>
      </c>
      <c r="X1099" s="91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1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22" t="s">
        <v>581</v>
      </c>
      <c r="W1100" s="25" t="s">
        <v>151</v>
      </c>
      <c r="X1100" s="91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1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22" t="s">
        <v>581</v>
      </c>
      <c r="W1101" s="25" t="s">
        <v>169</v>
      </c>
      <c r="X1101" s="91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1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22" t="s">
        <v>581</v>
      </c>
      <c r="W1102" s="25" t="s">
        <v>170</v>
      </c>
      <c r="X1102" s="91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1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22" t="s">
        <v>581</v>
      </c>
      <c r="W1103" s="25" t="s">
        <v>151</v>
      </c>
      <c r="X1103" s="91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1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22" t="s">
        <v>581</v>
      </c>
      <c r="W1104" s="25" t="s">
        <v>149</v>
      </c>
      <c r="X1104" s="91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1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22" t="s">
        <v>581</v>
      </c>
      <c r="W1105" s="25" t="s">
        <v>153</v>
      </c>
      <c r="X1105" s="91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1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22" t="s">
        <v>581</v>
      </c>
      <c r="W1106" s="25" t="s">
        <v>154</v>
      </c>
      <c r="X1106" s="91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1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22" t="s">
        <v>581</v>
      </c>
      <c r="W1107" s="25" t="s">
        <v>155</v>
      </c>
      <c r="X1107" s="91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1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22" t="s">
        <v>581</v>
      </c>
      <c r="W1108" s="25" t="s">
        <v>446</v>
      </c>
      <c r="X1108" s="91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1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22" t="s">
        <v>581</v>
      </c>
      <c r="W1109" s="25" t="s">
        <v>152</v>
      </c>
      <c r="X1109" s="91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1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22" t="s">
        <v>581</v>
      </c>
      <c r="W1110" s="25" t="s">
        <v>153</v>
      </c>
      <c r="X1110" s="91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1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22" t="s">
        <v>581</v>
      </c>
      <c r="W1111" s="25" t="s">
        <v>168</v>
      </c>
      <c r="X1111" s="91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1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22" t="s">
        <v>581</v>
      </c>
      <c r="W1112" s="25" t="s">
        <v>151</v>
      </c>
      <c r="X1112" s="91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1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22" t="s">
        <v>581</v>
      </c>
      <c r="W1113" s="25" t="s">
        <v>151</v>
      </c>
      <c r="X1113" s="91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1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22" t="s">
        <v>581</v>
      </c>
      <c r="W1114" s="25" t="s">
        <v>162</v>
      </c>
      <c r="X1114" s="91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1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22" t="s">
        <v>581</v>
      </c>
      <c r="W1115" s="25" t="s">
        <v>178</v>
      </c>
      <c r="X1115" s="91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1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22" t="s">
        <v>581</v>
      </c>
      <c r="W1116" s="25" t="s">
        <v>154</v>
      </c>
      <c r="X1116" s="91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1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22" t="s">
        <v>581</v>
      </c>
      <c r="W1117" s="25" t="s">
        <v>154</v>
      </c>
      <c r="X1117" s="91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1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22" t="s">
        <v>581</v>
      </c>
      <c r="W1118" s="25" t="s">
        <v>162</v>
      </c>
      <c r="X1118" s="91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1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22" t="s">
        <v>581</v>
      </c>
      <c r="W1119" s="25" t="s">
        <v>470</v>
      </c>
      <c r="X1119" s="91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1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22" t="s">
        <v>581</v>
      </c>
      <c r="W1120" s="25" t="s">
        <v>150</v>
      </c>
      <c r="X1120" s="91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1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22" t="s">
        <v>581</v>
      </c>
      <c r="W1121" s="25" t="s">
        <v>149</v>
      </c>
      <c r="X1121" s="91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1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22" t="s">
        <v>581</v>
      </c>
      <c r="W1122" s="25" t="s">
        <v>151</v>
      </c>
      <c r="X1122" s="91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1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22" t="s">
        <v>581</v>
      </c>
      <c r="W1123" s="25" t="s">
        <v>150</v>
      </c>
      <c r="X1123" s="91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1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22" t="s">
        <v>581</v>
      </c>
      <c r="W1124" s="25" t="s">
        <v>152</v>
      </c>
      <c r="X1124" s="91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1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22" t="s">
        <v>581</v>
      </c>
      <c r="W1125" s="25" t="s">
        <v>150</v>
      </c>
      <c r="X1125" s="91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1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22" t="s">
        <v>581</v>
      </c>
      <c r="W1126" s="25" t="s">
        <v>150</v>
      </c>
      <c r="X1126" s="91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1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22" t="s">
        <v>581</v>
      </c>
      <c r="W1127" s="25" t="s">
        <v>149</v>
      </c>
      <c r="X1127" s="91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1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22" t="s">
        <v>581</v>
      </c>
      <c r="W1128" s="25" t="s">
        <v>153</v>
      </c>
      <c r="X1128" s="91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1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22" t="s">
        <v>581</v>
      </c>
      <c r="W1129" s="25" t="s">
        <v>152</v>
      </c>
      <c r="X1129" s="91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1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22" t="s">
        <v>581</v>
      </c>
      <c r="W1130" s="25" t="s">
        <v>153</v>
      </c>
      <c r="X1130" s="91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1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22" t="s">
        <v>581</v>
      </c>
      <c r="W1131" s="25" t="s">
        <v>153</v>
      </c>
      <c r="X1131" s="91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1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22" t="s">
        <v>581</v>
      </c>
      <c r="W1132" s="25" t="s">
        <v>176</v>
      </c>
      <c r="X1132" s="91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1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22" t="s">
        <v>581</v>
      </c>
      <c r="W1133" s="25" t="s">
        <v>150</v>
      </c>
      <c r="X1133" s="91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1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22" t="s">
        <v>581</v>
      </c>
      <c r="W1134" s="25" t="s">
        <v>155</v>
      </c>
      <c r="X1134" s="91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1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22" t="s">
        <v>581</v>
      </c>
      <c r="W1135" s="25" t="s">
        <v>153</v>
      </c>
      <c r="X1135" s="91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1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22" t="s">
        <v>581</v>
      </c>
      <c r="W1136" s="25" t="s">
        <v>152</v>
      </c>
      <c r="X1136" s="91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1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22" t="s">
        <v>581</v>
      </c>
      <c r="W1137" s="25" t="s">
        <v>163</v>
      </c>
      <c r="X1137" s="91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1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22" t="s">
        <v>581</v>
      </c>
      <c r="W1138" s="25" t="s">
        <v>151</v>
      </c>
      <c r="X1138" s="91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1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22" t="s">
        <v>581</v>
      </c>
      <c r="W1139" s="25" t="s">
        <v>153</v>
      </c>
      <c r="X1139" s="91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1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22" t="s">
        <v>581</v>
      </c>
      <c r="W1140" s="25" t="s">
        <v>170</v>
      </c>
      <c r="X1140" s="91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1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22" t="s">
        <v>581</v>
      </c>
      <c r="W1141" s="25" t="s">
        <v>176</v>
      </c>
      <c r="X1141" s="91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1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22" t="s">
        <v>581</v>
      </c>
      <c r="W1142" s="25" t="s">
        <v>149</v>
      </c>
      <c r="X1142" s="91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1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22" t="s">
        <v>581</v>
      </c>
      <c r="W1143" s="25" t="s">
        <v>151</v>
      </c>
      <c r="X1143" s="91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1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22" t="s">
        <v>581</v>
      </c>
      <c r="W1144" s="25" t="s">
        <v>153</v>
      </c>
      <c r="X1144" s="91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1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22" t="s">
        <v>581</v>
      </c>
      <c r="W1145" s="25" t="s">
        <v>151</v>
      </c>
      <c r="X1145" s="91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1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22" t="s">
        <v>581</v>
      </c>
      <c r="W1146" s="25" t="s">
        <v>154</v>
      </c>
      <c r="X1146" s="91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1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22" t="s">
        <v>581</v>
      </c>
      <c r="W1147" s="25" t="s">
        <v>151</v>
      </c>
      <c r="X1147" s="91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1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22" t="s">
        <v>581</v>
      </c>
      <c r="W1148" s="25" t="s">
        <v>154</v>
      </c>
      <c r="X1148" s="91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1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22" t="s">
        <v>581</v>
      </c>
      <c r="W1149" s="25" t="s">
        <v>162</v>
      </c>
      <c r="X1149" s="91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1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22" t="s">
        <v>581</v>
      </c>
      <c r="W1150" s="25" t="s">
        <v>151</v>
      </c>
      <c r="X1150" s="91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1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22" t="s">
        <v>581</v>
      </c>
      <c r="W1151" s="25" t="s">
        <v>152</v>
      </c>
      <c r="X1151" s="91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1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22" t="s">
        <v>581</v>
      </c>
      <c r="W1152" s="25" t="s">
        <v>165</v>
      </c>
      <c r="X1152" s="91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1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22" t="s">
        <v>581</v>
      </c>
      <c r="W1153" s="25" t="s">
        <v>172</v>
      </c>
      <c r="X1153" s="91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1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22" t="s">
        <v>582</v>
      </c>
      <c r="W1154" s="25" t="s">
        <v>155</v>
      </c>
      <c r="X1154" s="91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1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22" t="s">
        <v>582</v>
      </c>
      <c r="W1155" s="25" t="s">
        <v>162</v>
      </c>
      <c r="X1155" s="91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1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22" t="s">
        <v>582</v>
      </c>
      <c r="W1156" s="25" t="s">
        <v>152</v>
      </c>
      <c r="X1156" s="91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1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22" t="s">
        <v>582</v>
      </c>
      <c r="W1157" s="25" t="s">
        <v>154</v>
      </c>
      <c r="X1157" s="91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1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22" t="s">
        <v>582</v>
      </c>
      <c r="W1158" s="25" t="s">
        <v>178</v>
      </c>
      <c r="X1158" s="91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1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22" t="s">
        <v>582</v>
      </c>
      <c r="W1159" s="25" t="s">
        <v>447</v>
      </c>
      <c r="X1159" s="91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1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22" t="s">
        <v>582</v>
      </c>
      <c r="W1160" s="25" t="s">
        <v>151</v>
      </c>
      <c r="X1160" s="91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1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22" t="s">
        <v>582</v>
      </c>
      <c r="W1161" s="25" t="s">
        <v>154</v>
      </c>
      <c r="X1161" s="91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1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22" t="s">
        <v>582</v>
      </c>
      <c r="W1162" s="25" t="s">
        <v>167</v>
      </c>
      <c r="X1162" s="91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1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22" t="s">
        <v>582</v>
      </c>
      <c r="W1163" s="25" t="s">
        <v>175</v>
      </c>
      <c r="X1163" s="91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1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22" t="s">
        <v>582</v>
      </c>
      <c r="W1164" s="25" t="s">
        <v>162</v>
      </c>
      <c r="X1164" s="91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1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22" t="s">
        <v>582</v>
      </c>
      <c r="W1165" s="25" t="s">
        <v>155</v>
      </c>
      <c r="X1165" s="91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1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22" t="s">
        <v>582</v>
      </c>
      <c r="W1166" s="25" t="s">
        <v>163</v>
      </c>
      <c r="X1166" s="91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1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22" t="s">
        <v>582</v>
      </c>
      <c r="W1167" s="25" t="s">
        <v>150</v>
      </c>
      <c r="X1167" s="91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1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22" t="s">
        <v>582</v>
      </c>
      <c r="W1168" s="25" t="s">
        <v>167</v>
      </c>
      <c r="X1168" s="91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1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22" t="s">
        <v>582</v>
      </c>
      <c r="W1169" s="25" t="s">
        <v>151</v>
      </c>
      <c r="X1169" s="91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1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22" t="s">
        <v>582</v>
      </c>
      <c r="W1170" s="25" t="s">
        <v>149</v>
      </c>
      <c r="X1170" s="91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1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22" t="s">
        <v>582</v>
      </c>
      <c r="W1171" s="25" t="s">
        <v>151</v>
      </c>
      <c r="X1171" s="91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1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22" t="s">
        <v>582</v>
      </c>
      <c r="W1172" s="25" t="s">
        <v>170</v>
      </c>
      <c r="X1172" s="91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1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22" t="s">
        <v>582</v>
      </c>
      <c r="W1173" s="25" t="s">
        <v>162</v>
      </c>
      <c r="X1173" s="91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1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22" t="s">
        <v>582</v>
      </c>
      <c r="W1174" s="25" t="s">
        <v>178</v>
      </c>
      <c r="X1174" s="91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1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22" t="s">
        <v>582</v>
      </c>
      <c r="W1175" s="25" t="s">
        <v>155</v>
      </c>
      <c r="X1175" s="91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1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22" t="s">
        <v>582</v>
      </c>
      <c r="W1176" s="25" t="s">
        <v>169</v>
      </c>
      <c r="X1176" s="91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1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22" t="s">
        <v>582</v>
      </c>
      <c r="W1177" s="25" t="s">
        <v>152</v>
      </c>
      <c r="X1177" s="91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1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22" t="s">
        <v>582</v>
      </c>
      <c r="W1178" s="25" t="s">
        <v>155</v>
      </c>
      <c r="X1178" s="91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1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22" t="s">
        <v>582</v>
      </c>
      <c r="W1179" s="25" t="s">
        <v>163</v>
      </c>
      <c r="X1179" s="91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1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22" t="s">
        <v>582</v>
      </c>
      <c r="W1180" s="25" t="s">
        <v>155</v>
      </c>
      <c r="X1180" s="91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1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22" t="s">
        <v>582</v>
      </c>
      <c r="W1181" s="25" t="s">
        <v>150</v>
      </c>
      <c r="X1181" s="91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1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22" t="s">
        <v>582</v>
      </c>
      <c r="W1182" s="25" t="s">
        <v>168</v>
      </c>
      <c r="X1182" s="91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1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22" t="s">
        <v>582</v>
      </c>
      <c r="W1183" s="25" t="s">
        <v>151</v>
      </c>
      <c r="X1183" s="91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1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22" t="s">
        <v>582</v>
      </c>
      <c r="W1184" s="25" t="s">
        <v>155</v>
      </c>
      <c r="X1184" s="91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1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22" t="s">
        <v>582</v>
      </c>
      <c r="W1185" s="25" t="s">
        <v>154</v>
      </c>
      <c r="X1185" s="91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1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22" t="s">
        <v>582</v>
      </c>
      <c r="W1186" s="25" t="s">
        <v>179</v>
      </c>
      <c r="X1186" s="91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1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22" t="s">
        <v>582</v>
      </c>
      <c r="W1187" s="25" t="s">
        <v>168</v>
      </c>
      <c r="X1187" s="91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1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22" t="s">
        <v>582</v>
      </c>
      <c r="W1188" s="25" t="s">
        <v>167</v>
      </c>
      <c r="X1188" s="91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1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22" t="s">
        <v>582</v>
      </c>
      <c r="W1189" s="25" t="s">
        <v>151</v>
      </c>
      <c r="X1189" s="91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1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22" t="s">
        <v>582</v>
      </c>
      <c r="W1190" s="25" t="s">
        <v>359</v>
      </c>
      <c r="X1190" s="91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1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22" t="s">
        <v>582</v>
      </c>
      <c r="W1191" s="25" t="s">
        <v>152</v>
      </c>
      <c r="X1191" s="91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1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22" t="s">
        <v>582</v>
      </c>
      <c r="W1192" s="25" t="s">
        <v>154</v>
      </c>
      <c r="X1192" s="91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1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22" t="s">
        <v>582</v>
      </c>
      <c r="W1193" s="25" t="s">
        <v>154</v>
      </c>
      <c r="X1193" s="91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1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22" t="s">
        <v>582</v>
      </c>
      <c r="W1194" s="25" t="s">
        <v>151</v>
      </c>
      <c r="X1194" s="91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1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22" t="s">
        <v>582</v>
      </c>
      <c r="W1195" s="25" t="s">
        <v>149</v>
      </c>
      <c r="X1195" s="91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1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22" t="s">
        <v>582</v>
      </c>
      <c r="W1196" s="25" t="s">
        <v>149</v>
      </c>
      <c r="X1196" s="91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1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22" t="s">
        <v>582</v>
      </c>
      <c r="W1197" s="25" t="s">
        <v>150</v>
      </c>
      <c r="X1197" s="91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1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22" t="s">
        <v>582</v>
      </c>
      <c r="W1198" s="25" t="s">
        <v>155</v>
      </c>
      <c r="X1198" s="91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1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22" t="s">
        <v>582</v>
      </c>
      <c r="W1199" s="25" t="s">
        <v>149</v>
      </c>
      <c r="X1199" s="91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1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22" t="s">
        <v>582</v>
      </c>
      <c r="W1200" s="25" t="s">
        <v>164</v>
      </c>
      <c r="X1200" s="91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1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22" t="s">
        <v>582</v>
      </c>
      <c r="W1201" s="25" t="s">
        <v>168</v>
      </c>
      <c r="X1201" s="91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1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22" t="s">
        <v>582</v>
      </c>
      <c r="W1202" s="25" t="s">
        <v>155</v>
      </c>
      <c r="X1202" s="91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1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22" t="s">
        <v>582</v>
      </c>
      <c r="W1203" s="25" t="s">
        <v>149</v>
      </c>
      <c r="X1203" s="91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1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22" t="s">
        <v>582</v>
      </c>
      <c r="W1204" s="25" t="s">
        <v>152</v>
      </c>
      <c r="X1204" s="91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1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22" t="s">
        <v>582</v>
      </c>
      <c r="W1205" s="25" t="s">
        <v>170</v>
      </c>
      <c r="X1205" s="91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1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22" t="s">
        <v>582</v>
      </c>
      <c r="W1206" s="25" t="s">
        <v>162</v>
      </c>
      <c r="X1206" s="91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1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22" t="s">
        <v>583</v>
      </c>
      <c r="W1207" s="11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1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22" t="s">
        <v>583</v>
      </c>
      <c r="W1208" s="11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1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22" t="s">
        <v>583</v>
      </c>
      <c r="W1209" s="11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1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22" t="s">
        <v>583</v>
      </c>
      <c r="W1210" s="11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15" t="e">
        <v>#N/A</v>
      </c>
      <c r="B1211" s="115" t="e">
        <v>#N/A</v>
      </c>
      <c r="C1211" s="105" t="e">
        <f t="shared" si="197"/>
        <v>#N/A</v>
      </c>
      <c r="D1211" s="106" t="e">
        <f t="shared" si="197"/>
        <v>#N/A</v>
      </c>
      <c r="E1211" s="120">
        <v>4.2479792511268322E-2</v>
      </c>
      <c r="F1211" s="108">
        <f t="shared" si="206"/>
        <v>1.0424797925112683</v>
      </c>
      <c r="G1211" s="108" t="e">
        <f t="shared" si="207"/>
        <v>#N/A</v>
      </c>
      <c r="H1211" s="108" t="e">
        <f t="shared" si="208"/>
        <v>#N/A</v>
      </c>
      <c r="I1211" s="96">
        <v>2.63</v>
      </c>
      <c r="J1211" s="96">
        <v>1.51</v>
      </c>
      <c r="K1211" s="108">
        <f t="shared" si="209"/>
        <v>2.7417218543046356</v>
      </c>
      <c r="L1211" s="108">
        <f t="shared" si="210"/>
        <v>1.5741444866920151</v>
      </c>
      <c r="M1211" s="109">
        <f t="shared" si="198"/>
        <v>0.36473429951690822</v>
      </c>
      <c r="N1211" s="109">
        <f t="shared" si="198"/>
        <v>0.63526570048309183</v>
      </c>
      <c r="O1211" s="96" t="e">
        <f t="shared" si="199"/>
        <v>#N/A</v>
      </c>
      <c r="P1211" s="96" t="e">
        <f t="shared" si="199"/>
        <v>#N/A</v>
      </c>
      <c r="Q1211" s="96" t="s">
        <v>547</v>
      </c>
      <c r="R1211" s="96" t="s">
        <v>377</v>
      </c>
      <c r="S1211" s="96" t="s">
        <v>349</v>
      </c>
      <c r="T1211" s="110" t="e">
        <v>#N/A</v>
      </c>
      <c r="U1211" s="110" t="e">
        <v>#N/A</v>
      </c>
      <c r="V1211" s="121" t="s">
        <v>583</v>
      </c>
      <c r="W1211" s="11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1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19" t="s">
        <v>584</v>
      </c>
      <c r="W1212" s="11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1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19" t="s">
        <v>584</v>
      </c>
      <c r="W1213" s="11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1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19" t="s">
        <v>584</v>
      </c>
      <c r="W1214" s="11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1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19" t="s">
        <v>584</v>
      </c>
      <c r="W1215" s="11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1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19" t="s">
        <v>584</v>
      </c>
      <c r="W1216" s="11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1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19" t="s">
        <v>584</v>
      </c>
      <c r="W1217" s="11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1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19" t="s">
        <v>584</v>
      </c>
      <c r="W1218" s="11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1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19" t="s">
        <v>584</v>
      </c>
      <c r="W1219" s="11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1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19" t="s">
        <v>584</v>
      </c>
      <c r="W1220" s="11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1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19" t="s">
        <v>584</v>
      </c>
      <c r="W1221" s="11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1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19" t="s">
        <v>584</v>
      </c>
      <c r="W1222" s="11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1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19" t="s">
        <v>584</v>
      </c>
      <c r="W1223" s="11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1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19" t="s">
        <v>584</v>
      </c>
      <c r="W1224" s="11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1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19" t="s">
        <v>584</v>
      </c>
      <c r="W1225" s="11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1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19" t="s">
        <v>584</v>
      </c>
      <c r="W1226" s="11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1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19" t="s">
        <v>584</v>
      </c>
      <c r="W1227" s="11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1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19" t="s">
        <v>584</v>
      </c>
      <c r="W1228" s="11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1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19" t="s">
        <v>584</v>
      </c>
      <c r="W1229" s="11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1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19" t="s">
        <v>584</v>
      </c>
      <c r="W1230" s="11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1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19" t="s">
        <v>584</v>
      </c>
      <c r="W1231" s="11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1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19" t="s">
        <v>584</v>
      </c>
      <c r="W1232" s="11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1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19" t="s">
        <v>584</v>
      </c>
      <c r="W1233" s="11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1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19" t="s">
        <v>584</v>
      </c>
      <c r="W1234" s="11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1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19" t="s">
        <v>584</v>
      </c>
      <c r="W1235" s="11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1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19" t="s">
        <v>584</v>
      </c>
      <c r="W1236" s="11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1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19" t="s">
        <v>584</v>
      </c>
      <c r="W1237" s="11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1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19" t="s">
        <v>584</v>
      </c>
      <c r="W1238" s="11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1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19" t="s">
        <v>584</v>
      </c>
      <c r="W1239" s="11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1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19" t="s">
        <v>584</v>
      </c>
      <c r="W1240" s="11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1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19" t="s">
        <v>584</v>
      </c>
      <c r="W1241" s="11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1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19" t="s">
        <v>584</v>
      </c>
      <c r="W1242" s="11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1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19" t="s">
        <v>584</v>
      </c>
      <c r="W1243" s="11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1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19" t="s">
        <v>584</v>
      </c>
      <c r="W1244" s="11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1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19" t="s">
        <v>584</v>
      </c>
      <c r="W1245" s="11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1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19" t="s">
        <v>585</v>
      </c>
      <c r="W1246" s="11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1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19" t="s">
        <v>585</v>
      </c>
      <c r="W1247" s="11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1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19" t="s">
        <v>585</v>
      </c>
      <c r="W1248" s="11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1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19" t="s">
        <v>585</v>
      </c>
      <c r="W1249" s="11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1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19" t="s">
        <v>585</v>
      </c>
      <c r="W1250" s="11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1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19" t="s">
        <v>585</v>
      </c>
      <c r="W1251" s="11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1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19" t="s">
        <v>585</v>
      </c>
      <c r="W1252" s="11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1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19" t="s">
        <v>585</v>
      </c>
      <c r="W1253" s="11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1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19" t="s">
        <v>585</v>
      </c>
      <c r="W1254" s="11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1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19" t="s">
        <v>585</v>
      </c>
      <c r="W1255" s="11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1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19" t="s">
        <v>585</v>
      </c>
      <c r="W1256" s="11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1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19" t="s">
        <v>585</v>
      </c>
      <c r="W1257" s="11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1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19" t="s">
        <v>585</v>
      </c>
      <c r="W1258" s="11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1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19" t="s">
        <v>585</v>
      </c>
      <c r="W1259" s="11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1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19" t="s">
        <v>585</v>
      </c>
      <c r="W1260" s="11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1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19" t="s">
        <v>585</v>
      </c>
      <c r="W1261" s="11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1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19" t="s">
        <v>585</v>
      </c>
      <c r="W1262" s="11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1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19" t="s">
        <v>585</v>
      </c>
      <c r="W1263" s="11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1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19" t="s">
        <v>585</v>
      </c>
      <c r="W1264" s="11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1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19" t="s">
        <v>585</v>
      </c>
      <c r="W1265" s="11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1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19" t="s">
        <v>585</v>
      </c>
      <c r="W1266" s="11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1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19" t="s">
        <v>585</v>
      </c>
      <c r="W1267" s="11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1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19" t="s">
        <v>585</v>
      </c>
      <c r="W1268" s="11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1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19" t="s">
        <v>585</v>
      </c>
      <c r="W1269" s="11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1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19" t="s">
        <v>585</v>
      </c>
      <c r="W1270" s="11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1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19" t="s">
        <v>585</v>
      </c>
      <c r="W1271" s="11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1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19" t="s">
        <v>585</v>
      </c>
      <c r="W1272" s="11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1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19" t="s">
        <v>585</v>
      </c>
      <c r="W1273" s="11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1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19" t="s">
        <v>585</v>
      </c>
      <c r="W1274" s="11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1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19" t="s">
        <v>585</v>
      </c>
      <c r="W1275" s="11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1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19" t="s">
        <v>585</v>
      </c>
      <c r="W1276" s="11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1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19" t="s">
        <v>585</v>
      </c>
      <c r="W1277" s="11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1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19" t="s">
        <v>585</v>
      </c>
      <c r="W1278" s="11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1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19" t="s">
        <v>585</v>
      </c>
      <c r="W1279" s="11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1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19" t="s">
        <v>586</v>
      </c>
      <c r="W1280" s="11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1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19" t="s">
        <v>586</v>
      </c>
      <c r="W1281" s="11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1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19" t="s">
        <v>586</v>
      </c>
      <c r="W1282" s="11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1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19" t="s">
        <v>586</v>
      </c>
      <c r="W1283" s="11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1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19" t="s">
        <v>586</v>
      </c>
      <c r="W1284" s="11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1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19" t="s">
        <v>586</v>
      </c>
      <c r="W1285" s="11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1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19" t="s">
        <v>586</v>
      </c>
      <c r="W1286" s="11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1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19" t="s">
        <v>586</v>
      </c>
      <c r="W1287" s="11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1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19" t="s">
        <v>586</v>
      </c>
      <c r="W1288" s="11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1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19" t="s">
        <v>586</v>
      </c>
      <c r="W1289" s="11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1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19" t="s">
        <v>586</v>
      </c>
      <c r="W1290" s="11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1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19" t="s">
        <v>586</v>
      </c>
      <c r="W1291" s="11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1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19" t="s">
        <v>586</v>
      </c>
      <c r="W1292" s="11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15" t="e">
        <v>#N/A</v>
      </c>
      <c r="B1293" s="115" t="e">
        <v>#N/A</v>
      </c>
      <c r="C1293" s="105" t="e">
        <f t="shared" si="227"/>
        <v>#N/A</v>
      </c>
      <c r="D1293" s="106" t="e">
        <f t="shared" si="227"/>
        <v>#N/A</v>
      </c>
      <c r="E1293" s="120">
        <v>3.3884036620014824E-2</v>
      </c>
      <c r="F1293" s="108">
        <f t="shared" si="221"/>
        <v>1.0338840366200148</v>
      </c>
      <c r="G1293" s="108" t="e">
        <f t="shared" si="222"/>
        <v>#N/A</v>
      </c>
      <c r="H1293" s="108" t="e">
        <f t="shared" si="223"/>
        <v>#N/A</v>
      </c>
      <c r="I1293" s="96">
        <v>1.72</v>
      </c>
      <c r="J1293" s="96">
        <v>2.21</v>
      </c>
      <c r="K1293" s="108">
        <f t="shared" si="224"/>
        <v>1.7782805429864255</v>
      </c>
      <c r="L1293" s="108">
        <f t="shared" si="225"/>
        <v>2.2848837209302326</v>
      </c>
      <c r="M1293" s="109">
        <f t="shared" si="228"/>
        <v>0.56234096692111957</v>
      </c>
      <c r="N1293" s="109">
        <f t="shared" si="228"/>
        <v>0.43765903307888038</v>
      </c>
      <c r="O1293" s="96" t="e">
        <f t="shared" si="229"/>
        <v>#N/A</v>
      </c>
      <c r="P1293" s="96" t="e">
        <f t="shared" si="229"/>
        <v>#N/A</v>
      </c>
      <c r="Q1293" s="96" t="s">
        <v>81</v>
      </c>
      <c r="R1293" s="96" t="s">
        <v>550</v>
      </c>
      <c r="S1293" s="96" t="s">
        <v>147</v>
      </c>
      <c r="T1293" s="110" t="e">
        <v>#N/A</v>
      </c>
      <c r="U1293" s="110" t="e">
        <v>#N/A</v>
      </c>
      <c r="V1293" s="121" t="s">
        <v>586</v>
      </c>
      <c r="W1293" s="11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1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19" t="s">
        <v>587</v>
      </c>
      <c r="W1294" s="12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1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19" t="s">
        <v>587</v>
      </c>
      <c r="W1295" s="12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1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19" t="s">
        <v>587</v>
      </c>
      <c r="W1296" s="12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1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19" t="s">
        <v>587</v>
      </c>
      <c r="W1297" s="12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1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19" t="s">
        <v>587</v>
      </c>
      <c r="W1298" s="12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1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19" t="s">
        <v>587</v>
      </c>
      <c r="W1299" s="12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1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19" t="s">
        <v>587</v>
      </c>
      <c r="W1300" s="12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1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19" t="s">
        <v>587</v>
      </c>
      <c r="W1301" s="12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1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19" t="s">
        <v>587</v>
      </c>
      <c r="W1302" s="12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1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19" t="s">
        <v>587</v>
      </c>
      <c r="W1303" s="12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1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19" t="s">
        <v>587</v>
      </c>
      <c r="W1304" s="12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1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19" t="s">
        <v>587</v>
      </c>
      <c r="W1305" s="12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1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19" t="s">
        <v>587</v>
      </c>
      <c r="W1306" s="12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1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19" t="s">
        <v>587</v>
      </c>
      <c r="W1307" s="12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1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19" t="s">
        <v>587</v>
      </c>
      <c r="W1308" s="12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1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19" t="s">
        <v>587</v>
      </c>
      <c r="W1309" s="12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1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19" t="s">
        <v>587</v>
      </c>
      <c r="W1310" s="12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1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19" t="s">
        <v>587</v>
      </c>
      <c r="W1311" s="12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1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19" t="s">
        <v>587</v>
      </c>
      <c r="W1312" s="12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1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19" t="s">
        <v>587</v>
      </c>
      <c r="W1313" s="12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1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19" t="s">
        <v>587</v>
      </c>
      <c r="W1314" s="12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1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19" t="s">
        <v>588</v>
      </c>
      <c r="W1315" s="12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1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19" t="s">
        <v>588</v>
      </c>
      <c r="W1316" s="12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1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19" t="s">
        <v>588</v>
      </c>
      <c r="W1317" s="12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1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19" t="s">
        <v>588</v>
      </c>
      <c r="W1318" s="12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1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19" t="s">
        <v>588</v>
      </c>
      <c r="W1319" s="12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1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19" t="s">
        <v>588</v>
      </c>
      <c r="W1320" s="12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1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19" t="s">
        <v>588</v>
      </c>
      <c r="W1321" s="12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1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19" t="s">
        <v>588</v>
      </c>
      <c r="W1322" s="12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1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19" t="s">
        <v>588</v>
      </c>
      <c r="W1323" s="12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1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19" t="s">
        <v>588</v>
      </c>
      <c r="W1324" s="12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1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19" t="s">
        <v>588</v>
      </c>
      <c r="W1325" s="12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1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19" t="s">
        <v>588</v>
      </c>
      <c r="W1326" s="12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1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19" t="s">
        <v>588</v>
      </c>
      <c r="W1327" s="12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1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19" t="s">
        <v>588</v>
      </c>
      <c r="W1328" s="12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1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19" t="s">
        <v>588</v>
      </c>
      <c r="W1329" s="12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1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19" t="s">
        <v>588</v>
      </c>
      <c r="W1330" s="12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1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19" t="s">
        <v>588</v>
      </c>
      <c r="W1331" s="12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1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19" t="s">
        <v>588</v>
      </c>
      <c r="W1332" s="12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1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19" t="s">
        <v>588</v>
      </c>
      <c r="W1333" s="12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1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19" t="s">
        <v>588</v>
      </c>
      <c r="W1334" s="12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1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19" t="s">
        <v>588</v>
      </c>
      <c r="W1335" s="12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1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19" t="s">
        <v>588</v>
      </c>
      <c r="W1336" s="12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1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19" t="s">
        <v>588</v>
      </c>
      <c r="W1337" s="12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1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19" t="s">
        <v>588</v>
      </c>
      <c r="W1338" s="12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1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19" t="s">
        <v>588</v>
      </c>
      <c r="W1339" s="12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1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19" t="s">
        <v>588</v>
      </c>
      <c r="W1340" s="12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1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19" t="s">
        <v>588</v>
      </c>
      <c r="W1341" s="12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1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19" t="s">
        <v>588</v>
      </c>
      <c r="W1342" s="12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1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19" t="s">
        <v>588</v>
      </c>
      <c r="W1343" s="12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1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19" t="s">
        <v>588</v>
      </c>
      <c r="W1344" s="12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1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19" t="s">
        <v>588</v>
      </c>
      <c r="W1345" s="12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1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19" t="s">
        <v>588</v>
      </c>
      <c r="W1346" s="12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1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19" t="s">
        <v>588</v>
      </c>
      <c r="W1347" s="12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1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19" t="s">
        <v>588</v>
      </c>
      <c r="W1348" s="12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1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19" t="s">
        <v>588</v>
      </c>
      <c r="W1349" s="12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1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19" t="s">
        <v>588</v>
      </c>
      <c r="W1350" s="12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1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19" t="s">
        <v>588</v>
      </c>
      <c r="W1351" s="12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1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19" t="s">
        <v>588</v>
      </c>
      <c r="W1352" s="12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1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19" t="s">
        <v>588</v>
      </c>
      <c r="W1353" s="12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1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19" t="s">
        <v>588</v>
      </c>
      <c r="W1354" s="12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1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19" t="s">
        <v>588</v>
      </c>
      <c r="W1355" s="12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1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19" t="s">
        <v>588</v>
      </c>
      <c r="W1356" s="12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1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19" t="s">
        <v>588</v>
      </c>
      <c r="W1357" s="12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1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19" t="s">
        <v>588</v>
      </c>
      <c r="W1358" s="12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1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19" t="s">
        <v>588</v>
      </c>
      <c r="W1359" s="12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1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19" t="s">
        <v>588</v>
      </c>
      <c r="W1360" s="12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1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19" t="s">
        <v>588</v>
      </c>
      <c r="W1361" s="12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1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19" t="s">
        <v>588</v>
      </c>
      <c r="W1362" s="12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1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19" t="s">
        <v>588</v>
      </c>
      <c r="W1363" s="12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1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19" t="s">
        <v>588</v>
      </c>
      <c r="W1364" s="12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1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19" t="s">
        <v>588</v>
      </c>
      <c r="W1365" s="12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1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19" t="s">
        <v>588</v>
      </c>
      <c r="W1366" s="12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1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19" t="s">
        <v>588</v>
      </c>
      <c r="W1367" s="12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1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19" t="s">
        <v>588</v>
      </c>
      <c r="W1368" s="12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1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19" t="s">
        <v>588</v>
      </c>
      <c r="W1369" s="12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1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19" t="s">
        <v>588</v>
      </c>
      <c r="W1370" s="12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1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19" t="s">
        <v>588</v>
      </c>
      <c r="W1371" s="12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1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19" t="s">
        <v>588</v>
      </c>
      <c r="W1372" s="12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1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19" t="s">
        <v>588</v>
      </c>
      <c r="W1373" s="12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1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19" t="s">
        <v>588</v>
      </c>
      <c r="W1374" s="12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1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19" t="s">
        <v>588</v>
      </c>
      <c r="W1375" s="12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1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19" t="s">
        <v>588</v>
      </c>
      <c r="W1376" s="12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1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19" t="s">
        <v>588</v>
      </c>
      <c r="W1377" s="12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1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19" t="s">
        <v>588</v>
      </c>
      <c r="W1378" s="12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1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19" t="s">
        <v>588</v>
      </c>
      <c r="W1379" s="12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1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19" t="s">
        <v>588</v>
      </c>
      <c r="W1380" s="12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1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19" t="s">
        <v>588</v>
      </c>
      <c r="W1381" s="12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1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19" t="s">
        <v>588</v>
      </c>
      <c r="W1382" s="12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1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19" t="s">
        <v>588</v>
      </c>
      <c r="W1383" s="12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1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19" t="s">
        <v>588</v>
      </c>
      <c r="W1384" s="12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1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19" t="s">
        <v>588</v>
      </c>
      <c r="W1385" s="12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1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19" t="s">
        <v>588</v>
      </c>
      <c r="W1386" s="12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1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19" t="s">
        <v>588</v>
      </c>
      <c r="W1387" s="12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1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19" t="s">
        <v>588</v>
      </c>
      <c r="W1388" s="12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1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19" t="s">
        <v>588</v>
      </c>
      <c r="W1389" s="12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1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19" t="s">
        <v>588</v>
      </c>
      <c r="W1390" s="12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1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19" t="s">
        <v>588</v>
      </c>
      <c r="W1391" s="12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1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19" t="s">
        <v>588</v>
      </c>
      <c r="W1392" s="12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1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19" t="s">
        <v>588</v>
      </c>
      <c r="W1393" s="12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1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19" t="s">
        <v>588</v>
      </c>
      <c r="W1394" s="12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1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19" t="s">
        <v>588</v>
      </c>
      <c r="W1395" s="12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1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19" t="s">
        <v>588</v>
      </c>
      <c r="W1396" s="12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1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19" t="s">
        <v>588</v>
      </c>
      <c r="W1397" s="12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1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19" t="s">
        <v>588</v>
      </c>
      <c r="W1398" s="12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1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19" t="s">
        <v>588</v>
      </c>
      <c r="W1399" s="12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1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19" t="s">
        <v>588</v>
      </c>
      <c r="W1400" s="12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1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19" t="s">
        <v>588</v>
      </c>
      <c r="W1401" s="12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1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19" t="s">
        <v>588</v>
      </c>
      <c r="W1402" s="12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1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19" t="s">
        <v>588</v>
      </c>
      <c r="W1403" s="12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1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19" t="s">
        <v>588</v>
      </c>
      <c r="W1404" s="12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1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19" t="s">
        <v>588</v>
      </c>
      <c r="W1405" s="12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1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19" t="s">
        <v>588</v>
      </c>
      <c r="W1406" s="12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1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19" t="s">
        <v>588</v>
      </c>
      <c r="W1407" s="12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1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19" t="s">
        <v>588</v>
      </c>
      <c r="W1408" s="12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1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19" t="s">
        <v>588</v>
      </c>
      <c r="W1409" s="12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1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19" t="s">
        <v>588</v>
      </c>
      <c r="W1410" s="12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1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19" t="s">
        <v>588</v>
      </c>
      <c r="W1411" s="12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1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19" t="s">
        <v>588</v>
      </c>
      <c r="W1412" s="12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1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19" t="s">
        <v>588</v>
      </c>
      <c r="W1413" s="12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1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19" t="s">
        <v>588</v>
      </c>
      <c r="W1414" s="12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1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19" t="s">
        <v>588</v>
      </c>
      <c r="W1415" s="12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1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19" t="s">
        <v>588</v>
      </c>
      <c r="W1416" s="12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1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19" t="s">
        <v>588</v>
      </c>
      <c r="W1417" s="12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1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19" t="s">
        <v>588</v>
      </c>
      <c r="W1418" s="12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1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19" t="s">
        <v>588</v>
      </c>
      <c r="W1419" s="12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1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19" t="s">
        <v>588</v>
      </c>
      <c r="W1420" s="12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1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19" t="s">
        <v>588</v>
      </c>
      <c r="W1421" s="12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1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19" t="s">
        <v>588</v>
      </c>
      <c r="W1422" s="12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1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19" t="s">
        <v>588</v>
      </c>
      <c r="W1423" s="12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1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19" t="s">
        <v>588</v>
      </c>
      <c r="W1424" s="12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1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19" t="s">
        <v>588</v>
      </c>
      <c r="W1425" s="12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1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19" t="s">
        <v>588</v>
      </c>
      <c r="W1426" s="12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1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19" t="s">
        <v>589</v>
      </c>
      <c r="W1427" s="12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1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19" t="s">
        <v>589</v>
      </c>
      <c r="W1428" s="12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1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19" t="s">
        <v>589</v>
      </c>
      <c r="W1429" s="12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1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19" t="s">
        <v>589</v>
      </c>
      <c r="W1430" s="12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1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19" t="s">
        <v>589</v>
      </c>
      <c r="W1431" s="12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1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19" t="s">
        <v>589</v>
      </c>
      <c r="W1432" s="12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1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19" t="s">
        <v>589</v>
      </c>
      <c r="W1433" s="12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1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19" t="s">
        <v>589</v>
      </c>
      <c r="W1434" s="12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1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19" t="s">
        <v>589</v>
      </c>
      <c r="W1435" s="12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1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19" t="s">
        <v>589</v>
      </c>
      <c r="W1436" s="12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1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19" t="s">
        <v>589</v>
      </c>
      <c r="W1437" s="12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1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19" t="s">
        <v>589</v>
      </c>
      <c r="W1438" s="12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1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19" t="s">
        <v>589</v>
      </c>
      <c r="W1439" s="12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1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19" t="s">
        <v>589</v>
      </c>
      <c r="W1440" s="12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1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19" t="s">
        <v>589</v>
      </c>
      <c r="W1441" s="12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1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19" t="s">
        <v>589</v>
      </c>
      <c r="W1442" s="12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1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19" t="s">
        <v>589</v>
      </c>
      <c r="W1443" s="12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1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19" t="s">
        <v>589</v>
      </c>
      <c r="W1444" s="12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1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19" t="s">
        <v>589</v>
      </c>
      <c r="W1445" s="12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1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19" t="s">
        <v>589</v>
      </c>
      <c r="W1446" s="12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1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19" t="s">
        <v>589</v>
      </c>
      <c r="W1447" s="12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1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19" t="s">
        <v>589</v>
      </c>
      <c r="W1448" s="12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1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19" t="s">
        <v>589</v>
      </c>
      <c r="W1449" s="12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1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19" t="s">
        <v>589</v>
      </c>
      <c r="W1450" s="12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1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19" t="s">
        <v>589</v>
      </c>
      <c r="W1451" s="12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1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19" t="s">
        <v>589</v>
      </c>
      <c r="W1452" s="12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1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19" t="s">
        <v>589</v>
      </c>
      <c r="W1453" s="12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1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19" t="s">
        <v>589</v>
      </c>
      <c r="W1454" s="12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1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19" t="s">
        <v>589</v>
      </c>
      <c r="W1455" s="12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1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19" t="s">
        <v>589</v>
      </c>
      <c r="W1456" s="12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1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19" t="s">
        <v>589</v>
      </c>
      <c r="W1457" s="12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1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19" t="s">
        <v>589</v>
      </c>
      <c r="W1458" s="12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1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19" t="s">
        <v>589</v>
      </c>
      <c r="W1459" s="12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1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19" t="s">
        <v>589</v>
      </c>
      <c r="W1460" s="12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1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19" t="s">
        <v>589</v>
      </c>
      <c r="W1461" s="12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1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19" t="s">
        <v>589</v>
      </c>
      <c r="W1462" s="12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1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19" t="s">
        <v>589</v>
      </c>
      <c r="W1463" s="12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1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19" t="s">
        <v>589</v>
      </c>
      <c r="W1464" s="12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1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19" t="s">
        <v>589</v>
      </c>
      <c r="W1465" s="12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1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19" t="s">
        <v>589</v>
      </c>
      <c r="W1466" s="12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1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19" t="s">
        <v>589</v>
      </c>
      <c r="W1467" s="12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1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19" t="s">
        <v>589</v>
      </c>
      <c r="W1468" s="12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1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19" t="s">
        <v>589</v>
      </c>
      <c r="W1469" s="12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1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19" t="s">
        <v>589</v>
      </c>
      <c r="W1470" s="12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1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19" t="s">
        <v>589</v>
      </c>
      <c r="W1471" s="12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1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19" t="s">
        <v>589</v>
      </c>
      <c r="W1472" s="12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1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19" t="s">
        <v>589</v>
      </c>
      <c r="W1473" s="12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1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19" t="s">
        <v>589</v>
      </c>
      <c r="W1474" s="12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1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19" t="s">
        <v>589</v>
      </c>
      <c r="W1475" s="12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1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19" t="s">
        <v>589</v>
      </c>
      <c r="W1476" s="12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1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19" t="s">
        <v>589</v>
      </c>
      <c r="W1477" s="12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1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19" t="s">
        <v>589</v>
      </c>
      <c r="W1478" s="12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1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19" t="s">
        <v>589</v>
      </c>
      <c r="W1479" s="12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1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19" t="s">
        <v>589</v>
      </c>
      <c r="W1480" s="12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1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19" t="s">
        <v>589</v>
      </c>
      <c r="W1481" s="12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1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19" t="s">
        <v>589</v>
      </c>
      <c r="W1482" s="12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1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19" t="s">
        <v>590</v>
      </c>
      <c r="W1483" s="25" t="s">
        <v>151</v>
      </c>
      <c r="X1483" s="91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1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19" t="s">
        <v>590</v>
      </c>
      <c r="W1484" s="25" t="s">
        <v>172</v>
      </c>
      <c r="X1484" s="91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1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19" t="s">
        <v>590</v>
      </c>
      <c r="W1485" s="25" t="s">
        <v>151</v>
      </c>
      <c r="X1485" s="91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1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19" t="s">
        <v>590</v>
      </c>
      <c r="W1486" s="25" t="s">
        <v>149</v>
      </c>
      <c r="X1486" s="91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1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19" t="s">
        <v>590</v>
      </c>
      <c r="W1487" s="25" t="s">
        <v>178</v>
      </c>
      <c r="X1487" s="91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1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19" t="s">
        <v>590</v>
      </c>
      <c r="W1488" s="25" t="s">
        <v>151</v>
      </c>
      <c r="X1488" s="91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1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19" t="s">
        <v>590</v>
      </c>
      <c r="W1489" s="25" t="s">
        <v>150</v>
      </c>
      <c r="X1489" s="91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1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19" t="s">
        <v>590</v>
      </c>
      <c r="W1490" s="25" t="s">
        <v>151</v>
      </c>
      <c r="X1490" s="91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1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19" t="s">
        <v>590</v>
      </c>
      <c r="W1491" s="25" t="s">
        <v>154</v>
      </c>
      <c r="X1491" s="91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18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19" t="s">
        <v>590</v>
      </c>
      <c r="W1492" s="25" t="s">
        <v>162</v>
      </c>
      <c r="X1492" s="91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1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19" t="s">
        <v>590</v>
      </c>
      <c r="W1493" s="25" t="s">
        <v>150</v>
      </c>
      <c r="X1493" s="91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1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19" t="s">
        <v>590</v>
      </c>
      <c r="W1494" s="25" t="s">
        <v>151</v>
      </c>
      <c r="X1494" s="91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2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5" t="s">
        <v>160</v>
      </c>
      <c r="U1495" s="75" t="s">
        <v>162</v>
      </c>
      <c r="V1495" s="119" t="s">
        <v>591</v>
      </c>
      <c r="W1495" s="75" t="s">
        <v>179</v>
      </c>
      <c r="X1495" s="86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2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5" t="s">
        <v>166</v>
      </c>
      <c r="U1496" s="75" t="s">
        <v>151</v>
      </c>
      <c r="V1496" s="119" t="s">
        <v>591</v>
      </c>
      <c r="W1496" s="75" t="s">
        <v>168</v>
      </c>
      <c r="X1496" s="86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2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5" t="s">
        <v>166</v>
      </c>
      <c r="U1497" s="75" t="s">
        <v>151</v>
      </c>
      <c r="V1497" s="119" t="s">
        <v>591</v>
      </c>
      <c r="W1497" s="75" t="s">
        <v>151</v>
      </c>
      <c r="X1497" s="86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2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5" t="s">
        <v>160</v>
      </c>
      <c r="U1498" s="75" t="s">
        <v>170</v>
      </c>
      <c r="V1498" s="119" t="s">
        <v>591</v>
      </c>
      <c r="W1498" s="75" t="s">
        <v>170</v>
      </c>
      <c r="X1498" s="86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2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5" t="s">
        <v>166</v>
      </c>
      <c r="U1499" s="75" t="s">
        <v>151</v>
      </c>
      <c r="V1499" s="119" t="s">
        <v>591</v>
      </c>
      <c r="W1499" s="75" t="s">
        <v>151</v>
      </c>
      <c r="X1499" s="86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2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5" t="s">
        <v>166</v>
      </c>
      <c r="U1500" s="75" t="s">
        <v>151</v>
      </c>
      <c r="V1500" s="119" t="s">
        <v>591</v>
      </c>
      <c r="W1500" s="75" t="s">
        <v>170</v>
      </c>
      <c r="X1500" s="86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2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5" t="s">
        <v>161</v>
      </c>
      <c r="U1501" s="75" t="s">
        <v>155</v>
      </c>
      <c r="V1501" s="119" t="s">
        <v>591</v>
      </c>
      <c r="W1501" s="75" t="s">
        <v>162</v>
      </c>
      <c r="X1501" s="86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2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5" t="s">
        <v>166</v>
      </c>
      <c r="U1502" s="75" t="s">
        <v>151</v>
      </c>
      <c r="V1502" s="119" t="s">
        <v>591</v>
      </c>
      <c r="W1502" s="75" t="s">
        <v>153</v>
      </c>
      <c r="X1502" s="86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2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5" t="s">
        <v>161</v>
      </c>
      <c r="U1503" s="75" t="s">
        <v>155</v>
      </c>
      <c r="V1503" s="119" t="s">
        <v>591</v>
      </c>
      <c r="W1503" s="75" t="s">
        <v>167</v>
      </c>
      <c r="X1503" s="86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2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5" t="s">
        <v>166</v>
      </c>
      <c r="U1504" s="75" t="s">
        <v>151</v>
      </c>
      <c r="V1504" s="119" t="s">
        <v>591</v>
      </c>
      <c r="W1504" s="75" t="s">
        <v>392</v>
      </c>
      <c r="X1504" s="86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2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5" t="s">
        <v>166</v>
      </c>
      <c r="U1505" s="75" t="s">
        <v>151</v>
      </c>
      <c r="V1505" s="119" t="s">
        <v>591</v>
      </c>
      <c r="W1505" s="75" t="s">
        <v>169</v>
      </c>
      <c r="X1505" s="86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2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5" t="s">
        <v>161</v>
      </c>
      <c r="U1506" s="75" t="s">
        <v>155</v>
      </c>
      <c r="V1506" s="119" t="s">
        <v>591</v>
      </c>
      <c r="W1506" s="75" t="s">
        <v>170</v>
      </c>
      <c r="X1506" s="86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2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5" t="s">
        <v>160</v>
      </c>
      <c r="U1507" s="75" t="s">
        <v>162</v>
      </c>
      <c r="V1507" s="119" t="s">
        <v>591</v>
      </c>
      <c r="W1507" s="75" t="s">
        <v>226</v>
      </c>
      <c r="X1507" s="86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2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5" t="s">
        <v>166</v>
      </c>
      <c r="U1508" s="75" t="s">
        <v>151</v>
      </c>
      <c r="V1508" s="119" t="s">
        <v>591</v>
      </c>
      <c r="W1508" s="75" t="s">
        <v>151</v>
      </c>
      <c r="X1508" s="86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2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5" t="s">
        <v>166</v>
      </c>
      <c r="U1509" s="75" t="s">
        <v>150</v>
      </c>
      <c r="V1509" s="119" t="s">
        <v>591</v>
      </c>
      <c r="W1509" s="75" t="s">
        <v>176</v>
      </c>
      <c r="X1509" s="86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2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5" t="s">
        <v>160</v>
      </c>
      <c r="U1510" s="75" t="s">
        <v>162</v>
      </c>
      <c r="V1510" s="119" t="s">
        <v>591</v>
      </c>
      <c r="W1510" s="75" t="s">
        <v>155</v>
      </c>
      <c r="X1510" s="86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2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5" t="s">
        <v>166</v>
      </c>
      <c r="U1511" s="75" t="s">
        <v>151</v>
      </c>
      <c r="V1511" s="119" t="s">
        <v>591</v>
      </c>
      <c r="W1511" s="75" t="s">
        <v>359</v>
      </c>
      <c r="X1511" s="86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2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5" t="s">
        <v>160</v>
      </c>
      <c r="U1512" s="75" t="s">
        <v>162</v>
      </c>
      <c r="V1512" s="119" t="s">
        <v>591</v>
      </c>
      <c r="W1512" s="75" t="s">
        <v>155</v>
      </c>
      <c r="X1512" s="86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2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5" t="s">
        <v>160</v>
      </c>
      <c r="U1513" s="75" t="s">
        <v>162</v>
      </c>
      <c r="V1513" s="119" t="s">
        <v>591</v>
      </c>
      <c r="W1513" s="75" t="s">
        <v>175</v>
      </c>
      <c r="X1513" s="86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2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5" t="s">
        <v>160</v>
      </c>
      <c r="U1514" s="75" t="s">
        <v>162</v>
      </c>
      <c r="V1514" s="119" t="s">
        <v>591</v>
      </c>
      <c r="W1514" s="75" t="s">
        <v>165</v>
      </c>
      <c r="X1514" s="86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2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5" t="s">
        <v>161</v>
      </c>
      <c r="U1515" s="75" t="s">
        <v>155</v>
      </c>
      <c r="V1515" s="119" t="s">
        <v>591</v>
      </c>
      <c r="W1515" s="75" t="s">
        <v>165</v>
      </c>
      <c r="X1515" s="86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2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5" t="s">
        <v>166</v>
      </c>
      <c r="U1516" s="75" t="s">
        <v>151</v>
      </c>
      <c r="V1516" s="119" t="s">
        <v>592</v>
      </c>
      <c r="W1516" s="75" t="s">
        <v>178</v>
      </c>
      <c r="X1516" s="86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2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5" t="s">
        <v>166</v>
      </c>
      <c r="U1517" s="75" t="s">
        <v>151</v>
      </c>
      <c r="V1517" s="119" t="s">
        <v>592</v>
      </c>
      <c r="W1517" s="75" t="s">
        <v>154</v>
      </c>
      <c r="X1517" s="86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2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5" t="s">
        <v>161</v>
      </c>
      <c r="U1518" s="75" t="s">
        <v>152</v>
      </c>
      <c r="V1518" s="119" t="s">
        <v>592</v>
      </c>
      <c r="W1518" s="75" t="s">
        <v>165</v>
      </c>
      <c r="X1518" s="86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2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5" t="s">
        <v>166</v>
      </c>
      <c r="U1519" s="75" t="s">
        <v>151</v>
      </c>
      <c r="V1519" s="119" t="s">
        <v>592</v>
      </c>
      <c r="W1519" s="75" t="s">
        <v>359</v>
      </c>
      <c r="X1519" s="86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2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5" t="s">
        <v>166</v>
      </c>
      <c r="U1520" s="75" t="s">
        <v>151</v>
      </c>
      <c r="V1520" s="119" t="s">
        <v>592</v>
      </c>
      <c r="W1520" s="75" t="s">
        <v>154</v>
      </c>
      <c r="X1520" s="86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2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5" t="s">
        <v>160</v>
      </c>
      <c r="U1521" s="75" t="s">
        <v>162</v>
      </c>
      <c r="V1521" s="119" t="s">
        <v>592</v>
      </c>
      <c r="W1521" s="75" t="s">
        <v>149</v>
      </c>
      <c r="X1521" s="86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15">
        <v>0.59568667611091897</v>
      </c>
      <c r="B1522" s="115">
        <v>0.40037849677620235</v>
      </c>
      <c r="C1522" s="105">
        <f t="shared" si="290"/>
        <v>1.6787348787599816</v>
      </c>
      <c r="D1522" s="106">
        <f t="shared" si="290"/>
        <v>2.4976366314671621</v>
      </c>
      <c r="E1522" s="120">
        <v>5.3098326127923645E-2</v>
      </c>
      <c r="F1522" s="108">
        <f t="shared" si="284"/>
        <v>1.0530983261279236</v>
      </c>
      <c r="G1522" s="108">
        <f t="shared" si="285"/>
        <v>1.5940912990835574</v>
      </c>
      <c r="H1522" s="108">
        <f t="shared" si="286"/>
        <v>2.3717031634173971</v>
      </c>
      <c r="I1522" s="96">
        <v>1.94</v>
      </c>
      <c r="J1522" s="96">
        <v>1.86</v>
      </c>
      <c r="K1522" s="108">
        <f t="shared" si="287"/>
        <v>2.043010752688172</v>
      </c>
      <c r="L1522" s="108">
        <f t="shared" si="288"/>
        <v>1.9587628865979381</v>
      </c>
      <c r="M1522" s="109">
        <f t="shared" si="291"/>
        <v>0.48947368421052634</v>
      </c>
      <c r="N1522" s="109">
        <f t="shared" si="291"/>
        <v>0.51052631578947372</v>
      </c>
      <c r="O1522" s="96">
        <f t="shared" si="292"/>
        <v>1.2169942845276838</v>
      </c>
      <c r="P1522" s="96">
        <f t="shared" si="292"/>
        <v>0.78424654007709726</v>
      </c>
      <c r="Q1522" s="96" t="s">
        <v>261</v>
      </c>
      <c r="R1522" s="96" t="s">
        <v>264</v>
      </c>
      <c r="S1522" s="96" t="s">
        <v>262</v>
      </c>
      <c r="T1522" s="110" t="s">
        <v>160</v>
      </c>
      <c r="U1522" s="110" t="s">
        <v>162</v>
      </c>
      <c r="V1522" s="121" t="s">
        <v>592</v>
      </c>
      <c r="W1522" s="110" t="s">
        <v>151</v>
      </c>
      <c r="X1522" s="95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2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5" t="s">
        <v>161</v>
      </c>
      <c r="U1523" s="75" t="s">
        <v>155</v>
      </c>
      <c r="V1523" s="119" t="s">
        <v>593</v>
      </c>
      <c r="W1523" s="75" t="s">
        <v>165</v>
      </c>
      <c r="X1523" s="86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2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5" t="s">
        <v>161</v>
      </c>
      <c r="U1524" s="75" t="s">
        <v>155</v>
      </c>
      <c r="V1524" s="119" t="s">
        <v>593</v>
      </c>
      <c r="W1524" s="75" t="s">
        <v>165</v>
      </c>
      <c r="X1524" s="86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2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5" t="s">
        <v>166</v>
      </c>
      <c r="U1525" s="75" t="s">
        <v>150</v>
      </c>
      <c r="V1525" s="119" t="s">
        <v>593</v>
      </c>
      <c r="W1525" s="75" t="s">
        <v>151</v>
      </c>
      <c r="X1525" s="86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2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5" t="s">
        <v>166</v>
      </c>
      <c r="U1526" s="75" t="s">
        <v>151</v>
      </c>
      <c r="V1526" s="119" t="s">
        <v>593</v>
      </c>
      <c r="W1526" s="75" t="s">
        <v>176</v>
      </c>
      <c r="X1526" s="86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2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5" t="s">
        <v>160</v>
      </c>
      <c r="U1527" s="75" t="s">
        <v>162</v>
      </c>
      <c r="V1527" s="119" t="s">
        <v>593</v>
      </c>
      <c r="W1527" s="75" t="s">
        <v>154</v>
      </c>
      <c r="X1527" s="86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2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5" t="s">
        <v>160</v>
      </c>
      <c r="U1528" s="75" t="s">
        <v>162</v>
      </c>
      <c r="V1528" s="119" t="s">
        <v>593</v>
      </c>
      <c r="W1528" s="75" t="s">
        <v>170</v>
      </c>
      <c r="X1528" s="86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2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5" t="s">
        <v>161</v>
      </c>
      <c r="U1529" s="75" t="s">
        <v>155</v>
      </c>
      <c r="V1529" s="119" t="s">
        <v>593</v>
      </c>
      <c r="W1529" s="75" t="s">
        <v>151</v>
      </c>
      <c r="X1529" s="86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2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5" t="s">
        <v>161</v>
      </c>
      <c r="U1530" s="75" t="s">
        <v>155</v>
      </c>
      <c r="V1530" s="119" t="s">
        <v>593</v>
      </c>
      <c r="W1530" s="75" t="s">
        <v>176</v>
      </c>
      <c r="X1530" s="86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2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5" t="s">
        <v>166</v>
      </c>
      <c r="U1531" s="75" t="s">
        <v>151</v>
      </c>
      <c r="V1531" s="119" t="s">
        <v>593</v>
      </c>
      <c r="W1531" s="75" t="s">
        <v>151</v>
      </c>
      <c r="X1531" s="86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2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5" t="s">
        <v>166</v>
      </c>
      <c r="U1532" s="75" t="s">
        <v>151</v>
      </c>
      <c r="V1532" s="119" t="s">
        <v>593</v>
      </c>
      <c r="W1532" s="75" t="s">
        <v>149</v>
      </c>
      <c r="X1532" s="86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2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5" t="s">
        <v>166</v>
      </c>
      <c r="U1533" s="75" t="s">
        <v>151</v>
      </c>
      <c r="V1533" s="119" t="s">
        <v>593</v>
      </c>
      <c r="W1533" s="75" t="s">
        <v>155</v>
      </c>
      <c r="X1533" s="86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2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5" t="s">
        <v>166</v>
      </c>
      <c r="U1534" s="75" t="s">
        <v>151</v>
      </c>
      <c r="V1534" s="119" t="s">
        <v>593</v>
      </c>
      <c r="W1534" s="75" t="s">
        <v>151</v>
      </c>
      <c r="X1534" s="86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2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5" t="s">
        <v>160</v>
      </c>
      <c r="U1535" s="75" t="s">
        <v>162</v>
      </c>
      <c r="V1535" s="119" t="s">
        <v>593</v>
      </c>
      <c r="W1535" s="75" t="s">
        <v>154</v>
      </c>
      <c r="X1535" s="86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2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5" t="s">
        <v>166</v>
      </c>
      <c r="U1536" s="75" t="s">
        <v>151</v>
      </c>
      <c r="V1536" s="119" t="s">
        <v>593</v>
      </c>
      <c r="W1536" s="75" t="s">
        <v>150</v>
      </c>
      <c r="X1536" s="86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2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5" t="s">
        <v>160</v>
      </c>
      <c r="U1537" s="75" t="s">
        <v>165</v>
      </c>
      <c r="V1537" s="119" t="s">
        <v>593</v>
      </c>
      <c r="W1537" s="75" t="s">
        <v>155</v>
      </c>
      <c r="X1537" s="86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2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5" t="s">
        <v>160</v>
      </c>
      <c r="U1538" s="75" t="s">
        <v>162</v>
      </c>
      <c r="V1538" s="119" t="s">
        <v>593</v>
      </c>
      <c r="W1538" s="75" t="s">
        <v>165</v>
      </c>
      <c r="X1538" s="86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2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5" t="s">
        <v>166</v>
      </c>
      <c r="U1539" s="75" t="s">
        <v>150</v>
      </c>
      <c r="V1539" s="119" t="s">
        <v>594</v>
      </c>
      <c r="W1539" s="75" t="s">
        <v>150</v>
      </c>
      <c r="X1539" s="86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2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5" t="s">
        <v>161</v>
      </c>
      <c r="U1540" s="75" t="s">
        <v>155</v>
      </c>
      <c r="V1540" s="119" t="s">
        <v>594</v>
      </c>
      <c r="W1540" s="75" t="s">
        <v>163</v>
      </c>
      <c r="X1540" s="86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2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5" t="s">
        <v>166</v>
      </c>
      <c r="U1541" s="75" t="s">
        <v>151</v>
      </c>
      <c r="V1541" s="119" t="s">
        <v>594</v>
      </c>
      <c r="W1541" s="75" t="s">
        <v>151</v>
      </c>
      <c r="X1541" s="86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2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5" t="s">
        <v>160</v>
      </c>
      <c r="U1542" s="75" t="s">
        <v>162</v>
      </c>
      <c r="V1542" s="119" t="s">
        <v>594</v>
      </c>
      <c r="W1542" s="75" t="s">
        <v>149</v>
      </c>
      <c r="X1542" s="86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2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5" t="s">
        <v>160</v>
      </c>
      <c r="U1543" s="75" t="s">
        <v>162</v>
      </c>
      <c r="V1543" s="119" t="s">
        <v>594</v>
      </c>
      <c r="W1543" s="75" t="s">
        <v>162</v>
      </c>
      <c r="X1543" s="86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2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5" t="s">
        <v>166</v>
      </c>
      <c r="U1544" s="75" t="s">
        <v>151</v>
      </c>
      <c r="V1544" s="119" t="s">
        <v>594</v>
      </c>
      <c r="W1544" s="75" t="s">
        <v>155</v>
      </c>
      <c r="X1544" s="86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2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5" t="s">
        <v>160</v>
      </c>
      <c r="U1545" s="75" t="s">
        <v>162</v>
      </c>
      <c r="V1545" s="119" t="s">
        <v>594</v>
      </c>
      <c r="W1545" s="75" t="s">
        <v>165</v>
      </c>
      <c r="X1545" s="86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2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5" t="s">
        <v>160</v>
      </c>
      <c r="U1546" s="75" t="s">
        <v>162</v>
      </c>
      <c r="V1546" s="119" t="s">
        <v>594</v>
      </c>
      <c r="W1546" s="75" t="s">
        <v>178</v>
      </c>
      <c r="X1546" s="86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2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5" t="s">
        <v>166</v>
      </c>
      <c r="U1547" s="75" t="s">
        <v>151</v>
      </c>
      <c r="V1547" s="119" t="s">
        <v>594</v>
      </c>
      <c r="W1547" s="75" t="s">
        <v>176</v>
      </c>
      <c r="X1547" s="86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2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5" t="s">
        <v>166</v>
      </c>
      <c r="U1548" s="75" t="s">
        <v>151</v>
      </c>
      <c r="V1548" s="119" t="s">
        <v>594</v>
      </c>
      <c r="W1548" s="75" t="s">
        <v>172</v>
      </c>
      <c r="X1548" s="86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2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5" t="s">
        <v>161</v>
      </c>
      <c r="U1549" s="75" t="s">
        <v>155</v>
      </c>
      <c r="V1549" s="119" t="s">
        <v>594</v>
      </c>
      <c r="W1549" s="75" t="s">
        <v>153</v>
      </c>
      <c r="X1549" s="86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2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5" t="s">
        <v>161</v>
      </c>
      <c r="U1550" s="75" t="s">
        <v>155</v>
      </c>
      <c r="V1550" s="119" t="s">
        <v>594</v>
      </c>
      <c r="W1550" s="75" t="s">
        <v>150</v>
      </c>
      <c r="X1550" s="86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2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5" t="s">
        <v>166</v>
      </c>
      <c r="U1551" s="75" t="s">
        <v>151</v>
      </c>
      <c r="V1551" s="119" t="s">
        <v>594</v>
      </c>
      <c r="W1551" s="75" t="s">
        <v>149</v>
      </c>
      <c r="X1551" s="86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2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5" t="s">
        <v>160</v>
      </c>
      <c r="U1552" s="75" t="s">
        <v>162</v>
      </c>
      <c r="V1552" s="119" t="s">
        <v>594</v>
      </c>
      <c r="W1552" s="75" t="s">
        <v>151</v>
      </c>
      <c r="X1552" s="86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2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5" t="s">
        <v>161</v>
      </c>
      <c r="U1553" s="75" t="s">
        <v>155</v>
      </c>
      <c r="V1553" s="119" t="s">
        <v>594</v>
      </c>
      <c r="W1553" s="75" t="s">
        <v>149</v>
      </c>
      <c r="X1553" s="86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2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5" t="s">
        <v>160</v>
      </c>
      <c r="U1554" s="75" t="s">
        <v>165</v>
      </c>
      <c r="V1554" s="119" t="s">
        <v>594</v>
      </c>
      <c r="W1554" s="75" t="s">
        <v>165</v>
      </c>
      <c r="X1554" s="86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2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5" t="s">
        <v>166</v>
      </c>
      <c r="U1555" s="75" t="s">
        <v>151</v>
      </c>
      <c r="V1555" s="119" t="s">
        <v>594</v>
      </c>
      <c r="W1555" s="75" t="s">
        <v>154</v>
      </c>
      <c r="X1555" s="86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2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5" t="s">
        <v>166</v>
      </c>
      <c r="U1556" s="75" t="s">
        <v>151</v>
      </c>
      <c r="V1556" s="119" t="s">
        <v>594</v>
      </c>
      <c r="W1556" s="75" t="s">
        <v>162</v>
      </c>
      <c r="X1556" s="86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2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5" t="s">
        <v>166</v>
      </c>
      <c r="U1557" s="75" t="s">
        <v>151</v>
      </c>
      <c r="V1557" s="119" t="s">
        <v>594</v>
      </c>
      <c r="W1557" s="75" t="s">
        <v>149</v>
      </c>
      <c r="X1557" s="86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2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5" t="s">
        <v>166</v>
      </c>
      <c r="U1558" s="75" t="s">
        <v>151</v>
      </c>
      <c r="V1558" s="119" t="s">
        <v>594</v>
      </c>
      <c r="W1558" s="75" t="s">
        <v>175</v>
      </c>
      <c r="X1558" s="86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2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5" t="s">
        <v>166</v>
      </c>
      <c r="U1559" s="75" t="s">
        <v>151</v>
      </c>
      <c r="V1559" s="119" t="s">
        <v>594</v>
      </c>
      <c r="W1559" s="75" t="s">
        <v>152</v>
      </c>
      <c r="X1559" s="86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2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5" t="s">
        <v>166</v>
      </c>
      <c r="U1560" s="75" t="s">
        <v>151</v>
      </c>
      <c r="V1560" s="119" t="s">
        <v>594</v>
      </c>
      <c r="W1560" s="75" t="s">
        <v>163</v>
      </c>
      <c r="X1560" s="86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2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5" t="s">
        <v>166</v>
      </c>
      <c r="U1561" s="75" t="s">
        <v>151</v>
      </c>
      <c r="V1561" s="119" t="s">
        <v>594</v>
      </c>
      <c r="W1561" s="75" t="s">
        <v>162</v>
      </c>
      <c r="X1561" s="86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2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5" t="s">
        <v>160</v>
      </c>
      <c r="U1562" s="75" t="s">
        <v>170</v>
      </c>
      <c r="V1562" s="119" t="s">
        <v>594</v>
      </c>
      <c r="W1562" s="75" t="s">
        <v>162</v>
      </c>
      <c r="X1562" s="86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2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5" t="s">
        <v>160</v>
      </c>
      <c r="U1563" s="75" t="s">
        <v>162</v>
      </c>
      <c r="V1563" s="119" t="s">
        <v>594</v>
      </c>
      <c r="W1563" s="75" t="s">
        <v>152</v>
      </c>
      <c r="X1563" s="86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2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5" t="s">
        <v>166</v>
      </c>
      <c r="U1564" s="75" t="s">
        <v>151</v>
      </c>
      <c r="V1564" s="119" t="s">
        <v>594</v>
      </c>
      <c r="W1564" s="75" t="s">
        <v>149</v>
      </c>
      <c r="X1564" s="86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2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5" t="s">
        <v>166</v>
      </c>
      <c r="U1565" s="75" t="s">
        <v>151</v>
      </c>
      <c r="V1565" s="119" t="s">
        <v>594</v>
      </c>
      <c r="W1565" s="75" t="s">
        <v>170</v>
      </c>
      <c r="X1565" s="86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2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5" t="s">
        <v>160</v>
      </c>
      <c r="U1566" s="75" t="s">
        <v>162</v>
      </c>
      <c r="V1566" s="119" t="s">
        <v>594</v>
      </c>
      <c r="W1566" s="75" t="s">
        <v>149</v>
      </c>
      <c r="X1566" s="86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2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5" t="s">
        <v>160</v>
      </c>
      <c r="U1567" s="75" t="s">
        <v>165</v>
      </c>
      <c r="V1567" s="119" t="s">
        <v>594</v>
      </c>
      <c r="W1567" s="75" t="s">
        <v>172</v>
      </c>
      <c r="X1567" s="86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2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5" t="s">
        <v>160</v>
      </c>
      <c r="U1568" s="75" t="s">
        <v>162</v>
      </c>
      <c r="V1568" s="119" t="s">
        <v>594</v>
      </c>
      <c r="W1568" s="75" t="s">
        <v>168</v>
      </c>
      <c r="X1568" s="86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2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5" t="s">
        <v>166</v>
      </c>
      <c r="U1569" s="75" t="s">
        <v>151</v>
      </c>
      <c r="V1569" s="119" t="s">
        <v>594</v>
      </c>
      <c r="W1569" s="75" t="s">
        <v>162</v>
      </c>
      <c r="X1569" s="86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2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5" t="s">
        <v>166</v>
      </c>
      <c r="U1570" s="75" t="s">
        <v>151</v>
      </c>
      <c r="V1570" s="119" t="s">
        <v>594</v>
      </c>
      <c r="W1570" s="75" t="s">
        <v>151</v>
      </c>
      <c r="X1570" s="86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2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5" t="s">
        <v>166</v>
      </c>
      <c r="U1571" s="75" t="s">
        <v>151</v>
      </c>
      <c r="V1571" s="119" t="s">
        <v>594</v>
      </c>
      <c r="W1571" s="75" t="s">
        <v>162</v>
      </c>
      <c r="X1571" s="86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2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5" t="s">
        <v>166</v>
      </c>
      <c r="U1572" s="75" t="s">
        <v>151</v>
      </c>
      <c r="V1572" s="119" t="s">
        <v>594</v>
      </c>
      <c r="W1572" s="75" t="s">
        <v>153</v>
      </c>
      <c r="X1572" s="86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2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5" t="s">
        <v>161</v>
      </c>
      <c r="U1573" s="75" t="s">
        <v>155</v>
      </c>
      <c r="V1573" s="119" t="s">
        <v>594</v>
      </c>
      <c r="W1573" s="75" t="s">
        <v>150</v>
      </c>
      <c r="X1573" s="86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2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5" t="s">
        <v>160</v>
      </c>
      <c r="U1574" s="75" t="s">
        <v>162</v>
      </c>
      <c r="V1574" s="119" t="s">
        <v>594</v>
      </c>
      <c r="W1574" s="75" t="s">
        <v>162</v>
      </c>
      <c r="X1574" s="86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2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5" t="s">
        <v>166</v>
      </c>
      <c r="U1575" s="75" t="s">
        <v>151</v>
      </c>
      <c r="V1575" s="119" t="s">
        <v>594</v>
      </c>
      <c r="W1575" s="75" t="s">
        <v>155</v>
      </c>
      <c r="X1575" s="86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2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5" t="s">
        <v>160</v>
      </c>
      <c r="U1576" s="75" t="s">
        <v>162</v>
      </c>
      <c r="V1576" s="119" t="s">
        <v>594</v>
      </c>
      <c r="W1576" s="75" t="s">
        <v>153</v>
      </c>
      <c r="X1576" s="86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2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5" t="s">
        <v>160</v>
      </c>
      <c r="U1577" s="75" t="s">
        <v>162</v>
      </c>
      <c r="V1577" s="119" t="s">
        <v>594</v>
      </c>
      <c r="W1577" s="75" t="s">
        <v>150</v>
      </c>
      <c r="X1577" s="86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2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5" t="s">
        <v>166</v>
      </c>
      <c r="U1578" s="75" t="s">
        <v>151</v>
      </c>
      <c r="V1578" s="119" t="s">
        <v>594</v>
      </c>
      <c r="W1578" s="75" t="s">
        <v>164</v>
      </c>
      <c r="X1578" s="86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2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5" t="s">
        <v>166</v>
      </c>
      <c r="U1579" s="75" t="s">
        <v>151</v>
      </c>
      <c r="V1579" s="119" t="s">
        <v>594</v>
      </c>
      <c r="W1579" s="75" t="s">
        <v>155</v>
      </c>
      <c r="X1579" s="86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2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5" t="s">
        <v>161</v>
      </c>
      <c r="U1580" s="75" t="s">
        <v>155</v>
      </c>
      <c r="V1580" s="119" t="s">
        <v>594</v>
      </c>
      <c r="W1580" s="75" t="s">
        <v>391</v>
      </c>
      <c r="X1580" s="86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2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5" t="s">
        <v>166</v>
      </c>
      <c r="U1581" s="75" t="s">
        <v>151</v>
      </c>
      <c r="V1581" s="119" t="s">
        <v>594</v>
      </c>
      <c r="W1581" s="75" t="s">
        <v>170</v>
      </c>
      <c r="X1581" s="86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2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5" t="s">
        <v>160</v>
      </c>
      <c r="U1582" s="75" t="s">
        <v>162</v>
      </c>
      <c r="V1582" s="119" t="s">
        <v>594</v>
      </c>
      <c r="W1582" s="75" t="s">
        <v>178</v>
      </c>
      <c r="X1582" s="86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2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5" t="s">
        <v>166</v>
      </c>
      <c r="U1583" s="75" t="s">
        <v>151</v>
      </c>
      <c r="V1583" s="119" t="s">
        <v>594</v>
      </c>
      <c r="W1583" s="75" t="s">
        <v>153</v>
      </c>
      <c r="X1583" s="86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2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5" t="s">
        <v>166</v>
      </c>
      <c r="U1584" s="75" t="s">
        <v>151</v>
      </c>
      <c r="V1584" s="119" t="s">
        <v>594</v>
      </c>
      <c r="W1584" s="75" t="s">
        <v>153</v>
      </c>
      <c r="X1584" s="86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2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5" t="s">
        <v>166</v>
      </c>
      <c r="U1585" s="75" t="s">
        <v>151</v>
      </c>
      <c r="V1585" s="119" t="s">
        <v>594</v>
      </c>
      <c r="W1585" s="75" t="s">
        <v>150</v>
      </c>
      <c r="X1585" s="86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2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5" t="s">
        <v>166</v>
      </c>
      <c r="U1586" s="75" t="s">
        <v>151</v>
      </c>
      <c r="V1586" s="119" t="s">
        <v>594</v>
      </c>
      <c r="W1586" s="75" t="s">
        <v>152</v>
      </c>
      <c r="X1586" s="86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2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5" t="s">
        <v>166</v>
      </c>
      <c r="U1587" s="75" t="s">
        <v>151</v>
      </c>
      <c r="V1587" s="119" t="s">
        <v>594</v>
      </c>
      <c r="W1587" s="75" t="s">
        <v>176</v>
      </c>
      <c r="X1587" s="86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2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5" t="s">
        <v>166</v>
      </c>
      <c r="U1588" s="75" t="s">
        <v>151</v>
      </c>
      <c r="V1588" s="119" t="s">
        <v>594</v>
      </c>
      <c r="W1588" s="75" t="s">
        <v>153</v>
      </c>
      <c r="X1588" s="86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2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5" t="s">
        <v>161</v>
      </c>
      <c r="U1589" s="75" t="s">
        <v>155</v>
      </c>
      <c r="V1589" s="119" t="s">
        <v>594</v>
      </c>
      <c r="W1589" s="75" t="s">
        <v>155</v>
      </c>
      <c r="X1589" s="86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2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5" t="s">
        <v>166</v>
      </c>
      <c r="U1590" s="75" t="s">
        <v>151</v>
      </c>
      <c r="V1590" s="119" t="s">
        <v>594</v>
      </c>
      <c r="W1590" s="75" t="s">
        <v>168</v>
      </c>
      <c r="X1590" s="86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2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5" t="s">
        <v>166</v>
      </c>
      <c r="U1591" s="75" t="s">
        <v>151</v>
      </c>
      <c r="V1591" s="119" t="s">
        <v>594</v>
      </c>
      <c r="W1591" s="75" t="s">
        <v>170</v>
      </c>
      <c r="X1591" s="86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2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5" t="s">
        <v>160</v>
      </c>
      <c r="U1592" s="75" t="s">
        <v>162</v>
      </c>
      <c r="V1592" s="119" t="s">
        <v>594</v>
      </c>
      <c r="W1592" s="75" t="s">
        <v>162</v>
      </c>
      <c r="X1592" s="86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2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5" t="s">
        <v>161</v>
      </c>
      <c r="U1593" s="75" t="s">
        <v>155</v>
      </c>
      <c r="V1593" s="119" t="s">
        <v>594</v>
      </c>
      <c r="W1593" s="75" t="s">
        <v>393</v>
      </c>
      <c r="X1593" s="86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2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5" t="s">
        <v>161</v>
      </c>
      <c r="U1594" s="75" t="s">
        <v>155</v>
      </c>
      <c r="V1594" s="119" t="s">
        <v>594</v>
      </c>
      <c r="W1594" s="75" t="s">
        <v>149</v>
      </c>
      <c r="X1594" s="86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2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5" t="s">
        <v>166</v>
      </c>
      <c r="U1595" s="75" t="s">
        <v>151</v>
      </c>
      <c r="V1595" s="119" t="s">
        <v>594</v>
      </c>
      <c r="W1595" s="75" t="s">
        <v>172</v>
      </c>
      <c r="X1595" s="86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2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5" t="s">
        <v>160</v>
      </c>
      <c r="U1596" s="75" t="s">
        <v>162</v>
      </c>
      <c r="V1596" s="119" t="s">
        <v>594</v>
      </c>
      <c r="W1596" s="75" t="s">
        <v>392</v>
      </c>
      <c r="X1596" s="86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2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5" t="s">
        <v>160</v>
      </c>
      <c r="U1597" s="75" t="s">
        <v>165</v>
      </c>
      <c r="V1597" s="119" t="s">
        <v>594</v>
      </c>
      <c r="W1597" s="75" t="s">
        <v>172</v>
      </c>
      <c r="X1597" s="86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2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5" t="s">
        <v>160</v>
      </c>
      <c r="U1598" s="75" t="s">
        <v>162</v>
      </c>
      <c r="V1598" s="119" t="s">
        <v>594</v>
      </c>
      <c r="W1598" s="75" t="s">
        <v>167</v>
      </c>
      <c r="X1598" s="86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2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5" t="s">
        <v>160</v>
      </c>
      <c r="U1599" s="75" t="s">
        <v>170</v>
      </c>
      <c r="V1599" s="119" t="s">
        <v>594</v>
      </c>
      <c r="W1599" s="75" t="s">
        <v>170</v>
      </c>
      <c r="X1599" s="86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2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5" t="s">
        <v>160</v>
      </c>
      <c r="U1600" s="75" t="s">
        <v>176</v>
      </c>
      <c r="V1600" s="119" t="s">
        <v>594</v>
      </c>
      <c r="W1600" s="75" t="s">
        <v>359</v>
      </c>
      <c r="X1600" s="86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2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5" t="s">
        <v>161</v>
      </c>
      <c r="U1601" s="75" t="s">
        <v>178</v>
      </c>
      <c r="V1601" s="119" t="s">
        <v>594</v>
      </c>
      <c r="W1601" s="75" t="s">
        <v>155</v>
      </c>
      <c r="X1601" s="86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2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5" t="s">
        <v>166</v>
      </c>
      <c r="U1602" s="75" t="s">
        <v>151</v>
      </c>
      <c r="V1602" s="119" t="s">
        <v>594</v>
      </c>
      <c r="W1602" s="75" t="s">
        <v>151</v>
      </c>
      <c r="X1602" s="86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2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5" t="s">
        <v>166</v>
      </c>
      <c r="U1603" s="75" t="s">
        <v>150</v>
      </c>
      <c r="V1603" s="119" t="s">
        <v>594</v>
      </c>
      <c r="W1603" s="75" t="s">
        <v>151</v>
      </c>
      <c r="X1603" s="86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2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5" t="s">
        <v>160</v>
      </c>
      <c r="U1604" s="75" t="s">
        <v>162</v>
      </c>
      <c r="V1604" s="119" t="s">
        <v>594</v>
      </c>
      <c r="W1604" s="75" t="s">
        <v>162</v>
      </c>
      <c r="X1604" s="86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2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5" t="s">
        <v>166</v>
      </c>
      <c r="U1605" s="75" t="s">
        <v>151</v>
      </c>
      <c r="V1605" s="119" t="s">
        <v>594</v>
      </c>
      <c r="W1605" s="75" t="s">
        <v>149</v>
      </c>
      <c r="X1605" s="86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2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5" t="s">
        <v>160</v>
      </c>
      <c r="U1606" s="75" t="s">
        <v>162</v>
      </c>
      <c r="V1606" s="119" t="s">
        <v>594</v>
      </c>
      <c r="W1606" s="75" t="s">
        <v>150</v>
      </c>
      <c r="X1606" s="86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2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5" t="s">
        <v>160</v>
      </c>
      <c r="U1607" s="75" t="s">
        <v>154</v>
      </c>
      <c r="V1607" s="119" t="s">
        <v>594</v>
      </c>
      <c r="W1607" s="75" t="s">
        <v>152</v>
      </c>
      <c r="X1607" s="86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2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5" t="s">
        <v>166</v>
      </c>
      <c r="U1608" s="75" t="s">
        <v>151</v>
      </c>
      <c r="V1608" s="119" t="s">
        <v>594</v>
      </c>
      <c r="W1608" s="75" t="s">
        <v>155</v>
      </c>
      <c r="X1608" s="86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2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5" t="s">
        <v>166</v>
      </c>
      <c r="U1609" s="75" t="s">
        <v>151</v>
      </c>
      <c r="V1609" s="119" t="s">
        <v>594</v>
      </c>
      <c r="W1609" s="75" t="s">
        <v>170</v>
      </c>
      <c r="X1609" s="86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2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5" t="s">
        <v>160</v>
      </c>
      <c r="U1610" s="75" t="s">
        <v>162</v>
      </c>
      <c r="V1610" s="119" t="s">
        <v>594</v>
      </c>
      <c r="W1610" s="75" t="s">
        <v>170</v>
      </c>
      <c r="X1610" s="86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2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5" t="s">
        <v>166</v>
      </c>
      <c r="U1611" s="75" t="s">
        <v>151</v>
      </c>
      <c r="V1611" s="119" t="s">
        <v>594</v>
      </c>
      <c r="W1611" s="75" t="s">
        <v>162</v>
      </c>
      <c r="X1611" s="86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2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5" t="s">
        <v>166</v>
      </c>
      <c r="U1612" s="75" t="s">
        <v>151</v>
      </c>
      <c r="V1612" s="119" t="s">
        <v>594</v>
      </c>
      <c r="W1612" s="75" t="s">
        <v>170</v>
      </c>
      <c r="X1612" s="86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2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5" t="s">
        <v>160</v>
      </c>
      <c r="U1613" s="75" t="s">
        <v>162</v>
      </c>
      <c r="V1613" s="119" t="s">
        <v>594</v>
      </c>
      <c r="W1613" s="75" t="s">
        <v>151</v>
      </c>
      <c r="X1613" s="86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2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5" t="s">
        <v>160</v>
      </c>
      <c r="U1614" s="75" t="s">
        <v>162</v>
      </c>
      <c r="V1614" s="119" t="s">
        <v>594</v>
      </c>
      <c r="W1614" s="75" t="s">
        <v>154</v>
      </c>
      <c r="X1614" s="86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2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5" t="s">
        <v>166</v>
      </c>
      <c r="U1615" s="75" t="s">
        <v>151</v>
      </c>
      <c r="V1615" s="119" t="s">
        <v>594</v>
      </c>
      <c r="W1615" s="75" t="s">
        <v>162</v>
      </c>
      <c r="X1615" s="86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2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5" t="s">
        <v>166</v>
      </c>
      <c r="U1616" s="75" t="s">
        <v>151</v>
      </c>
      <c r="V1616" s="119" t="s">
        <v>594</v>
      </c>
      <c r="W1616" s="75" t="s">
        <v>149</v>
      </c>
      <c r="X1616" s="86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2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5" t="s">
        <v>160</v>
      </c>
      <c r="U1617" s="75" t="s">
        <v>162</v>
      </c>
      <c r="V1617" s="119" t="s">
        <v>594</v>
      </c>
      <c r="W1617" s="75" t="s">
        <v>154</v>
      </c>
      <c r="X1617" s="86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2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5" t="s">
        <v>161</v>
      </c>
      <c r="U1618" s="75" t="s">
        <v>178</v>
      </c>
      <c r="V1618" s="119" t="s">
        <v>594</v>
      </c>
      <c r="W1618" s="75" t="s">
        <v>152</v>
      </c>
      <c r="X1618" s="86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2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5" t="s">
        <v>161</v>
      </c>
      <c r="U1619" s="75" t="s">
        <v>155</v>
      </c>
      <c r="V1619" s="119" t="s">
        <v>594</v>
      </c>
      <c r="W1619" s="75" t="s">
        <v>155</v>
      </c>
      <c r="X1619" s="86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2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5" t="s">
        <v>160</v>
      </c>
      <c r="U1620" s="75" t="s">
        <v>162</v>
      </c>
      <c r="V1620" s="119" t="s">
        <v>594</v>
      </c>
      <c r="W1620" s="75" t="s">
        <v>154</v>
      </c>
      <c r="X1620" s="86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2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5" t="s">
        <v>160</v>
      </c>
      <c r="U1621" s="75" t="s">
        <v>162</v>
      </c>
      <c r="V1621" s="119" t="s">
        <v>594</v>
      </c>
      <c r="W1621" s="75" t="s">
        <v>170</v>
      </c>
      <c r="X1621" s="86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2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5" t="s">
        <v>166</v>
      </c>
      <c r="U1622" s="75" t="s">
        <v>151</v>
      </c>
      <c r="V1622" s="119" t="s">
        <v>594</v>
      </c>
      <c r="W1622" s="75" t="s">
        <v>150</v>
      </c>
      <c r="X1622" s="86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2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5" t="s">
        <v>166</v>
      </c>
      <c r="U1623" s="75" t="s">
        <v>151</v>
      </c>
      <c r="V1623" s="119" t="s">
        <v>594</v>
      </c>
      <c r="W1623" s="75" t="s">
        <v>152</v>
      </c>
      <c r="X1623" s="86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2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5" t="s">
        <v>166</v>
      </c>
      <c r="U1624" s="75" t="s">
        <v>151</v>
      </c>
      <c r="V1624" s="119" t="s">
        <v>594</v>
      </c>
      <c r="W1624" s="75" t="s">
        <v>170</v>
      </c>
      <c r="X1624" s="86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2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5" t="s">
        <v>160</v>
      </c>
      <c r="U1625" s="75" t="s">
        <v>162</v>
      </c>
      <c r="V1625" s="119" t="s">
        <v>594</v>
      </c>
      <c r="W1625" s="75" t="s">
        <v>150</v>
      </c>
      <c r="X1625" s="86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2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5" t="s">
        <v>160</v>
      </c>
      <c r="U1626" s="75" t="s">
        <v>170</v>
      </c>
      <c r="V1626" s="119" t="s">
        <v>594</v>
      </c>
      <c r="W1626" s="75" t="s">
        <v>151</v>
      </c>
      <c r="X1626" s="86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2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5" t="s">
        <v>160</v>
      </c>
      <c r="U1627" s="75" t="s">
        <v>162</v>
      </c>
      <c r="V1627" s="119" t="s">
        <v>594</v>
      </c>
      <c r="W1627" s="75" t="s">
        <v>168</v>
      </c>
      <c r="X1627" s="86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2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5" t="s">
        <v>166</v>
      </c>
      <c r="U1628" s="75" t="s">
        <v>151</v>
      </c>
      <c r="V1628" s="119" t="s">
        <v>594</v>
      </c>
      <c r="W1628" s="75" t="s">
        <v>152</v>
      </c>
      <c r="X1628" s="86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2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5" t="s">
        <v>166</v>
      </c>
      <c r="U1629" s="75" t="s">
        <v>150</v>
      </c>
      <c r="V1629" s="119" t="s">
        <v>594</v>
      </c>
      <c r="W1629" s="75" t="s">
        <v>178</v>
      </c>
      <c r="X1629" s="86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2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5" t="s">
        <v>160</v>
      </c>
      <c r="U1630" s="75" t="s">
        <v>170</v>
      </c>
      <c r="V1630" s="119" t="s">
        <v>594</v>
      </c>
      <c r="W1630" s="75" t="s">
        <v>151</v>
      </c>
      <c r="X1630" s="86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2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5" t="s">
        <v>160</v>
      </c>
      <c r="U1631" s="75" t="s">
        <v>162</v>
      </c>
      <c r="V1631" s="119" t="s">
        <v>594</v>
      </c>
      <c r="W1631" s="75" t="s">
        <v>162</v>
      </c>
      <c r="X1631" s="86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2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5" t="s">
        <v>161</v>
      </c>
      <c r="U1632" s="75" t="s">
        <v>155</v>
      </c>
      <c r="V1632" s="119" t="s">
        <v>594</v>
      </c>
      <c r="W1632" s="75" t="s">
        <v>155</v>
      </c>
      <c r="X1632" s="86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2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5" t="s">
        <v>166</v>
      </c>
      <c r="U1633" s="75" t="s">
        <v>151</v>
      </c>
      <c r="V1633" s="119" t="s">
        <v>594</v>
      </c>
      <c r="W1633" s="75" t="s">
        <v>154</v>
      </c>
      <c r="X1633" s="86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2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5" t="s">
        <v>160</v>
      </c>
      <c r="U1634" s="75" t="s">
        <v>165</v>
      </c>
      <c r="V1634" s="119" t="s">
        <v>594</v>
      </c>
      <c r="W1634" s="75" t="s">
        <v>170</v>
      </c>
      <c r="X1634" s="86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2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5" t="s">
        <v>166</v>
      </c>
      <c r="U1635" s="75" t="s">
        <v>151</v>
      </c>
      <c r="V1635" s="119" t="s">
        <v>594</v>
      </c>
      <c r="W1635" s="75" t="s">
        <v>152</v>
      </c>
      <c r="X1635" s="86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2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5" t="s">
        <v>166</v>
      </c>
      <c r="U1636" s="75" t="s">
        <v>151</v>
      </c>
      <c r="V1636" s="119" t="s">
        <v>594</v>
      </c>
      <c r="W1636" s="75" t="s">
        <v>165</v>
      </c>
      <c r="X1636" s="86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2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5" t="s">
        <v>161</v>
      </c>
      <c r="U1637" s="75" t="s">
        <v>155</v>
      </c>
      <c r="V1637" s="119" t="s">
        <v>594</v>
      </c>
      <c r="W1637" s="75" t="s">
        <v>162</v>
      </c>
      <c r="X1637" s="86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2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5" t="s">
        <v>166</v>
      </c>
      <c r="U1638" s="75" t="s">
        <v>150</v>
      </c>
      <c r="V1638" s="119" t="s">
        <v>594</v>
      </c>
      <c r="W1638" s="75" t="s">
        <v>178</v>
      </c>
      <c r="X1638" s="86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2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5" t="s">
        <v>166</v>
      </c>
      <c r="U1639" s="75" t="s">
        <v>151</v>
      </c>
      <c r="V1639" s="119" t="s">
        <v>594</v>
      </c>
      <c r="W1639" s="75" t="s">
        <v>150</v>
      </c>
      <c r="X1639" s="86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2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5" t="s">
        <v>160</v>
      </c>
      <c r="U1640" s="75" t="s">
        <v>165</v>
      </c>
      <c r="V1640" s="119" t="s">
        <v>594</v>
      </c>
      <c r="W1640" s="75" t="s">
        <v>164</v>
      </c>
      <c r="X1640" s="86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2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5" t="s">
        <v>161</v>
      </c>
      <c r="U1641" s="75" t="s">
        <v>155</v>
      </c>
      <c r="V1641" s="119" t="s">
        <v>594</v>
      </c>
      <c r="W1641" s="75" t="s">
        <v>154</v>
      </c>
      <c r="X1641" s="86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2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5" t="s">
        <v>160</v>
      </c>
      <c r="U1642" s="75" t="s">
        <v>165</v>
      </c>
      <c r="V1642" s="119" t="s">
        <v>594</v>
      </c>
      <c r="W1642" s="75" t="s">
        <v>162</v>
      </c>
      <c r="X1642" s="86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2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5" t="s">
        <v>166</v>
      </c>
      <c r="U1643" s="75" t="s">
        <v>151</v>
      </c>
      <c r="V1643" s="119" t="s">
        <v>594</v>
      </c>
      <c r="W1643" s="75" t="s">
        <v>178</v>
      </c>
      <c r="X1643" s="86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2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5" t="s">
        <v>160</v>
      </c>
      <c r="U1644" s="75" t="s">
        <v>162</v>
      </c>
      <c r="V1644" s="119" t="s">
        <v>594</v>
      </c>
      <c r="W1644" s="75" t="s">
        <v>162</v>
      </c>
      <c r="X1644" s="86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2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5" t="s">
        <v>166</v>
      </c>
      <c r="U1645" s="75" t="s">
        <v>151</v>
      </c>
      <c r="V1645" s="119" t="s">
        <v>594</v>
      </c>
      <c r="W1645" s="75" t="s">
        <v>359</v>
      </c>
      <c r="X1645" s="86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2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5" t="s">
        <v>166</v>
      </c>
      <c r="U1646" s="75" t="s">
        <v>150</v>
      </c>
      <c r="V1646" s="119" t="s">
        <v>594</v>
      </c>
      <c r="W1646" s="75" t="s">
        <v>153</v>
      </c>
      <c r="X1646" s="86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2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5" t="s">
        <v>166</v>
      </c>
      <c r="U1647" s="75" t="s">
        <v>149</v>
      </c>
      <c r="V1647" s="119" t="s">
        <v>594</v>
      </c>
      <c r="W1647" s="75" t="s">
        <v>162</v>
      </c>
      <c r="X1647" s="86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2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5" t="s">
        <v>166</v>
      </c>
      <c r="U1648" s="75" t="s">
        <v>151</v>
      </c>
      <c r="V1648" s="119" t="s">
        <v>594</v>
      </c>
      <c r="W1648" s="75" t="s">
        <v>151</v>
      </c>
      <c r="X1648" s="86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2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5" t="s">
        <v>160</v>
      </c>
      <c r="U1649" s="75" t="s">
        <v>165</v>
      </c>
      <c r="V1649" s="119" t="s">
        <v>594</v>
      </c>
      <c r="W1649" s="75" t="s">
        <v>154</v>
      </c>
      <c r="X1649" s="86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2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5" t="s">
        <v>166</v>
      </c>
      <c r="U1650" s="75" t="s">
        <v>151</v>
      </c>
      <c r="V1650" s="119" t="s">
        <v>594</v>
      </c>
      <c r="W1650" s="75" t="s">
        <v>154</v>
      </c>
      <c r="X1650" s="86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2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5" t="s">
        <v>160</v>
      </c>
      <c r="U1651" s="75" t="s">
        <v>162</v>
      </c>
      <c r="V1651" s="119" t="s">
        <v>594</v>
      </c>
      <c r="W1651" s="75" t="s">
        <v>154</v>
      </c>
      <c r="X1651" s="86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2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5" t="s">
        <v>166</v>
      </c>
      <c r="U1652" s="75" t="s">
        <v>151</v>
      </c>
      <c r="V1652" s="119" t="s">
        <v>594</v>
      </c>
      <c r="W1652" s="75" t="s">
        <v>149</v>
      </c>
      <c r="X1652" s="86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2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5" t="s">
        <v>166</v>
      </c>
      <c r="U1653" s="75" t="s">
        <v>151</v>
      </c>
      <c r="V1653" s="119" t="s">
        <v>594</v>
      </c>
      <c r="W1653" s="75" t="s">
        <v>170</v>
      </c>
      <c r="X1653" s="86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2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5" t="s">
        <v>160</v>
      </c>
      <c r="U1654" s="75" t="s">
        <v>162</v>
      </c>
      <c r="V1654" s="119" t="s">
        <v>594</v>
      </c>
      <c r="W1654" s="75" t="s">
        <v>151</v>
      </c>
      <c r="X1654" s="86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2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5" t="s">
        <v>166</v>
      </c>
      <c r="U1655" s="75" t="s">
        <v>151</v>
      </c>
      <c r="V1655" s="119" t="s">
        <v>594</v>
      </c>
      <c r="W1655" s="75" t="s">
        <v>155</v>
      </c>
      <c r="X1655" s="86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2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5" t="s">
        <v>166</v>
      </c>
      <c r="U1656" s="75" t="s">
        <v>151</v>
      </c>
      <c r="V1656" s="119" t="s">
        <v>594</v>
      </c>
      <c r="W1656" s="75" t="s">
        <v>149</v>
      </c>
      <c r="X1656" s="86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2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5" t="s">
        <v>161</v>
      </c>
      <c r="U1657" s="75" t="s">
        <v>152</v>
      </c>
      <c r="V1657" s="119" t="s">
        <v>594</v>
      </c>
      <c r="W1657" s="75" t="s">
        <v>167</v>
      </c>
      <c r="X1657" s="86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2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5" t="s">
        <v>166</v>
      </c>
      <c r="U1658" s="75" t="s">
        <v>151</v>
      </c>
      <c r="V1658" s="119" t="s">
        <v>594</v>
      </c>
      <c r="W1658" s="75" t="s">
        <v>151</v>
      </c>
      <c r="X1658" s="86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2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5" t="s">
        <v>160</v>
      </c>
      <c r="U1659" s="75" t="s">
        <v>154</v>
      </c>
      <c r="V1659" s="119" t="s">
        <v>594</v>
      </c>
      <c r="W1659" s="75" t="s">
        <v>152</v>
      </c>
      <c r="X1659" s="86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2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5" t="s">
        <v>161</v>
      </c>
      <c r="U1660" s="75" t="s">
        <v>152</v>
      </c>
      <c r="V1660" s="119" t="s">
        <v>594</v>
      </c>
      <c r="W1660" s="75" t="s">
        <v>155</v>
      </c>
      <c r="X1660" s="86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2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5" t="s">
        <v>160</v>
      </c>
      <c r="U1661" s="75" t="s">
        <v>162</v>
      </c>
      <c r="V1661" s="119" t="s">
        <v>594</v>
      </c>
      <c r="W1661" s="75" t="s">
        <v>162</v>
      </c>
      <c r="X1661" s="86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2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5" t="s">
        <v>166</v>
      </c>
      <c r="U1662" s="75" t="s">
        <v>151</v>
      </c>
      <c r="V1662" s="119" t="s">
        <v>595</v>
      </c>
      <c r="W1662" s="75" t="s">
        <v>151</v>
      </c>
      <c r="X1662" s="86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2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5" t="s">
        <v>166</v>
      </c>
      <c r="U1663" s="75" t="s">
        <v>151</v>
      </c>
      <c r="V1663" s="119" t="s">
        <v>595</v>
      </c>
      <c r="W1663" s="75" t="s">
        <v>226</v>
      </c>
      <c r="X1663" s="86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2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5" t="s">
        <v>161</v>
      </c>
      <c r="U1664" s="75" t="s">
        <v>155</v>
      </c>
      <c r="V1664" s="119" t="s">
        <v>595</v>
      </c>
      <c r="W1664" s="75" t="s">
        <v>154</v>
      </c>
      <c r="X1664" s="86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2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5" t="s">
        <v>166</v>
      </c>
      <c r="U1665" s="75" t="s">
        <v>150</v>
      </c>
      <c r="V1665" s="119" t="s">
        <v>595</v>
      </c>
      <c r="W1665" s="75" t="s">
        <v>168</v>
      </c>
      <c r="X1665" s="86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2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5" t="s">
        <v>166</v>
      </c>
      <c r="U1666" s="75" t="s">
        <v>151</v>
      </c>
      <c r="V1666" s="119" t="s">
        <v>595</v>
      </c>
      <c r="W1666" s="75" t="s">
        <v>155</v>
      </c>
      <c r="X1666" s="86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2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5" t="s">
        <v>160</v>
      </c>
      <c r="U1667" s="75" t="s">
        <v>447</v>
      </c>
      <c r="V1667" s="119" t="s">
        <v>595</v>
      </c>
      <c r="W1667" s="75" t="s">
        <v>155</v>
      </c>
      <c r="X1667" s="86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2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5" t="s">
        <v>161</v>
      </c>
      <c r="U1668" s="75" t="s">
        <v>152</v>
      </c>
      <c r="V1668" s="119" t="s">
        <v>595</v>
      </c>
      <c r="W1668" s="75" t="s">
        <v>179</v>
      </c>
      <c r="X1668" s="86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2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5" t="s">
        <v>166</v>
      </c>
      <c r="U1669" s="75" t="s">
        <v>150</v>
      </c>
      <c r="V1669" s="119" t="s">
        <v>595</v>
      </c>
      <c r="W1669" s="75" t="s">
        <v>483</v>
      </c>
      <c r="X1669" s="86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2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5" t="s">
        <v>160</v>
      </c>
      <c r="U1670" s="75" t="s">
        <v>165</v>
      </c>
      <c r="V1670" s="119" t="s">
        <v>595</v>
      </c>
      <c r="W1670" s="75" t="s">
        <v>176</v>
      </c>
      <c r="X1670" s="86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2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5" t="s">
        <v>160</v>
      </c>
      <c r="U1671" s="75" t="s">
        <v>165</v>
      </c>
      <c r="V1671" s="119" t="s">
        <v>595</v>
      </c>
      <c r="W1671" s="75" t="s">
        <v>176</v>
      </c>
      <c r="X1671" s="86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2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5" t="s">
        <v>161</v>
      </c>
      <c r="U1672" s="75" t="s">
        <v>155</v>
      </c>
      <c r="V1672" s="119" t="s">
        <v>595</v>
      </c>
      <c r="W1672" s="75" t="s">
        <v>150</v>
      </c>
      <c r="X1672" s="86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2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5" t="s">
        <v>166</v>
      </c>
      <c r="U1673" s="75" t="s">
        <v>151</v>
      </c>
      <c r="V1673" s="119" t="s">
        <v>595</v>
      </c>
      <c r="W1673" s="75" t="s">
        <v>162</v>
      </c>
      <c r="X1673" s="86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2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5" t="s">
        <v>161</v>
      </c>
      <c r="U1674" s="75" t="s">
        <v>155</v>
      </c>
      <c r="V1674" s="119" t="s">
        <v>595</v>
      </c>
      <c r="W1674" s="75" t="s">
        <v>155</v>
      </c>
      <c r="X1674" s="86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2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5" t="s">
        <v>161</v>
      </c>
      <c r="U1675" s="75" t="s">
        <v>155</v>
      </c>
      <c r="V1675" s="119" t="s">
        <v>595</v>
      </c>
      <c r="W1675" s="75" t="s">
        <v>150</v>
      </c>
      <c r="X1675" s="86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2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5" t="s">
        <v>161</v>
      </c>
      <c r="U1676" s="75" t="s">
        <v>155</v>
      </c>
      <c r="V1676" s="119" t="s">
        <v>595</v>
      </c>
      <c r="W1676" s="75" t="s">
        <v>170</v>
      </c>
      <c r="X1676" s="86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2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5" t="s">
        <v>166</v>
      </c>
      <c r="U1677" s="75" t="s">
        <v>151</v>
      </c>
      <c r="V1677" s="119" t="s">
        <v>595</v>
      </c>
      <c r="W1677" s="75" t="s">
        <v>168</v>
      </c>
      <c r="X1677" s="86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2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5" t="s">
        <v>161</v>
      </c>
      <c r="U1678" s="75" t="s">
        <v>155</v>
      </c>
      <c r="V1678" s="119" t="s">
        <v>595</v>
      </c>
      <c r="W1678" s="75" t="s">
        <v>151</v>
      </c>
      <c r="X1678" s="86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2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5" t="s">
        <v>160</v>
      </c>
      <c r="U1679" s="75" t="s">
        <v>165</v>
      </c>
      <c r="V1679" s="119" t="s">
        <v>595</v>
      </c>
      <c r="W1679" s="75" t="s">
        <v>176</v>
      </c>
      <c r="X1679" s="86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2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5" t="s">
        <v>161</v>
      </c>
      <c r="U1680" s="75" t="s">
        <v>155</v>
      </c>
      <c r="V1680" s="119" t="s">
        <v>595</v>
      </c>
      <c r="W1680" s="75" t="s">
        <v>170</v>
      </c>
      <c r="X1680" s="86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2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5" t="s">
        <v>160</v>
      </c>
      <c r="U1681" s="75" t="s">
        <v>154</v>
      </c>
      <c r="V1681" s="119" t="s">
        <v>595</v>
      </c>
      <c r="W1681" s="75" t="s">
        <v>170</v>
      </c>
      <c r="X1681" s="86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2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5" t="s">
        <v>161</v>
      </c>
      <c r="U1682" s="75" t="s">
        <v>155</v>
      </c>
      <c r="V1682" s="119" t="s">
        <v>595</v>
      </c>
      <c r="W1682" s="75" t="s">
        <v>151</v>
      </c>
      <c r="X1682" s="86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2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5" t="s">
        <v>166</v>
      </c>
      <c r="U1683" s="75" t="s">
        <v>151</v>
      </c>
      <c r="V1683" s="119" t="s">
        <v>595</v>
      </c>
      <c r="W1683" s="75" t="s">
        <v>151</v>
      </c>
      <c r="X1683" s="86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2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5" t="s">
        <v>160</v>
      </c>
      <c r="U1684" s="75" t="s">
        <v>162</v>
      </c>
      <c r="V1684" s="119" t="s">
        <v>595</v>
      </c>
      <c r="W1684" s="75" t="s">
        <v>178</v>
      </c>
      <c r="X1684" s="86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2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5" t="s">
        <v>161</v>
      </c>
      <c r="U1685" s="75" t="s">
        <v>155</v>
      </c>
      <c r="V1685" s="119" t="s">
        <v>595</v>
      </c>
      <c r="W1685" s="75" t="s">
        <v>178</v>
      </c>
      <c r="X1685" s="86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2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5" t="s">
        <v>166</v>
      </c>
      <c r="U1686" s="75" t="s">
        <v>149</v>
      </c>
      <c r="V1686" s="119" t="s">
        <v>595</v>
      </c>
      <c r="W1686" s="75" t="s">
        <v>155</v>
      </c>
      <c r="X1686" s="86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2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5" t="s">
        <v>160</v>
      </c>
      <c r="U1687" s="75" t="s">
        <v>176</v>
      </c>
      <c r="V1687" s="119" t="s">
        <v>595</v>
      </c>
      <c r="W1687" s="75" t="s">
        <v>149</v>
      </c>
      <c r="X1687" s="86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2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5" t="s">
        <v>166</v>
      </c>
      <c r="U1688" s="75" t="s">
        <v>150</v>
      </c>
      <c r="V1688" s="119" t="s">
        <v>595</v>
      </c>
      <c r="W1688" s="75" t="s">
        <v>176</v>
      </c>
      <c r="X1688" s="86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2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5" t="s">
        <v>160</v>
      </c>
      <c r="U1689" s="75" t="s">
        <v>162</v>
      </c>
      <c r="V1689" s="119" t="s">
        <v>595</v>
      </c>
      <c r="W1689" s="75" t="s">
        <v>169</v>
      </c>
      <c r="X1689" s="86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2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5" t="s">
        <v>166</v>
      </c>
      <c r="U1690" s="75" t="s">
        <v>151</v>
      </c>
      <c r="V1690" s="119" t="s">
        <v>595</v>
      </c>
      <c r="W1690" s="75" t="s">
        <v>164</v>
      </c>
      <c r="X1690" s="86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2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5" t="s">
        <v>161</v>
      </c>
      <c r="U1691" s="75" t="s">
        <v>155</v>
      </c>
      <c r="V1691" s="119" t="s">
        <v>595</v>
      </c>
      <c r="W1691" s="75" t="s">
        <v>155</v>
      </c>
      <c r="X1691" s="86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2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5" t="s">
        <v>160</v>
      </c>
      <c r="U1692" s="75" t="s">
        <v>162</v>
      </c>
      <c r="V1692" s="119" t="s">
        <v>595</v>
      </c>
      <c r="W1692" s="75" t="s">
        <v>170</v>
      </c>
      <c r="X1692" s="86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2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5" t="s">
        <v>161</v>
      </c>
      <c r="U1693" s="75" t="s">
        <v>155</v>
      </c>
      <c r="V1693" s="119" t="s">
        <v>595</v>
      </c>
      <c r="W1693" s="75" t="s">
        <v>172</v>
      </c>
      <c r="X1693" s="86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2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5" t="s">
        <v>160</v>
      </c>
      <c r="U1694" s="75" t="s">
        <v>175</v>
      </c>
      <c r="V1694" s="119" t="s">
        <v>595</v>
      </c>
      <c r="W1694" s="75" t="s">
        <v>275</v>
      </c>
      <c r="X1694" s="86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2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5" t="s">
        <v>160</v>
      </c>
      <c r="U1695" s="75" t="s">
        <v>162</v>
      </c>
      <c r="V1695" s="119" t="s">
        <v>595</v>
      </c>
      <c r="W1695" s="75" t="s">
        <v>275</v>
      </c>
      <c r="X1695" s="86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2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5" t="s">
        <v>161</v>
      </c>
      <c r="U1696" s="75" t="s">
        <v>152</v>
      </c>
      <c r="V1696" s="119" t="s">
        <v>595</v>
      </c>
      <c r="W1696" s="75" t="s">
        <v>149</v>
      </c>
      <c r="X1696" s="86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2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5" t="s">
        <v>166</v>
      </c>
      <c r="U1697" s="75" t="s">
        <v>151</v>
      </c>
      <c r="V1697" s="119" t="s">
        <v>595</v>
      </c>
      <c r="W1697" s="75" t="s">
        <v>152</v>
      </c>
      <c r="X1697" s="86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2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5" t="s">
        <v>160</v>
      </c>
      <c r="U1698" s="75" t="s">
        <v>165</v>
      </c>
      <c r="V1698" s="119" t="s">
        <v>595</v>
      </c>
      <c r="W1698" s="75" t="s">
        <v>178</v>
      </c>
      <c r="X1698" s="86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2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5" t="s">
        <v>161</v>
      </c>
      <c r="U1699" s="75" t="s">
        <v>178</v>
      </c>
      <c r="V1699" s="119" t="s">
        <v>595</v>
      </c>
      <c r="W1699" s="75" t="s">
        <v>162</v>
      </c>
      <c r="X1699" s="86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2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5" t="s">
        <v>160</v>
      </c>
      <c r="U1700" s="75" t="s">
        <v>162</v>
      </c>
      <c r="V1700" s="119" t="s">
        <v>595</v>
      </c>
      <c r="W1700" s="75" t="s">
        <v>162</v>
      </c>
      <c r="X1700" s="86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2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5" t="s">
        <v>166</v>
      </c>
      <c r="U1701" s="75" t="s">
        <v>151</v>
      </c>
      <c r="V1701" s="119" t="s">
        <v>595</v>
      </c>
      <c r="W1701" s="75" t="s">
        <v>153</v>
      </c>
      <c r="X1701" s="86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2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5" t="s">
        <v>160</v>
      </c>
      <c r="U1702" s="75" t="s">
        <v>162</v>
      </c>
      <c r="V1702" s="119" t="s">
        <v>595</v>
      </c>
      <c r="W1702" s="75" t="s">
        <v>152</v>
      </c>
      <c r="X1702" s="86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2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5" t="s">
        <v>166</v>
      </c>
      <c r="U1703" s="75" t="s">
        <v>149</v>
      </c>
      <c r="V1703" s="119" t="s">
        <v>595</v>
      </c>
      <c r="W1703" s="75" t="s">
        <v>150</v>
      </c>
      <c r="X1703" s="86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2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5" t="s">
        <v>160</v>
      </c>
      <c r="U1704" s="75" t="s">
        <v>162</v>
      </c>
      <c r="V1704" s="119" t="s">
        <v>595</v>
      </c>
      <c r="W1704" s="75" t="s">
        <v>150</v>
      </c>
      <c r="X1704" s="86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2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5" t="s">
        <v>161</v>
      </c>
      <c r="U1705" s="75" t="s">
        <v>155</v>
      </c>
      <c r="V1705" s="119" t="s">
        <v>595</v>
      </c>
      <c r="W1705" s="75" t="s">
        <v>155</v>
      </c>
      <c r="X1705" s="86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2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5" t="s">
        <v>160</v>
      </c>
      <c r="U1706" s="75" t="s">
        <v>170</v>
      </c>
      <c r="V1706" s="119" t="s">
        <v>595</v>
      </c>
      <c r="W1706" s="75" t="s">
        <v>162</v>
      </c>
      <c r="X1706" s="86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2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5" t="s">
        <v>160</v>
      </c>
      <c r="U1707" s="75" t="s">
        <v>176</v>
      </c>
      <c r="V1707" s="119" t="s">
        <v>595</v>
      </c>
      <c r="W1707" s="75" t="s">
        <v>151</v>
      </c>
      <c r="X1707" s="86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2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5" t="s">
        <v>166</v>
      </c>
      <c r="U1708" s="75" t="s">
        <v>151</v>
      </c>
      <c r="V1708" s="119" t="s">
        <v>595</v>
      </c>
      <c r="W1708" s="75" t="s">
        <v>154</v>
      </c>
      <c r="X1708" s="86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2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5" t="s">
        <v>166</v>
      </c>
      <c r="U1709" s="75" t="s">
        <v>151</v>
      </c>
      <c r="V1709" s="119" t="s">
        <v>595</v>
      </c>
      <c r="W1709" s="75" t="s">
        <v>162</v>
      </c>
      <c r="X1709" s="86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2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5" t="s">
        <v>166</v>
      </c>
      <c r="U1710" s="75" t="s">
        <v>151</v>
      </c>
      <c r="V1710" s="119" t="s">
        <v>595</v>
      </c>
      <c r="W1710" s="75" t="s">
        <v>151</v>
      </c>
      <c r="X1710" s="86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2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5" t="s">
        <v>160</v>
      </c>
      <c r="U1711" s="75" t="s">
        <v>162</v>
      </c>
      <c r="V1711" s="119" t="s">
        <v>595</v>
      </c>
      <c r="W1711" s="75" t="s">
        <v>170</v>
      </c>
      <c r="X1711" s="86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2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5" t="s">
        <v>161</v>
      </c>
      <c r="U1712" s="75" t="s">
        <v>155</v>
      </c>
      <c r="V1712" s="119" t="s">
        <v>595</v>
      </c>
      <c r="W1712" s="75" t="s">
        <v>154</v>
      </c>
      <c r="X1712" s="86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2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5" t="s">
        <v>166</v>
      </c>
      <c r="U1713" s="75" t="s">
        <v>151</v>
      </c>
      <c r="V1713" s="119" t="s">
        <v>595</v>
      </c>
      <c r="W1713" s="75" t="s">
        <v>165</v>
      </c>
      <c r="X1713" s="86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2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5" t="s">
        <v>166</v>
      </c>
      <c r="U1714" s="75" t="s">
        <v>151</v>
      </c>
      <c r="V1714" s="119" t="s">
        <v>595</v>
      </c>
      <c r="W1714" s="75" t="s">
        <v>154</v>
      </c>
      <c r="X1714" s="86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2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5" t="s">
        <v>160</v>
      </c>
      <c r="U1715" s="75" t="s">
        <v>154</v>
      </c>
      <c r="V1715" s="119" t="s">
        <v>595</v>
      </c>
      <c r="W1715" s="75" t="s">
        <v>154</v>
      </c>
      <c r="X1715" s="86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2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5" t="s">
        <v>160</v>
      </c>
      <c r="U1716" s="75" t="s">
        <v>162</v>
      </c>
      <c r="V1716" s="119" t="s">
        <v>595</v>
      </c>
      <c r="W1716" s="75" t="s">
        <v>175</v>
      </c>
      <c r="X1716" s="86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2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5" t="s">
        <v>160</v>
      </c>
      <c r="U1717" s="75" t="s">
        <v>162</v>
      </c>
      <c r="V1717" s="119" t="s">
        <v>595</v>
      </c>
      <c r="W1717" s="75" t="s">
        <v>151</v>
      </c>
      <c r="X1717" s="86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2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5" t="s">
        <v>166</v>
      </c>
      <c r="U1718" s="75" t="s">
        <v>151</v>
      </c>
      <c r="V1718" s="119" t="s">
        <v>595</v>
      </c>
      <c r="W1718" s="75" t="s">
        <v>153</v>
      </c>
      <c r="X1718" s="86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2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5" t="s">
        <v>160</v>
      </c>
      <c r="U1719" s="75" t="s">
        <v>162</v>
      </c>
      <c r="V1719" s="119" t="s">
        <v>595</v>
      </c>
      <c r="W1719" s="75" t="s">
        <v>162</v>
      </c>
      <c r="X1719" s="86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2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5" t="s">
        <v>160</v>
      </c>
      <c r="U1720" s="75" t="s">
        <v>154</v>
      </c>
      <c r="V1720" s="119" t="s">
        <v>595</v>
      </c>
      <c r="W1720" s="75" t="s">
        <v>175</v>
      </c>
      <c r="X1720" s="86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2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5" t="s">
        <v>161</v>
      </c>
      <c r="U1721" s="75" t="s">
        <v>155</v>
      </c>
      <c r="V1721" s="119" t="s">
        <v>595</v>
      </c>
      <c r="W1721" s="75" t="s">
        <v>172</v>
      </c>
      <c r="X1721" s="86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15">
        <v>0.28430295479740936</v>
      </c>
      <c r="B1722" s="115">
        <v>0.71558610959401459</v>
      </c>
      <c r="C1722" s="105">
        <f t="shared" ref="C1722:D1737" si="338">(100%/A1722)</f>
        <v>3.5173746284578264</v>
      </c>
      <c r="D1722" s="106">
        <f t="shared" si="338"/>
        <v>1.3974558569441025</v>
      </c>
      <c r="E1722" s="120">
        <v>4.4372294372294396E-2</v>
      </c>
      <c r="F1722" s="108">
        <f t="shared" si="332"/>
        <v>1.0443722943722944</v>
      </c>
      <c r="G1722" s="108">
        <f t="shared" si="333"/>
        <v>3.3679317685958878</v>
      </c>
      <c r="H1722" s="108">
        <f t="shared" si="334"/>
        <v>1.3380820847837831</v>
      </c>
      <c r="I1722" s="96">
        <v>2.1</v>
      </c>
      <c r="J1722" s="96">
        <v>1.76</v>
      </c>
      <c r="K1722" s="108">
        <f t="shared" si="335"/>
        <v>2.1931818181818183</v>
      </c>
      <c r="L1722" s="108">
        <f t="shared" si="336"/>
        <v>1.8380952380952382</v>
      </c>
      <c r="M1722" s="109">
        <f t="shared" ref="M1722:N1737" si="339">(1/K1722)</f>
        <v>0.45595854922279788</v>
      </c>
      <c r="N1722" s="109">
        <f t="shared" si="339"/>
        <v>0.54404145077720201</v>
      </c>
      <c r="O1722" s="96">
        <f t="shared" ref="O1722:P1737" si="340">(I1722/G1722)</f>
        <v>0.62352807131704557</v>
      </c>
      <c r="P1722" s="96">
        <f t="shared" si="340"/>
        <v>1.3153154204918553</v>
      </c>
      <c r="Q1722" s="96" t="s">
        <v>388</v>
      </c>
      <c r="R1722" s="96" t="s">
        <v>380</v>
      </c>
      <c r="S1722" s="96" t="s">
        <v>349</v>
      </c>
      <c r="T1722" s="110" t="s">
        <v>166</v>
      </c>
      <c r="U1722" s="110" t="s">
        <v>151</v>
      </c>
      <c r="V1722" s="121" t="s">
        <v>596</v>
      </c>
      <c r="W1722" s="110" t="s">
        <v>155</v>
      </c>
      <c r="X1722" s="95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2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5" t="s">
        <v>160</v>
      </c>
      <c r="U1723" s="75" t="s">
        <v>162</v>
      </c>
      <c r="V1723" s="119" t="s">
        <v>597</v>
      </c>
      <c r="W1723" s="124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2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5" t="s">
        <v>161</v>
      </c>
      <c r="U1724" s="75" t="s">
        <v>155</v>
      </c>
      <c r="V1724" s="119" t="s">
        <v>597</v>
      </c>
      <c r="W1724" s="124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2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5" t="s">
        <v>160</v>
      </c>
      <c r="U1725" s="75" t="s">
        <v>162</v>
      </c>
      <c r="V1725" s="119" t="s">
        <v>597</v>
      </c>
      <c r="W1725" s="124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2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5" t="s">
        <v>161</v>
      </c>
      <c r="U1726" s="75" t="s">
        <v>155</v>
      </c>
      <c r="V1726" s="119" t="s">
        <v>597</v>
      </c>
      <c r="W1726" s="124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2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5" t="s">
        <v>161</v>
      </c>
      <c r="U1727" s="75" t="s">
        <v>155</v>
      </c>
      <c r="V1727" s="119" t="s">
        <v>597</v>
      </c>
      <c r="W1727" s="124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2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5" t="s">
        <v>160</v>
      </c>
      <c r="U1728" s="75" t="s">
        <v>162</v>
      </c>
      <c r="V1728" s="119" t="s">
        <v>597</v>
      </c>
      <c r="W1728" s="124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2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5" t="s">
        <v>166</v>
      </c>
      <c r="U1729" s="75" t="s">
        <v>151</v>
      </c>
      <c r="V1729" s="119" t="s">
        <v>597</v>
      </c>
      <c r="W1729" s="124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2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5" t="s">
        <v>166</v>
      </c>
      <c r="U1730" s="75" t="s">
        <v>150</v>
      </c>
      <c r="V1730" s="119" t="s">
        <v>597</v>
      </c>
      <c r="W1730" s="124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2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5" t="s">
        <v>161</v>
      </c>
      <c r="U1731" s="75" t="s">
        <v>155</v>
      </c>
      <c r="V1731" s="119" t="s">
        <v>597</v>
      </c>
      <c r="W1731" s="124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2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5" t="s">
        <v>166</v>
      </c>
      <c r="U1732" s="75" t="s">
        <v>151</v>
      </c>
      <c r="V1732" s="119" t="s">
        <v>597</v>
      </c>
      <c r="W1732" s="124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15">
        <v>0.51606031843646283</v>
      </c>
      <c r="B1733" s="115">
        <v>0.48283145558158513</v>
      </c>
      <c r="C1733" s="105">
        <f t="shared" si="338"/>
        <v>1.9377579795899762</v>
      </c>
      <c r="D1733" s="106">
        <f t="shared" si="338"/>
        <v>2.071116097428801</v>
      </c>
      <c r="E1733" s="120">
        <v>4.2061386888973207E-2</v>
      </c>
      <c r="F1733" s="108">
        <f t="shared" si="332"/>
        <v>1.0420613868889732</v>
      </c>
      <c r="G1733" s="108">
        <f t="shared" si="333"/>
        <v>1.8595430211410715</v>
      </c>
      <c r="H1733" s="108">
        <f t="shared" si="334"/>
        <v>1.9875183204053111</v>
      </c>
      <c r="I1733" s="96">
        <v>1.82</v>
      </c>
      <c r="J1733" s="96">
        <v>2.0299999999999998</v>
      </c>
      <c r="K1733" s="108">
        <f t="shared" si="335"/>
        <v>1.8965517241379313</v>
      </c>
      <c r="L1733" s="108">
        <f t="shared" si="336"/>
        <v>2.1153846153846154</v>
      </c>
      <c r="M1733" s="109">
        <f t="shared" si="339"/>
        <v>0.52727272727272723</v>
      </c>
      <c r="N1733" s="109">
        <f t="shared" si="339"/>
        <v>0.47272727272727272</v>
      </c>
      <c r="O1733" s="96">
        <f t="shared" si="340"/>
        <v>0.97873508668984344</v>
      </c>
      <c r="P1733" s="96">
        <f t="shared" si="340"/>
        <v>1.0213742329610453</v>
      </c>
      <c r="Q1733" s="96" t="s">
        <v>257</v>
      </c>
      <c r="R1733" s="96" t="s">
        <v>439</v>
      </c>
      <c r="S1733" s="96" t="s">
        <v>137</v>
      </c>
      <c r="T1733" s="110" t="s">
        <v>166</v>
      </c>
      <c r="U1733" s="110" t="s">
        <v>151</v>
      </c>
      <c r="V1733" s="121" t="s">
        <v>597</v>
      </c>
      <c r="W1733" s="111" t="s">
        <v>149</v>
      </c>
      <c r="X1733" s="96">
        <v>0</v>
      </c>
      <c r="Y1733" s="96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2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5" t="s">
        <v>160</v>
      </c>
      <c r="U1734" s="75" t="s">
        <v>170</v>
      </c>
      <c r="V1734" s="119" t="s">
        <v>598</v>
      </c>
      <c r="W1734" s="75" t="s">
        <v>170</v>
      </c>
      <c r="X1734" s="86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2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5" t="s">
        <v>166</v>
      </c>
      <c r="U1735" s="75" t="s">
        <v>151</v>
      </c>
      <c r="V1735" s="119" t="s">
        <v>598</v>
      </c>
      <c r="W1735" s="75" t="s">
        <v>151</v>
      </c>
      <c r="X1735" s="86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2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5" t="s">
        <v>166</v>
      </c>
      <c r="U1736" s="75" t="s">
        <v>151</v>
      </c>
      <c r="V1736" s="119" t="s">
        <v>599</v>
      </c>
      <c r="W1736" s="75" t="s">
        <v>162</v>
      </c>
      <c r="X1736" s="86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2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5" t="s">
        <v>161</v>
      </c>
      <c r="U1737" s="75" t="s">
        <v>155</v>
      </c>
      <c r="V1737" s="119" t="s">
        <v>599</v>
      </c>
      <c r="W1737" s="75" t="s">
        <v>162</v>
      </c>
      <c r="X1737" s="86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2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5" t="s">
        <v>166</v>
      </c>
      <c r="U1738" s="75" t="s">
        <v>151</v>
      </c>
      <c r="V1738" s="119" t="s">
        <v>599</v>
      </c>
      <c r="W1738" s="75" t="s">
        <v>154</v>
      </c>
      <c r="X1738" s="86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2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5" t="s">
        <v>161</v>
      </c>
      <c r="U1739" s="75" t="s">
        <v>155</v>
      </c>
      <c r="V1739" s="119" t="s">
        <v>599</v>
      </c>
      <c r="W1739" s="75" t="s">
        <v>170</v>
      </c>
      <c r="X1739" s="86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2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5" t="s">
        <v>160</v>
      </c>
      <c r="U1740" s="75" t="s">
        <v>162</v>
      </c>
      <c r="V1740" s="119" t="s">
        <v>599</v>
      </c>
      <c r="W1740" s="75" t="s">
        <v>153</v>
      </c>
      <c r="X1740" s="86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2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5" t="s">
        <v>166</v>
      </c>
      <c r="U1741" s="75" t="s">
        <v>151</v>
      </c>
      <c r="V1741" s="119" t="s">
        <v>599</v>
      </c>
      <c r="W1741" s="75" t="s">
        <v>151</v>
      </c>
      <c r="X1741" s="86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2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5" t="s">
        <v>166</v>
      </c>
      <c r="U1742" s="75" t="s">
        <v>151</v>
      </c>
      <c r="V1742" s="119" t="s">
        <v>599</v>
      </c>
      <c r="W1742" s="75" t="s">
        <v>176</v>
      </c>
      <c r="X1742" s="86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2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5" t="s">
        <v>166</v>
      </c>
      <c r="U1743" s="75" t="s">
        <v>151</v>
      </c>
      <c r="V1743" s="119" t="s">
        <v>599</v>
      </c>
      <c r="W1743" s="75" t="s">
        <v>446</v>
      </c>
      <c r="X1743" s="86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2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5" t="s">
        <v>160</v>
      </c>
      <c r="U1744" s="75" t="s">
        <v>162</v>
      </c>
      <c r="V1744" s="119" t="s">
        <v>599</v>
      </c>
      <c r="W1744" s="75" t="s">
        <v>162</v>
      </c>
      <c r="X1744" s="86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2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5" t="s">
        <v>166</v>
      </c>
      <c r="U1745" s="75" t="s">
        <v>150</v>
      </c>
      <c r="V1745" s="119" t="s">
        <v>599</v>
      </c>
      <c r="W1745" s="75" t="s">
        <v>149</v>
      </c>
      <c r="X1745" s="86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2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5" t="s">
        <v>166</v>
      </c>
      <c r="U1746" s="75" t="s">
        <v>151</v>
      </c>
      <c r="V1746" s="119" t="s">
        <v>599</v>
      </c>
      <c r="W1746" s="75" t="s">
        <v>149</v>
      </c>
      <c r="X1746" s="86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2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5" t="s">
        <v>161</v>
      </c>
      <c r="U1747" s="75" t="s">
        <v>155</v>
      </c>
      <c r="V1747" s="119" t="s">
        <v>599</v>
      </c>
      <c r="W1747" s="75" t="s">
        <v>152</v>
      </c>
      <c r="X1747" s="86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2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5" t="s">
        <v>166</v>
      </c>
      <c r="U1748" s="75" t="s">
        <v>151</v>
      </c>
      <c r="V1748" s="119" t="s">
        <v>599</v>
      </c>
      <c r="W1748" s="75" t="s">
        <v>150</v>
      </c>
      <c r="X1748" s="86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2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5" t="s">
        <v>160</v>
      </c>
      <c r="U1749" s="75" t="s">
        <v>162</v>
      </c>
      <c r="V1749" s="119" t="s">
        <v>599</v>
      </c>
      <c r="W1749" s="75" t="s">
        <v>391</v>
      </c>
      <c r="X1749" s="86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2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5" t="s">
        <v>166</v>
      </c>
      <c r="U1750" s="75" t="s">
        <v>151</v>
      </c>
      <c r="V1750" s="119" t="s">
        <v>599</v>
      </c>
      <c r="W1750" s="75" t="s">
        <v>162</v>
      </c>
      <c r="X1750" s="86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2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5" t="s">
        <v>161</v>
      </c>
      <c r="U1751" s="75" t="s">
        <v>155</v>
      </c>
      <c r="V1751" s="119" t="s">
        <v>599</v>
      </c>
      <c r="W1751" s="75" t="s">
        <v>170</v>
      </c>
      <c r="X1751" s="86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2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5" t="s">
        <v>166</v>
      </c>
      <c r="U1752" s="75" t="s">
        <v>151</v>
      </c>
      <c r="V1752" s="119" t="s">
        <v>599</v>
      </c>
      <c r="W1752" s="75" t="s">
        <v>170</v>
      </c>
      <c r="X1752" s="86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2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5" t="s">
        <v>161</v>
      </c>
      <c r="U1753" s="75" t="s">
        <v>155</v>
      </c>
      <c r="V1753" s="119" t="s">
        <v>599</v>
      </c>
      <c r="W1753" s="75" t="s">
        <v>170</v>
      </c>
      <c r="X1753" s="86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2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5" t="s">
        <v>166</v>
      </c>
      <c r="U1754" s="75" t="s">
        <v>150</v>
      </c>
      <c r="V1754" s="119" t="s">
        <v>599</v>
      </c>
      <c r="W1754" s="75" t="s">
        <v>155</v>
      </c>
      <c r="X1754" s="86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2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5" t="s">
        <v>160</v>
      </c>
      <c r="U1755" s="75" t="s">
        <v>162</v>
      </c>
      <c r="V1755" s="119" t="s">
        <v>599</v>
      </c>
      <c r="W1755" s="75" t="s">
        <v>170</v>
      </c>
      <c r="X1755" s="86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2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5" t="s">
        <v>166</v>
      </c>
      <c r="U1756" s="75" t="s">
        <v>151</v>
      </c>
      <c r="V1756" s="119" t="s">
        <v>599</v>
      </c>
      <c r="W1756" s="75" t="s">
        <v>152</v>
      </c>
      <c r="X1756" s="86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2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5" t="s">
        <v>166</v>
      </c>
      <c r="U1757" s="75" t="s">
        <v>151</v>
      </c>
      <c r="V1757" s="119" t="s">
        <v>599</v>
      </c>
      <c r="W1757" s="75" t="s">
        <v>179</v>
      </c>
      <c r="X1757" s="86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2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5" t="s">
        <v>166</v>
      </c>
      <c r="U1758" s="75" t="s">
        <v>151</v>
      </c>
      <c r="V1758" s="119" t="s">
        <v>599</v>
      </c>
      <c r="W1758" s="75" t="s">
        <v>154</v>
      </c>
      <c r="X1758" s="86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2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5" t="s">
        <v>161</v>
      </c>
      <c r="U1759" s="75" t="s">
        <v>155</v>
      </c>
      <c r="V1759" s="119" t="s">
        <v>599</v>
      </c>
      <c r="W1759" s="75" t="s">
        <v>155</v>
      </c>
      <c r="X1759" s="86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2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5" t="s">
        <v>160</v>
      </c>
      <c r="U1760" s="75" t="s">
        <v>162</v>
      </c>
      <c r="V1760" s="119" t="s">
        <v>599</v>
      </c>
      <c r="W1760" s="75" t="s">
        <v>152</v>
      </c>
      <c r="X1760" s="86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2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5" t="s">
        <v>166</v>
      </c>
      <c r="U1761" s="75" t="s">
        <v>151</v>
      </c>
      <c r="V1761" s="119" t="s">
        <v>599</v>
      </c>
      <c r="W1761" s="75" t="s">
        <v>153</v>
      </c>
      <c r="X1761" s="86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2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5" t="s">
        <v>166</v>
      </c>
      <c r="U1762" s="75" t="s">
        <v>151</v>
      </c>
      <c r="V1762" s="119" t="s">
        <v>599</v>
      </c>
      <c r="W1762" s="75" t="s">
        <v>154</v>
      </c>
      <c r="X1762" s="86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2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5" t="s">
        <v>166</v>
      </c>
      <c r="U1763" s="75" t="s">
        <v>151</v>
      </c>
      <c r="V1763" s="119" t="s">
        <v>599</v>
      </c>
      <c r="W1763" s="75" t="s">
        <v>169</v>
      </c>
      <c r="X1763" s="86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2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5" t="s">
        <v>160</v>
      </c>
      <c r="U1764" s="75" t="s">
        <v>162</v>
      </c>
      <c r="V1764" s="119" t="s">
        <v>599</v>
      </c>
      <c r="W1764" s="75" t="s">
        <v>151</v>
      </c>
      <c r="X1764" s="86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2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5" t="s">
        <v>166</v>
      </c>
      <c r="U1765" s="75" t="s">
        <v>151</v>
      </c>
      <c r="V1765" s="119" t="s">
        <v>599</v>
      </c>
      <c r="W1765" s="75" t="s">
        <v>151</v>
      </c>
      <c r="X1765" s="86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2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5" t="s">
        <v>166</v>
      </c>
      <c r="U1766" s="75" t="s">
        <v>151</v>
      </c>
      <c r="V1766" s="119" t="s">
        <v>600</v>
      </c>
      <c r="W1766" s="75" t="s">
        <v>151</v>
      </c>
      <c r="X1766" s="86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2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5" t="s">
        <v>166</v>
      </c>
      <c r="U1767" s="75" t="s">
        <v>151</v>
      </c>
      <c r="V1767" s="119" t="s">
        <v>600</v>
      </c>
      <c r="W1767" s="75" t="s">
        <v>226</v>
      </c>
      <c r="X1767" s="86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2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5" t="s">
        <v>161</v>
      </c>
      <c r="U1768" s="75" t="s">
        <v>152</v>
      </c>
      <c r="V1768" s="119" t="s">
        <v>600</v>
      </c>
      <c r="W1768" s="75" t="s">
        <v>154</v>
      </c>
      <c r="X1768" s="86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2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5" t="s">
        <v>166</v>
      </c>
      <c r="U1769" s="75" t="s">
        <v>151</v>
      </c>
      <c r="V1769" s="119" t="s">
        <v>600</v>
      </c>
      <c r="W1769" s="75" t="s">
        <v>162</v>
      </c>
      <c r="X1769" s="86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2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5" t="s">
        <v>160</v>
      </c>
      <c r="U1770" s="75" t="s">
        <v>154</v>
      </c>
      <c r="V1770" s="119" t="s">
        <v>600</v>
      </c>
      <c r="W1770" s="75" t="s">
        <v>162</v>
      </c>
      <c r="X1770" s="86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2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5" t="s">
        <v>161</v>
      </c>
      <c r="U1771" s="75" t="s">
        <v>152</v>
      </c>
      <c r="V1771" s="119" t="s">
        <v>601</v>
      </c>
      <c r="W1771" s="75" t="s">
        <v>149</v>
      </c>
      <c r="X1771" s="86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18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19" t="s">
        <v>602</v>
      </c>
      <c r="W1772" s="25" t="s">
        <v>170</v>
      </c>
      <c r="X1772" s="91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18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19" t="s">
        <v>602</v>
      </c>
      <c r="W1773" s="25" t="s">
        <v>359</v>
      </c>
      <c r="X1773" s="91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18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19" t="s">
        <v>602</v>
      </c>
      <c r="W1774" s="25" t="s">
        <v>152</v>
      </c>
      <c r="X1774" s="91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18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19" t="s">
        <v>602</v>
      </c>
      <c r="W1775" s="25" t="s">
        <v>151</v>
      </c>
      <c r="X1775" s="91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18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19" t="s">
        <v>602</v>
      </c>
      <c r="W1776" s="25" t="s">
        <v>154</v>
      </c>
      <c r="X1776" s="91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18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19" t="s">
        <v>602</v>
      </c>
      <c r="W1777" s="25" t="s">
        <v>168</v>
      </c>
      <c r="X1777" s="91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18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19" t="s">
        <v>602</v>
      </c>
      <c r="W1778" s="25" t="s">
        <v>162</v>
      </c>
      <c r="X1778" s="91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18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19" t="s">
        <v>602</v>
      </c>
      <c r="W1779" s="25" t="s">
        <v>483</v>
      </c>
      <c r="X1779" s="91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18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19" t="s">
        <v>602</v>
      </c>
      <c r="W1780" s="25" t="s">
        <v>172</v>
      </c>
      <c r="X1780" s="91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18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19" t="s">
        <v>602</v>
      </c>
      <c r="W1781" s="25" t="s">
        <v>154</v>
      </c>
      <c r="X1781" s="91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18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19" t="s">
        <v>602</v>
      </c>
      <c r="W1782" s="25" t="s">
        <v>168</v>
      </c>
      <c r="X1782" s="91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18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19" t="s">
        <v>603</v>
      </c>
      <c r="W1783" s="25" t="s">
        <v>447</v>
      </c>
      <c r="X1783" s="91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18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19" t="s">
        <v>603</v>
      </c>
      <c r="W1784" s="25" t="s">
        <v>162</v>
      </c>
      <c r="X1784" s="91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18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19" t="s">
        <v>603</v>
      </c>
      <c r="W1785" s="25" t="s">
        <v>162</v>
      </c>
      <c r="X1785" s="91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18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19" t="s">
        <v>603</v>
      </c>
      <c r="W1786" s="25" t="s">
        <v>150</v>
      </c>
      <c r="X1786" s="91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18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19" t="s">
        <v>603</v>
      </c>
      <c r="W1787" s="25" t="s">
        <v>165</v>
      </c>
      <c r="X1787" s="91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18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19" t="s">
        <v>603</v>
      </c>
      <c r="W1788" s="25" t="s">
        <v>155</v>
      </c>
      <c r="X1788" s="91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18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19" t="s">
        <v>603</v>
      </c>
      <c r="W1789" s="25" t="s">
        <v>151</v>
      </c>
      <c r="X1789" s="91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18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19" t="s">
        <v>603</v>
      </c>
      <c r="W1790" s="25" t="s">
        <v>152</v>
      </c>
      <c r="X1790" s="91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18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19" t="s">
        <v>603</v>
      </c>
      <c r="W1791" s="25" t="s">
        <v>170</v>
      </c>
      <c r="X1791" s="91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18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19" t="s">
        <v>603</v>
      </c>
      <c r="W1792" s="25" t="s">
        <v>151</v>
      </c>
      <c r="X1792" s="91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18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19" t="s">
        <v>603</v>
      </c>
      <c r="W1793" s="25" t="s">
        <v>275</v>
      </c>
      <c r="X1793" s="91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18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19" t="s">
        <v>603</v>
      </c>
      <c r="W1794" s="25" t="s">
        <v>151</v>
      </c>
      <c r="X1794" s="91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18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19" t="s">
        <v>603</v>
      </c>
      <c r="W1795" s="25" t="s">
        <v>162</v>
      </c>
      <c r="X1795" s="91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18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19" t="s">
        <v>603</v>
      </c>
      <c r="W1796" s="25" t="s">
        <v>151</v>
      </c>
      <c r="X1796" s="91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18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19" t="s">
        <v>603</v>
      </c>
      <c r="W1797" s="25" t="s">
        <v>451</v>
      </c>
      <c r="X1797" s="91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18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19" t="s">
        <v>603</v>
      </c>
      <c r="W1798" s="25" t="s">
        <v>172</v>
      </c>
      <c r="X1798" s="91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18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19" t="s">
        <v>603</v>
      </c>
      <c r="W1799" s="25" t="s">
        <v>447</v>
      </c>
      <c r="X1799" s="91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18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19" t="s">
        <v>603</v>
      </c>
      <c r="W1800" s="25" t="s">
        <v>170</v>
      </c>
      <c r="X1800" s="91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18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19" t="s">
        <v>603</v>
      </c>
      <c r="W1801" s="25" t="s">
        <v>149</v>
      </c>
      <c r="X1801" s="91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18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19" t="s">
        <v>603</v>
      </c>
      <c r="W1802" s="25" t="s">
        <v>154</v>
      </c>
      <c r="X1802" s="91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18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19" t="s">
        <v>603</v>
      </c>
      <c r="W1803" s="25" t="s">
        <v>152</v>
      </c>
      <c r="X1803" s="91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18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19" t="s">
        <v>603</v>
      </c>
      <c r="W1804" s="25" t="s">
        <v>175</v>
      </c>
      <c r="X1804" s="91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18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19" t="s">
        <v>603</v>
      </c>
      <c r="W1805" s="25" t="s">
        <v>150</v>
      </c>
      <c r="X1805" s="91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18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19" t="s">
        <v>603</v>
      </c>
      <c r="W1806" s="25" t="s">
        <v>153</v>
      </c>
      <c r="X1806" s="91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18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19" t="s">
        <v>603</v>
      </c>
      <c r="W1807" s="25" t="s">
        <v>170</v>
      </c>
      <c r="X1807" s="91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18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19" t="s">
        <v>603</v>
      </c>
      <c r="W1808" s="25" t="s">
        <v>170</v>
      </c>
      <c r="X1808" s="91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18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19" t="s">
        <v>603</v>
      </c>
      <c r="W1809" s="25" t="s">
        <v>153</v>
      </c>
      <c r="X1809" s="91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18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19" t="s">
        <v>603</v>
      </c>
      <c r="W1810" s="25" t="s">
        <v>162</v>
      </c>
      <c r="X1810" s="91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18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19" t="s">
        <v>603</v>
      </c>
      <c r="W1811" s="25" t="s">
        <v>149</v>
      </c>
      <c r="X1811" s="91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18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19" t="s">
        <v>603</v>
      </c>
      <c r="W1812" s="25" t="s">
        <v>154</v>
      </c>
      <c r="X1812" s="91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18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19" t="s">
        <v>603</v>
      </c>
      <c r="W1813" s="25" t="s">
        <v>162</v>
      </c>
      <c r="X1813" s="91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18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19" t="s">
        <v>603</v>
      </c>
      <c r="W1814" s="25" t="s">
        <v>150</v>
      </c>
      <c r="X1814" s="91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18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19" t="s">
        <v>603</v>
      </c>
      <c r="W1815" s="25" t="s">
        <v>179</v>
      </c>
      <c r="X1815" s="91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18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19" t="s">
        <v>603</v>
      </c>
      <c r="W1816" s="25" t="s">
        <v>150</v>
      </c>
      <c r="X1816" s="91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18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19" t="s">
        <v>603</v>
      </c>
      <c r="W1817" s="25" t="s">
        <v>154</v>
      </c>
      <c r="X1817" s="91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18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19" t="s">
        <v>603</v>
      </c>
      <c r="W1818" s="25" t="s">
        <v>153</v>
      </c>
      <c r="X1818" s="91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18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19" t="s">
        <v>603</v>
      </c>
      <c r="W1819" s="25" t="s">
        <v>176</v>
      </c>
      <c r="X1819" s="91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18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19" t="s">
        <v>603</v>
      </c>
      <c r="W1820" s="25" t="s">
        <v>155</v>
      </c>
      <c r="X1820" s="91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18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19" t="s">
        <v>603</v>
      </c>
      <c r="W1821" s="25" t="s">
        <v>162</v>
      </c>
      <c r="X1821" s="91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18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19" t="s">
        <v>603</v>
      </c>
      <c r="W1822" s="25" t="s">
        <v>178</v>
      </c>
      <c r="X1822" s="91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18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19" t="s">
        <v>603</v>
      </c>
      <c r="W1823" s="25" t="s">
        <v>175</v>
      </c>
      <c r="X1823" s="91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18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19" t="s">
        <v>603</v>
      </c>
      <c r="W1824" s="25" t="s">
        <v>154</v>
      </c>
      <c r="X1824" s="91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18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19" t="s">
        <v>603</v>
      </c>
      <c r="W1825" s="25" t="s">
        <v>150</v>
      </c>
      <c r="X1825" s="91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18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19" t="s">
        <v>603</v>
      </c>
      <c r="W1826" s="25" t="s">
        <v>152</v>
      </c>
      <c r="X1826" s="91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18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19" t="s">
        <v>603</v>
      </c>
      <c r="W1827" s="25" t="s">
        <v>154</v>
      </c>
      <c r="X1827" s="91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18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19" t="s">
        <v>603</v>
      </c>
      <c r="W1828" s="25" t="s">
        <v>152</v>
      </c>
      <c r="X1828" s="91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18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19" t="s">
        <v>603</v>
      </c>
      <c r="W1829" s="25" t="s">
        <v>150</v>
      </c>
      <c r="X1829" s="91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18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19" t="s">
        <v>603</v>
      </c>
      <c r="W1830" s="25" t="s">
        <v>149</v>
      </c>
      <c r="X1830" s="91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18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19" t="s">
        <v>603</v>
      </c>
      <c r="W1831" s="25" t="s">
        <v>170</v>
      </c>
      <c r="X1831" s="91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18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19" t="s">
        <v>603</v>
      </c>
      <c r="W1832" s="25" t="s">
        <v>176</v>
      </c>
      <c r="X1832" s="91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18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19" t="s">
        <v>603</v>
      </c>
      <c r="W1833" s="25" t="s">
        <v>165</v>
      </c>
      <c r="X1833" s="91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18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19" t="s">
        <v>603</v>
      </c>
      <c r="W1834" s="25" t="s">
        <v>170</v>
      </c>
      <c r="X1834" s="91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18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19" t="s">
        <v>603</v>
      </c>
      <c r="W1835" s="25" t="s">
        <v>153</v>
      </c>
      <c r="X1835" s="91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18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19" t="s">
        <v>603</v>
      </c>
      <c r="W1836" s="25" t="s">
        <v>150</v>
      </c>
      <c r="X1836" s="91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18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19" t="s">
        <v>603</v>
      </c>
      <c r="W1837" s="25" t="s">
        <v>154</v>
      </c>
      <c r="X1837" s="91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18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19" t="s">
        <v>603</v>
      </c>
      <c r="W1838" s="25" t="s">
        <v>170</v>
      </c>
      <c r="X1838" s="91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18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19" t="s">
        <v>603</v>
      </c>
      <c r="W1839" s="25" t="s">
        <v>392</v>
      </c>
      <c r="X1839" s="91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18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19" t="s">
        <v>603</v>
      </c>
      <c r="W1840" s="25" t="s">
        <v>149</v>
      </c>
      <c r="X1840" s="91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18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19" t="s">
        <v>603</v>
      </c>
      <c r="W1841" s="25" t="s">
        <v>150</v>
      </c>
      <c r="X1841" s="91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18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19" t="s">
        <v>603</v>
      </c>
      <c r="W1842" s="25" t="s">
        <v>154</v>
      </c>
      <c r="X1842" s="91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18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19" t="s">
        <v>603</v>
      </c>
      <c r="W1843" s="25" t="s">
        <v>162</v>
      </c>
      <c r="X1843" s="91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18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19" t="s">
        <v>603</v>
      </c>
      <c r="W1844" s="25" t="s">
        <v>154</v>
      </c>
      <c r="X1844" s="91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18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19" t="s">
        <v>603</v>
      </c>
      <c r="W1845" s="25" t="s">
        <v>163</v>
      </c>
      <c r="X1845" s="91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18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19" t="s">
        <v>603</v>
      </c>
      <c r="W1846" s="25" t="s">
        <v>152</v>
      </c>
      <c r="X1846" s="91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18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19" t="s">
        <v>603</v>
      </c>
      <c r="W1847" s="25" t="s">
        <v>178</v>
      </c>
      <c r="X1847" s="91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18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19" t="s">
        <v>603</v>
      </c>
      <c r="W1848" s="25" t="s">
        <v>152</v>
      </c>
      <c r="X1848" s="91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18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19" t="s">
        <v>603</v>
      </c>
      <c r="W1849" s="25" t="s">
        <v>175</v>
      </c>
      <c r="X1849" s="91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18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19" t="s">
        <v>603</v>
      </c>
      <c r="W1850" s="25" t="s">
        <v>162</v>
      </c>
      <c r="X1850" s="91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18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19" t="s">
        <v>603</v>
      </c>
      <c r="W1851" s="25" t="s">
        <v>165</v>
      </c>
      <c r="X1851" s="91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18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19" t="s">
        <v>603</v>
      </c>
      <c r="W1852" s="25" t="s">
        <v>168</v>
      </c>
      <c r="X1852" s="91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18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19" t="s">
        <v>603</v>
      </c>
      <c r="W1853" s="25" t="s">
        <v>151</v>
      </c>
      <c r="X1853" s="91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18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19" t="s">
        <v>603</v>
      </c>
      <c r="W1854" s="25" t="s">
        <v>162</v>
      </c>
      <c r="X1854" s="91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18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19" t="s">
        <v>603</v>
      </c>
      <c r="W1855" s="25" t="s">
        <v>178</v>
      </c>
      <c r="X1855" s="91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18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19" t="s">
        <v>603</v>
      </c>
      <c r="W1856" s="25" t="s">
        <v>152</v>
      </c>
      <c r="X1856" s="91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18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19" t="s">
        <v>603</v>
      </c>
      <c r="W1857" s="25" t="s">
        <v>151</v>
      </c>
      <c r="X1857" s="91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18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19" t="s">
        <v>603</v>
      </c>
      <c r="W1858" s="25" t="s">
        <v>154</v>
      </c>
      <c r="X1858" s="91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18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19" t="s">
        <v>603</v>
      </c>
      <c r="W1859" s="25" t="s">
        <v>170</v>
      </c>
      <c r="X1859" s="91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18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19" t="s">
        <v>603</v>
      </c>
      <c r="W1860" s="25" t="s">
        <v>150</v>
      </c>
      <c r="X1860" s="91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18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19" t="s">
        <v>603</v>
      </c>
      <c r="W1861" s="25" t="s">
        <v>447</v>
      </c>
      <c r="X1861" s="91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18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19" t="s">
        <v>603</v>
      </c>
      <c r="W1862" s="25" t="s">
        <v>153</v>
      </c>
      <c r="X1862" s="91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18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19" t="s">
        <v>603</v>
      </c>
      <c r="W1863" s="25" t="s">
        <v>154</v>
      </c>
      <c r="X1863" s="91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18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19" t="s">
        <v>603</v>
      </c>
      <c r="W1864" s="25" t="s">
        <v>165</v>
      </c>
      <c r="X1864" s="91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18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19" t="s">
        <v>603</v>
      </c>
      <c r="W1865" s="25" t="s">
        <v>163</v>
      </c>
      <c r="X1865" s="91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18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19" t="s">
        <v>603</v>
      </c>
      <c r="W1866" s="25" t="s">
        <v>153</v>
      </c>
      <c r="X1866" s="91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18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19" t="s">
        <v>603</v>
      </c>
      <c r="W1867" s="25" t="s">
        <v>151</v>
      </c>
      <c r="X1867" s="91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18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19" t="s">
        <v>603</v>
      </c>
      <c r="W1868" s="25" t="s">
        <v>172</v>
      </c>
      <c r="X1868" s="91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18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19" t="s">
        <v>603</v>
      </c>
      <c r="W1869" s="25" t="s">
        <v>163</v>
      </c>
      <c r="X1869" s="91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18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19" t="s">
        <v>603</v>
      </c>
      <c r="W1870" s="25" t="s">
        <v>162</v>
      </c>
      <c r="X1870" s="91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18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19" t="s">
        <v>603</v>
      </c>
      <c r="W1871" s="25" t="s">
        <v>162</v>
      </c>
      <c r="X1871" s="91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18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19" t="s">
        <v>603</v>
      </c>
      <c r="W1872" s="25" t="s">
        <v>150</v>
      </c>
      <c r="X1872" s="91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18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19" t="s">
        <v>603</v>
      </c>
      <c r="W1873" s="25" t="s">
        <v>170</v>
      </c>
      <c r="X1873" s="91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18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19" t="s">
        <v>603</v>
      </c>
      <c r="W1874" s="25" t="s">
        <v>162</v>
      </c>
      <c r="X1874" s="91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18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19" t="s">
        <v>603</v>
      </c>
      <c r="W1875" s="25" t="s">
        <v>275</v>
      </c>
      <c r="X1875" s="91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18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19" t="s">
        <v>603</v>
      </c>
      <c r="W1876" s="25" t="s">
        <v>451</v>
      </c>
      <c r="X1876" s="91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18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19" t="s">
        <v>603</v>
      </c>
      <c r="W1877" s="25" t="s">
        <v>163</v>
      </c>
      <c r="X1877" s="91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18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19" t="s">
        <v>603</v>
      </c>
      <c r="W1878" s="25" t="s">
        <v>447</v>
      </c>
      <c r="X1878" s="91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18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19" t="s">
        <v>603</v>
      </c>
      <c r="W1879" s="25" t="s">
        <v>163</v>
      </c>
      <c r="X1879" s="91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18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19" t="s">
        <v>603</v>
      </c>
      <c r="W1880" s="25" t="s">
        <v>170</v>
      </c>
      <c r="X1880" s="91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18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19" t="s">
        <v>603</v>
      </c>
      <c r="W1881" s="25" t="s">
        <v>153</v>
      </c>
      <c r="X1881" s="91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18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19" t="s">
        <v>603</v>
      </c>
      <c r="W1882" s="25" t="s">
        <v>170</v>
      </c>
      <c r="X1882" s="91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18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19" t="s">
        <v>603</v>
      </c>
      <c r="W1883" s="25" t="s">
        <v>151</v>
      </c>
      <c r="X1883" s="91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18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19" t="s">
        <v>603</v>
      </c>
      <c r="W1884" s="25" t="s">
        <v>149</v>
      </c>
      <c r="X1884" s="91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18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19" t="s">
        <v>603</v>
      </c>
      <c r="W1885" s="25" t="s">
        <v>154</v>
      </c>
      <c r="X1885" s="91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18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19" t="s">
        <v>603</v>
      </c>
      <c r="W1886" s="25" t="s">
        <v>172</v>
      </c>
      <c r="X1886" s="91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18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19" t="s">
        <v>603</v>
      </c>
      <c r="W1887" s="25" t="s">
        <v>178</v>
      </c>
      <c r="X1887" s="91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18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19" t="s">
        <v>603</v>
      </c>
      <c r="W1888" s="25" t="s">
        <v>162</v>
      </c>
      <c r="X1888" s="91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18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19" t="s">
        <v>603</v>
      </c>
      <c r="W1889" s="25" t="s">
        <v>151</v>
      </c>
      <c r="X1889" s="91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18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19" t="s">
        <v>603</v>
      </c>
      <c r="W1890" s="25" t="s">
        <v>154</v>
      </c>
      <c r="X1890" s="91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18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19" t="s">
        <v>603</v>
      </c>
      <c r="W1891" s="25" t="s">
        <v>170</v>
      </c>
      <c r="X1891" s="91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18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19" t="s">
        <v>603</v>
      </c>
      <c r="W1892" s="25" t="s">
        <v>150</v>
      </c>
      <c r="X1892" s="91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18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19" t="s">
        <v>603</v>
      </c>
      <c r="W1893" s="25" t="s">
        <v>153</v>
      </c>
      <c r="X1893" s="91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18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19" t="s">
        <v>604</v>
      </c>
      <c r="W1894" s="25" t="s">
        <v>150</v>
      </c>
      <c r="X1894" s="91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18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19" t="s">
        <v>604</v>
      </c>
      <c r="W1895" s="25" t="s">
        <v>152</v>
      </c>
      <c r="X1895" s="91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18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19" t="s">
        <v>604</v>
      </c>
      <c r="W1896" s="25" t="s">
        <v>170</v>
      </c>
      <c r="X1896" s="91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18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19" t="s">
        <v>604</v>
      </c>
      <c r="W1897" s="25" t="s">
        <v>170</v>
      </c>
      <c r="X1897" s="91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18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19" t="s">
        <v>604</v>
      </c>
      <c r="W1898" s="25" t="s">
        <v>329</v>
      </c>
      <c r="X1898" s="91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18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19" t="s">
        <v>604</v>
      </c>
      <c r="W1899" s="25" t="s">
        <v>151</v>
      </c>
      <c r="X1899" s="91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18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19" t="s">
        <v>604</v>
      </c>
      <c r="W1900" s="25" t="s">
        <v>176</v>
      </c>
      <c r="X1900" s="91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18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19" t="s">
        <v>604</v>
      </c>
      <c r="W1901" s="25" t="s">
        <v>152</v>
      </c>
      <c r="X1901" s="91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18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19" t="s">
        <v>604</v>
      </c>
      <c r="W1902" s="25" t="s">
        <v>151</v>
      </c>
      <c r="X1902" s="91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18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19" t="s">
        <v>604</v>
      </c>
      <c r="W1903" s="25" t="s">
        <v>152</v>
      </c>
      <c r="X1903" s="91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18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19" t="s">
        <v>604</v>
      </c>
      <c r="W1904" s="25" t="s">
        <v>172</v>
      </c>
      <c r="X1904" s="91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18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19" t="s">
        <v>604</v>
      </c>
      <c r="W1905" s="25" t="s">
        <v>176</v>
      </c>
      <c r="X1905" s="91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18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19" t="s">
        <v>604</v>
      </c>
      <c r="W1906" s="25" t="s">
        <v>154</v>
      </c>
      <c r="X1906" s="91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18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19" t="s">
        <v>604</v>
      </c>
      <c r="W1907" s="25" t="s">
        <v>151</v>
      </c>
      <c r="X1907" s="91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18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19" t="s">
        <v>604</v>
      </c>
      <c r="W1908" s="25" t="s">
        <v>151</v>
      </c>
      <c r="X1908" s="91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18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19" t="s">
        <v>604</v>
      </c>
      <c r="W1909" s="25" t="s">
        <v>163</v>
      </c>
      <c r="X1909" s="91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18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19" t="s">
        <v>604</v>
      </c>
      <c r="W1910" s="25" t="s">
        <v>226</v>
      </c>
      <c r="X1910" s="91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18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19" t="s">
        <v>604</v>
      </c>
      <c r="W1911" s="25" t="s">
        <v>154</v>
      </c>
      <c r="X1911" s="91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18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19" t="s">
        <v>604</v>
      </c>
      <c r="W1912" s="25" t="s">
        <v>175</v>
      </c>
      <c r="X1912" s="91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18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19" t="s">
        <v>604</v>
      </c>
      <c r="W1913" s="25" t="s">
        <v>155</v>
      </c>
      <c r="X1913" s="91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18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19" t="s">
        <v>604</v>
      </c>
      <c r="W1914" s="25" t="s">
        <v>433</v>
      </c>
      <c r="X1914" s="91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18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19" t="s">
        <v>604</v>
      </c>
      <c r="W1915" s="25" t="s">
        <v>176</v>
      </c>
      <c r="X1915" s="91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18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19" t="s">
        <v>604</v>
      </c>
      <c r="W1916" s="25" t="s">
        <v>155</v>
      </c>
      <c r="X1916" s="91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18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19" t="s">
        <v>604</v>
      </c>
      <c r="W1917" s="25" t="s">
        <v>165</v>
      </c>
      <c r="X1917" s="91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18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19" t="s">
        <v>604</v>
      </c>
      <c r="W1918" s="25" t="s">
        <v>167</v>
      </c>
      <c r="X1918" s="91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18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19" t="s">
        <v>604</v>
      </c>
      <c r="W1919" s="25" t="s">
        <v>150</v>
      </c>
      <c r="X1919" s="91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18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19" t="s">
        <v>604</v>
      </c>
      <c r="W1920" s="25" t="s">
        <v>151</v>
      </c>
      <c r="X1920" s="91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18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19" t="s">
        <v>604</v>
      </c>
      <c r="W1921" s="25" t="s">
        <v>154</v>
      </c>
      <c r="X1921" s="91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18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19" t="s">
        <v>604</v>
      </c>
      <c r="W1922" s="25" t="s">
        <v>154</v>
      </c>
      <c r="X1922" s="91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18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19" t="s">
        <v>604</v>
      </c>
      <c r="W1923" s="25" t="s">
        <v>151</v>
      </c>
      <c r="X1923" s="91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18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19" t="s">
        <v>604</v>
      </c>
      <c r="W1924" s="25" t="s">
        <v>149</v>
      </c>
      <c r="X1924" s="91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18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19" t="s">
        <v>604</v>
      </c>
      <c r="W1925" s="25" t="s">
        <v>149</v>
      </c>
      <c r="X1925" s="91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18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19" t="s">
        <v>604</v>
      </c>
      <c r="W1926" s="25" t="s">
        <v>226</v>
      </c>
      <c r="X1926" s="91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18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19" t="s">
        <v>604</v>
      </c>
      <c r="W1927" s="25" t="s">
        <v>152</v>
      </c>
      <c r="X1927" s="91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18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19" t="s">
        <v>604</v>
      </c>
      <c r="W1928" s="25" t="s">
        <v>151</v>
      </c>
      <c r="X1928" s="91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18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19" t="s">
        <v>604</v>
      </c>
      <c r="W1929" s="25" t="s">
        <v>151</v>
      </c>
      <c r="X1929" s="91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18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19" t="s">
        <v>604</v>
      </c>
      <c r="W1930" s="25" t="s">
        <v>162</v>
      </c>
      <c r="X1930" s="91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18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19" t="s">
        <v>604</v>
      </c>
      <c r="W1931" s="25" t="s">
        <v>152</v>
      </c>
      <c r="X1931" s="91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18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19" t="s">
        <v>604</v>
      </c>
      <c r="W1932" s="25" t="s">
        <v>155</v>
      </c>
      <c r="X1932" s="91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18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19" t="s">
        <v>604</v>
      </c>
      <c r="W1933" s="25" t="s">
        <v>165</v>
      </c>
      <c r="X1933" s="91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18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19" t="s">
        <v>604</v>
      </c>
      <c r="W1934" s="25" t="s">
        <v>153</v>
      </c>
      <c r="X1934" s="91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18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19" t="s">
        <v>604</v>
      </c>
      <c r="W1935" s="25" t="s">
        <v>153</v>
      </c>
      <c r="X1935" s="91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18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19" t="s">
        <v>604</v>
      </c>
      <c r="W1936" s="25" t="s">
        <v>151</v>
      </c>
      <c r="X1936" s="91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18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19" t="s">
        <v>604</v>
      </c>
      <c r="W1937" s="25" t="s">
        <v>151</v>
      </c>
      <c r="X1937" s="91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18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19" t="s">
        <v>604</v>
      </c>
      <c r="W1938" s="25" t="s">
        <v>149</v>
      </c>
      <c r="X1938" s="91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18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19" t="s">
        <v>604</v>
      </c>
      <c r="W1939" s="25" t="s">
        <v>155</v>
      </c>
      <c r="X1939" s="91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18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19" t="s">
        <v>604</v>
      </c>
      <c r="W1940" s="25" t="s">
        <v>152</v>
      </c>
      <c r="X1940" s="91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18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19" t="s">
        <v>604</v>
      </c>
      <c r="W1941" s="25" t="s">
        <v>154</v>
      </c>
      <c r="X1941" s="91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18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19" t="s">
        <v>604</v>
      </c>
      <c r="W1942" s="25" t="s">
        <v>165</v>
      </c>
      <c r="X1942" s="91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18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19" t="s">
        <v>605</v>
      </c>
      <c r="W1943" s="25" t="s">
        <v>150</v>
      </c>
      <c r="X1943" s="91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18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19" t="s">
        <v>605</v>
      </c>
      <c r="W1944" s="25" t="s">
        <v>153</v>
      </c>
      <c r="X1944" s="91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18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19" t="s">
        <v>605</v>
      </c>
      <c r="W1945" s="25" t="s">
        <v>152</v>
      </c>
      <c r="X1945" s="91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18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19" t="s">
        <v>605</v>
      </c>
      <c r="W1946" s="25" t="s">
        <v>154</v>
      </c>
      <c r="X1946" s="91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18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19" t="s">
        <v>605</v>
      </c>
      <c r="W1947" s="25" t="s">
        <v>152</v>
      </c>
      <c r="X1947" s="91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18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19" t="s">
        <v>605</v>
      </c>
      <c r="W1948" s="25" t="s">
        <v>170</v>
      </c>
      <c r="X1948" s="112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18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19" t="s">
        <v>605</v>
      </c>
      <c r="W1949" s="25" t="s">
        <v>477</v>
      </c>
      <c r="X1949" s="91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18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19" t="s">
        <v>605</v>
      </c>
      <c r="W1950" s="25" t="s">
        <v>162</v>
      </c>
      <c r="X1950" s="91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18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1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18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1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18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1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18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1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18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1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18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1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18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1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18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1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18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1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18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1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18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1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18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1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18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1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18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1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18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1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18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1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18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1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18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1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18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1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18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1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18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1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18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1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18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1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18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1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18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1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18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1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18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1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18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1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18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1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18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1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18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1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18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1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18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1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18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1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18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1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18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1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18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1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18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1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18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1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18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1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18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1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18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1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18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1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18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19" t="s">
        <v>608</v>
      </c>
      <c r="W1994" s="25" t="s">
        <v>165</v>
      </c>
      <c r="X1994" s="91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18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19" t="s">
        <v>608</v>
      </c>
      <c r="W1995" s="25" t="s">
        <v>151</v>
      </c>
      <c r="X1995" s="91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18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19" t="s">
        <v>608</v>
      </c>
      <c r="W1996" s="25" t="s">
        <v>155</v>
      </c>
      <c r="X1996" s="91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18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22" t="s">
        <v>608</v>
      </c>
      <c r="W1997" s="25" t="s">
        <v>178</v>
      </c>
      <c r="X1997" s="91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18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19" t="s">
        <v>609</v>
      </c>
      <c r="W1998" s="131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18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19" t="s">
        <v>609</v>
      </c>
      <c r="W1999" s="131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18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19" t="s">
        <v>609</v>
      </c>
      <c r="W2000" s="131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18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19" t="s">
        <v>609</v>
      </c>
      <c r="W2001" s="131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18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19" t="s">
        <v>609</v>
      </c>
      <c r="W2002" s="131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18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19" t="s">
        <v>609</v>
      </c>
      <c r="W2003" s="131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18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19" t="s">
        <v>609</v>
      </c>
      <c r="W2004" s="131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18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19" t="s">
        <v>609</v>
      </c>
      <c r="W2005" s="131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18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19" t="s">
        <v>609</v>
      </c>
      <c r="W2006" s="131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18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19" t="s">
        <v>609</v>
      </c>
      <c r="W2007" s="131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18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19" t="s">
        <v>609</v>
      </c>
      <c r="W2008" s="131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18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19" t="s">
        <v>609</v>
      </c>
      <c r="W2009" s="131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18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19" t="s">
        <v>609</v>
      </c>
      <c r="W2010" s="131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18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19" t="s">
        <v>609</v>
      </c>
      <c r="W2011" s="131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18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19" t="s">
        <v>610</v>
      </c>
      <c r="W2012" s="131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18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19" t="s">
        <v>610</v>
      </c>
      <c r="W2013" s="131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18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19" t="s">
        <v>610</v>
      </c>
      <c r="W2014" s="131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18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19" t="s">
        <v>610</v>
      </c>
      <c r="W2015" s="131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18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19" t="s">
        <v>610</v>
      </c>
      <c r="W2016" s="131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18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19" t="s">
        <v>610</v>
      </c>
      <c r="W2017" s="131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18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19" t="s">
        <v>610</v>
      </c>
      <c r="W2018" s="131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18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19" t="s">
        <v>610</v>
      </c>
      <c r="W2019" s="131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18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19" t="s">
        <v>610</v>
      </c>
      <c r="W2020" s="131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18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19" t="s">
        <v>610</v>
      </c>
      <c r="W2021" s="131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18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19" t="s">
        <v>610</v>
      </c>
      <c r="W2022" s="131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18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19" t="s">
        <v>610</v>
      </c>
      <c r="W2023" s="131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18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19" t="s">
        <v>610</v>
      </c>
      <c r="W2024" s="131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18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19" t="s">
        <v>610</v>
      </c>
      <c r="W2025" s="131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18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19" t="s">
        <v>610</v>
      </c>
      <c r="W2026" s="131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18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19" t="s">
        <v>610</v>
      </c>
      <c r="W2027" s="131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18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19" t="s">
        <v>610</v>
      </c>
      <c r="W2028" s="131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18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19" t="s">
        <v>610</v>
      </c>
      <c r="W2029" s="131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18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19" t="s">
        <v>610</v>
      </c>
      <c r="W2030" s="131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18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19" t="s">
        <v>610</v>
      </c>
      <c r="W2031" s="131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18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19" t="s">
        <v>610</v>
      </c>
      <c r="W2032" s="131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18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19" t="s">
        <v>610</v>
      </c>
      <c r="W2033" s="131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18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19" t="s">
        <v>610</v>
      </c>
      <c r="W2034" s="131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18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19" t="s">
        <v>610</v>
      </c>
      <c r="W2035" s="131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18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19" t="s">
        <v>610</v>
      </c>
      <c r="W2036" s="131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18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19" t="s">
        <v>610</v>
      </c>
      <c r="W2037" s="131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18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19" t="s">
        <v>610</v>
      </c>
      <c r="W2038" s="131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18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19" t="s">
        <v>610</v>
      </c>
      <c r="W2039" s="131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18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19" t="s">
        <v>610</v>
      </c>
      <c r="W2040" s="131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18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19" t="s">
        <v>610</v>
      </c>
      <c r="W2041" s="131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18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19" t="s">
        <v>610</v>
      </c>
      <c r="W2042" s="131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18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19" t="s">
        <v>610</v>
      </c>
      <c r="W2043" s="131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18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19" t="s">
        <v>610</v>
      </c>
      <c r="W2044" s="131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18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19" t="s">
        <v>610</v>
      </c>
      <c r="W2045" s="131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18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19" t="s">
        <v>610</v>
      </c>
      <c r="W2046" s="131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18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19" t="s">
        <v>610</v>
      </c>
      <c r="W2047" s="131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18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19" t="s">
        <v>610</v>
      </c>
      <c r="W2048" s="131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18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19" t="s">
        <v>610</v>
      </c>
      <c r="W2049" s="131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18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19" t="s">
        <v>610</v>
      </c>
      <c r="W2050" s="131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18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19" t="s">
        <v>610</v>
      </c>
      <c r="W2051" s="131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18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19" t="s">
        <v>610</v>
      </c>
      <c r="W2052" s="131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18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19" t="s">
        <v>610</v>
      </c>
      <c r="W2053" s="131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18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19" t="s">
        <v>610</v>
      </c>
      <c r="W2054" s="131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18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19" t="s">
        <v>610</v>
      </c>
      <c r="W2055" s="131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18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19" t="s">
        <v>610</v>
      </c>
      <c r="W2056" s="131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18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19" t="s">
        <v>610</v>
      </c>
      <c r="W2057" s="131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18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19" t="s">
        <v>610</v>
      </c>
      <c r="W2058" s="131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18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19" t="s">
        <v>610</v>
      </c>
      <c r="W2059" s="131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18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19" t="s">
        <v>610</v>
      </c>
      <c r="W2060" s="131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18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19" t="s">
        <v>610</v>
      </c>
      <c r="W2061" s="131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18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19" t="s">
        <v>610</v>
      </c>
      <c r="W2062" s="131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18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19" t="s">
        <v>610</v>
      </c>
      <c r="W2063" s="131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18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19" t="s">
        <v>610</v>
      </c>
      <c r="W2064" s="131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18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19" t="s">
        <v>610</v>
      </c>
      <c r="W2065" s="131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18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19" t="s">
        <v>610</v>
      </c>
      <c r="W2066" s="131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18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19" t="s">
        <v>610</v>
      </c>
      <c r="W2067" s="131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18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19" t="s">
        <v>610</v>
      </c>
      <c r="W2068" s="131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18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19" t="s">
        <v>610</v>
      </c>
      <c r="W2069" s="131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18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19" t="s">
        <v>610</v>
      </c>
      <c r="W2070" s="131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18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19" t="s">
        <v>610</v>
      </c>
      <c r="W2071" s="131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18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19" t="s">
        <v>610</v>
      </c>
      <c r="W2072" s="131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18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19" t="s">
        <v>610</v>
      </c>
      <c r="W2073" s="131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18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19" t="s">
        <v>610</v>
      </c>
      <c r="W2074" s="131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18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19" t="s">
        <v>610</v>
      </c>
      <c r="W2075" s="131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18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19" t="s">
        <v>610</v>
      </c>
      <c r="W2076" s="131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18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19" t="s">
        <v>610</v>
      </c>
      <c r="W2077" s="131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18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19" t="s">
        <v>610</v>
      </c>
      <c r="W2078" s="131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18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19" t="s">
        <v>610</v>
      </c>
      <c r="W2079" s="131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18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19" t="s">
        <v>610</v>
      </c>
      <c r="W2080" s="131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18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19" t="s">
        <v>610</v>
      </c>
      <c r="W2081" s="131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18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19" t="s">
        <v>610</v>
      </c>
      <c r="W2082" s="131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18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19" t="s">
        <v>610</v>
      </c>
      <c r="W2083" s="131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18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19" t="s">
        <v>610</v>
      </c>
      <c r="W2084" s="131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18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19" t="s">
        <v>610</v>
      </c>
      <c r="W2085" s="131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18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19" t="s">
        <v>610</v>
      </c>
      <c r="W2086" s="131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18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19" t="s">
        <v>610</v>
      </c>
      <c r="W2087" s="131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18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19" t="s">
        <v>610</v>
      </c>
      <c r="W2088" s="131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18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19" t="s">
        <v>610</v>
      </c>
      <c r="W2089" s="131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18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19" t="s">
        <v>610</v>
      </c>
      <c r="W2090" s="131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18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19" t="s">
        <v>610</v>
      </c>
      <c r="W2091" s="131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18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19" t="s">
        <v>610</v>
      </c>
      <c r="W2092" s="131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18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19" t="s">
        <v>610</v>
      </c>
      <c r="W2093" s="131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18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19" t="s">
        <v>610</v>
      </c>
      <c r="W2094" s="131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18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19" t="s">
        <v>610</v>
      </c>
      <c r="W2095" s="131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18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19" t="s">
        <v>610</v>
      </c>
      <c r="W2096" s="131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18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19" t="s">
        <v>610</v>
      </c>
      <c r="W2097" s="131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18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19" t="s">
        <v>610</v>
      </c>
      <c r="W2098" s="131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18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19" t="s">
        <v>610</v>
      </c>
      <c r="W2099" s="131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18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19" t="s">
        <v>610</v>
      </c>
      <c r="W2100" s="131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18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19" t="s">
        <v>610</v>
      </c>
      <c r="W2101" s="131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18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19" t="s">
        <v>610</v>
      </c>
      <c r="W2102" s="131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18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19" t="s">
        <v>610</v>
      </c>
      <c r="W2103" s="131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18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19" t="s">
        <v>610</v>
      </c>
      <c r="W2104" s="131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18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19" t="s">
        <v>610</v>
      </c>
      <c r="W2105" s="131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18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19" t="s">
        <v>610</v>
      </c>
      <c r="W2106" s="131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18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19" t="s">
        <v>610</v>
      </c>
      <c r="W2107" s="131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18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19" t="s">
        <v>610</v>
      </c>
      <c r="W2108" s="131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18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19" t="s">
        <v>610</v>
      </c>
      <c r="W2109" s="131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18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19" t="s">
        <v>610</v>
      </c>
      <c r="W2110" s="131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18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19" t="s">
        <v>610</v>
      </c>
      <c r="W2111" s="131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18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19" t="s">
        <v>610</v>
      </c>
      <c r="W2112" s="131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18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19" t="s">
        <v>610</v>
      </c>
      <c r="W2113" s="131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18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19" t="s">
        <v>610</v>
      </c>
      <c r="W2114" s="131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18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19" t="s">
        <v>610</v>
      </c>
      <c r="W2115" s="131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18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19" t="s">
        <v>610</v>
      </c>
      <c r="W2116" s="131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18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19" t="s">
        <v>610</v>
      </c>
      <c r="W2117" s="131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18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19" t="s">
        <v>610</v>
      </c>
      <c r="W2118" s="131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18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19" t="s">
        <v>610</v>
      </c>
      <c r="W2119" s="131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18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19" t="s">
        <v>610</v>
      </c>
      <c r="W2120" s="131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18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19" t="s">
        <v>610</v>
      </c>
      <c r="W2121" s="131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18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19" t="s">
        <v>610</v>
      </c>
      <c r="W2122" s="131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18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19" t="s">
        <v>610</v>
      </c>
      <c r="W2123" s="131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18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19" t="s">
        <v>610</v>
      </c>
      <c r="W2124" s="131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18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19" t="s">
        <v>610</v>
      </c>
      <c r="W2125" s="131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18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19" t="s">
        <v>610</v>
      </c>
      <c r="W2126" s="131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18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19" t="s">
        <v>610</v>
      </c>
      <c r="W2127" s="131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18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19" t="s">
        <v>610</v>
      </c>
      <c r="W2128" s="131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18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19" t="s">
        <v>610</v>
      </c>
      <c r="W2129" s="131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18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19" t="s">
        <v>610</v>
      </c>
      <c r="W2130" s="131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18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19" t="s">
        <v>611</v>
      </c>
      <c r="W2131" s="131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18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19" t="s">
        <v>611</v>
      </c>
      <c r="W2132" s="131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18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19" t="s">
        <v>611</v>
      </c>
      <c r="W2133" s="131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18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19" t="s">
        <v>611</v>
      </c>
      <c r="W2134" s="131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18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19" t="s">
        <v>611</v>
      </c>
      <c r="W2135" s="131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18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19" t="s">
        <v>611</v>
      </c>
      <c r="W2136" s="131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18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19" t="s">
        <v>611</v>
      </c>
      <c r="W2137" s="131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18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19" t="s">
        <v>611</v>
      </c>
      <c r="W2138" s="131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18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19" t="s">
        <v>611</v>
      </c>
      <c r="W2139" s="131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18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19" t="s">
        <v>611</v>
      </c>
      <c r="W2140" s="131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18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19" t="s">
        <v>611</v>
      </c>
      <c r="W2141" s="131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18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19" t="s">
        <v>611</v>
      </c>
      <c r="W2142" s="131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18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19" t="s">
        <v>611</v>
      </c>
      <c r="W2143" s="131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18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19" t="s">
        <v>611</v>
      </c>
      <c r="W2144" s="131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18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19" t="s">
        <v>611</v>
      </c>
      <c r="W2145" s="131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18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19" t="s">
        <v>611</v>
      </c>
      <c r="W2146" s="131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18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19" t="s">
        <v>611</v>
      </c>
      <c r="W2147" s="131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18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19" t="s">
        <v>611</v>
      </c>
      <c r="W2148" s="131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18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19" t="s">
        <v>611</v>
      </c>
      <c r="W2149" s="131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18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19" t="s">
        <v>611</v>
      </c>
      <c r="W2150" s="131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18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19" t="s">
        <v>611</v>
      </c>
      <c r="W2151" s="131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18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19" t="s">
        <v>611</v>
      </c>
      <c r="W2152" s="131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18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19" t="s">
        <v>611</v>
      </c>
      <c r="W2153" s="131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18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19" t="s">
        <v>611</v>
      </c>
      <c r="W2154" s="131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18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19" t="s">
        <v>611</v>
      </c>
      <c r="W2155" s="131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18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19" t="s">
        <v>611</v>
      </c>
      <c r="W2156" s="131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18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19" t="s">
        <v>611</v>
      </c>
      <c r="W2157" s="131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18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19" t="s">
        <v>611</v>
      </c>
      <c r="W2158" s="131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18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19" t="s">
        <v>611</v>
      </c>
      <c r="W2159" s="131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18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19" t="s">
        <v>611</v>
      </c>
      <c r="W2160" s="131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18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19" t="s">
        <v>611</v>
      </c>
      <c r="W2161" s="131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18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19" t="s">
        <v>611</v>
      </c>
      <c r="W2162" s="131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18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19" t="s">
        <v>611</v>
      </c>
      <c r="W2163" s="131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18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19" t="s">
        <v>611</v>
      </c>
      <c r="W2164" s="131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18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19" t="s">
        <v>611</v>
      </c>
      <c r="W2165" s="131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18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19" t="s">
        <v>611</v>
      </c>
      <c r="W2166" s="131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18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19" t="s">
        <v>611</v>
      </c>
      <c r="W2167" s="131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18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19" t="s">
        <v>611</v>
      </c>
      <c r="W2168" s="131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18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19" t="s">
        <v>611</v>
      </c>
      <c r="W2169" s="131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18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19" t="s">
        <v>611</v>
      </c>
      <c r="W2170" s="131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18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19" t="s">
        <v>611</v>
      </c>
      <c r="W2171" s="131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18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19" t="s">
        <v>611</v>
      </c>
      <c r="W2172" s="131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18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19" t="s">
        <v>611</v>
      </c>
      <c r="W2173" s="131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18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19" t="s">
        <v>611</v>
      </c>
      <c r="W2174" s="131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18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19" t="s">
        <v>611</v>
      </c>
      <c r="W2175" s="131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18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19" t="s">
        <v>611</v>
      </c>
      <c r="W2176" s="131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18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19" t="s">
        <v>611</v>
      </c>
      <c r="W2177" s="131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18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19" t="s">
        <v>611</v>
      </c>
      <c r="W2178" s="131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18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19" t="s">
        <v>611</v>
      </c>
      <c r="W2179" s="131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18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19" t="s">
        <v>611</v>
      </c>
      <c r="W2180" s="131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18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19" t="s">
        <v>611</v>
      </c>
      <c r="W2181" s="131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18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19" t="s">
        <v>611</v>
      </c>
      <c r="W2182" s="131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18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19" t="s">
        <v>611</v>
      </c>
      <c r="W2183" s="131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18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19" t="s">
        <v>611</v>
      </c>
      <c r="W2184" s="131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18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19" t="s">
        <v>611</v>
      </c>
      <c r="W2185" s="131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18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19" t="s">
        <v>611</v>
      </c>
      <c r="W2186" s="131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18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19" t="s">
        <v>611</v>
      </c>
      <c r="W2187" s="131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18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19" t="s">
        <v>612</v>
      </c>
      <c r="W2188" s="25" t="s">
        <v>154</v>
      </c>
      <c r="X2188" s="91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18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19" t="s">
        <v>612</v>
      </c>
      <c r="W2189" s="25" t="s">
        <v>152</v>
      </c>
      <c r="X2189" s="91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18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19" t="s">
        <v>612</v>
      </c>
      <c r="W2190" s="25" t="s">
        <v>149</v>
      </c>
      <c r="X2190" s="91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18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19" t="s">
        <v>612</v>
      </c>
      <c r="W2191" s="25" t="s">
        <v>163</v>
      </c>
      <c r="X2191" s="91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18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19" t="s">
        <v>612</v>
      </c>
      <c r="W2192" s="25" t="s">
        <v>151</v>
      </c>
      <c r="X2192" s="91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15">
        <v>0.67040648991183149</v>
      </c>
      <c r="B2193" s="115">
        <v>0.31022270496166848</v>
      </c>
      <c r="C2193" s="105">
        <f t="shared" si="449"/>
        <v>1.491632338063307</v>
      </c>
      <c r="D2193" s="106">
        <f t="shared" si="449"/>
        <v>3.2234906859043773</v>
      </c>
      <c r="E2193" s="120">
        <v>3.7128117398625982E-2</v>
      </c>
      <c r="F2193" s="108">
        <f t="shared" si="443"/>
        <v>1.037128117398626</v>
      </c>
      <c r="G2193" s="108">
        <f t="shared" si="444"/>
        <v>1.4382334381259376</v>
      </c>
      <c r="H2193" s="108">
        <f t="shared" si="445"/>
        <v>3.1080930425352751</v>
      </c>
      <c r="I2193" s="96">
        <v>1.79</v>
      </c>
      <c r="J2193" s="96">
        <v>2.09</v>
      </c>
      <c r="K2193" s="108">
        <f t="shared" si="446"/>
        <v>1.8564593301435406</v>
      </c>
      <c r="L2193" s="108">
        <f t="shared" si="447"/>
        <v>2.1675977653631282</v>
      </c>
      <c r="M2193" s="109">
        <f t="shared" si="450"/>
        <v>0.53865979381443296</v>
      </c>
      <c r="N2193" s="109">
        <f t="shared" si="450"/>
        <v>0.46134020618556709</v>
      </c>
      <c r="O2193" s="96">
        <f t="shared" si="451"/>
        <v>1.2445823831856009</v>
      </c>
      <c r="P2193" s="96">
        <f t="shared" si="451"/>
        <v>0.67243804203981761</v>
      </c>
      <c r="Q2193" s="96" t="s">
        <v>121</v>
      </c>
      <c r="R2193" s="96" t="s">
        <v>24</v>
      </c>
      <c r="S2193" s="96" t="s">
        <v>147</v>
      </c>
      <c r="T2193" s="110" t="s">
        <v>165</v>
      </c>
      <c r="U2193" s="110" t="s">
        <v>160</v>
      </c>
      <c r="V2193" s="121" t="s">
        <v>612</v>
      </c>
      <c r="W2193" s="110" t="s">
        <v>162</v>
      </c>
      <c r="X2193" s="95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18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1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18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1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18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1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18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1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32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5" t="s">
        <v>162</v>
      </c>
      <c r="U2198" s="75" t="s">
        <v>160</v>
      </c>
      <c r="V2198" t="s">
        <v>613</v>
      </c>
      <c r="W2198" s="25" t="s">
        <v>155</v>
      </c>
      <c r="X2198" s="86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32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5" t="s">
        <v>162</v>
      </c>
      <c r="U2199" s="75" t="s">
        <v>160</v>
      </c>
      <c r="V2199" t="s">
        <v>613</v>
      </c>
      <c r="W2199" s="25" t="s">
        <v>154</v>
      </c>
      <c r="X2199" s="86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32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5" t="s">
        <v>151</v>
      </c>
      <c r="U2200" s="75" t="s">
        <v>166</v>
      </c>
      <c r="V2200" t="s">
        <v>613</v>
      </c>
      <c r="W2200" s="25" t="s">
        <v>154</v>
      </c>
      <c r="X2200" s="86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32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5" t="s">
        <v>152</v>
      </c>
      <c r="U2201" s="75" t="s">
        <v>161</v>
      </c>
      <c r="V2201" t="s">
        <v>613</v>
      </c>
      <c r="W2201" s="25" t="s">
        <v>152</v>
      </c>
      <c r="X2201" s="86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32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5" t="s">
        <v>150</v>
      </c>
      <c r="U2202" s="75" t="s">
        <v>166</v>
      </c>
      <c r="V2202" t="s">
        <v>613</v>
      </c>
      <c r="W2202" s="25" t="s">
        <v>168</v>
      </c>
      <c r="X2202" s="86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32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5" t="s">
        <v>150</v>
      </c>
      <c r="U2203" s="75" t="s">
        <v>166</v>
      </c>
      <c r="V2203" t="s">
        <v>613</v>
      </c>
      <c r="W2203" s="25" t="s">
        <v>151</v>
      </c>
      <c r="X2203" s="86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32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5" t="s">
        <v>151</v>
      </c>
      <c r="U2204" s="75" t="s">
        <v>166</v>
      </c>
      <c r="V2204" t="s">
        <v>613</v>
      </c>
      <c r="W2204" s="25" t="s">
        <v>155</v>
      </c>
      <c r="X2204" s="86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32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5" t="s">
        <v>151</v>
      </c>
      <c r="U2205" s="75" t="s">
        <v>166</v>
      </c>
      <c r="V2205" t="s">
        <v>613</v>
      </c>
      <c r="W2205" s="25" t="s">
        <v>154</v>
      </c>
      <c r="X2205" s="86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32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5" t="s">
        <v>153</v>
      </c>
      <c r="U2206" s="75" t="s">
        <v>161</v>
      </c>
      <c r="V2206" t="s">
        <v>613</v>
      </c>
      <c r="W2206" s="25" t="s">
        <v>170</v>
      </c>
      <c r="X2206" s="86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32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5" t="s">
        <v>162</v>
      </c>
      <c r="U2207" s="75" t="s">
        <v>160</v>
      </c>
      <c r="V2207" t="s">
        <v>613</v>
      </c>
      <c r="W2207" s="25" t="s">
        <v>151</v>
      </c>
      <c r="X2207" s="86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32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5" t="s">
        <v>149</v>
      </c>
      <c r="U2208" s="75" t="s">
        <v>166</v>
      </c>
      <c r="V2208" t="s">
        <v>613</v>
      </c>
      <c r="W2208" s="25" t="s">
        <v>155</v>
      </c>
      <c r="X2208" s="86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32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5" t="s">
        <v>170</v>
      </c>
      <c r="U2209" s="75" t="s">
        <v>160</v>
      </c>
      <c r="V2209" t="s">
        <v>613</v>
      </c>
      <c r="W2209" s="25" t="s">
        <v>154</v>
      </c>
      <c r="X2209" s="86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32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5" t="s">
        <v>275</v>
      </c>
      <c r="U2210" s="75" t="s">
        <v>161</v>
      </c>
      <c r="V2210" t="s">
        <v>613</v>
      </c>
      <c r="W2210" s="25" t="s">
        <v>149</v>
      </c>
      <c r="X2210" s="86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32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5" t="s">
        <v>152</v>
      </c>
      <c r="U2211" s="75" t="s">
        <v>161</v>
      </c>
      <c r="V2211" t="s">
        <v>613</v>
      </c>
      <c r="W2211" s="25" t="s">
        <v>152</v>
      </c>
      <c r="X2211" s="86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32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5" t="s">
        <v>153</v>
      </c>
      <c r="U2212" s="75" t="s">
        <v>161</v>
      </c>
      <c r="V2212" t="s">
        <v>613</v>
      </c>
      <c r="W2212" s="25" t="s">
        <v>151</v>
      </c>
      <c r="X2212" s="86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32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5" t="s">
        <v>178</v>
      </c>
      <c r="U2213" s="75" t="s">
        <v>161</v>
      </c>
      <c r="V2213" t="s">
        <v>613</v>
      </c>
      <c r="W2213" s="25" t="s">
        <v>154</v>
      </c>
      <c r="X2213" s="86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32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5" t="s">
        <v>162</v>
      </c>
      <c r="U2214" s="75" t="s">
        <v>160</v>
      </c>
      <c r="V2214" t="s">
        <v>613</v>
      </c>
      <c r="W2214" s="25" t="s">
        <v>152</v>
      </c>
      <c r="X2214" s="86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32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5" t="s">
        <v>152</v>
      </c>
      <c r="U2215" s="75" t="s">
        <v>161</v>
      </c>
      <c r="V2215" t="s">
        <v>613</v>
      </c>
      <c r="W2215" s="25" t="s">
        <v>154</v>
      </c>
      <c r="X2215" s="86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32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5" t="s">
        <v>149</v>
      </c>
      <c r="U2216" s="75" t="s">
        <v>166</v>
      </c>
      <c r="V2216" t="s">
        <v>613</v>
      </c>
      <c r="W2216" s="25" t="s">
        <v>151</v>
      </c>
      <c r="X2216" s="86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32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5" t="s">
        <v>162</v>
      </c>
      <c r="U2217" s="75" t="s">
        <v>160</v>
      </c>
      <c r="V2217" t="s">
        <v>613</v>
      </c>
      <c r="W2217" s="25" t="s">
        <v>169</v>
      </c>
      <c r="X2217" s="86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32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5" t="s">
        <v>151</v>
      </c>
      <c r="U2218" s="75" t="s">
        <v>166</v>
      </c>
      <c r="V2218" t="s">
        <v>614</v>
      </c>
      <c r="W2218" s="25" t="s">
        <v>151</v>
      </c>
      <c r="X2218" s="86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32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5" t="s">
        <v>151</v>
      </c>
      <c r="U2219" s="75" t="s">
        <v>166</v>
      </c>
      <c r="V2219" t="s">
        <v>614</v>
      </c>
      <c r="W2219" s="25" t="s">
        <v>155</v>
      </c>
      <c r="X2219" s="86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32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5" t="s">
        <v>178</v>
      </c>
      <c r="U2220" s="75" t="s">
        <v>161</v>
      </c>
      <c r="V2220" t="s">
        <v>614</v>
      </c>
      <c r="W2220" s="25" t="s">
        <v>178</v>
      </c>
      <c r="X2220" s="86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32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5" t="s">
        <v>150</v>
      </c>
      <c r="U2221" s="75" t="s">
        <v>166</v>
      </c>
      <c r="V2221" t="s">
        <v>614</v>
      </c>
      <c r="W2221" s="25" t="s">
        <v>151</v>
      </c>
      <c r="X2221" s="86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32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5" t="s">
        <v>150</v>
      </c>
      <c r="U2222" s="75" t="s">
        <v>166</v>
      </c>
      <c r="V2222" t="s">
        <v>614</v>
      </c>
      <c r="W2222" s="25" t="s">
        <v>155</v>
      </c>
      <c r="X2222" s="86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32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5" t="s">
        <v>167</v>
      </c>
      <c r="U2223" s="75" t="s">
        <v>161</v>
      </c>
      <c r="V2223" t="s">
        <v>614</v>
      </c>
      <c r="W2223" s="25" t="s">
        <v>153</v>
      </c>
      <c r="X2223" s="86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32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5" t="s">
        <v>162</v>
      </c>
      <c r="U2224" s="75" t="s">
        <v>160</v>
      </c>
      <c r="V2224" t="s">
        <v>614</v>
      </c>
      <c r="W2224" s="25" t="s">
        <v>154</v>
      </c>
      <c r="X2224" s="86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32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5" t="s">
        <v>162</v>
      </c>
      <c r="U2225" s="75" t="s">
        <v>160</v>
      </c>
      <c r="V2225" t="s">
        <v>614</v>
      </c>
      <c r="W2225" s="25" t="s">
        <v>165</v>
      </c>
      <c r="X2225" s="86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32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5" t="s">
        <v>149</v>
      </c>
      <c r="U2226" s="75" t="s">
        <v>166</v>
      </c>
      <c r="V2226" t="s">
        <v>614</v>
      </c>
      <c r="W2226" s="25" t="s">
        <v>151</v>
      </c>
      <c r="X2226" s="86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32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5" t="s">
        <v>170</v>
      </c>
      <c r="U2227" s="75" t="s">
        <v>160</v>
      </c>
      <c r="V2227" t="s">
        <v>614</v>
      </c>
      <c r="W2227" s="25" t="s">
        <v>451</v>
      </c>
      <c r="X2227" s="86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32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5" t="s">
        <v>151</v>
      </c>
      <c r="U2228" s="75" t="s">
        <v>166</v>
      </c>
      <c r="V2228" t="s">
        <v>614</v>
      </c>
      <c r="W2228" s="25" t="s">
        <v>178</v>
      </c>
      <c r="X2228" s="86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32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5" t="s">
        <v>152</v>
      </c>
      <c r="U2229" s="75" t="s">
        <v>161</v>
      </c>
      <c r="V2229" t="s">
        <v>614</v>
      </c>
      <c r="W2229" s="25" t="s">
        <v>151</v>
      </c>
      <c r="X2229" s="86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32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5" t="s">
        <v>162</v>
      </c>
      <c r="U2230" s="75" t="s">
        <v>160</v>
      </c>
      <c r="V2230" t="s">
        <v>614</v>
      </c>
      <c r="W2230" s="25" t="s">
        <v>150</v>
      </c>
      <c r="X2230" s="86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32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5" t="s">
        <v>170</v>
      </c>
      <c r="U2231" s="75" t="s">
        <v>160</v>
      </c>
      <c r="V2231" t="s">
        <v>614</v>
      </c>
      <c r="W2231" s="25" t="s">
        <v>150</v>
      </c>
      <c r="X2231" s="86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32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5" t="s">
        <v>155</v>
      </c>
      <c r="U2232" s="75" t="s">
        <v>161</v>
      </c>
      <c r="V2232" t="s">
        <v>614</v>
      </c>
      <c r="W2232" s="25" t="s">
        <v>151</v>
      </c>
      <c r="X2232" s="86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32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5" t="s">
        <v>149</v>
      </c>
      <c r="U2233" s="75" t="s">
        <v>166</v>
      </c>
      <c r="V2233" t="s">
        <v>614</v>
      </c>
      <c r="W2233" s="25" t="s">
        <v>151</v>
      </c>
      <c r="X2233" s="86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32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5" t="s">
        <v>170</v>
      </c>
      <c r="U2234" s="75" t="s">
        <v>160</v>
      </c>
      <c r="V2234" t="s">
        <v>614</v>
      </c>
      <c r="W2234" s="25" t="s">
        <v>154</v>
      </c>
      <c r="X2234" s="86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32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5" t="s">
        <v>162</v>
      </c>
      <c r="U2235" s="75" t="s">
        <v>160</v>
      </c>
      <c r="V2235" t="s">
        <v>614</v>
      </c>
      <c r="W2235" s="25" t="s">
        <v>175</v>
      </c>
      <c r="X2235" s="86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32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5" t="s">
        <v>168</v>
      </c>
      <c r="U2236" s="75" t="s">
        <v>160</v>
      </c>
      <c r="V2236" t="s">
        <v>614</v>
      </c>
      <c r="W2236" s="25" t="s">
        <v>149</v>
      </c>
      <c r="X2236" s="86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32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5" t="s">
        <v>176</v>
      </c>
      <c r="U2237" s="75" t="s">
        <v>160</v>
      </c>
      <c r="V2237" t="s">
        <v>615</v>
      </c>
      <c r="W2237" s="25" t="s">
        <v>176</v>
      </c>
      <c r="X2237" s="86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32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5" t="s">
        <v>152</v>
      </c>
      <c r="U2238" s="75" t="s">
        <v>161</v>
      </c>
      <c r="V2238" t="s">
        <v>615</v>
      </c>
      <c r="W2238" s="25" t="s">
        <v>151</v>
      </c>
      <c r="X2238" s="86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32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5" t="s">
        <v>154</v>
      </c>
      <c r="U2239" s="75" t="s">
        <v>160</v>
      </c>
      <c r="V2239" t="s">
        <v>615</v>
      </c>
      <c r="W2239" s="25" t="s">
        <v>152</v>
      </c>
      <c r="X2239" s="86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32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5" t="s">
        <v>162</v>
      </c>
      <c r="U2240" s="75" t="s">
        <v>160</v>
      </c>
      <c r="V2240" t="s">
        <v>615</v>
      </c>
      <c r="W2240" s="25" t="s">
        <v>151</v>
      </c>
      <c r="X2240" s="86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32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5" t="s">
        <v>162</v>
      </c>
      <c r="U2241" s="75" t="s">
        <v>160</v>
      </c>
      <c r="V2241" t="s">
        <v>615</v>
      </c>
      <c r="W2241" s="25" t="s">
        <v>155</v>
      </c>
      <c r="X2241" s="86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32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5" t="s">
        <v>154</v>
      </c>
      <c r="U2242" s="75" t="s">
        <v>160</v>
      </c>
      <c r="V2242" t="s">
        <v>615</v>
      </c>
      <c r="W2242" s="25" t="s">
        <v>154</v>
      </c>
      <c r="X2242" s="86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32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5" t="s">
        <v>151</v>
      </c>
      <c r="U2243" s="75" t="s">
        <v>166</v>
      </c>
      <c r="V2243" t="s">
        <v>615</v>
      </c>
      <c r="W2243" s="25" t="s">
        <v>151</v>
      </c>
      <c r="X2243" s="86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32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5" t="s">
        <v>151</v>
      </c>
      <c r="U2244" s="75" t="s">
        <v>166</v>
      </c>
      <c r="V2244" t="s">
        <v>615</v>
      </c>
      <c r="W2244" s="25" t="s">
        <v>153</v>
      </c>
      <c r="X2244" s="86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32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5" t="s">
        <v>151</v>
      </c>
      <c r="U2245" s="75" t="s">
        <v>166</v>
      </c>
      <c r="V2245" t="s">
        <v>615</v>
      </c>
      <c r="W2245" s="25" t="s">
        <v>153</v>
      </c>
      <c r="X2245" s="86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32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5" t="s">
        <v>155</v>
      </c>
      <c r="U2246" s="75" t="s">
        <v>161</v>
      </c>
      <c r="V2246" t="s">
        <v>615</v>
      </c>
      <c r="W2246" s="25" t="s">
        <v>153</v>
      </c>
      <c r="X2246" s="86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32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5" t="s">
        <v>154</v>
      </c>
      <c r="U2247" s="75" t="s">
        <v>160</v>
      </c>
      <c r="V2247" t="s">
        <v>615</v>
      </c>
      <c r="W2247" s="25" t="s">
        <v>151</v>
      </c>
      <c r="X2247" s="86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34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1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32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5" t="s">
        <v>152</v>
      </c>
      <c r="U2249" s="75" t="s">
        <v>161</v>
      </c>
      <c r="V2249" s="87" t="s">
        <v>616</v>
      </c>
      <c r="W2249" s="75" t="s">
        <v>162</v>
      </c>
      <c r="X2249" s="86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32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5" t="s">
        <v>155</v>
      </c>
      <c r="U2250" s="75" t="s">
        <v>161</v>
      </c>
      <c r="V2250" s="87" t="s">
        <v>616</v>
      </c>
      <c r="W2250" s="75" t="s">
        <v>155</v>
      </c>
      <c r="X2250" s="86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32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5" t="s">
        <v>149</v>
      </c>
      <c r="U2251" s="75" t="s">
        <v>166</v>
      </c>
      <c r="V2251" s="87" t="s">
        <v>616</v>
      </c>
      <c r="W2251" s="75" t="s">
        <v>151</v>
      </c>
      <c r="X2251" s="86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32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5" t="s">
        <v>165</v>
      </c>
      <c r="U2252" s="75" t="s">
        <v>160</v>
      </c>
      <c r="V2252" s="87" t="s">
        <v>616</v>
      </c>
      <c r="W2252" s="75" t="s">
        <v>170</v>
      </c>
      <c r="X2252" s="86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32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5" t="s">
        <v>162</v>
      </c>
      <c r="U2253" s="75" t="s">
        <v>160</v>
      </c>
      <c r="V2253" s="87" t="s">
        <v>616</v>
      </c>
      <c r="W2253" s="75" t="s">
        <v>152</v>
      </c>
      <c r="X2253" s="86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32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5" t="s">
        <v>162</v>
      </c>
      <c r="U2254" s="75" t="s">
        <v>160</v>
      </c>
      <c r="V2254" s="87" t="s">
        <v>616</v>
      </c>
      <c r="W2254" s="75" t="s">
        <v>162</v>
      </c>
      <c r="X2254" s="86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32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5" t="s">
        <v>176</v>
      </c>
      <c r="U2255" s="75" t="s">
        <v>160</v>
      </c>
      <c r="V2255" s="87" t="s">
        <v>616</v>
      </c>
      <c r="W2255" s="75" t="s">
        <v>165</v>
      </c>
      <c r="X2255" s="86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32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5" t="s">
        <v>176</v>
      </c>
      <c r="U2256" s="75" t="s">
        <v>160</v>
      </c>
      <c r="V2256" s="87" t="s">
        <v>616</v>
      </c>
      <c r="W2256" s="75" t="s">
        <v>154</v>
      </c>
      <c r="X2256" s="86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32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5" t="s">
        <v>170</v>
      </c>
      <c r="U2257" s="75" t="s">
        <v>160</v>
      </c>
      <c r="V2257" s="87" t="s">
        <v>616</v>
      </c>
      <c r="W2257" s="75" t="s">
        <v>152</v>
      </c>
      <c r="X2257" s="86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32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5" t="s">
        <v>152</v>
      </c>
      <c r="U2258" s="75" t="s">
        <v>161</v>
      </c>
      <c r="V2258" s="87" t="s">
        <v>616</v>
      </c>
      <c r="W2258" s="75" t="s">
        <v>155</v>
      </c>
      <c r="X2258" s="86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32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5" t="s">
        <v>150</v>
      </c>
      <c r="U2259" s="75" t="s">
        <v>166</v>
      </c>
      <c r="V2259" s="87" t="s">
        <v>616</v>
      </c>
      <c r="W2259" s="75" t="s">
        <v>155</v>
      </c>
      <c r="X2259" s="86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32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5" t="s">
        <v>151</v>
      </c>
      <c r="U2260" s="75" t="s">
        <v>166</v>
      </c>
      <c r="V2260" s="87" t="s">
        <v>616</v>
      </c>
      <c r="W2260" s="75" t="s">
        <v>154</v>
      </c>
      <c r="X2260" s="86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32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5" t="s">
        <v>162</v>
      </c>
      <c r="U2261" s="75" t="s">
        <v>160</v>
      </c>
      <c r="V2261" s="87" t="s">
        <v>616</v>
      </c>
      <c r="W2261" s="75" t="s">
        <v>151</v>
      </c>
      <c r="X2261" s="86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32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5" t="s">
        <v>152</v>
      </c>
      <c r="U2262" s="75" t="s">
        <v>161</v>
      </c>
      <c r="V2262" s="87" t="s">
        <v>616</v>
      </c>
      <c r="W2262" s="75" t="s">
        <v>150</v>
      </c>
      <c r="X2262" s="86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32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5" t="s">
        <v>152</v>
      </c>
      <c r="U2263" s="75" t="s">
        <v>161</v>
      </c>
      <c r="V2263" s="87" t="s">
        <v>616</v>
      </c>
      <c r="W2263" s="75" t="s">
        <v>176</v>
      </c>
      <c r="X2263" s="86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32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5" t="s">
        <v>162</v>
      </c>
      <c r="U2264" s="75" t="s">
        <v>160</v>
      </c>
      <c r="V2264" s="87" t="s">
        <v>616</v>
      </c>
      <c r="W2264" s="75" t="s">
        <v>151</v>
      </c>
      <c r="X2264" s="86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32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5" t="s">
        <v>176</v>
      </c>
      <c r="U2265" s="75" t="s">
        <v>160</v>
      </c>
      <c r="V2265" s="87" t="s">
        <v>616</v>
      </c>
      <c r="W2265" s="75" t="s">
        <v>149</v>
      </c>
      <c r="X2265" s="86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32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5" t="s">
        <v>154</v>
      </c>
      <c r="U2266" s="75" t="s">
        <v>160</v>
      </c>
      <c r="V2266" s="87" t="s">
        <v>616</v>
      </c>
      <c r="W2266" s="75" t="s">
        <v>163</v>
      </c>
      <c r="X2266" s="86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32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5" t="s">
        <v>155</v>
      </c>
      <c r="U2267" s="75" t="s">
        <v>161</v>
      </c>
      <c r="V2267" s="87" t="s">
        <v>616</v>
      </c>
      <c r="W2267" s="75" t="s">
        <v>153</v>
      </c>
      <c r="X2267" s="86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32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5" t="s">
        <v>151</v>
      </c>
      <c r="U2268" s="75" t="s">
        <v>166</v>
      </c>
      <c r="V2268" s="87" t="s">
        <v>616</v>
      </c>
      <c r="W2268" s="75" t="s">
        <v>164</v>
      </c>
      <c r="X2268" s="86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32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5" t="s">
        <v>162</v>
      </c>
      <c r="U2269" s="75" t="s">
        <v>160</v>
      </c>
      <c r="V2269" s="87" t="s">
        <v>616</v>
      </c>
      <c r="W2269" s="75" t="s">
        <v>162</v>
      </c>
      <c r="X2269" s="86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32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5" t="s">
        <v>154</v>
      </c>
      <c r="U2270" s="75" t="s">
        <v>160</v>
      </c>
      <c r="V2270" s="87" t="s">
        <v>616</v>
      </c>
      <c r="W2270" s="75" t="s">
        <v>155</v>
      </c>
      <c r="X2270" s="86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32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5" t="s">
        <v>162</v>
      </c>
      <c r="U2271" s="75" t="s">
        <v>160</v>
      </c>
      <c r="V2271" t="s">
        <v>617</v>
      </c>
      <c r="W2271" s="75" t="s">
        <v>275</v>
      </c>
      <c r="X2271" s="86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32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5" t="s">
        <v>175</v>
      </c>
      <c r="U2272" s="75" t="s">
        <v>160</v>
      </c>
      <c r="V2272" t="s">
        <v>617</v>
      </c>
      <c r="W2272" s="75" t="s">
        <v>170</v>
      </c>
      <c r="X2272" s="86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32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5" t="s">
        <v>162</v>
      </c>
      <c r="U2273" s="75" t="s">
        <v>160</v>
      </c>
      <c r="V2273" t="s">
        <v>617</v>
      </c>
      <c r="W2273" s="75" t="s">
        <v>170</v>
      </c>
      <c r="X2273" s="86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32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5" t="s">
        <v>151</v>
      </c>
      <c r="U2274" s="75" t="s">
        <v>166</v>
      </c>
      <c r="V2274" t="s">
        <v>617</v>
      </c>
      <c r="W2274" s="75" t="s">
        <v>154</v>
      </c>
      <c r="X2274" s="86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32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5" t="s">
        <v>151</v>
      </c>
      <c r="U2275" s="75" t="s">
        <v>166</v>
      </c>
      <c r="V2275" t="s">
        <v>617</v>
      </c>
      <c r="W2275" s="75" t="s">
        <v>151</v>
      </c>
      <c r="X2275" s="86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32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5" t="s">
        <v>165</v>
      </c>
      <c r="U2276" s="75" t="s">
        <v>160</v>
      </c>
      <c r="V2276" t="s">
        <v>617</v>
      </c>
      <c r="W2276" s="75" t="s">
        <v>162</v>
      </c>
      <c r="X2276" s="86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32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5" t="s">
        <v>150</v>
      </c>
      <c r="U2277" s="75" t="s">
        <v>166</v>
      </c>
      <c r="V2277" t="s">
        <v>617</v>
      </c>
      <c r="W2277" s="75" t="s">
        <v>170</v>
      </c>
      <c r="X2277" s="86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32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5" t="s">
        <v>165</v>
      </c>
      <c r="U2278" s="75" t="s">
        <v>160</v>
      </c>
      <c r="V2278" t="s">
        <v>617</v>
      </c>
      <c r="W2278" s="75" t="s">
        <v>154</v>
      </c>
      <c r="X2278" s="86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32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5" t="s">
        <v>151</v>
      </c>
      <c r="U2279" s="75" t="s">
        <v>166</v>
      </c>
      <c r="V2279" t="s">
        <v>617</v>
      </c>
      <c r="W2279" s="75" t="s">
        <v>152</v>
      </c>
      <c r="X2279" s="86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32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5" t="s">
        <v>164</v>
      </c>
      <c r="U2280" s="75" t="s">
        <v>160</v>
      </c>
      <c r="V2280" t="s">
        <v>617</v>
      </c>
      <c r="W2280" s="75" t="s">
        <v>162</v>
      </c>
      <c r="X2280" s="86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32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5" t="s">
        <v>151</v>
      </c>
      <c r="U2281" s="75" t="s">
        <v>166</v>
      </c>
      <c r="V2281" t="s">
        <v>618</v>
      </c>
      <c r="W2281" s="75" t="s">
        <v>176</v>
      </c>
      <c r="X2281" s="86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32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5" t="s">
        <v>152</v>
      </c>
      <c r="U2282" s="75" t="s">
        <v>161</v>
      </c>
      <c r="V2282" t="s">
        <v>618</v>
      </c>
      <c r="W2282" s="75" t="s">
        <v>176</v>
      </c>
      <c r="X2282" s="86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32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5" t="s">
        <v>151</v>
      </c>
      <c r="U2283" s="75" t="s">
        <v>166</v>
      </c>
      <c r="V2283" t="s">
        <v>618</v>
      </c>
      <c r="W2283" s="75" t="s">
        <v>151</v>
      </c>
      <c r="X2283" s="86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32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5" t="s">
        <v>155</v>
      </c>
      <c r="U2284" s="75" t="s">
        <v>161</v>
      </c>
      <c r="V2284" t="s">
        <v>618</v>
      </c>
      <c r="W2284" s="75" t="s">
        <v>155</v>
      </c>
      <c r="X2284" s="86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32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5" t="s">
        <v>152</v>
      </c>
      <c r="U2285" s="75" t="s">
        <v>161</v>
      </c>
      <c r="V2285" t="s">
        <v>618</v>
      </c>
      <c r="W2285" s="75" t="s">
        <v>155</v>
      </c>
      <c r="X2285" s="86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32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5" t="s">
        <v>226</v>
      </c>
      <c r="U2286" s="75" t="s">
        <v>160</v>
      </c>
      <c r="V2286" t="s">
        <v>618</v>
      </c>
      <c r="W2286" s="75" t="s">
        <v>170</v>
      </c>
      <c r="X2286" s="86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32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5" t="s">
        <v>176</v>
      </c>
      <c r="U2287" s="75" t="s">
        <v>160</v>
      </c>
      <c r="V2287" t="s">
        <v>618</v>
      </c>
      <c r="W2287" s="75" t="s">
        <v>165</v>
      </c>
      <c r="X2287" s="86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32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5" t="s">
        <v>150</v>
      </c>
      <c r="U2288" s="75" t="s">
        <v>166</v>
      </c>
      <c r="V2288" t="s">
        <v>618</v>
      </c>
      <c r="W2288" s="75" t="s">
        <v>153</v>
      </c>
      <c r="X2288" s="86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32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5" t="s">
        <v>151</v>
      </c>
      <c r="U2289" s="75" t="s">
        <v>166</v>
      </c>
      <c r="V2289" t="s">
        <v>618</v>
      </c>
      <c r="W2289" s="75" t="s">
        <v>263</v>
      </c>
      <c r="X2289" s="86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32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5" t="s">
        <v>149</v>
      </c>
      <c r="U2290" s="75" t="s">
        <v>166</v>
      </c>
      <c r="V2290" t="s">
        <v>618</v>
      </c>
      <c r="W2290" s="75" t="s">
        <v>151</v>
      </c>
      <c r="X2290" s="86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32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5" t="s">
        <v>162</v>
      </c>
      <c r="U2291" s="75" t="s">
        <v>160</v>
      </c>
      <c r="V2291" t="s">
        <v>618</v>
      </c>
      <c r="W2291" s="75" t="s">
        <v>152</v>
      </c>
      <c r="X2291" s="86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32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5" t="s">
        <v>151</v>
      </c>
      <c r="U2292" s="75" t="s">
        <v>166</v>
      </c>
      <c r="V2292" t="s">
        <v>618</v>
      </c>
      <c r="W2292" s="75" t="s">
        <v>151</v>
      </c>
      <c r="X2292" s="86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32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5" t="s">
        <v>151</v>
      </c>
      <c r="U2293" s="75" t="s">
        <v>166</v>
      </c>
      <c r="V2293" t="s">
        <v>618</v>
      </c>
      <c r="W2293" s="75" t="s">
        <v>151</v>
      </c>
      <c r="X2293" s="86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32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5" t="s">
        <v>162</v>
      </c>
      <c r="U2294" s="75" t="s">
        <v>160</v>
      </c>
      <c r="V2294" t="s">
        <v>618</v>
      </c>
      <c r="W2294" s="75" t="s">
        <v>151</v>
      </c>
      <c r="X2294" s="86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32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5" t="s">
        <v>170</v>
      </c>
      <c r="U2295" s="75" t="s">
        <v>160</v>
      </c>
      <c r="V2295" t="s">
        <v>618</v>
      </c>
      <c r="W2295" s="75" t="s">
        <v>153</v>
      </c>
      <c r="X2295" s="86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32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5" t="s">
        <v>152</v>
      </c>
      <c r="U2296" s="75" t="s">
        <v>161</v>
      </c>
      <c r="V2296" t="s">
        <v>618</v>
      </c>
      <c r="W2296" s="75" t="s">
        <v>165</v>
      </c>
      <c r="X2296" s="86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32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5" t="s">
        <v>154</v>
      </c>
      <c r="U2297" s="75" t="s">
        <v>160</v>
      </c>
      <c r="V2297" t="s">
        <v>618</v>
      </c>
      <c r="W2297" s="75" t="s">
        <v>150</v>
      </c>
      <c r="X2297" s="86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32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5" t="s">
        <v>359</v>
      </c>
      <c r="U2298" s="75" t="s">
        <v>160</v>
      </c>
      <c r="V2298" t="s">
        <v>618</v>
      </c>
      <c r="W2298" s="75" t="s">
        <v>153</v>
      </c>
      <c r="X2298" s="86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32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5" t="s">
        <v>163</v>
      </c>
      <c r="U2299" s="75" t="s">
        <v>161</v>
      </c>
      <c r="V2299" t="s">
        <v>618</v>
      </c>
      <c r="W2299" s="75" t="s">
        <v>163</v>
      </c>
      <c r="X2299" s="86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32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5" t="s">
        <v>155</v>
      </c>
      <c r="U2300" s="75" t="s">
        <v>161</v>
      </c>
      <c r="V2300" t="s">
        <v>618</v>
      </c>
      <c r="W2300" s="75" t="s">
        <v>152</v>
      </c>
      <c r="X2300" s="86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32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5" t="s">
        <v>151</v>
      </c>
      <c r="U2301" s="75" t="s">
        <v>166</v>
      </c>
      <c r="V2301" t="s">
        <v>618</v>
      </c>
      <c r="W2301" s="75" t="s">
        <v>163</v>
      </c>
      <c r="X2301" s="86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32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5" t="s">
        <v>162</v>
      </c>
      <c r="U2302" s="75" t="s">
        <v>160</v>
      </c>
      <c r="V2302" t="s">
        <v>618</v>
      </c>
      <c r="W2302" s="75" t="s">
        <v>176</v>
      </c>
      <c r="X2302" s="86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32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5" t="s">
        <v>154</v>
      </c>
      <c r="U2303" s="75" t="s">
        <v>160</v>
      </c>
      <c r="V2303" t="s">
        <v>618</v>
      </c>
      <c r="W2303" s="75" t="s">
        <v>162</v>
      </c>
      <c r="X2303" s="86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32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5" t="s">
        <v>151</v>
      </c>
      <c r="U2304" s="75" t="s">
        <v>166</v>
      </c>
      <c r="V2304" t="s">
        <v>618</v>
      </c>
      <c r="W2304" s="75" t="s">
        <v>155</v>
      </c>
      <c r="X2304" s="86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32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5" t="s">
        <v>151</v>
      </c>
      <c r="U2305" s="75" t="s">
        <v>166</v>
      </c>
      <c r="V2305" t="s">
        <v>618</v>
      </c>
      <c r="W2305" s="75" t="s">
        <v>154</v>
      </c>
      <c r="X2305" s="86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32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5" t="s">
        <v>151</v>
      </c>
      <c r="U2306" s="75" t="s">
        <v>166</v>
      </c>
      <c r="V2306" t="s">
        <v>618</v>
      </c>
      <c r="W2306" s="75" t="s">
        <v>152</v>
      </c>
      <c r="X2306" s="86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32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5" t="s">
        <v>151</v>
      </c>
      <c r="U2307" s="75" t="s">
        <v>166</v>
      </c>
      <c r="V2307" t="s">
        <v>618</v>
      </c>
      <c r="W2307" s="75" t="s">
        <v>153</v>
      </c>
      <c r="X2307" s="86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32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5" t="s">
        <v>151</v>
      </c>
      <c r="U2308" s="75" t="s">
        <v>166</v>
      </c>
      <c r="V2308" t="s">
        <v>618</v>
      </c>
      <c r="W2308" s="75" t="s">
        <v>170</v>
      </c>
      <c r="X2308" s="86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32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5" t="s">
        <v>150</v>
      </c>
      <c r="U2309" s="75" t="s">
        <v>166</v>
      </c>
      <c r="V2309" t="s">
        <v>618</v>
      </c>
      <c r="W2309" s="75" t="s">
        <v>152</v>
      </c>
      <c r="X2309" s="86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32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5" t="s">
        <v>162</v>
      </c>
      <c r="U2310" s="75" t="s">
        <v>160</v>
      </c>
      <c r="V2310" t="s">
        <v>618</v>
      </c>
      <c r="W2310" s="75" t="s">
        <v>169</v>
      </c>
      <c r="X2310" s="86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32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5" t="s">
        <v>170</v>
      </c>
      <c r="U2311" s="75" t="s">
        <v>160</v>
      </c>
      <c r="V2311" t="s">
        <v>618</v>
      </c>
      <c r="W2311" s="75" t="s">
        <v>176</v>
      </c>
      <c r="X2311" s="86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32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5" t="s">
        <v>152</v>
      </c>
      <c r="U2312" s="75" t="s">
        <v>161</v>
      </c>
      <c r="V2312" t="s">
        <v>618</v>
      </c>
      <c r="W2312" s="75" t="s">
        <v>153</v>
      </c>
      <c r="X2312" s="86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32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5" t="s">
        <v>150</v>
      </c>
      <c r="U2313" s="75" t="s">
        <v>166</v>
      </c>
      <c r="V2313" t="s">
        <v>618</v>
      </c>
      <c r="W2313" s="75" t="s">
        <v>154</v>
      </c>
      <c r="X2313" s="86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32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5" t="s">
        <v>170</v>
      </c>
      <c r="U2314" s="75" t="s">
        <v>160</v>
      </c>
      <c r="V2314" t="s">
        <v>618</v>
      </c>
      <c r="W2314" s="75" t="s">
        <v>164</v>
      </c>
      <c r="X2314" s="86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32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5" t="s">
        <v>151</v>
      </c>
      <c r="U2315" s="75" t="s">
        <v>166</v>
      </c>
      <c r="V2315" t="s">
        <v>618</v>
      </c>
      <c r="W2315" s="75" t="s">
        <v>150</v>
      </c>
      <c r="X2315" s="86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32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5" t="s">
        <v>155</v>
      </c>
      <c r="U2316" s="75" t="s">
        <v>161</v>
      </c>
      <c r="V2316" t="s">
        <v>618</v>
      </c>
      <c r="W2316" s="75" t="s">
        <v>167</v>
      </c>
      <c r="X2316" s="86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32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5" t="s">
        <v>151</v>
      </c>
      <c r="U2317" s="75" t="s">
        <v>166</v>
      </c>
      <c r="V2317" t="s">
        <v>618</v>
      </c>
      <c r="W2317" s="75" t="s">
        <v>169</v>
      </c>
      <c r="X2317" s="86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32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5" t="s">
        <v>151</v>
      </c>
      <c r="U2318" s="75" t="s">
        <v>166</v>
      </c>
      <c r="V2318" t="s">
        <v>618</v>
      </c>
      <c r="W2318" s="75" t="s">
        <v>149</v>
      </c>
      <c r="X2318" s="86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32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5" t="s">
        <v>154</v>
      </c>
      <c r="U2319" s="75" t="s">
        <v>160</v>
      </c>
      <c r="V2319" t="s">
        <v>618</v>
      </c>
      <c r="W2319" s="75" t="s">
        <v>151</v>
      </c>
      <c r="X2319" s="86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32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5" t="s">
        <v>165</v>
      </c>
      <c r="U2320" s="75" t="s">
        <v>160</v>
      </c>
      <c r="V2320" t="s">
        <v>618</v>
      </c>
      <c r="W2320" s="75" t="s">
        <v>165</v>
      </c>
      <c r="X2320" s="86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32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5" t="s">
        <v>162</v>
      </c>
      <c r="U2321" s="75" t="s">
        <v>160</v>
      </c>
      <c r="V2321" t="s">
        <v>618</v>
      </c>
      <c r="W2321" s="75" t="s">
        <v>162</v>
      </c>
      <c r="X2321" s="86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32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5" t="s">
        <v>162</v>
      </c>
      <c r="U2322" s="75" t="s">
        <v>160</v>
      </c>
      <c r="V2322" t="s">
        <v>618</v>
      </c>
      <c r="W2322" s="75" t="s">
        <v>154</v>
      </c>
      <c r="X2322" s="86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32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5" t="s">
        <v>162</v>
      </c>
      <c r="U2323" s="75" t="s">
        <v>160</v>
      </c>
      <c r="V2323" t="s">
        <v>618</v>
      </c>
      <c r="W2323" s="75" t="s">
        <v>226</v>
      </c>
      <c r="X2323" s="86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32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5" t="s">
        <v>154</v>
      </c>
      <c r="U2324" s="75" t="s">
        <v>160</v>
      </c>
      <c r="V2324" t="s">
        <v>618</v>
      </c>
      <c r="W2324" s="75" t="s">
        <v>170</v>
      </c>
      <c r="X2324" s="86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32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5" t="s">
        <v>162</v>
      </c>
      <c r="U2325" s="75" t="s">
        <v>160</v>
      </c>
      <c r="V2325" t="s">
        <v>618</v>
      </c>
      <c r="W2325" s="75" t="s">
        <v>176</v>
      </c>
      <c r="X2325" s="86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32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5" t="s">
        <v>150</v>
      </c>
      <c r="U2326" s="75" t="s">
        <v>166</v>
      </c>
      <c r="V2326" t="s">
        <v>618</v>
      </c>
      <c r="W2326" s="75" t="s">
        <v>155</v>
      </c>
      <c r="X2326" s="86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32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5" t="s">
        <v>155</v>
      </c>
      <c r="U2327" s="75" t="s">
        <v>161</v>
      </c>
      <c r="V2327" t="s">
        <v>618</v>
      </c>
      <c r="W2327" s="75" t="s">
        <v>151</v>
      </c>
      <c r="X2327" s="86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32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5" t="s">
        <v>151</v>
      </c>
      <c r="U2328" s="75" t="s">
        <v>166</v>
      </c>
      <c r="V2328" t="s">
        <v>618</v>
      </c>
      <c r="W2328" s="75" t="s">
        <v>162</v>
      </c>
      <c r="X2328" s="86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32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5" t="s">
        <v>151</v>
      </c>
      <c r="U2329" s="75" t="s">
        <v>166</v>
      </c>
      <c r="V2329" t="s">
        <v>618</v>
      </c>
      <c r="W2329" s="75" t="s">
        <v>167</v>
      </c>
      <c r="X2329" s="86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32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5" t="s">
        <v>165</v>
      </c>
      <c r="U2330" s="75" t="s">
        <v>160</v>
      </c>
      <c r="V2330" t="s">
        <v>618</v>
      </c>
      <c r="W2330" s="75" t="s">
        <v>152</v>
      </c>
      <c r="X2330" s="86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32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5" t="s">
        <v>170</v>
      </c>
      <c r="U2331" s="75" t="s">
        <v>160</v>
      </c>
      <c r="V2331" t="s">
        <v>618</v>
      </c>
      <c r="W2331" s="75" t="s">
        <v>359</v>
      </c>
      <c r="X2331" s="86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32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5" t="s">
        <v>149</v>
      </c>
      <c r="U2332" s="75" t="s">
        <v>166</v>
      </c>
      <c r="V2332" t="s">
        <v>618</v>
      </c>
      <c r="W2332" s="75" t="s">
        <v>170</v>
      </c>
      <c r="X2332" s="86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32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5" t="s">
        <v>170</v>
      </c>
      <c r="U2333" s="75" t="s">
        <v>160</v>
      </c>
      <c r="V2333" t="s">
        <v>618</v>
      </c>
      <c r="W2333" s="75" t="s">
        <v>359</v>
      </c>
      <c r="X2333" s="86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32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5" t="s">
        <v>153</v>
      </c>
      <c r="U2334" s="75" t="s">
        <v>161</v>
      </c>
      <c r="V2334" t="s">
        <v>618</v>
      </c>
      <c r="W2334" s="75" t="s">
        <v>178</v>
      </c>
      <c r="X2334" s="86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32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5" t="s">
        <v>151</v>
      </c>
      <c r="U2335" s="75" t="s">
        <v>166</v>
      </c>
      <c r="V2335" t="s">
        <v>618</v>
      </c>
      <c r="W2335" s="75" t="s">
        <v>155</v>
      </c>
      <c r="X2335" s="86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32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5" t="s">
        <v>162</v>
      </c>
      <c r="U2336" s="75" t="s">
        <v>160</v>
      </c>
      <c r="V2336" t="s">
        <v>618</v>
      </c>
      <c r="W2336" s="75" t="s">
        <v>152</v>
      </c>
      <c r="X2336" s="86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32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5" t="s">
        <v>154</v>
      </c>
      <c r="U2337" s="75" t="s">
        <v>160</v>
      </c>
      <c r="V2337" t="s">
        <v>618</v>
      </c>
      <c r="W2337" s="75" t="s">
        <v>154</v>
      </c>
      <c r="X2337" s="86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32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5" t="s">
        <v>170</v>
      </c>
      <c r="U2338" s="75" t="s">
        <v>160</v>
      </c>
      <c r="V2338" t="s">
        <v>618</v>
      </c>
      <c r="W2338" s="75" t="s">
        <v>149</v>
      </c>
      <c r="X2338" s="86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32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5" t="s">
        <v>155</v>
      </c>
      <c r="U2339" s="75" t="s">
        <v>161</v>
      </c>
      <c r="V2339" t="s">
        <v>618</v>
      </c>
      <c r="W2339" s="75" t="s">
        <v>150</v>
      </c>
      <c r="X2339" s="86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32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5" t="s">
        <v>152</v>
      </c>
      <c r="U2340" s="75" t="s">
        <v>161</v>
      </c>
      <c r="V2340" t="s">
        <v>618</v>
      </c>
      <c r="W2340" s="75" t="s">
        <v>263</v>
      </c>
      <c r="X2340" s="86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32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5" t="s">
        <v>162</v>
      </c>
      <c r="U2341" s="75" t="s">
        <v>160</v>
      </c>
      <c r="V2341" t="s">
        <v>618</v>
      </c>
      <c r="W2341" s="75" t="s">
        <v>154</v>
      </c>
      <c r="X2341" s="86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32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5" t="s">
        <v>162</v>
      </c>
      <c r="U2342" s="75" t="s">
        <v>160</v>
      </c>
      <c r="V2342" t="s">
        <v>618</v>
      </c>
      <c r="W2342" s="75" t="s">
        <v>152</v>
      </c>
      <c r="X2342" s="86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32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5" t="s">
        <v>162</v>
      </c>
      <c r="U2343" s="75" t="s">
        <v>160</v>
      </c>
      <c r="V2343" t="s">
        <v>618</v>
      </c>
      <c r="W2343" s="75" t="s">
        <v>149</v>
      </c>
      <c r="X2343" s="86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32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5" t="s">
        <v>150</v>
      </c>
      <c r="U2344" s="75" t="s">
        <v>166</v>
      </c>
      <c r="V2344" t="s">
        <v>618</v>
      </c>
      <c r="W2344" s="75" t="s">
        <v>154</v>
      </c>
      <c r="X2344" s="86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32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5" t="s">
        <v>151</v>
      </c>
      <c r="U2345" s="75" t="s">
        <v>166</v>
      </c>
      <c r="V2345" t="s">
        <v>618</v>
      </c>
      <c r="W2345" s="75" t="s">
        <v>168</v>
      </c>
      <c r="X2345" s="86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32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5" t="s">
        <v>154</v>
      </c>
      <c r="U2346" s="75" t="s">
        <v>160</v>
      </c>
      <c r="V2346" t="s">
        <v>618</v>
      </c>
      <c r="W2346" s="75" t="s">
        <v>151</v>
      </c>
      <c r="X2346" s="86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32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5" t="s">
        <v>155</v>
      </c>
      <c r="U2347" s="75" t="s">
        <v>161</v>
      </c>
      <c r="V2347" t="s">
        <v>618</v>
      </c>
      <c r="W2347" s="75" t="s">
        <v>162</v>
      </c>
      <c r="X2347" s="86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32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5" t="s">
        <v>162</v>
      </c>
      <c r="U2348" s="75" t="s">
        <v>160</v>
      </c>
      <c r="V2348" t="s">
        <v>618</v>
      </c>
      <c r="W2348" s="75" t="s">
        <v>151</v>
      </c>
      <c r="X2348" s="86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32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5" t="s">
        <v>162</v>
      </c>
      <c r="U2349" s="75" t="s">
        <v>160</v>
      </c>
      <c r="V2349" t="s">
        <v>618</v>
      </c>
      <c r="W2349" s="75" t="s">
        <v>162</v>
      </c>
      <c r="X2349" s="86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32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5" t="s">
        <v>162</v>
      </c>
      <c r="U2350" s="75" t="s">
        <v>160</v>
      </c>
      <c r="V2350" t="s">
        <v>618</v>
      </c>
      <c r="W2350" s="75" t="s">
        <v>150</v>
      </c>
      <c r="X2350" s="86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32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5" t="s">
        <v>154</v>
      </c>
      <c r="U2351" s="75" t="s">
        <v>160</v>
      </c>
      <c r="V2351" t="s">
        <v>618</v>
      </c>
      <c r="W2351" s="75" t="s">
        <v>149</v>
      </c>
      <c r="X2351" s="86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32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5" t="s">
        <v>170</v>
      </c>
      <c r="U2352" s="75" t="s">
        <v>160</v>
      </c>
      <c r="V2352" t="s">
        <v>618</v>
      </c>
      <c r="W2352" s="75" t="s">
        <v>152</v>
      </c>
      <c r="X2352" s="86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32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5" t="s">
        <v>151</v>
      </c>
      <c r="U2353" s="75" t="s">
        <v>166</v>
      </c>
      <c r="V2353" t="s">
        <v>618</v>
      </c>
      <c r="W2353" s="75" t="s">
        <v>152</v>
      </c>
      <c r="X2353" s="86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32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5" t="s">
        <v>152</v>
      </c>
      <c r="U2354" s="75" t="s">
        <v>161</v>
      </c>
      <c r="V2354" t="s">
        <v>618</v>
      </c>
      <c r="W2354" s="75" t="s">
        <v>154</v>
      </c>
      <c r="X2354" s="86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32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5" t="s">
        <v>153</v>
      </c>
      <c r="U2355" s="75" t="s">
        <v>161</v>
      </c>
      <c r="V2355" t="s">
        <v>618</v>
      </c>
      <c r="W2355" s="75" t="s">
        <v>149</v>
      </c>
      <c r="X2355" s="86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32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5" t="s">
        <v>151</v>
      </c>
      <c r="U2356" s="75" t="s">
        <v>166</v>
      </c>
      <c r="V2356" t="s">
        <v>618</v>
      </c>
      <c r="W2356" s="75" t="s">
        <v>155</v>
      </c>
      <c r="X2356" s="86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32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5" t="s">
        <v>151</v>
      </c>
      <c r="U2357" s="75" t="s">
        <v>166</v>
      </c>
      <c r="V2357" t="s">
        <v>618</v>
      </c>
      <c r="W2357" s="75" t="s">
        <v>154</v>
      </c>
      <c r="X2357" s="86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32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5" t="s">
        <v>151</v>
      </c>
      <c r="U2358" s="75" t="s">
        <v>166</v>
      </c>
      <c r="V2358" t="s">
        <v>618</v>
      </c>
      <c r="W2358" s="75" t="s">
        <v>176</v>
      </c>
      <c r="X2358" s="86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32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5" t="s">
        <v>163</v>
      </c>
      <c r="U2359" s="75" t="s">
        <v>161</v>
      </c>
      <c r="V2359" t="s">
        <v>618</v>
      </c>
      <c r="W2359" s="75" t="s">
        <v>155</v>
      </c>
      <c r="X2359" s="86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32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5" t="s">
        <v>149</v>
      </c>
      <c r="U2360" s="75" t="s">
        <v>166</v>
      </c>
      <c r="V2360" t="s">
        <v>618</v>
      </c>
      <c r="W2360" s="75" t="s">
        <v>175</v>
      </c>
      <c r="X2360" s="86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32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5" t="s">
        <v>151</v>
      </c>
      <c r="U2361" s="75" t="s">
        <v>166</v>
      </c>
      <c r="V2361" t="s">
        <v>618</v>
      </c>
      <c r="W2361" s="75" t="s">
        <v>150</v>
      </c>
      <c r="X2361" s="86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32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5" t="s">
        <v>150</v>
      </c>
      <c r="U2362" s="75" t="s">
        <v>166</v>
      </c>
      <c r="V2362" t="s">
        <v>618</v>
      </c>
      <c r="W2362" s="75" t="s">
        <v>162</v>
      </c>
      <c r="X2362" s="86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32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5" t="s">
        <v>162</v>
      </c>
      <c r="U2363" s="75" t="s">
        <v>160</v>
      </c>
      <c r="V2363" t="s">
        <v>618</v>
      </c>
      <c r="W2363" s="75" t="s">
        <v>176</v>
      </c>
      <c r="X2363" s="86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32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5" t="s">
        <v>168</v>
      </c>
      <c r="U2364" s="75" t="s">
        <v>160</v>
      </c>
      <c r="V2364" t="s">
        <v>618</v>
      </c>
      <c r="W2364" s="75" t="s">
        <v>360</v>
      </c>
      <c r="X2364" s="86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32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5" t="s">
        <v>153</v>
      </c>
      <c r="U2365" s="75" t="s">
        <v>161</v>
      </c>
      <c r="V2365" t="s">
        <v>618</v>
      </c>
      <c r="W2365" s="75" t="s">
        <v>149</v>
      </c>
      <c r="X2365" s="86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32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5" t="s">
        <v>151</v>
      </c>
      <c r="U2366" s="75" t="s">
        <v>166</v>
      </c>
      <c r="V2366" t="s">
        <v>618</v>
      </c>
      <c r="W2366" s="75" t="s">
        <v>155</v>
      </c>
      <c r="X2366" s="86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32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5" t="s">
        <v>359</v>
      </c>
      <c r="U2367" s="75" t="s">
        <v>160</v>
      </c>
      <c r="V2367" t="s">
        <v>618</v>
      </c>
      <c r="W2367" s="75" t="s">
        <v>168</v>
      </c>
      <c r="X2367" s="86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32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5" t="s">
        <v>359</v>
      </c>
      <c r="U2368" s="75" t="s">
        <v>160</v>
      </c>
      <c r="V2368" t="s">
        <v>618</v>
      </c>
      <c r="W2368" s="75" t="s">
        <v>175</v>
      </c>
      <c r="X2368" s="86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32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5" t="s">
        <v>153</v>
      </c>
      <c r="U2369" s="75" t="s">
        <v>161</v>
      </c>
      <c r="V2369" t="s">
        <v>618</v>
      </c>
      <c r="W2369" s="75" t="s">
        <v>151</v>
      </c>
      <c r="X2369" s="86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32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5" t="s">
        <v>154</v>
      </c>
      <c r="U2370" s="75" t="s">
        <v>160</v>
      </c>
      <c r="V2370" t="s">
        <v>618</v>
      </c>
      <c r="W2370" s="75" t="s">
        <v>154</v>
      </c>
      <c r="X2370" s="86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32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5" t="s">
        <v>151</v>
      </c>
      <c r="U2371" s="75" t="s">
        <v>166</v>
      </c>
      <c r="V2371" t="s">
        <v>618</v>
      </c>
      <c r="W2371" s="75" t="s">
        <v>162</v>
      </c>
      <c r="X2371" s="86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32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5" t="s">
        <v>164</v>
      </c>
      <c r="U2372" s="75" t="s">
        <v>160</v>
      </c>
      <c r="V2372" t="s">
        <v>618</v>
      </c>
      <c r="W2372" s="75" t="s">
        <v>149</v>
      </c>
      <c r="X2372" s="86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32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5" t="s">
        <v>149</v>
      </c>
      <c r="U2373" s="75" t="s">
        <v>166</v>
      </c>
      <c r="V2373" t="s">
        <v>618</v>
      </c>
      <c r="W2373" s="75" t="s">
        <v>152</v>
      </c>
      <c r="X2373" s="86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32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5" t="s">
        <v>150</v>
      </c>
      <c r="U2374" s="75" t="s">
        <v>166</v>
      </c>
      <c r="V2374" t="s">
        <v>618</v>
      </c>
      <c r="W2374" s="75" t="s">
        <v>393</v>
      </c>
      <c r="X2374" s="86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32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5" t="s">
        <v>170</v>
      </c>
      <c r="U2375" s="75" t="s">
        <v>160</v>
      </c>
      <c r="V2375" t="s">
        <v>618</v>
      </c>
      <c r="W2375" s="75" t="s">
        <v>152</v>
      </c>
      <c r="X2375" s="86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32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5" t="s">
        <v>170</v>
      </c>
      <c r="U2376" s="75" t="s">
        <v>160</v>
      </c>
      <c r="V2376" t="s">
        <v>618</v>
      </c>
      <c r="W2376" s="75" t="s">
        <v>447</v>
      </c>
      <c r="X2376" s="86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32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5" t="s">
        <v>162</v>
      </c>
      <c r="U2377" s="75" t="s">
        <v>160</v>
      </c>
      <c r="V2377" t="s">
        <v>618</v>
      </c>
      <c r="W2377" s="75" t="s">
        <v>164</v>
      </c>
      <c r="X2377" s="86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32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5" t="s">
        <v>168</v>
      </c>
      <c r="U2378" s="75" t="s">
        <v>160</v>
      </c>
      <c r="V2378" t="s">
        <v>618</v>
      </c>
      <c r="W2378" s="75" t="s">
        <v>151</v>
      </c>
      <c r="X2378" s="86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32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5" t="s">
        <v>151</v>
      </c>
      <c r="U2379" s="75" t="s">
        <v>166</v>
      </c>
      <c r="V2379" t="s">
        <v>618</v>
      </c>
      <c r="W2379" s="75" t="s">
        <v>149</v>
      </c>
      <c r="X2379" s="86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32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5" t="s">
        <v>162</v>
      </c>
      <c r="U2380" s="75" t="s">
        <v>160</v>
      </c>
      <c r="V2380" t="s">
        <v>618</v>
      </c>
      <c r="W2380" s="75" t="s">
        <v>162</v>
      </c>
      <c r="X2380" s="86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32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5" t="s">
        <v>155</v>
      </c>
      <c r="U2381" s="75" t="s">
        <v>161</v>
      </c>
      <c r="V2381" t="s">
        <v>618</v>
      </c>
      <c r="W2381" s="75" t="s">
        <v>162</v>
      </c>
      <c r="X2381" s="86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32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5" t="s">
        <v>151</v>
      </c>
      <c r="U2382" s="75" t="s">
        <v>166</v>
      </c>
      <c r="V2382" t="s">
        <v>618</v>
      </c>
      <c r="W2382" s="75" t="s">
        <v>178</v>
      </c>
      <c r="X2382" s="86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32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5" t="s">
        <v>151</v>
      </c>
      <c r="U2383" s="75" t="s">
        <v>166</v>
      </c>
      <c r="V2383" t="s">
        <v>618</v>
      </c>
      <c r="W2383" s="75" t="s">
        <v>169</v>
      </c>
      <c r="X2383" s="86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32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5" t="s">
        <v>162</v>
      </c>
      <c r="U2384" s="75" t="s">
        <v>160</v>
      </c>
      <c r="V2384" t="s">
        <v>618</v>
      </c>
      <c r="W2384" s="75" t="s">
        <v>162</v>
      </c>
      <c r="X2384" s="86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32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5" t="s">
        <v>152</v>
      </c>
      <c r="U2385" s="75" t="s">
        <v>161</v>
      </c>
      <c r="V2385" t="s">
        <v>618</v>
      </c>
      <c r="W2385" s="75" t="s">
        <v>149</v>
      </c>
      <c r="X2385" s="86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32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5" t="s">
        <v>162</v>
      </c>
      <c r="U2386" s="75" t="s">
        <v>160</v>
      </c>
      <c r="V2386" t="s">
        <v>618</v>
      </c>
      <c r="W2386" s="75" t="s">
        <v>154</v>
      </c>
      <c r="X2386" s="86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32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5" t="s">
        <v>151</v>
      </c>
      <c r="U2387" s="75" t="s">
        <v>166</v>
      </c>
      <c r="V2387" t="s">
        <v>618</v>
      </c>
      <c r="W2387" s="75" t="s">
        <v>151</v>
      </c>
      <c r="X2387" s="86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32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5" t="s">
        <v>152</v>
      </c>
      <c r="U2388" s="75" t="s">
        <v>161</v>
      </c>
      <c r="V2388" t="s">
        <v>618</v>
      </c>
      <c r="W2388" s="75" t="s">
        <v>172</v>
      </c>
      <c r="X2388" s="86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32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5" t="s">
        <v>151</v>
      </c>
      <c r="U2389" s="75" t="s">
        <v>166</v>
      </c>
      <c r="V2389" t="s">
        <v>618</v>
      </c>
      <c r="W2389" s="75" t="s">
        <v>155</v>
      </c>
      <c r="X2389" s="86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32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5" t="s">
        <v>168</v>
      </c>
      <c r="U2390" s="75" t="s">
        <v>160</v>
      </c>
      <c r="V2390" t="s">
        <v>618</v>
      </c>
      <c r="W2390" s="75" t="s">
        <v>170</v>
      </c>
      <c r="X2390" s="86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32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5" t="s">
        <v>154</v>
      </c>
      <c r="U2391" s="75" t="s">
        <v>160</v>
      </c>
      <c r="V2391" t="s">
        <v>618</v>
      </c>
      <c r="W2391" s="75" t="s">
        <v>170</v>
      </c>
      <c r="X2391" s="86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32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5" t="s">
        <v>170</v>
      </c>
      <c r="U2392" s="75" t="s">
        <v>160</v>
      </c>
      <c r="V2392" t="s">
        <v>618</v>
      </c>
      <c r="W2392" s="75" t="s">
        <v>151</v>
      </c>
      <c r="X2392" s="86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32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5" t="s">
        <v>154</v>
      </c>
      <c r="U2393" s="75" t="s">
        <v>160</v>
      </c>
      <c r="V2393" t="s">
        <v>618</v>
      </c>
      <c r="W2393" s="75" t="s">
        <v>151</v>
      </c>
      <c r="X2393" s="86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32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5" t="s">
        <v>151</v>
      </c>
      <c r="U2394" s="75" t="s">
        <v>166</v>
      </c>
      <c r="V2394" t="s">
        <v>618</v>
      </c>
      <c r="W2394" s="75" t="s">
        <v>151</v>
      </c>
      <c r="X2394" s="86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32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5" t="s">
        <v>162</v>
      </c>
      <c r="U2395" s="75" t="s">
        <v>160</v>
      </c>
      <c r="V2395" t="s">
        <v>618</v>
      </c>
      <c r="W2395" s="75" t="s">
        <v>152</v>
      </c>
      <c r="X2395" s="86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32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5" t="s">
        <v>151</v>
      </c>
      <c r="U2396" s="75" t="s">
        <v>166</v>
      </c>
      <c r="V2396" t="s">
        <v>618</v>
      </c>
      <c r="W2396" s="75" t="s">
        <v>170</v>
      </c>
      <c r="X2396" s="86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32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5" t="s">
        <v>151</v>
      </c>
      <c r="U2397" s="75" t="s">
        <v>166</v>
      </c>
      <c r="V2397" t="s">
        <v>618</v>
      </c>
      <c r="W2397" s="75" t="s">
        <v>151</v>
      </c>
      <c r="X2397" s="86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32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5" t="s">
        <v>162</v>
      </c>
      <c r="U2398" s="75" t="s">
        <v>160</v>
      </c>
      <c r="V2398" t="s">
        <v>618</v>
      </c>
      <c r="W2398" s="75" t="s">
        <v>154</v>
      </c>
      <c r="X2398" s="86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32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5" t="s">
        <v>162</v>
      </c>
      <c r="U2399" s="75" t="s">
        <v>160</v>
      </c>
      <c r="V2399" t="s">
        <v>618</v>
      </c>
      <c r="W2399" s="75" t="s">
        <v>162</v>
      </c>
      <c r="X2399" s="86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32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5" t="s">
        <v>150</v>
      </c>
      <c r="U2400" s="75" t="s">
        <v>166</v>
      </c>
      <c r="V2400" t="s">
        <v>619</v>
      </c>
      <c r="W2400" s="75" t="s">
        <v>484</v>
      </c>
      <c r="X2400" s="86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32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5" t="s">
        <v>155</v>
      </c>
      <c r="U2401" s="75" t="s">
        <v>161</v>
      </c>
      <c r="V2401" t="s">
        <v>619</v>
      </c>
      <c r="W2401" s="75" t="s">
        <v>152</v>
      </c>
      <c r="X2401" s="86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32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5" t="s">
        <v>165</v>
      </c>
      <c r="U2402" s="75" t="s">
        <v>160</v>
      </c>
      <c r="V2402" t="s">
        <v>619</v>
      </c>
      <c r="W2402" s="75" t="s">
        <v>150</v>
      </c>
      <c r="X2402" s="86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32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5" t="s">
        <v>150</v>
      </c>
      <c r="U2403" s="75" t="s">
        <v>166</v>
      </c>
      <c r="V2403" t="s">
        <v>619</v>
      </c>
      <c r="W2403" s="75" t="s">
        <v>153</v>
      </c>
      <c r="X2403" s="86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32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5" t="s">
        <v>151</v>
      </c>
      <c r="U2404" s="75" t="s">
        <v>166</v>
      </c>
      <c r="V2404" t="s">
        <v>619</v>
      </c>
      <c r="W2404" s="75" t="s">
        <v>175</v>
      </c>
      <c r="X2404" s="86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32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5" t="s">
        <v>170</v>
      </c>
      <c r="U2405" s="75" t="s">
        <v>160</v>
      </c>
      <c r="V2405" t="s">
        <v>619</v>
      </c>
      <c r="W2405" s="75" t="s">
        <v>162</v>
      </c>
      <c r="X2405" s="86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32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5" t="s">
        <v>155</v>
      </c>
      <c r="U2406" s="75" t="s">
        <v>161</v>
      </c>
      <c r="V2406" t="s">
        <v>619</v>
      </c>
      <c r="W2406" s="75" t="s">
        <v>162</v>
      </c>
      <c r="X2406" s="86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32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5" t="s">
        <v>152</v>
      </c>
      <c r="U2407" s="75" t="s">
        <v>161</v>
      </c>
      <c r="V2407" t="s">
        <v>619</v>
      </c>
      <c r="W2407" s="75" t="s">
        <v>163</v>
      </c>
      <c r="X2407" s="86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32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5" t="s">
        <v>155</v>
      </c>
      <c r="U2408" s="75" t="s">
        <v>161</v>
      </c>
      <c r="V2408" t="s">
        <v>619</v>
      </c>
      <c r="W2408" s="75" t="s">
        <v>275</v>
      </c>
      <c r="X2408" s="86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32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5" t="s">
        <v>151</v>
      </c>
      <c r="U2409" s="75" t="s">
        <v>166</v>
      </c>
      <c r="V2409" t="s">
        <v>619</v>
      </c>
      <c r="W2409" s="75" t="s">
        <v>155</v>
      </c>
      <c r="X2409" s="86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32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5" t="s">
        <v>151</v>
      </c>
      <c r="U2410" s="75" t="s">
        <v>166</v>
      </c>
      <c r="V2410" t="s">
        <v>619</v>
      </c>
      <c r="W2410" s="75" t="s">
        <v>167</v>
      </c>
      <c r="X2410" s="86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32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5" t="s">
        <v>152</v>
      </c>
      <c r="U2411" s="75" t="s">
        <v>161</v>
      </c>
      <c r="V2411" t="s">
        <v>619</v>
      </c>
      <c r="W2411" s="75" t="s">
        <v>155</v>
      </c>
      <c r="X2411" s="86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32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5" t="s">
        <v>151</v>
      </c>
      <c r="U2412" s="75" t="s">
        <v>166</v>
      </c>
      <c r="V2412" t="s">
        <v>619</v>
      </c>
      <c r="W2412" s="75" t="s">
        <v>168</v>
      </c>
      <c r="X2412" s="86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32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5" t="s">
        <v>162</v>
      </c>
      <c r="U2413" s="75" t="s">
        <v>160</v>
      </c>
      <c r="V2413" t="s">
        <v>619</v>
      </c>
      <c r="W2413" s="75" t="s">
        <v>170</v>
      </c>
      <c r="X2413" s="86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32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5" t="s">
        <v>162</v>
      </c>
      <c r="U2414" s="75" t="s">
        <v>160</v>
      </c>
      <c r="V2414" t="s">
        <v>619</v>
      </c>
      <c r="W2414" s="75" t="s">
        <v>164</v>
      </c>
      <c r="X2414" s="86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32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5" t="s">
        <v>151</v>
      </c>
      <c r="U2415" s="75" t="s">
        <v>166</v>
      </c>
      <c r="V2415" t="s">
        <v>619</v>
      </c>
      <c r="W2415" s="75" t="s">
        <v>150</v>
      </c>
      <c r="X2415" s="86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32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5" t="s">
        <v>155</v>
      </c>
      <c r="U2416" s="75" t="s">
        <v>161</v>
      </c>
      <c r="V2416" t="s">
        <v>619</v>
      </c>
      <c r="W2416" s="75" t="s">
        <v>170</v>
      </c>
      <c r="X2416" s="86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32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5" t="s">
        <v>151</v>
      </c>
      <c r="U2417" s="75" t="s">
        <v>166</v>
      </c>
      <c r="V2417" t="s">
        <v>619</v>
      </c>
      <c r="W2417" s="75" t="s">
        <v>152</v>
      </c>
      <c r="X2417" s="86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32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5" t="s">
        <v>149</v>
      </c>
      <c r="U2418" s="75" t="s">
        <v>166</v>
      </c>
      <c r="V2418" t="s">
        <v>619</v>
      </c>
      <c r="W2418" s="75" t="s">
        <v>150</v>
      </c>
      <c r="X2418" s="86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32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5" t="s">
        <v>149</v>
      </c>
      <c r="U2419" s="75" t="s">
        <v>166</v>
      </c>
      <c r="V2419" t="s">
        <v>619</v>
      </c>
      <c r="W2419" s="75" t="s">
        <v>149</v>
      </c>
      <c r="X2419" s="86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32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5" t="s">
        <v>154</v>
      </c>
      <c r="U2420" s="75" t="s">
        <v>160</v>
      </c>
      <c r="V2420" t="s">
        <v>619</v>
      </c>
      <c r="W2420" s="75" t="s">
        <v>162</v>
      </c>
      <c r="X2420" s="86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32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5" t="s">
        <v>149</v>
      </c>
      <c r="U2421" s="75" t="s">
        <v>166</v>
      </c>
      <c r="V2421" t="s">
        <v>619</v>
      </c>
      <c r="W2421" s="75" t="s">
        <v>151</v>
      </c>
      <c r="X2421" s="86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32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5" t="s">
        <v>162</v>
      </c>
      <c r="U2422" s="75" t="s">
        <v>160</v>
      </c>
      <c r="V2422" t="s">
        <v>619</v>
      </c>
      <c r="W2422" s="75" t="s">
        <v>170</v>
      </c>
      <c r="X2422" s="86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32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5" t="s">
        <v>165</v>
      </c>
      <c r="U2423" s="75" t="s">
        <v>160</v>
      </c>
      <c r="V2423" t="s">
        <v>619</v>
      </c>
      <c r="W2423" s="75" t="s">
        <v>176</v>
      </c>
      <c r="X2423" s="86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32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5" t="s">
        <v>149</v>
      </c>
      <c r="U2424" s="75" t="s">
        <v>166</v>
      </c>
      <c r="V2424" t="s">
        <v>619</v>
      </c>
      <c r="W2424" s="75" t="s">
        <v>149</v>
      </c>
      <c r="X2424" s="86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32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5" t="s">
        <v>151</v>
      </c>
      <c r="U2425" s="75" t="s">
        <v>166</v>
      </c>
      <c r="V2425" t="s">
        <v>619</v>
      </c>
      <c r="W2425" s="75" t="s">
        <v>155</v>
      </c>
      <c r="X2425" s="86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32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5" t="s">
        <v>163</v>
      </c>
      <c r="U2426" s="75" t="s">
        <v>161</v>
      </c>
      <c r="V2426" t="s">
        <v>619</v>
      </c>
      <c r="W2426" s="75" t="s">
        <v>152</v>
      </c>
      <c r="X2426" s="86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32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5" t="s">
        <v>154</v>
      </c>
      <c r="U2427" s="75" t="s">
        <v>160</v>
      </c>
      <c r="V2427" t="s">
        <v>619</v>
      </c>
      <c r="W2427" s="75" t="s">
        <v>155</v>
      </c>
      <c r="X2427" s="86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32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5" t="s">
        <v>155</v>
      </c>
      <c r="U2428" s="75" t="s">
        <v>161</v>
      </c>
      <c r="V2428" t="s">
        <v>619</v>
      </c>
      <c r="W2428" s="75" t="s">
        <v>152</v>
      </c>
      <c r="X2428" s="86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32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5" t="s">
        <v>151</v>
      </c>
      <c r="U2429" s="75" t="s">
        <v>166</v>
      </c>
      <c r="V2429" t="s">
        <v>619</v>
      </c>
      <c r="W2429" s="75" t="s">
        <v>176</v>
      </c>
      <c r="X2429" s="86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32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5" t="s">
        <v>162</v>
      </c>
      <c r="U2430" s="75" t="s">
        <v>160</v>
      </c>
      <c r="V2430" t="s">
        <v>619</v>
      </c>
      <c r="W2430" s="75" t="s">
        <v>226</v>
      </c>
      <c r="X2430" s="86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32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5" t="s">
        <v>162</v>
      </c>
      <c r="U2431" s="75" t="s">
        <v>160</v>
      </c>
      <c r="V2431" t="s">
        <v>619</v>
      </c>
      <c r="W2431" s="75" t="s">
        <v>152</v>
      </c>
      <c r="X2431" s="86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32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5" t="s">
        <v>154</v>
      </c>
      <c r="U2432" s="75" t="s">
        <v>160</v>
      </c>
      <c r="V2432" t="s">
        <v>619</v>
      </c>
      <c r="W2432" s="75" t="s">
        <v>391</v>
      </c>
      <c r="X2432" s="86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32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5" t="s">
        <v>151</v>
      </c>
      <c r="U2433" s="75" t="s">
        <v>166</v>
      </c>
      <c r="V2433" t="s">
        <v>619</v>
      </c>
      <c r="W2433" s="75" t="s">
        <v>155</v>
      </c>
      <c r="X2433" s="86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32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5" t="s">
        <v>151</v>
      </c>
      <c r="U2434" s="75" t="s">
        <v>166</v>
      </c>
      <c r="V2434" t="s">
        <v>619</v>
      </c>
      <c r="W2434" s="75" t="s">
        <v>162</v>
      </c>
      <c r="X2434" s="86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32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5" t="s">
        <v>154</v>
      </c>
      <c r="U2435" s="75" t="s">
        <v>160</v>
      </c>
      <c r="V2435" t="s">
        <v>619</v>
      </c>
      <c r="W2435" s="75" t="s">
        <v>151</v>
      </c>
      <c r="X2435" s="86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32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5" t="s">
        <v>151</v>
      </c>
      <c r="U2436" s="75" t="s">
        <v>166</v>
      </c>
      <c r="V2436" t="s">
        <v>619</v>
      </c>
      <c r="W2436" s="75" t="s">
        <v>483</v>
      </c>
      <c r="X2436" s="86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32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5" t="s">
        <v>151</v>
      </c>
      <c r="U2437" s="75" t="s">
        <v>166</v>
      </c>
      <c r="V2437" t="s">
        <v>619</v>
      </c>
      <c r="W2437" s="75" t="s">
        <v>151</v>
      </c>
      <c r="X2437" s="86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32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5" t="s">
        <v>151</v>
      </c>
      <c r="U2438" s="75" t="s">
        <v>166</v>
      </c>
      <c r="V2438" t="s">
        <v>619</v>
      </c>
      <c r="W2438" s="75" t="s">
        <v>176</v>
      </c>
      <c r="X2438" s="86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32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5" t="s">
        <v>151</v>
      </c>
      <c r="U2439" s="75" t="s">
        <v>166</v>
      </c>
      <c r="V2439" t="s">
        <v>619</v>
      </c>
      <c r="W2439" s="75" t="s">
        <v>162</v>
      </c>
      <c r="X2439" s="86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32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5" t="s">
        <v>149</v>
      </c>
      <c r="U2440" s="75" t="s">
        <v>166</v>
      </c>
      <c r="V2440" t="s">
        <v>619</v>
      </c>
      <c r="W2440" s="75" t="s">
        <v>151</v>
      </c>
      <c r="X2440" s="86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32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5" t="s">
        <v>154</v>
      </c>
      <c r="U2441" s="75" t="s">
        <v>160</v>
      </c>
      <c r="V2441" t="s">
        <v>619</v>
      </c>
      <c r="W2441" s="75" t="s">
        <v>155</v>
      </c>
      <c r="X2441" s="86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32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5" t="s">
        <v>151</v>
      </c>
      <c r="U2442" s="75" t="s">
        <v>166</v>
      </c>
      <c r="V2442" t="s">
        <v>619</v>
      </c>
      <c r="W2442" s="75" t="s">
        <v>162</v>
      </c>
      <c r="X2442" s="86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32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5" t="s">
        <v>151</v>
      </c>
      <c r="U2443" s="75" t="s">
        <v>166</v>
      </c>
      <c r="V2443" t="s">
        <v>619</v>
      </c>
      <c r="W2443" s="75" t="s">
        <v>170</v>
      </c>
      <c r="X2443" s="86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32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5" t="s">
        <v>149</v>
      </c>
      <c r="U2444" s="75" t="s">
        <v>166</v>
      </c>
      <c r="V2444" t="s">
        <v>619</v>
      </c>
      <c r="W2444" s="75" t="s">
        <v>151</v>
      </c>
      <c r="X2444" s="86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32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5" t="s">
        <v>170</v>
      </c>
      <c r="U2445" s="75" t="s">
        <v>160</v>
      </c>
      <c r="V2445" t="s">
        <v>619</v>
      </c>
      <c r="W2445" s="75" t="s">
        <v>162</v>
      </c>
      <c r="X2445" s="86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32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5" t="s">
        <v>168</v>
      </c>
      <c r="U2446" s="75" t="s">
        <v>160</v>
      </c>
      <c r="V2446" t="s">
        <v>619</v>
      </c>
      <c r="W2446" s="75" t="s">
        <v>150</v>
      </c>
      <c r="X2446" s="86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32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5" t="s">
        <v>170</v>
      </c>
      <c r="U2447" s="75" t="s">
        <v>160</v>
      </c>
      <c r="V2447" t="s">
        <v>619</v>
      </c>
      <c r="W2447" s="75" t="s">
        <v>170</v>
      </c>
      <c r="X2447" s="86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32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5" t="s">
        <v>155</v>
      </c>
      <c r="U2448" t="str">
        <f>VLOOKUP(T2448,[1]cs_lookup!$A$2:$B$54,2,FALSE)</f>
        <v>2</v>
      </c>
      <c r="V2448" s="119" t="s">
        <v>620</v>
      </c>
      <c r="W2448" s="135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32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5" t="s">
        <v>176</v>
      </c>
      <c r="U2449" t="str">
        <f>VLOOKUP(T2449,[1]cs_lookup!$A$2:$B$54,2,FALSE)</f>
        <v>1</v>
      </c>
      <c r="V2449" s="119" t="s">
        <v>620</v>
      </c>
      <c r="W2449" s="135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32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5" t="s">
        <v>151</v>
      </c>
      <c r="U2450" t="str">
        <f>VLOOKUP(T2450,[1]cs_lookup!$A$2:$B$54,2,FALSE)</f>
        <v>X</v>
      </c>
      <c r="V2450" s="119" t="s">
        <v>620</v>
      </c>
      <c r="W2450" s="135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32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5" t="s">
        <v>162</v>
      </c>
      <c r="U2451" t="str">
        <f>VLOOKUP(T2451,[1]cs_lookup!$A$2:$B$54,2,FALSE)</f>
        <v>1</v>
      </c>
      <c r="V2451" s="119" t="s">
        <v>620</v>
      </c>
      <c r="W2451" s="135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32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5" t="s">
        <v>151</v>
      </c>
      <c r="U2452" t="str">
        <f>VLOOKUP(T2452,[1]cs_lookup!$A$2:$B$54,2,FALSE)</f>
        <v>X</v>
      </c>
      <c r="V2452" s="119" t="s">
        <v>620</v>
      </c>
      <c r="W2452" s="135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32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5" t="s">
        <v>151</v>
      </c>
      <c r="U2453" t="str">
        <f>VLOOKUP(T2453,[1]cs_lookup!$A$2:$B$54,2,FALSE)</f>
        <v>X</v>
      </c>
      <c r="V2453" s="119" t="s">
        <v>620</v>
      </c>
      <c r="W2453" s="135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32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5" t="s">
        <v>153</v>
      </c>
      <c r="U2454" t="str">
        <f>VLOOKUP(T2454,[1]cs_lookup!$A$2:$B$54,2,FALSE)</f>
        <v>2</v>
      </c>
      <c r="V2454" s="119" t="s">
        <v>620</v>
      </c>
      <c r="W2454" s="135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32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5" t="s">
        <v>170</v>
      </c>
      <c r="U2455" t="str">
        <f>VLOOKUP(T2455,[1]cs_lookup!$A$2:$B$54,2,FALSE)</f>
        <v>1</v>
      </c>
      <c r="V2455" s="119" t="s">
        <v>620</v>
      </c>
      <c r="W2455" s="135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32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5" t="s">
        <v>178</v>
      </c>
      <c r="U2456" t="str">
        <f>VLOOKUP(T2456,[1]cs_lookup!$A$2:$B$54,2,FALSE)</f>
        <v>2</v>
      </c>
      <c r="V2456" s="119" t="s">
        <v>620</v>
      </c>
      <c r="W2456" s="135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32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5" t="s">
        <v>162</v>
      </c>
      <c r="U2457" t="str">
        <f>VLOOKUP(T2457,[1]cs_lookup!$A$2:$B$54,2,FALSE)</f>
        <v>1</v>
      </c>
      <c r="V2457" s="119" t="s">
        <v>620</v>
      </c>
      <c r="W2457" s="135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32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5" t="s">
        <v>162</v>
      </c>
      <c r="U2458" t="str">
        <f>VLOOKUP(T2458,[1]cs_lookup!$A$2:$B$54,2,FALSE)</f>
        <v>1</v>
      </c>
      <c r="V2458" s="119" t="s">
        <v>620</v>
      </c>
      <c r="W2458" s="135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32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5" t="s">
        <v>162</v>
      </c>
      <c r="U2459" t="str">
        <f>VLOOKUP(T2459,[1]cs_lookup!$A$2:$B$54,2,FALSE)</f>
        <v>1</v>
      </c>
      <c r="V2459" s="119" t="s">
        <v>620</v>
      </c>
      <c r="W2459" s="135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32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5" t="s">
        <v>162</v>
      </c>
      <c r="U2460" t="str">
        <f>VLOOKUP(T2460,[1]cs_lookup!$A$2:$B$54,2,FALSE)</f>
        <v>1</v>
      </c>
      <c r="V2460" s="119" t="s">
        <v>620</v>
      </c>
      <c r="W2460" s="135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32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5" t="s">
        <v>162</v>
      </c>
      <c r="U2461" t="str">
        <f>VLOOKUP(T2461,[1]cs_lookup!$A$2:$B$54,2,FALSE)</f>
        <v>1</v>
      </c>
      <c r="V2461" s="119" t="s">
        <v>620</v>
      </c>
      <c r="W2461" s="135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32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5" t="s">
        <v>150</v>
      </c>
      <c r="U2462" t="str">
        <f>VLOOKUP(T2462,[1]cs_lookup!$A$2:$B$54,2,FALSE)</f>
        <v>X</v>
      </c>
      <c r="V2462" s="119" t="s">
        <v>620</v>
      </c>
      <c r="W2462" s="135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32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5" t="s">
        <v>162</v>
      </c>
      <c r="U2463" t="str">
        <f>VLOOKUP(T2463,[1]cs_lookup!$A$2:$B$54,2,FALSE)</f>
        <v>1</v>
      </c>
      <c r="V2463" s="119" t="s">
        <v>620</v>
      </c>
      <c r="W2463" s="135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32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5" t="s">
        <v>151</v>
      </c>
      <c r="U2464" t="str">
        <f>VLOOKUP(T2464,[1]cs_lookup!$A$2:$B$54,2,FALSE)</f>
        <v>X</v>
      </c>
      <c r="V2464" s="119" t="s">
        <v>620</v>
      </c>
      <c r="W2464" s="135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32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5" t="s">
        <v>151</v>
      </c>
      <c r="U2465" t="str">
        <f>VLOOKUP(T2465,[1]cs_lookup!$A$2:$B$54,2,FALSE)</f>
        <v>X</v>
      </c>
      <c r="V2465" s="119" t="s">
        <v>620</v>
      </c>
      <c r="W2465" s="135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32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5" t="s">
        <v>149</v>
      </c>
      <c r="U2466" t="str">
        <f>VLOOKUP(T2466,[1]cs_lookup!$A$2:$B$54,2,FALSE)</f>
        <v>X</v>
      </c>
      <c r="V2466" s="119" t="s">
        <v>621</v>
      </c>
      <c r="W2466" s="135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32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5" t="s">
        <v>150</v>
      </c>
      <c r="U2467" t="str">
        <f>VLOOKUP(T2467,[1]cs_lookup!$A$2:$B$54,2,FALSE)</f>
        <v>X</v>
      </c>
      <c r="V2467" s="119" t="s">
        <v>621</v>
      </c>
      <c r="W2467" s="135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32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5" t="s">
        <v>151</v>
      </c>
      <c r="U2468" t="str">
        <f>VLOOKUP(T2468,[1]cs_lookup!$A$2:$B$54,2,FALSE)</f>
        <v>X</v>
      </c>
      <c r="V2468" s="119" t="s">
        <v>621</v>
      </c>
      <c r="W2468" s="135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32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5" t="s">
        <v>162</v>
      </c>
      <c r="U2469" t="str">
        <f>VLOOKUP(T2469,[1]cs_lookup!$A$2:$B$54,2,FALSE)</f>
        <v>1</v>
      </c>
      <c r="V2469" s="119" t="s">
        <v>621</v>
      </c>
      <c r="W2469" s="135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32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5" t="s">
        <v>155</v>
      </c>
      <c r="U2470" t="str">
        <f>VLOOKUP(T2470,[1]cs_lookup!$A$2:$B$54,2,FALSE)</f>
        <v>2</v>
      </c>
      <c r="V2470" s="119" t="s">
        <v>621</v>
      </c>
      <c r="W2470" s="135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32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5" t="s">
        <v>170</v>
      </c>
      <c r="U2471" t="str">
        <f>VLOOKUP(T2471,[1]cs_lookup!$A$2:$B$54,2,FALSE)</f>
        <v>1</v>
      </c>
      <c r="V2471" s="119" t="s">
        <v>621</v>
      </c>
      <c r="W2471" s="135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32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5" t="s">
        <v>155</v>
      </c>
      <c r="U2472" t="str">
        <f>VLOOKUP(T2472,[1]cs_lookup!$A$2:$B$54,2,FALSE)</f>
        <v>2</v>
      </c>
      <c r="V2472" s="119" t="s">
        <v>621</v>
      </c>
      <c r="W2472" s="135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32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5" t="s">
        <v>150</v>
      </c>
      <c r="U2473" t="str">
        <f>VLOOKUP(T2473,[1]cs_lookup!$A$2:$B$54,2,FALSE)</f>
        <v>X</v>
      </c>
      <c r="V2473" s="119" t="s">
        <v>621</v>
      </c>
      <c r="W2473" s="135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32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5" t="s">
        <v>151</v>
      </c>
      <c r="U2474" t="str">
        <f>VLOOKUP(T2474,[1]cs_lookup!$A$2:$B$54,2,FALSE)</f>
        <v>X</v>
      </c>
      <c r="V2474" s="119" t="s">
        <v>621</v>
      </c>
      <c r="W2474" s="135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32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5" t="s">
        <v>154</v>
      </c>
      <c r="U2475" t="str">
        <f>VLOOKUP(T2475,[1]cs_lookup!$A$2:$B$54,2,FALSE)</f>
        <v>1</v>
      </c>
      <c r="V2475" s="119" t="s">
        <v>621</v>
      </c>
      <c r="W2475" s="135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32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5" t="s">
        <v>154</v>
      </c>
      <c r="U2476" t="str">
        <f>VLOOKUP(T2476,[1]cs_lookup!$A$2:$B$54,2,FALSE)</f>
        <v>1</v>
      </c>
      <c r="V2476" s="119" t="s">
        <v>622</v>
      </c>
      <c r="W2476" s="135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32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5" t="s">
        <v>154</v>
      </c>
      <c r="U2477" t="str">
        <f>VLOOKUP(T2477,[1]cs_lookup!$A$2:$B$54,2,FALSE)</f>
        <v>1</v>
      </c>
      <c r="V2477" s="119" t="s">
        <v>622</v>
      </c>
      <c r="W2477" s="135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32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5" t="s">
        <v>151</v>
      </c>
      <c r="U2478" t="str">
        <f>VLOOKUP(T2478,[1]cs_lookup!$A$2:$B$54,2,FALSE)</f>
        <v>X</v>
      </c>
      <c r="V2478" s="119" t="s">
        <v>622</v>
      </c>
      <c r="W2478" s="135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32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5" t="s">
        <v>154</v>
      </c>
      <c r="U2479" t="str">
        <f>VLOOKUP(T2479,[1]cs_lookup!$A$2:$B$54,2,FALSE)</f>
        <v>1</v>
      </c>
      <c r="V2479" s="119" t="s">
        <v>622</v>
      </c>
      <c r="W2479" s="135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09">
        <v>0.7134105780893758</v>
      </c>
      <c r="B2480" s="109">
        <v>0.2791477905849114</v>
      </c>
      <c r="C2480" s="105">
        <f t="shared" si="527"/>
        <v>1.4017173710518214</v>
      </c>
      <c r="D2480" s="106">
        <f t="shared" si="527"/>
        <v>3.5823317745222103</v>
      </c>
      <c r="E2480" s="136">
        <v>2.9539874871307603E-2</v>
      </c>
      <c r="F2480" s="108">
        <f t="shared" si="521"/>
        <v>1.0295398748713076</v>
      </c>
      <c r="G2480" s="108">
        <f t="shared" si="522"/>
        <v>1.3614988649439497</v>
      </c>
      <c r="H2480" s="108">
        <f t="shared" si="523"/>
        <v>3.4795464089916881</v>
      </c>
      <c r="I2480" s="96">
        <v>2.0699999999999998</v>
      </c>
      <c r="J2480" s="96">
        <v>1.83</v>
      </c>
      <c r="K2480" s="108">
        <f t="shared" si="524"/>
        <v>2.1311475409836067</v>
      </c>
      <c r="L2480" s="108">
        <f t="shared" si="525"/>
        <v>1.8840579710144929</v>
      </c>
      <c r="M2480" s="109">
        <f t="shared" si="528"/>
        <v>0.46923076923076917</v>
      </c>
      <c r="N2480" s="109">
        <f t="shared" si="528"/>
        <v>0.53076923076923077</v>
      </c>
      <c r="O2480" s="96">
        <f t="shared" si="529"/>
        <v>1.5203831992068666</v>
      </c>
      <c r="P2480" s="96">
        <f t="shared" si="529"/>
        <v>0.52593061994258672</v>
      </c>
      <c r="Q2480" s="96" t="s">
        <v>55</v>
      </c>
      <c r="R2480" s="96" t="s">
        <v>59</v>
      </c>
      <c r="S2480" s="96" t="s">
        <v>143</v>
      </c>
      <c r="T2480" s="110" t="s">
        <v>150</v>
      </c>
      <c r="U2480" s="96" t="str">
        <f>VLOOKUP(T2480,[1]cs_lookup!$A$2:$B$54,2,FALSE)</f>
        <v>X</v>
      </c>
      <c r="V2480" s="121" t="s">
        <v>618</v>
      </c>
      <c r="W2480" s="135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32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5" t="s">
        <v>162</v>
      </c>
      <c r="U2481" s="75" t="s">
        <v>160</v>
      </c>
      <c r="V2481" s="119" t="s">
        <v>623</v>
      </c>
      <c r="W2481" s="135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32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5" t="s">
        <v>170</v>
      </c>
      <c r="U2482" s="75" t="s">
        <v>160</v>
      </c>
      <c r="V2482" s="119" t="s">
        <v>623</v>
      </c>
      <c r="W2482" s="135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32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5" t="s">
        <v>151</v>
      </c>
      <c r="U2483" s="75" t="s">
        <v>166</v>
      </c>
      <c r="V2483" s="119" t="s">
        <v>623</v>
      </c>
      <c r="W2483" s="135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32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5" t="s">
        <v>170</v>
      </c>
      <c r="U2484" s="75" t="s">
        <v>160</v>
      </c>
      <c r="V2484" s="119" t="s">
        <v>623</v>
      </c>
      <c r="W2484" s="135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32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5" t="s">
        <v>151</v>
      </c>
      <c r="U2485" s="75" t="s">
        <v>166</v>
      </c>
      <c r="V2485" s="119" t="s">
        <v>623</v>
      </c>
      <c r="W2485" s="135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32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5" t="s">
        <v>162</v>
      </c>
      <c r="U2486" s="75" t="s">
        <v>160</v>
      </c>
      <c r="V2486" s="119" t="s">
        <v>623</v>
      </c>
      <c r="W2486" s="135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32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5" t="s">
        <v>155</v>
      </c>
      <c r="U2487" s="75" t="s">
        <v>161</v>
      </c>
      <c r="V2487" s="119" t="s">
        <v>623</v>
      </c>
      <c r="W2487" s="135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32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5" t="s">
        <v>154</v>
      </c>
      <c r="U2488" s="75" t="s">
        <v>160</v>
      </c>
      <c r="V2488" s="119" t="s">
        <v>623</v>
      </c>
      <c r="W2488" s="135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32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5" t="s">
        <v>162</v>
      </c>
      <c r="U2489" s="75" t="s">
        <v>160</v>
      </c>
      <c r="V2489" s="119" t="s">
        <v>623</v>
      </c>
      <c r="W2489" s="135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32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5" t="s">
        <v>162</v>
      </c>
      <c r="U2490" s="75" t="s">
        <v>160</v>
      </c>
      <c r="V2490" s="119" t="s">
        <v>623</v>
      </c>
      <c r="W2490" s="135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32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5" t="s">
        <v>170</v>
      </c>
      <c r="U2491" s="75" t="s">
        <v>160</v>
      </c>
      <c r="V2491" s="119" t="s">
        <v>623</v>
      </c>
      <c r="W2491" s="135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32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5" t="s">
        <v>176</v>
      </c>
      <c r="U2492" s="75" t="s">
        <v>160</v>
      </c>
      <c r="V2492" s="119" t="s">
        <v>623</v>
      </c>
      <c r="W2492" s="135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32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5" t="s">
        <v>162</v>
      </c>
      <c r="U2493" s="75" t="s">
        <v>160</v>
      </c>
      <c r="V2493" s="119" t="s">
        <v>623</v>
      </c>
      <c r="W2493" s="135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32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5" t="s">
        <v>151</v>
      </c>
      <c r="U2494" s="75" t="s">
        <v>166</v>
      </c>
      <c r="V2494" s="119" t="s">
        <v>623</v>
      </c>
      <c r="W2494" s="135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32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5" t="s">
        <v>170</v>
      </c>
      <c r="U2495" s="75" t="s">
        <v>160</v>
      </c>
      <c r="V2495" s="119" t="s">
        <v>623</v>
      </c>
      <c r="W2495" s="135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32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5" t="s">
        <v>151</v>
      </c>
      <c r="U2496" s="75" t="s">
        <v>166</v>
      </c>
      <c r="V2496" s="119" t="s">
        <v>623</v>
      </c>
      <c r="W2496" s="135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32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5" t="s">
        <v>150</v>
      </c>
      <c r="U2497" s="75" t="s">
        <v>166</v>
      </c>
      <c r="V2497" s="119" t="s">
        <v>624</v>
      </c>
      <c r="W2497" s="135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32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5" t="s">
        <v>165</v>
      </c>
      <c r="U2498" s="75" t="s">
        <v>160</v>
      </c>
      <c r="V2498" s="119" t="s">
        <v>624</v>
      </c>
      <c r="W2498" s="135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32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5" t="s">
        <v>162</v>
      </c>
      <c r="U2499" s="75" t="s">
        <v>160</v>
      </c>
      <c r="V2499" s="119" t="s">
        <v>624</v>
      </c>
      <c r="W2499" s="135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32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5" t="s">
        <v>162</v>
      </c>
      <c r="U2500" s="75" t="s">
        <v>160</v>
      </c>
      <c r="V2500" s="119" t="s">
        <v>624</v>
      </c>
      <c r="W2500" s="135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32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5" t="s">
        <v>151</v>
      </c>
      <c r="U2501" s="75" t="s">
        <v>166</v>
      </c>
      <c r="V2501" s="119" t="s">
        <v>624</v>
      </c>
      <c r="W2501" s="135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32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5" t="s">
        <v>151</v>
      </c>
      <c r="U2502" s="75" t="s">
        <v>166</v>
      </c>
      <c r="V2502" s="119" t="s">
        <v>624</v>
      </c>
      <c r="W2502" s="135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32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5" t="s">
        <v>162</v>
      </c>
      <c r="U2503" s="75" t="s">
        <v>160</v>
      </c>
      <c r="V2503" s="119" t="s">
        <v>624</v>
      </c>
      <c r="W2503" s="135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32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5" t="s">
        <v>154</v>
      </c>
      <c r="U2504" s="75" t="s">
        <v>160</v>
      </c>
      <c r="V2504" s="119" t="s">
        <v>624</v>
      </c>
      <c r="W2504" s="135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32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5" t="s">
        <v>165</v>
      </c>
      <c r="U2505" s="75" t="s">
        <v>160</v>
      </c>
      <c r="V2505" s="119" t="s">
        <v>624</v>
      </c>
      <c r="W2505" s="135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32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5" t="s">
        <v>162</v>
      </c>
      <c r="U2506" s="75" t="s">
        <v>160</v>
      </c>
      <c r="V2506" s="119" t="s">
        <v>624</v>
      </c>
      <c r="W2506" s="135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32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5" t="s">
        <v>165</v>
      </c>
      <c r="U2507" s="75" t="s">
        <v>160</v>
      </c>
      <c r="V2507" s="119" t="s">
        <v>624</v>
      </c>
      <c r="W2507" s="135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32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5" t="s">
        <v>165</v>
      </c>
      <c r="U2508" s="75" t="s">
        <v>160</v>
      </c>
      <c r="V2508" s="119" t="s">
        <v>624</v>
      </c>
      <c r="W2508" s="135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32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5" t="s">
        <v>155</v>
      </c>
      <c r="U2509" s="75" t="s">
        <v>161</v>
      </c>
      <c r="V2509" s="119" t="s">
        <v>624</v>
      </c>
      <c r="W2509" s="135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32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5" t="s">
        <v>155</v>
      </c>
      <c r="U2510" s="75" t="s">
        <v>161</v>
      </c>
      <c r="V2510" s="119" t="s">
        <v>624</v>
      </c>
      <c r="W2510" s="135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32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5" t="s">
        <v>170</v>
      </c>
      <c r="U2511" s="75" t="s">
        <v>160</v>
      </c>
      <c r="V2511" s="119" t="s">
        <v>624</v>
      </c>
      <c r="W2511" s="135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32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5" t="s">
        <v>359</v>
      </c>
      <c r="U2512" s="75" t="s">
        <v>160</v>
      </c>
      <c r="V2512" s="119" t="s">
        <v>624</v>
      </c>
      <c r="W2512" s="135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32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5" t="s">
        <v>151</v>
      </c>
      <c r="U2513" s="75" t="s">
        <v>166</v>
      </c>
      <c r="V2513" s="119" t="s">
        <v>624</v>
      </c>
      <c r="W2513" s="135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32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5" t="s">
        <v>151</v>
      </c>
      <c r="U2514" s="75" t="s">
        <v>166</v>
      </c>
      <c r="V2514" s="119" t="s">
        <v>624</v>
      </c>
      <c r="W2514" s="135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32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5" t="s">
        <v>151</v>
      </c>
      <c r="U2515" s="75" t="s">
        <v>166</v>
      </c>
      <c r="V2515" s="119" t="s">
        <v>624</v>
      </c>
      <c r="W2515" s="135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32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5" t="s">
        <v>151</v>
      </c>
      <c r="U2516" s="75" t="s">
        <v>166</v>
      </c>
      <c r="V2516" s="119" t="s">
        <v>624</v>
      </c>
      <c r="W2516" s="135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32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5" t="s">
        <v>165</v>
      </c>
      <c r="U2517" s="75" t="s">
        <v>160</v>
      </c>
      <c r="V2517" s="119" t="s">
        <v>624</v>
      </c>
      <c r="W2517" s="135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32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5" t="s">
        <v>165</v>
      </c>
      <c r="U2518" s="75" t="s">
        <v>160</v>
      </c>
      <c r="V2518" s="119" t="s">
        <v>624</v>
      </c>
      <c r="W2518" s="135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32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5" t="s">
        <v>151</v>
      </c>
      <c r="U2519" s="75" t="s">
        <v>166</v>
      </c>
      <c r="V2519" s="119" t="s">
        <v>624</v>
      </c>
      <c r="W2519" s="135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32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5" t="s">
        <v>165</v>
      </c>
      <c r="U2520" s="75" t="s">
        <v>160</v>
      </c>
      <c r="V2520" s="119" t="s">
        <v>624</v>
      </c>
      <c r="W2520" s="135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32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5" t="s">
        <v>162</v>
      </c>
      <c r="U2521" s="75" t="s">
        <v>160</v>
      </c>
      <c r="V2521" s="119" t="s">
        <v>624</v>
      </c>
      <c r="W2521" s="135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32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5" t="s">
        <v>154</v>
      </c>
      <c r="U2522" s="75" t="s">
        <v>160</v>
      </c>
      <c r="V2522" s="119" t="s">
        <v>624</v>
      </c>
      <c r="W2522" s="135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32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5" t="s">
        <v>151</v>
      </c>
      <c r="U2523" s="75" t="s">
        <v>166</v>
      </c>
      <c r="V2523" s="119" t="s">
        <v>624</v>
      </c>
      <c r="W2523" s="135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32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5" t="s">
        <v>155</v>
      </c>
      <c r="U2524" s="75" t="s">
        <v>161</v>
      </c>
      <c r="V2524" s="119" t="s">
        <v>624</v>
      </c>
      <c r="W2524" s="135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32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5" t="s">
        <v>154</v>
      </c>
      <c r="U2525" s="75" t="s">
        <v>160</v>
      </c>
      <c r="V2525" s="119" t="s">
        <v>624</v>
      </c>
      <c r="W2525" s="135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32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5" t="s">
        <v>151</v>
      </c>
      <c r="U2526" s="75" t="s">
        <v>166</v>
      </c>
      <c r="V2526" s="119" t="s">
        <v>624</v>
      </c>
      <c r="W2526" s="135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32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5" t="s">
        <v>151</v>
      </c>
      <c r="U2527" s="75" t="s">
        <v>166</v>
      </c>
      <c r="V2527" s="119" t="s">
        <v>624</v>
      </c>
      <c r="W2527" s="135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32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5" t="s">
        <v>155</v>
      </c>
      <c r="U2528" s="75" t="s">
        <v>161</v>
      </c>
      <c r="V2528" s="119" t="s">
        <v>624</v>
      </c>
      <c r="W2528" s="135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32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5" t="s">
        <v>170</v>
      </c>
      <c r="U2529" s="75" t="s">
        <v>160</v>
      </c>
      <c r="V2529" s="119" t="s">
        <v>624</v>
      </c>
      <c r="W2529" s="135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32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5" t="s">
        <v>151</v>
      </c>
      <c r="U2530" s="75" t="s">
        <v>166</v>
      </c>
      <c r="V2530" s="119" t="s">
        <v>624</v>
      </c>
      <c r="W2530" s="135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32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5" t="s">
        <v>170</v>
      </c>
      <c r="U2531" s="75" t="s">
        <v>160</v>
      </c>
      <c r="V2531" s="119" t="s">
        <v>624</v>
      </c>
      <c r="W2531" s="135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32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5" t="s">
        <v>151</v>
      </c>
      <c r="U2532" s="75" t="s">
        <v>166</v>
      </c>
      <c r="V2532" s="119" t="s">
        <v>624</v>
      </c>
      <c r="W2532" s="135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32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5" t="s">
        <v>162</v>
      </c>
      <c r="U2533" s="75" t="s">
        <v>160</v>
      </c>
      <c r="V2533" s="119" t="s">
        <v>624</v>
      </c>
      <c r="W2533" s="135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32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5" t="s">
        <v>162</v>
      </c>
      <c r="U2534" s="75" t="s">
        <v>160</v>
      </c>
      <c r="V2534" s="119" t="s">
        <v>624</v>
      </c>
      <c r="W2534" s="135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32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5" t="s">
        <v>154</v>
      </c>
      <c r="U2535" s="75" t="s">
        <v>160</v>
      </c>
      <c r="V2535" s="119" t="s">
        <v>624</v>
      </c>
      <c r="W2535" s="135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32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5" t="s">
        <v>170</v>
      </c>
      <c r="U2536" s="75" t="s">
        <v>160</v>
      </c>
      <c r="V2536" s="119" t="s">
        <v>624</v>
      </c>
      <c r="W2536" s="135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32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5" t="s">
        <v>151</v>
      </c>
      <c r="U2537" s="75" t="s">
        <v>166</v>
      </c>
      <c r="V2537" s="119" t="s">
        <v>624</v>
      </c>
      <c r="W2537" s="135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32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5" t="s">
        <v>178</v>
      </c>
      <c r="U2538" s="75" t="s">
        <v>161</v>
      </c>
      <c r="V2538" s="119" t="s">
        <v>624</v>
      </c>
      <c r="W2538" s="135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32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5" t="s">
        <v>149</v>
      </c>
      <c r="U2539" s="75" t="s">
        <v>166</v>
      </c>
      <c r="V2539" s="119" t="s">
        <v>624</v>
      </c>
      <c r="W2539" s="135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32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5" t="s">
        <v>149</v>
      </c>
      <c r="U2540" s="75" t="s">
        <v>166</v>
      </c>
      <c r="V2540" s="119" t="s">
        <v>624</v>
      </c>
      <c r="W2540" s="135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32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5" t="s">
        <v>149</v>
      </c>
      <c r="U2541" s="75" t="s">
        <v>166</v>
      </c>
      <c r="V2541" s="119" t="s">
        <v>624</v>
      </c>
      <c r="W2541" s="135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32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5" t="s">
        <v>151</v>
      </c>
      <c r="U2542" s="75" t="s">
        <v>166</v>
      </c>
      <c r="V2542" s="119" t="s">
        <v>624</v>
      </c>
      <c r="W2542" s="135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32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5" t="s">
        <v>151</v>
      </c>
      <c r="U2543" s="75" t="s">
        <v>166</v>
      </c>
      <c r="V2543" s="119" t="s">
        <v>624</v>
      </c>
      <c r="W2543" s="135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32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5" t="s">
        <v>178</v>
      </c>
      <c r="U2544" s="75" t="s">
        <v>161</v>
      </c>
      <c r="V2544" s="119" t="s">
        <v>624</v>
      </c>
      <c r="W2544" s="135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32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5" t="s">
        <v>151</v>
      </c>
      <c r="U2545" s="75" t="s">
        <v>166</v>
      </c>
      <c r="V2545" s="119" t="s">
        <v>624</v>
      </c>
      <c r="W2545" s="135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32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5" t="s">
        <v>151</v>
      </c>
      <c r="U2546" s="75" t="s">
        <v>166</v>
      </c>
      <c r="V2546" s="119" t="s">
        <v>624</v>
      </c>
      <c r="W2546" s="135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32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5" t="s">
        <v>152</v>
      </c>
      <c r="U2547" s="75" t="s">
        <v>161</v>
      </c>
      <c r="V2547" s="119" t="s">
        <v>624</v>
      </c>
      <c r="W2547" s="135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32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5" t="s">
        <v>154</v>
      </c>
      <c r="U2548" s="75" t="s">
        <v>160</v>
      </c>
      <c r="V2548" s="119" t="s">
        <v>624</v>
      </c>
      <c r="W2548" s="135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32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5" t="s">
        <v>164</v>
      </c>
      <c r="U2549" s="75" t="s">
        <v>160</v>
      </c>
      <c r="V2549" s="119" t="s">
        <v>624</v>
      </c>
      <c r="W2549" s="135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32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5" t="s">
        <v>151</v>
      </c>
      <c r="U2550" s="75" t="s">
        <v>166</v>
      </c>
      <c r="V2550" s="119" t="s">
        <v>624</v>
      </c>
      <c r="W2550" s="135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32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5" t="s">
        <v>154</v>
      </c>
      <c r="U2551" s="75" t="s">
        <v>160</v>
      </c>
      <c r="V2551" s="119" t="s">
        <v>624</v>
      </c>
      <c r="W2551" s="135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32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5" t="s">
        <v>154</v>
      </c>
      <c r="U2552" s="75" t="s">
        <v>160</v>
      </c>
      <c r="V2552" s="119" t="s">
        <v>624</v>
      </c>
      <c r="W2552" s="135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32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5" t="s">
        <v>151</v>
      </c>
      <c r="U2553" s="75" t="s">
        <v>166</v>
      </c>
      <c r="V2553" s="119" t="s">
        <v>624</v>
      </c>
      <c r="W2553" s="135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32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5" t="s">
        <v>153</v>
      </c>
      <c r="U2554" s="75" t="s">
        <v>161</v>
      </c>
      <c r="V2554" s="119" t="s">
        <v>624</v>
      </c>
      <c r="W2554" s="135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32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5" t="s">
        <v>149</v>
      </c>
      <c r="U2555" s="75" t="s">
        <v>166</v>
      </c>
      <c r="V2555" s="119" t="s">
        <v>624</v>
      </c>
      <c r="W2555" s="135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32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5" t="s">
        <v>170</v>
      </c>
      <c r="U2556" s="75" t="s">
        <v>160</v>
      </c>
      <c r="V2556" s="119" t="s">
        <v>624</v>
      </c>
      <c r="W2556" s="135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32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5" t="s">
        <v>151</v>
      </c>
      <c r="U2557" s="75" t="s">
        <v>166</v>
      </c>
      <c r="V2557" s="119" t="s">
        <v>624</v>
      </c>
      <c r="W2557" s="135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32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5" t="s">
        <v>154</v>
      </c>
      <c r="U2558" s="75" t="s">
        <v>160</v>
      </c>
      <c r="V2558" s="119" t="s">
        <v>624</v>
      </c>
      <c r="W2558" s="135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32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5" t="s">
        <v>150</v>
      </c>
      <c r="U2559" s="75" t="s">
        <v>166</v>
      </c>
      <c r="V2559" s="119" t="s">
        <v>624</v>
      </c>
      <c r="W2559" s="135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32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5" t="s">
        <v>152</v>
      </c>
      <c r="U2560" s="75" t="s">
        <v>161</v>
      </c>
      <c r="V2560" s="119" t="s">
        <v>624</v>
      </c>
      <c r="W2560" s="135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32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5" t="s">
        <v>149</v>
      </c>
      <c r="U2561" s="75" t="s">
        <v>166</v>
      </c>
      <c r="V2561" s="119" t="s">
        <v>624</v>
      </c>
      <c r="W2561" s="135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32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5" t="s">
        <v>178</v>
      </c>
      <c r="U2562" s="75" t="s">
        <v>161</v>
      </c>
      <c r="V2562" s="119" t="s">
        <v>624</v>
      </c>
      <c r="W2562" s="135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32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5" t="s">
        <v>162</v>
      </c>
      <c r="U2563" s="75" t="s">
        <v>160</v>
      </c>
      <c r="V2563" s="119" t="s">
        <v>624</v>
      </c>
      <c r="W2563" s="135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32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5" t="s">
        <v>152</v>
      </c>
      <c r="U2564" s="75" t="s">
        <v>161</v>
      </c>
      <c r="V2564" s="119" t="s">
        <v>624</v>
      </c>
      <c r="W2564" s="135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32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5" t="s">
        <v>162</v>
      </c>
      <c r="U2565" s="75" t="s">
        <v>160</v>
      </c>
      <c r="V2565" s="119" t="s">
        <v>624</v>
      </c>
      <c r="W2565" s="135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32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5" t="s">
        <v>162</v>
      </c>
      <c r="U2566" s="75" t="s">
        <v>160</v>
      </c>
      <c r="V2566" s="119" t="s">
        <v>624</v>
      </c>
      <c r="W2566" s="135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32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5" t="s">
        <v>151</v>
      </c>
      <c r="U2567" s="75" t="s">
        <v>166</v>
      </c>
      <c r="V2567" s="119" t="s">
        <v>624</v>
      </c>
      <c r="W2567" s="135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32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5" t="s">
        <v>162</v>
      </c>
      <c r="U2568" s="75" t="s">
        <v>160</v>
      </c>
      <c r="V2568" s="119" t="s">
        <v>624</v>
      </c>
      <c r="W2568" s="135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32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5" t="s">
        <v>175</v>
      </c>
      <c r="U2569" s="75" t="s">
        <v>160</v>
      </c>
      <c r="V2569" s="119" t="s">
        <v>624</v>
      </c>
      <c r="W2569" s="135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32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5" t="s">
        <v>151</v>
      </c>
      <c r="U2570" s="75" t="s">
        <v>166</v>
      </c>
      <c r="V2570" s="119" t="s">
        <v>624</v>
      </c>
      <c r="W2570" s="135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32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5" t="s">
        <v>167</v>
      </c>
      <c r="U2571" s="75" t="s">
        <v>161</v>
      </c>
      <c r="V2571" s="119" t="s">
        <v>624</v>
      </c>
      <c r="W2571" s="135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32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5" t="s">
        <v>176</v>
      </c>
      <c r="U2572" s="75" t="s">
        <v>160</v>
      </c>
      <c r="V2572" s="119" t="s">
        <v>624</v>
      </c>
      <c r="W2572" s="135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32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5" t="s">
        <v>162</v>
      </c>
      <c r="U2573" s="75" t="s">
        <v>160</v>
      </c>
      <c r="V2573" s="119" t="s">
        <v>624</v>
      </c>
      <c r="W2573" s="135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32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5" t="s">
        <v>154</v>
      </c>
      <c r="U2574" s="75" t="s">
        <v>160</v>
      </c>
      <c r="V2574" s="119" t="s">
        <v>624</v>
      </c>
      <c r="W2574" s="135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32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5" t="s">
        <v>149</v>
      </c>
      <c r="U2575" s="75" t="s">
        <v>166</v>
      </c>
      <c r="V2575" s="119" t="s">
        <v>624</v>
      </c>
      <c r="W2575" s="135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32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5" t="s">
        <v>151</v>
      </c>
      <c r="U2576" s="75" t="s">
        <v>166</v>
      </c>
      <c r="V2576" s="119" t="s">
        <v>624</v>
      </c>
      <c r="W2576" s="135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32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5" t="s">
        <v>176</v>
      </c>
      <c r="U2577" s="75" t="s">
        <v>160</v>
      </c>
      <c r="V2577" s="119" t="s">
        <v>624</v>
      </c>
      <c r="W2577" s="135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32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5" t="s">
        <v>151</v>
      </c>
      <c r="U2578" s="75" t="s">
        <v>166</v>
      </c>
      <c r="V2578" s="119" t="s">
        <v>624</v>
      </c>
      <c r="W2578" s="135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32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5" t="s">
        <v>151</v>
      </c>
      <c r="U2579" s="75" t="s">
        <v>166</v>
      </c>
      <c r="V2579" s="119" t="s">
        <v>624</v>
      </c>
      <c r="W2579" s="135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32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5" t="s">
        <v>151</v>
      </c>
      <c r="U2580" s="75" t="s">
        <v>166</v>
      </c>
      <c r="V2580" s="119" t="s">
        <v>624</v>
      </c>
      <c r="W2580" s="135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32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5" t="s">
        <v>151</v>
      </c>
      <c r="U2581" s="75" t="s">
        <v>166</v>
      </c>
      <c r="V2581" s="119" t="s">
        <v>624</v>
      </c>
      <c r="W2581" s="135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32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5" t="s">
        <v>154</v>
      </c>
      <c r="U2582" s="75" t="s">
        <v>160</v>
      </c>
      <c r="V2582" s="119" t="s">
        <v>624</v>
      </c>
      <c r="W2582" s="135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32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5" t="s">
        <v>150</v>
      </c>
      <c r="U2583" s="75" t="s">
        <v>166</v>
      </c>
      <c r="V2583" s="119" t="s">
        <v>624</v>
      </c>
      <c r="W2583" s="135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32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5" t="s">
        <v>162</v>
      </c>
      <c r="U2584" s="75" t="s">
        <v>160</v>
      </c>
      <c r="V2584" s="119" t="s">
        <v>624</v>
      </c>
      <c r="W2584" s="135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32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5" t="s">
        <v>151</v>
      </c>
      <c r="U2585" s="75" t="s">
        <v>166</v>
      </c>
      <c r="V2585" s="119" t="s">
        <v>624</v>
      </c>
      <c r="W2585" s="135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32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5" t="s">
        <v>162</v>
      </c>
      <c r="U2586" s="75" t="s">
        <v>160</v>
      </c>
      <c r="V2586" s="119" t="s">
        <v>625</v>
      </c>
      <c r="W2586" s="135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32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5" t="s">
        <v>151</v>
      </c>
      <c r="U2587" s="75" t="s">
        <v>166</v>
      </c>
      <c r="V2587" s="119" t="s">
        <v>625</v>
      </c>
      <c r="W2587" s="135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32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5" t="s">
        <v>151</v>
      </c>
      <c r="U2588" s="75" t="s">
        <v>166</v>
      </c>
      <c r="V2588" s="119" t="s">
        <v>625</v>
      </c>
      <c r="W2588" s="135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32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5" t="s">
        <v>162</v>
      </c>
      <c r="U2589" s="75" t="s">
        <v>160</v>
      </c>
      <c r="V2589" s="119" t="s">
        <v>625</v>
      </c>
      <c r="W2589" s="135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32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5" t="s">
        <v>155</v>
      </c>
      <c r="U2590" s="75" t="s">
        <v>161</v>
      </c>
      <c r="V2590" s="119" t="s">
        <v>625</v>
      </c>
      <c r="W2590" s="135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32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5" t="s">
        <v>162</v>
      </c>
      <c r="U2591" s="75" t="s">
        <v>160</v>
      </c>
      <c r="V2591" s="119" t="s">
        <v>625</v>
      </c>
      <c r="W2591" s="135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32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5" t="s">
        <v>151</v>
      </c>
      <c r="U2592" s="75" t="s">
        <v>166</v>
      </c>
      <c r="V2592" s="119" t="s">
        <v>625</v>
      </c>
      <c r="W2592" s="135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32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5" t="s">
        <v>151</v>
      </c>
      <c r="U2593" s="75" t="s">
        <v>166</v>
      </c>
      <c r="V2593" s="119" t="s">
        <v>625</v>
      </c>
      <c r="W2593" s="135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32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5" t="s">
        <v>162</v>
      </c>
      <c r="U2594" s="75" t="s">
        <v>160</v>
      </c>
      <c r="V2594" s="119" t="s">
        <v>625</v>
      </c>
      <c r="W2594" s="135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32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5" t="s">
        <v>162</v>
      </c>
      <c r="U2595" s="75" t="s">
        <v>160</v>
      </c>
      <c r="V2595" s="119" t="s">
        <v>625</v>
      </c>
      <c r="W2595" s="135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32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5" t="s">
        <v>162</v>
      </c>
      <c r="U2596" s="75" t="s">
        <v>160</v>
      </c>
      <c r="V2596" s="119" t="s">
        <v>625</v>
      </c>
      <c r="W2596" s="135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32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5" t="s">
        <v>155</v>
      </c>
      <c r="U2597" s="75" t="s">
        <v>161</v>
      </c>
      <c r="V2597" s="119" t="s">
        <v>625</v>
      </c>
      <c r="W2597" s="135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32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5" t="s">
        <v>167</v>
      </c>
      <c r="U2598" s="75" t="s">
        <v>161</v>
      </c>
      <c r="V2598" s="119" t="s">
        <v>625</v>
      </c>
      <c r="W2598" s="135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32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5" t="s">
        <v>165</v>
      </c>
      <c r="U2599" s="75" t="s">
        <v>160</v>
      </c>
      <c r="V2599" s="119" t="s">
        <v>625</v>
      </c>
      <c r="W2599" s="135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32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5" t="s">
        <v>154</v>
      </c>
      <c r="U2600" s="75" t="s">
        <v>160</v>
      </c>
      <c r="V2600" s="119" t="s">
        <v>625</v>
      </c>
      <c r="W2600" s="135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32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5" t="s">
        <v>170</v>
      </c>
      <c r="U2601" s="75" t="s">
        <v>160</v>
      </c>
      <c r="V2601" s="119" t="s">
        <v>625</v>
      </c>
      <c r="W2601" s="135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32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5" t="s">
        <v>151</v>
      </c>
      <c r="U2602" s="75" t="s">
        <v>166</v>
      </c>
      <c r="V2602" s="119" t="s">
        <v>625</v>
      </c>
      <c r="W2602" s="135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32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5" t="s">
        <v>162</v>
      </c>
      <c r="U2603" s="75" t="s">
        <v>160</v>
      </c>
      <c r="V2603" s="119" t="s">
        <v>625</v>
      </c>
      <c r="W2603" s="135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32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5" t="s">
        <v>165</v>
      </c>
      <c r="U2604" s="75" t="s">
        <v>160</v>
      </c>
      <c r="V2604" s="119" t="s">
        <v>625</v>
      </c>
      <c r="W2604" s="135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32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5" t="s">
        <v>170</v>
      </c>
      <c r="U2605" s="75" t="s">
        <v>160</v>
      </c>
      <c r="V2605" s="119" t="s">
        <v>625</v>
      </c>
      <c r="W2605" s="135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32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5" t="s">
        <v>149</v>
      </c>
      <c r="U2606" s="75" t="s">
        <v>166</v>
      </c>
      <c r="V2606" s="119" t="s">
        <v>625</v>
      </c>
      <c r="W2606" s="135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32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5" t="s">
        <v>151</v>
      </c>
      <c r="U2607" s="75" t="s">
        <v>166</v>
      </c>
      <c r="V2607" s="119" t="s">
        <v>625</v>
      </c>
      <c r="W2607" s="135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32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5" t="s">
        <v>149</v>
      </c>
      <c r="U2608" s="75" t="s">
        <v>166</v>
      </c>
      <c r="V2608" s="119" t="s">
        <v>625</v>
      </c>
      <c r="W2608" s="135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32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5" t="s">
        <v>162</v>
      </c>
      <c r="U2609" s="75" t="s">
        <v>160</v>
      </c>
      <c r="V2609" s="119" t="s">
        <v>625</v>
      </c>
      <c r="W2609" s="135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32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5" t="s">
        <v>149</v>
      </c>
      <c r="U2610" s="75" t="s">
        <v>166</v>
      </c>
      <c r="V2610" s="119" t="s">
        <v>625</v>
      </c>
      <c r="W2610" s="135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32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5" t="s">
        <v>162</v>
      </c>
      <c r="U2611" s="75" t="s">
        <v>160</v>
      </c>
      <c r="V2611" s="119" t="s">
        <v>625</v>
      </c>
      <c r="W2611" s="135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32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5" t="s">
        <v>155</v>
      </c>
      <c r="U2612" s="75" t="s">
        <v>161</v>
      </c>
      <c r="V2612" s="119" t="s">
        <v>625</v>
      </c>
      <c r="W2612" s="135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32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5" t="s">
        <v>175</v>
      </c>
      <c r="U2613" s="75" t="s">
        <v>160</v>
      </c>
      <c r="V2613" s="119" t="s">
        <v>625</v>
      </c>
      <c r="W2613" s="135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32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5" t="s">
        <v>170</v>
      </c>
      <c r="U2614" s="75" t="s">
        <v>160</v>
      </c>
      <c r="V2614" s="119" t="s">
        <v>625</v>
      </c>
      <c r="W2614" s="135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32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5" t="s">
        <v>162</v>
      </c>
      <c r="U2615" s="75" t="s">
        <v>160</v>
      </c>
      <c r="V2615" s="119" t="s">
        <v>625</v>
      </c>
      <c r="W2615" s="135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32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5" t="s">
        <v>162</v>
      </c>
      <c r="U2616" s="75" t="s">
        <v>160</v>
      </c>
      <c r="V2616" s="119" t="s">
        <v>625</v>
      </c>
      <c r="W2616" s="135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32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5" t="s">
        <v>151</v>
      </c>
      <c r="U2617" s="75" t="s">
        <v>166</v>
      </c>
      <c r="V2617" s="119" t="s">
        <v>625</v>
      </c>
      <c r="W2617" s="135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32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5" t="s">
        <v>151</v>
      </c>
      <c r="U2618" s="75" t="s">
        <v>166</v>
      </c>
      <c r="V2618" s="119" t="s">
        <v>625</v>
      </c>
      <c r="W2618" s="135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32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5" t="s">
        <v>151</v>
      </c>
      <c r="U2619" s="75" t="s">
        <v>166</v>
      </c>
      <c r="V2619" s="119" t="s">
        <v>625</v>
      </c>
      <c r="W2619" s="135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32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5" t="s">
        <v>155</v>
      </c>
      <c r="U2620" s="75" t="s">
        <v>161</v>
      </c>
      <c r="V2620" s="119" t="s">
        <v>625</v>
      </c>
      <c r="W2620" s="135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32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5" t="s">
        <v>165</v>
      </c>
      <c r="U2621" s="75" t="s">
        <v>160</v>
      </c>
      <c r="V2621" s="119" t="s">
        <v>625</v>
      </c>
      <c r="W2621" s="135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32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5" t="s">
        <v>151</v>
      </c>
      <c r="U2622" s="75" t="s">
        <v>166</v>
      </c>
      <c r="V2622" s="119" t="s">
        <v>625</v>
      </c>
      <c r="W2622" s="135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32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5" t="s">
        <v>509</v>
      </c>
      <c r="U2623" s="75" t="s">
        <v>160</v>
      </c>
      <c r="V2623" s="119" t="s">
        <v>625</v>
      </c>
      <c r="W2623" s="135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32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5" t="s">
        <v>151</v>
      </c>
      <c r="U2624" s="75" t="s">
        <v>166</v>
      </c>
      <c r="V2624" s="119" t="s">
        <v>625</v>
      </c>
      <c r="W2624" s="135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32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5" t="s">
        <v>178</v>
      </c>
      <c r="U2625" s="75" t="s">
        <v>161</v>
      </c>
      <c r="V2625" s="119" t="s">
        <v>625</v>
      </c>
      <c r="W2625" s="135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32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5" t="s">
        <v>151</v>
      </c>
      <c r="U2626" s="75" t="s">
        <v>166</v>
      </c>
      <c r="V2626" s="119" t="s">
        <v>625</v>
      </c>
      <c r="W2626" s="135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32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5" t="s">
        <v>151</v>
      </c>
      <c r="U2627" s="75" t="s">
        <v>166</v>
      </c>
      <c r="V2627" s="119" t="s">
        <v>625</v>
      </c>
      <c r="W2627" s="135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32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5" t="s">
        <v>155</v>
      </c>
      <c r="U2628" s="75" t="s">
        <v>161</v>
      </c>
      <c r="V2628" s="119" t="s">
        <v>625</v>
      </c>
      <c r="W2628" s="135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32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5" t="s">
        <v>162</v>
      </c>
      <c r="U2629" s="75" t="s">
        <v>160</v>
      </c>
      <c r="V2629" s="119" t="s">
        <v>625</v>
      </c>
      <c r="W2629" s="135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32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5" t="s">
        <v>170</v>
      </c>
      <c r="U2630" s="75" t="s">
        <v>160</v>
      </c>
      <c r="V2630" s="119" t="s">
        <v>625</v>
      </c>
      <c r="W2630" s="135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32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5" t="s">
        <v>151</v>
      </c>
      <c r="U2631" s="75" t="s">
        <v>166</v>
      </c>
      <c r="V2631" s="119" t="s">
        <v>625</v>
      </c>
      <c r="W2631" s="135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32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5" t="s">
        <v>154</v>
      </c>
      <c r="U2632" s="75" t="s">
        <v>160</v>
      </c>
      <c r="V2632" s="119" t="s">
        <v>625</v>
      </c>
      <c r="W2632" s="135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32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5" t="s">
        <v>155</v>
      </c>
      <c r="U2633" s="75" t="s">
        <v>161</v>
      </c>
      <c r="V2633" s="119" t="s">
        <v>625</v>
      </c>
      <c r="W2633" s="135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32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5" t="s">
        <v>151</v>
      </c>
      <c r="U2634" s="75" t="s">
        <v>166</v>
      </c>
      <c r="V2634" s="119" t="s">
        <v>625</v>
      </c>
      <c r="W2634" s="135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32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5" t="s">
        <v>151</v>
      </c>
      <c r="U2635" s="75" t="s">
        <v>166</v>
      </c>
      <c r="V2635" s="119" t="s">
        <v>625</v>
      </c>
      <c r="W2635" s="135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32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5" t="s">
        <v>149</v>
      </c>
      <c r="U2636" s="75" t="s">
        <v>166</v>
      </c>
      <c r="V2636" s="119" t="s">
        <v>625</v>
      </c>
      <c r="W2636" s="135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32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5" t="s">
        <v>170</v>
      </c>
      <c r="U2637" s="75" t="s">
        <v>160</v>
      </c>
      <c r="V2637" s="119" t="s">
        <v>625</v>
      </c>
      <c r="W2637" s="135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32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5" t="s">
        <v>162</v>
      </c>
      <c r="U2638" s="75" t="s">
        <v>160</v>
      </c>
      <c r="V2638" s="119" t="s">
        <v>625</v>
      </c>
      <c r="W2638" s="135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32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5" t="s">
        <v>151</v>
      </c>
      <c r="U2639" s="75" t="s">
        <v>166</v>
      </c>
      <c r="V2639" s="119" t="s">
        <v>625</v>
      </c>
      <c r="W2639" s="135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32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5" t="s">
        <v>152</v>
      </c>
      <c r="U2640" s="75" t="s">
        <v>161</v>
      </c>
      <c r="V2640" s="119" t="s">
        <v>625</v>
      </c>
      <c r="W2640" s="135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32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5" t="s">
        <v>151</v>
      </c>
      <c r="U2641" s="75" t="s">
        <v>166</v>
      </c>
      <c r="V2641" s="119" t="s">
        <v>625</v>
      </c>
      <c r="W2641" s="135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32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5" t="s">
        <v>165</v>
      </c>
      <c r="U2642" s="75" t="s">
        <v>160</v>
      </c>
      <c r="V2642" s="119" t="s">
        <v>625</v>
      </c>
      <c r="W2642" s="135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32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5" t="s">
        <v>162</v>
      </c>
      <c r="U2643" s="75" t="s">
        <v>160</v>
      </c>
      <c r="V2643" s="119" t="s">
        <v>625</v>
      </c>
      <c r="W2643" s="135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32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5" t="s">
        <v>154</v>
      </c>
      <c r="U2644" s="75" t="s">
        <v>160</v>
      </c>
      <c r="V2644" s="119" t="s">
        <v>626</v>
      </c>
      <c r="W2644" s="135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32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5" t="s">
        <v>151</v>
      </c>
      <c r="U2645" s="75" t="s">
        <v>166</v>
      </c>
      <c r="V2645" s="119" t="s">
        <v>627</v>
      </c>
      <c r="W2645" s="75" t="s">
        <v>170</v>
      </c>
      <c r="X2645" s="86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32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5" t="s">
        <v>162</v>
      </c>
      <c r="U2646" s="75" t="s">
        <v>160</v>
      </c>
      <c r="V2646" s="119" t="s">
        <v>627</v>
      </c>
      <c r="W2646" s="75" t="s">
        <v>155</v>
      </c>
      <c r="X2646" s="86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32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5" t="s">
        <v>155</v>
      </c>
      <c r="U2647" s="75" t="s">
        <v>161</v>
      </c>
      <c r="V2647" s="119" t="s">
        <v>627</v>
      </c>
      <c r="W2647" s="75" t="s">
        <v>165</v>
      </c>
      <c r="X2647" s="86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32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5" t="s">
        <v>151</v>
      </c>
      <c r="U2648" s="75" t="s">
        <v>166</v>
      </c>
      <c r="V2648" s="119" t="s">
        <v>627</v>
      </c>
      <c r="W2648" s="75" t="s">
        <v>152</v>
      </c>
      <c r="X2648" s="86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32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5" t="s">
        <v>155</v>
      </c>
      <c r="U2649" s="75" t="s">
        <v>161</v>
      </c>
      <c r="V2649" s="119" t="s">
        <v>628</v>
      </c>
      <c r="W2649" s="75" t="s">
        <v>167</v>
      </c>
      <c r="X2649" s="86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32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5" t="s">
        <v>151</v>
      </c>
      <c r="U2650" s="75" t="s">
        <v>166</v>
      </c>
      <c r="V2650" s="119" t="s">
        <v>628</v>
      </c>
      <c r="W2650" s="75" t="s">
        <v>152</v>
      </c>
      <c r="X2650" s="86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32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5" t="s">
        <v>150</v>
      </c>
      <c r="U2651" s="75" t="s">
        <v>166</v>
      </c>
      <c r="V2651" s="119" t="s">
        <v>628</v>
      </c>
      <c r="W2651" s="75" t="s">
        <v>149</v>
      </c>
      <c r="X2651" s="86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32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5" t="s">
        <v>151</v>
      </c>
      <c r="U2652" s="75" t="s">
        <v>166</v>
      </c>
      <c r="V2652" s="119" t="s">
        <v>628</v>
      </c>
      <c r="W2652" s="75" t="s">
        <v>175</v>
      </c>
      <c r="X2652" s="86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32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5" t="s">
        <v>154</v>
      </c>
      <c r="U2653" s="75" t="s">
        <v>160</v>
      </c>
      <c r="V2653" s="119" t="s">
        <v>628</v>
      </c>
      <c r="W2653" s="75" t="s">
        <v>151</v>
      </c>
      <c r="X2653" s="86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32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5" t="s">
        <v>162</v>
      </c>
      <c r="U2654" s="75" t="s">
        <v>160</v>
      </c>
      <c r="V2654" s="119" t="s">
        <v>628</v>
      </c>
      <c r="W2654" s="75" t="s">
        <v>152</v>
      </c>
      <c r="X2654" s="86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32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5" t="s">
        <v>162</v>
      </c>
      <c r="U2655" s="75" t="s">
        <v>160</v>
      </c>
      <c r="V2655" s="119" t="s">
        <v>628</v>
      </c>
      <c r="W2655" s="75" t="s">
        <v>151</v>
      </c>
      <c r="X2655" s="86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32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5" t="s">
        <v>151</v>
      </c>
      <c r="U2656" s="75" t="s">
        <v>166</v>
      </c>
      <c r="V2656" s="119" t="s">
        <v>628</v>
      </c>
      <c r="W2656" s="75" t="s">
        <v>149</v>
      </c>
      <c r="X2656" s="86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32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5" t="s">
        <v>151</v>
      </c>
      <c r="U2657" s="75" t="s">
        <v>166</v>
      </c>
      <c r="V2657" s="119" t="s">
        <v>628</v>
      </c>
      <c r="W2657" s="75" t="s">
        <v>162</v>
      </c>
      <c r="X2657" s="86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32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5" t="s">
        <v>154</v>
      </c>
      <c r="U2658" s="75" t="s">
        <v>160</v>
      </c>
      <c r="V2658" s="119" t="s">
        <v>628</v>
      </c>
      <c r="W2658" s="75" t="s">
        <v>162</v>
      </c>
      <c r="X2658" s="86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32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5" t="s">
        <v>151</v>
      </c>
      <c r="U2659" s="75" t="s">
        <v>166</v>
      </c>
      <c r="V2659" s="119" t="s">
        <v>628</v>
      </c>
      <c r="W2659" s="75" t="s">
        <v>150</v>
      </c>
      <c r="X2659" s="86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32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5" t="s">
        <v>151</v>
      </c>
      <c r="U2660" s="75" t="s">
        <v>166</v>
      </c>
      <c r="V2660" s="119" t="s">
        <v>628</v>
      </c>
      <c r="W2660" s="75" t="s">
        <v>151</v>
      </c>
      <c r="X2660" s="86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32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5" t="s">
        <v>154</v>
      </c>
      <c r="U2661" s="75" t="s">
        <v>160</v>
      </c>
      <c r="V2661" s="119" t="s">
        <v>628</v>
      </c>
      <c r="W2661" s="75" t="s">
        <v>155</v>
      </c>
      <c r="X2661" s="86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32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5" t="s">
        <v>151</v>
      </c>
      <c r="U2662" s="75" t="s">
        <v>166</v>
      </c>
      <c r="V2662" s="119" t="s">
        <v>628</v>
      </c>
      <c r="W2662" s="75" t="s">
        <v>152</v>
      </c>
      <c r="X2662" s="86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32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5" t="s">
        <v>150</v>
      </c>
      <c r="U2663" s="75" t="s">
        <v>166</v>
      </c>
      <c r="V2663" s="119" t="s">
        <v>628</v>
      </c>
      <c r="W2663" s="75" t="s">
        <v>178</v>
      </c>
      <c r="X2663" s="86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32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5" t="s">
        <v>155</v>
      </c>
      <c r="U2664" s="75" t="s">
        <v>161</v>
      </c>
      <c r="V2664" s="119" t="s">
        <v>628</v>
      </c>
      <c r="W2664" s="75" t="s">
        <v>162</v>
      </c>
      <c r="X2664" s="86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32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5" t="s">
        <v>162</v>
      </c>
      <c r="U2665" s="75" t="s">
        <v>160</v>
      </c>
      <c r="V2665" s="119" t="s">
        <v>628</v>
      </c>
      <c r="W2665" s="75" t="s">
        <v>151</v>
      </c>
      <c r="X2665" s="86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32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5" t="s">
        <v>165</v>
      </c>
      <c r="U2666" s="75" t="s">
        <v>160</v>
      </c>
      <c r="V2666" s="119" t="s">
        <v>628</v>
      </c>
      <c r="W2666" s="75" t="s">
        <v>164</v>
      </c>
      <c r="X2666" s="86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32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5" t="s">
        <v>153</v>
      </c>
      <c r="U2667" s="75" t="s">
        <v>161</v>
      </c>
      <c r="V2667" s="119" t="s">
        <v>628</v>
      </c>
      <c r="W2667" s="75" t="s">
        <v>484</v>
      </c>
      <c r="X2667" s="86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32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5" t="s">
        <v>151</v>
      </c>
      <c r="U2668" s="75" t="s">
        <v>166</v>
      </c>
      <c r="V2668" s="119" t="s">
        <v>628</v>
      </c>
      <c r="W2668" s="75" t="s">
        <v>167</v>
      </c>
      <c r="X2668" s="86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32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5" t="s">
        <v>151</v>
      </c>
      <c r="U2669" s="75" t="s">
        <v>166</v>
      </c>
      <c r="V2669" s="119" t="s">
        <v>628</v>
      </c>
      <c r="W2669" s="75" t="s">
        <v>170</v>
      </c>
      <c r="X2669" s="86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32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5" t="s">
        <v>150</v>
      </c>
      <c r="U2670" s="75" t="s">
        <v>166</v>
      </c>
      <c r="V2670" s="119" t="s">
        <v>628</v>
      </c>
      <c r="W2670" s="75" t="s">
        <v>153</v>
      </c>
      <c r="X2670" s="86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32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5" t="s">
        <v>175</v>
      </c>
      <c r="U2671" s="75" t="s">
        <v>160</v>
      </c>
      <c r="V2671" s="119" t="s">
        <v>628</v>
      </c>
      <c r="W2671" s="75" t="s">
        <v>162</v>
      </c>
      <c r="X2671" s="86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32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5" t="s">
        <v>151</v>
      </c>
      <c r="U2672" s="75" t="s">
        <v>166</v>
      </c>
      <c r="V2672" s="119" t="s">
        <v>628</v>
      </c>
      <c r="W2672" s="75" t="s">
        <v>154</v>
      </c>
      <c r="X2672" s="86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32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5" t="s">
        <v>154</v>
      </c>
      <c r="U2673" s="75" t="s">
        <v>160</v>
      </c>
      <c r="V2673" s="119" t="s">
        <v>628</v>
      </c>
      <c r="W2673" s="75" t="s">
        <v>162</v>
      </c>
      <c r="X2673" s="86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32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5" t="s">
        <v>155</v>
      </c>
      <c r="U2674" s="75" t="s">
        <v>161</v>
      </c>
      <c r="V2674" s="119" t="s">
        <v>628</v>
      </c>
      <c r="W2674" s="75" t="s">
        <v>151</v>
      </c>
      <c r="X2674" s="86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32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5" t="s">
        <v>165</v>
      </c>
      <c r="U2675" s="75" t="s">
        <v>160</v>
      </c>
      <c r="V2675" s="119" t="s">
        <v>628</v>
      </c>
      <c r="W2675" s="75" t="s">
        <v>151</v>
      </c>
      <c r="X2675" s="86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32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5" t="s">
        <v>155</v>
      </c>
      <c r="U2676" s="75" t="s">
        <v>161</v>
      </c>
      <c r="V2676" s="119" t="s">
        <v>628</v>
      </c>
      <c r="W2676" s="75" t="s">
        <v>179</v>
      </c>
      <c r="X2676" s="86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32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5" t="s">
        <v>153</v>
      </c>
      <c r="U2677" s="75" t="s">
        <v>161</v>
      </c>
      <c r="V2677" s="119" t="s">
        <v>628</v>
      </c>
      <c r="W2677" s="75" t="s">
        <v>163</v>
      </c>
      <c r="X2677" s="86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32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5" t="s">
        <v>170</v>
      </c>
      <c r="U2678" s="75" t="s">
        <v>160</v>
      </c>
      <c r="V2678" s="119" t="s">
        <v>628</v>
      </c>
      <c r="W2678" s="75" t="s">
        <v>155</v>
      </c>
      <c r="X2678" s="86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32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5" t="s">
        <v>153</v>
      </c>
      <c r="U2679" s="75" t="s">
        <v>161</v>
      </c>
      <c r="V2679" s="119" t="s">
        <v>628</v>
      </c>
      <c r="W2679" s="75" t="s">
        <v>153</v>
      </c>
      <c r="X2679" s="86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32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5" t="s">
        <v>153</v>
      </c>
      <c r="U2680" s="75" t="s">
        <v>161</v>
      </c>
      <c r="V2680" s="119" t="s">
        <v>628</v>
      </c>
      <c r="W2680" s="75" t="s">
        <v>150</v>
      </c>
      <c r="X2680" s="86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32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5" t="s">
        <v>165</v>
      </c>
      <c r="U2681" s="75" t="s">
        <v>160</v>
      </c>
      <c r="V2681" s="119" t="s">
        <v>628</v>
      </c>
      <c r="W2681" s="75" t="s">
        <v>176</v>
      </c>
      <c r="X2681" s="86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32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5" t="s">
        <v>151</v>
      </c>
      <c r="U2682" s="75" t="s">
        <v>166</v>
      </c>
      <c r="V2682" s="119" t="s">
        <v>628</v>
      </c>
      <c r="W2682" s="75" t="s">
        <v>163</v>
      </c>
      <c r="X2682" s="86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32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5" t="s">
        <v>151</v>
      </c>
      <c r="U2683" s="75" t="s">
        <v>166</v>
      </c>
      <c r="V2683" s="119" t="s">
        <v>628</v>
      </c>
      <c r="W2683" s="75" t="s">
        <v>152</v>
      </c>
      <c r="X2683" s="86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32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5" t="s">
        <v>162</v>
      </c>
      <c r="U2684" s="75" t="s">
        <v>160</v>
      </c>
      <c r="V2684" s="119" t="s">
        <v>628</v>
      </c>
      <c r="W2684" s="75" t="s">
        <v>149</v>
      </c>
      <c r="X2684" s="86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32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5" t="s">
        <v>155</v>
      </c>
      <c r="U2685" s="75" t="s">
        <v>161</v>
      </c>
      <c r="V2685" s="119" t="s">
        <v>628</v>
      </c>
      <c r="W2685" s="75" t="s">
        <v>154</v>
      </c>
      <c r="X2685" s="86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32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5" t="s">
        <v>154</v>
      </c>
      <c r="U2686" s="75" t="s">
        <v>160</v>
      </c>
      <c r="V2686" s="119" t="s">
        <v>628</v>
      </c>
      <c r="W2686" s="75" t="s">
        <v>154</v>
      </c>
      <c r="X2686" s="86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32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5" t="s">
        <v>151</v>
      </c>
      <c r="U2687" s="75" t="s">
        <v>166</v>
      </c>
      <c r="V2687" s="119" t="s">
        <v>628</v>
      </c>
      <c r="W2687" s="75" t="s">
        <v>154</v>
      </c>
      <c r="X2687" s="86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32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5" t="s">
        <v>155</v>
      </c>
      <c r="U2688" s="75" t="s">
        <v>161</v>
      </c>
      <c r="V2688" s="119" t="s">
        <v>628</v>
      </c>
      <c r="W2688" s="75" t="s">
        <v>170</v>
      </c>
      <c r="X2688" s="86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32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5" t="s">
        <v>154</v>
      </c>
      <c r="U2689" s="75" t="s">
        <v>160</v>
      </c>
      <c r="V2689" s="119" t="s">
        <v>628</v>
      </c>
      <c r="W2689" s="75" t="s">
        <v>176</v>
      </c>
      <c r="X2689" s="86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32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5" t="s">
        <v>170</v>
      </c>
      <c r="U2690" s="75" t="s">
        <v>160</v>
      </c>
      <c r="V2690" s="119" t="s">
        <v>628</v>
      </c>
      <c r="W2690" s="75" t="s">
        <v>162</v>
      </c>
      <c r="X2690" s="86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32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5" t="s">
        <v>150</v>
      </c>
      <c r="U2691" s="75" t="s">
        <v>166</v>
      </c>
      <c r="V2691" s="119" t="s">
        <v>628</v>
      </c>
      <c r="W2691" s="75" t="s">
        <v>152</v>
      </c>
      <c r="X2691" s="86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32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5" t="s">
        <v>162</v>
      </c>
      <c r="U2692" s="75" t="s">
        <v>160</v>
      </c>
      <c r="V2692" s="119" t="s">
        <v>628</v>
      </c>
      <c r="W2692" s="75" t="s">
        <v>172</v>
      </c>
      <c r="X2692" s="86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32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5" t="s">
        <v>162</v>
      </c>
      <c r="U2693" s="75" t="s">
        <v>160</v>
      </c>
      <c r="V2693" s="119" t="s">
        <v>629</v>
      </c>
      <c r="W2693" s="75" t="s">
        <v>178</v>
      </c>
      <c r="X2693" s="86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32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5" t="s">
        <v>162</v>
      </c>
      <c r="U2694" s="75" t="s">
        <v>160</v>
      </c>
      <c r="V2694" s="119" t="s">
        <v>629</v>
      </c>
      <c r="W2694" s="75" t="s">
        <v>170</v>
      </c>
      <c r="X2694" s="86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32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5" t="s">
        <v>151</v>
      </c>
      <c r="U2695" s="75" t="s">
        <v>166</v>
      </c>
      <c r="V2695" s="119" t="s">
        <v>629</v>
      </c>
      <c r="W2695" s="75" t="s">
        <v>152</v>
      </c>
      <c r="X2695" s="86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32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5" t="s">
        <v>154</v>
      </c>
      <c r="U2696" s="75" t="s">
        <v>160</v>
      </c>
      <c r="V2696" s="119" t="s">
        <v>629</v>
      </c>
      <c r="W2696" s="75" t="s">
        <v>154</v>
      </c>
      <c r="X2696" s="86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32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5" t="s">
        <v>151</v>
      </c>
      <c r="U2697" s="75" t="s">
        <v>166</v>
      </c>
      <c r="V2697" s="119" t="s">
        <v>629</v>
      </c>
      <c r="W2697" s="75" t="s">
        <v>149</v>
      </c>
      <c r="X2697" s="86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09">
        <v>0.10865329630796475</v>
      </c>
      <c r="B2698" s="109">
        <v>0.8913106421147402</v>
      </c>
      <c r="C2698" s="105">
        <f t="shared" si="575"/>
        <v>9.2035863980198069</v>
      </c>
      <c r="D2698" s="106">
        <f t="shared" si="575"/>
        <v>1.1219432964778491</v>
      </c>
      <c r="E2698" s="136">
        <v>4.5393418081246306E-2</v>
      </c>
      <c r="F2698" s="108">
        <f t="shared" si="569"/>
        <v>1.0453934180812463</v>
      </c>
      <c r="G2698" s="108">
        <f t="shared" si="570"/>
        <v>8.8039452313679281</v>
      </c>
      <c r="H2698" s="108">
        <f t="shared" si="571"/>
        <v>1.0732259043079735</v>
      </c>
      <c r="I2698" s="96">
        <v>2.61</v>
      </c>
      <c r="J2698" s="96">
        <v>1.51</v>
      </c>
      <c r="K2698" s="108">
        <f t="shared" si="572"/>
        <v>2.7284768211920527</v>
      </c>
      <c r="L2698" s="108">
        <f t="shared" si="573"/>
        <v>1.578544061302682</v>
      </c>
      <c r="M2698" s="109">
        <f t="shared" si="576"/>
        <v>0.3665048543689321</v>
      </c>
      <c r="N2698" s="109">
        <f t="shared" si="576"/>
        <v>0.63349514563106801</v>
      </c>
      <c r="O2698" s="96">
        <f t="shared" si="577"/>
        <v>0.29645800052239385</v>
      </c>
      <c r="P2698" s="96">
        <f t="shared" si="577"/>
        <v>1.4069731208861034</v>
      </c>
      <c r="Q2698" s="96" t="s">
        <v>379</v>
      </c>
      <c r="R2698" s="96" t="s">
        <v>376</v>
      </c>
      <c r="S2698" s="96" t="s">
        <v>349</v>
      </c>
      <c r="T2698" s="110" t="s">
        <v>154</v>
      </c>
      <c r="U2698" s="110" t="s">
        <v>160</v>
      </c>
      <c r="V2698" s="121" t="s">
        <v>630</v>
      </c>
      <c r="W2698" s="110" t="s">
        <v>154</v>
      </c>
      <c r="X2698" s="95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32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5" t="s">
        <v>162</v>
      </c>
      <c r="U2699" s="75" t="s">
        <v>160</v>
      </c>
      <c r="V2699" t="s">
        <v>631</v>
      </c>
      <c r="W2699" s="75" t="s">
        <v>162</v>
      </c>
      <c r="X2699" s="86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32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5" t="s">
        <v>167</v>
      </c>
      <c r="U2700" s="75" t="s">
        <v>161</v>
      </c>
      <c r="V2700" t="s">
        <v>631</v>
      </c>
      <c r="W2700" s="75" t="s">
        <v>162</v>
      </c>
      <c r="X2700" s="86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32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5" t="s">
        <v>153</v>
      </c>
      <c r="U2701" s="75" t="s">
        <v>161</v>
      </c>
      <c r="V2701" t="s">
        <v>631</v>
      </c>
      <c r="W2701" s="75" t="s">
        <v>149</v>
      </c>
      <c r="X2701" s="86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32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5" t="s">
        <v>155</v>
      </c>
      <c r="U2702" s="75" t="s">
        <v>161</v>
      </c>
      <c r="V2702" t="s">
        <v>631</v>
      </c>
      <c r="W2702" s="75" t="s">
        <v>155</v>
      </c>
      <c r="X2702" s="86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32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5" t="s">
        <v>162</v>
      </c>
      <c r="U2703" s="75" t="s">
        <v>160</v>
      </c>
      <c r="V2703" t="s">
        <v>631</v>
      </c>
      <c r="W2703" s="75" t="s">
        <v>170</v>
      </c>
      <c r="X2703" s="86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32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5" t="s">
        <v>170</v>
      </c>
      <c r="U2704" s="75" t="s">
        <v>160</v>
      </c>
      <c r="V2704" t="s">
        <v>631</v>
      </c>
      <c r="W2704" s="75" t="s">
        <v>154</v>
      </c>
      <c r="X2704" s="86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32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5" t="s">
        <v>162</v>
      </c>
      <c r="U2705" s="75" t="s">
        <v>160</v>
      </c>
      <c r="V2705" t="s">
        <v>631</v>
      </c>
      <c r="W2705" s="75" t="s">
        <v>150</v>
      </c>
      <c r="X2705" s="86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32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5" t="s">
        <v>152</v>
      </c>
      <c r="U2706" s="75" t="s">
        <v>161</v>
      </c>
      <c r="V2706" t="s">
        <v>631</v>
      </c>
      <c r="W2706" s="75" t="s">
        <v>155</v>
      </c>
      <c r="X2706" s="86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32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5" t="s">
        <v>152</v>
      </c>
      <c r="U2707" s="75" t="s">
        <v>161</v>
      </c>
      <c r="V2707" t="s">
        <v>631</v>
      </c>
      <c r="W2707" s="75" t="s">
        <v>149</v>
      </c>
      <c r="X2707" s="86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32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5" t="s">
        <v>151</v>
      </c>
      <c r="U2708" s="75" t="s">
        <v>166</v>
      </c>
      <c r="V2708" t="s">
        <v>631</v>
      </c>
      <c r="W2708" s="75" t="s">
        <v>151</v>
      </c>
      <c r="X2708" s="86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32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5" t="s">
        <v>155</v>
      </c>
      <c r="U2709" s="75" t="s">
        <v>161</v>
      </c>
      <c r="V2709" t="s">
        <v>632</v>
      </c>
      <c r="W2709" s="75" t="s">
        <v>155</v>
      </c>
      <c r="X2709" s="86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32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5" t="s">
        <v>162</v>
      </c>
      <c r="U2710" s="75" t="s">
        <v>160</v>
      </c>
      <c r="V2710" t="s">
        <v>632</v>
      </c>
      <c r="W2710" s="75" t="s">
        <v>178</v>
      </c>
      <c r="X2710" s="86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32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5" t="s">
        <v>151</v>
      </c>
      <c r="U2711" s="75" t="s">
        <v>166</v>
      </c>
      <c r="V2711" t="s">
        <v>632</v>
      </c>
      <c r="W2711" s="75" t="s">
        <v>155</v>
      </c>
      <c r="X2711" s="86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32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5" t="s">
        <v>155</v>
      </c>
      <c r="U2712" s="75" t="s">
        <v>161</v>
      </c>
      <c r="V2712" t="s">
        <v>632</v>
      </c>
      <c r="W2712" s="75" t="s">
        <v>154</v>
      </c>
      <c r="X2712" s="86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32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5" t="s">
        <v>152</v>
      </c>
      <c r="U2713" s="75" t="s">
        <v>161</v>
      </c>
      <c r="V2713" t="s">
        <v>632</v>
      </c>
      <c r="W2713" s="75" t="s">
        <v>150</v>
      </c>
      <c r="X2713" s="86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32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5" t="s">
        <v>164</v>
      </c>
      <c r="U2714" s="75" t="s">
        <v>160</v>
      </c>
      <c r="V2714" t="s">
        <v>632</v>
      </c>
      <c r="W2714" s="75" t="s">
        <v>162</v>
      </c>
      <c r="X2714" s="86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32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5" t="s">
        <v>154</v>
      </c>
      <c r="U2715" s="75" t="s">
        <v>160</v>
      </c>
      <c r="V2715" t="s">
        <v>632</v>
      </c>
      <c r="W2715" s="75" t="s">
        <v>170</v>
      </c>
      <c r="X2715" s="86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32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5" t="s">
        <v>162</v>
      </c>
      <c r="U2716" s="75" t="s">
        <v>160</v>
      </c>
      <c r="V2716" t="s">
        <v>632</v>
      </c>
      <c r="W2716" s="75" t="s">
        <v>154</v>
      </c>
      <c r="X2716" s="86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32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5" t="s">
        <v>176</v>
      </c>
      <c r="U2717" s="75" t="s">
        <v>160</v>
      </c>
      <c r="V2717" t="s">
        <v>632</v>
      </c>
      <c r="W2717" s="75" t="s">
        <v>164</v>
      </c>
      <c r="X2717" s="86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32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5" t="s">
        <v>162</v>
      </c>
      <c r="U2718" s="75" t="s">
        <v>160</v>
      </c>
      <c r="V2718" t="s">
        <v>632</v>
      </c>
      <c r="W2718" s="75" t="s">
        <v>170</v>
      </c>
      <c r="X2718" s="86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32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5" t="s">
        <v>162</v>
      </c>
      <c r="U2719" s="75" t="s">
        <v>160</v>
      </c>
      <c r="V2719" t="s">
        <v>632</v>
      </c>
      <c r="W2719" s="75" t="s">
        <v>164</v>
      </c>
      <c r="X2719" s="86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32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5" t="s">
        <v>151</v>
      </c>
      <c r="U2720" s="75" t="s">
        <v>166</v>
      </c>
      <c r="V2720" t="s">
        <v>632</v>
      </c>
      <c r="W2720" s="75" t="s">
        <v>175</v>
      </c>
      <c r="X2720" s="86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32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5" t="s">
        <v>151</v>
      </c>
      <c r="U2721" s="75" t="s">
        <v>166</v>
      </c>
      <c r="V2721" t="s">
        <v>632</v>
      </c>
      <c r="W2721" s="75" t="s">
        <v>155</v>
      </c>
      <c r="X2721" s="86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32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5" t="s">
        <v>151</v>
      </c>
      <c r="U2722" s="75" t="s">
        <v>166</v>
      </c>
      <c r="V2722" t="s">
        <v>632</v>
      </c>
      <c r="W2722" s="75" t="s">
        <v>151</v>
      </c>
      <c r="X2722" s="86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32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5" t="s">
        <v>153</v>
      </c>
      <c r="U2723" s="75" t="s">
        <v>161</v>
      </c>
      <c r="V2723" t="s">
        <v>632</v>
      </c>
      <c r="W2723" s="75" t="s">
        <v>163</v>
      </c>
      <c r="X2723" s="86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32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5" t="s">
        <v>151</v>
      </c>
      <c r="U2724" s="75" t="s">
        <v>166</v>
      </c>
      <c r="V2724" t="s">
        <v>632</v>
      </c>
      <c r="W2724" s="75" t="s">
        <v>170</v>
      </c>
      <c r="X2724" s="86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32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5" t="s">
        <v>151</v>
      </c>
      <c r="U2725" s="75" t="s">
        <v>166</v>
      </c>
      <c r="V2725" t="s">
        <v>632</v>
      </c>
      <c r="W2725" s="75" t="s">
        <v>169</v>
      </c>
      <c r="X2725" s="86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32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5" t="s">
        <v>155</v>
      </c>
      <c r="U2726" s="75" t="s">
        <v>161</v>
      </c>
      <c r="V2726" t="s">
        <v>632</v>
      </c>
      <c r="W2726" s="75" t="s">
        <v>169</v>
      </c>
      <c r="X2726" s="86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32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5" t="s">
        <v>151</v>
      </c>
      <c r="U2727" s="75" t="s">
        <v>166</v>
      </c>
      <c r="V2727" t="s">
        <v>632</v>
      </c>
      <c r="W2727" s="75" t="s">
        <v>162</v>
      </c>
      <c r="X2727" s="86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32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5" t="s">
        <v>178</v>
      </c>
      <c r="U2728" s="75" t="s">
        <v>161</v>
      </c>
      <c r="V2728" t="s">
        <v>632</v>
      </c>
      <c r="W2728" s="75" t="s">
        <v>175</v>
      </c>
      <c r="X2728" s="86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32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5" t="s">
        <v>153</v>
      </c>
      <c r="U2729" s="75" t="s">
        <v>161</v>
      </c>
      <c r="V2729" t="s">
        <v>632</v>
      </c>
      <c r="W2729" s="75" t="s">
        <v>154</v>
      </c>
      <c r="X2729" s="86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32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5" t="s">
        <v>170</v>
      </c>
      <c r="U2730" s="75" t="s">
        <v>160</v>
      </c>
      <c r="V2730" t="s">
        <v>632</v>
      </c>
      <c r="W2730" s="75" t="s">
        <v>164</v>
      </c>
      <c r="X2730" s="86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32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5" t="s">
        <v>162</v>
      </c>
      <c r="U2731" s="75" t="s">
        <v>160</v>
      </c>
      <c r="V2731" t="s">
        <v>632</v>
      </c>
      <c r="W2731" s="75" t="s">
        <v>149</v>
      </c>
      <c r="X2731" s="86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32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5" t="s">
        <v>151</v>
      </c>
      <c r="U2732" s="75" t="s">
        <v>166</v>
      </c>
      <c r="V2732" t="s">
        <v>632</v>
      </c>
      <c r="W2732" s="75" t="s">
        <v>151</v>
      </c>
      <c r="X2732" s="86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32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5" t="s">
        <v>176</v>
      </c>
      <c r="U2733" s="75" t="s">
        <v>160</v>
      </c>
      <c r="V2733" t="s">
        <v>632</v>
      </c>
      <c r="W2733" s="75" t="s">
        <v>175</v>
      </c>
      <c r="X2733" s="86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32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5" t="s">
        <v>151</v>
      </c>
      <c r="U2734" s="75" t="s">
        <v>166</v>
      </c>
      <c r="V2734" t="s">
        <v>632</v>
      </c>
      <c r="W2734" s="75" t="s">
        <v>154</v>
      </c>
      <c r="X2734" s="86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32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5" t="s">
        <v>152</v>
      </c>
      <c r="U2735" s="75" t="s">
        <v>161</v>
      </c>
      <c r="V2735" t="s">
        <v>632</v>
      </c>
      <c r="W2735" s="75" t="s">
        <v>170</v>
      </c>
      <c r="X2735" s="86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32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5" t="s">
        <v>151</v>
      </c>
      <c r="U2736" s="75" t="s">
        <v>166</v>
      </c>
      <c r="V2736" t="s">
        <v>632</v>
      </c>
      <c r="W2736" s="75" t="s">
        <v>151</v>
      </c>
      <c r="X2736" s="86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32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5" t="s">
        <v>162</v>
      </c>
      <c r="U2737" s="75" t="s">
        <v>160</v>
      </c>
      <c r="V2737" t="s">
        <v>632</v>
      </c>
      <c r="W2737" s="75" t="s">
        <v>155</v>
      </c>
      <c r="X2737" s="86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32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5" t="s">
        <v>155</v>
      </c>
      <c r="U2738" s="75" t="s">
        <v>161</v>
      </c>
      <c r="V2738" t="s">
        <v>632</v>
      </c>
      <c r="W2738" s="75" t="s">
        <v>151</v>
      </c>
      <c r="X2738" s="86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32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5" t="s">
        <v>176</v>
      </c>
      <c r="U2739" s="75" t="s">
        <v>160</v>
      </c>
      <c r="V2739" t="s">
        <v>632</v>
      </c>
      <c r="W2739" s="75" t="s">
        <v>170</v>
      </c>
      <c r="X2739" s="86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32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5" t="s">
        <v>151</v>
      </c>
      <c r="U2740" s="75" t="s">
        <v>166</v>
      </c>
      <c r="V2740" t="s">
        <v>632</v>
      </c>
      <c r="W2740" s="75" t="s">
        <v>151</v>
      </c>
      <c r="X2740" s="86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32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5" t="s">
        <v>151</v>
      </c>
      <c r="U2741" s="75" t="s">
        <v>166</v>
      </c>
      <c r="V2741" t="s">
        <v>632</v>
      </c>
      <c r="W2741" s="75" t="s">
        <v>172</v>
      </c>
      <c r="X2741" s="86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32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5" t="s">
        <v>155</v>
      </c>
      <c r="U2742" s="75" t="s">
        <v>161</v>
      </c>
      <c r="V2742" t="s">
        <v>632</v>
      </c>
      <c r="W2742" s="75" t="s">
        <v>170</v>
      </c>
      <c r="X2742" s="86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32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5" t="s">
        <v>154</v>
      </c>
      <c r="U2743" s="75" t="s">
        <v>160</v>
      </c>
      <c r="V2743" t="s">
        <v>632</v>
      </c>
      <c r="W2743" s="75" t="s">
        <v>162</v>
      </c>
      <c r="X2743" s="86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32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5" t="s">
        <v>151</v>
      </c>
      <c r="U2744" s="75" t="s">
        <v>166</v>
      </c>
      <c r="V2744" t="s">
        <v>632</v>
      </c>
      <c r="W2744" s="75" t="s">
        <v>170</v>
      </c>
      <c r="X2744" s="86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32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5" t="s">
        <v>151</v>
      </c>
      <c r="U2745" s="75" t="s">
        <v>166</v>
      </c>
      <c r="V2745" t="s">
        <v>632</v>
      </c>
      <c r="W2745" s="75" t="s">
        <v>149</v>
      </c>
      <c r="X2745" s="86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32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5" t="s">
        <v>168</v>
      </c>
      <c r="U2746" s="75" t="s">
        <v>160</v>
      </c>
      <c r="V2746" t="s">
        <v>632</v>
      </c>
      <c r="W2746" s="75" t="s">
        <v>155</v>
      </c>
      <c r="X2746" s="86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32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5" t="s">
        <v>154</v>
      </c>
      <c r="U2747" s="75" t="s">
        <v>160</v>
      </c>
      <c r="V2747" t="s">
        <v>632</v>
      </c>
      <c r="W2747" s="75" t="s">
        <v>154</v>
      </c>
      <c r="X2747" s="86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32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5" t="s">
        <v>162</v>
      </c>
      <c r="U2748" s="75" t="s">
        <v>160</v>
      </c>
      <c r="V2748" t="s">
        <v>632</v>
      </c>
      <c r="W2748" s="75" t="s">
        <v>162</v>
      </c>
      <c r="X2748" s="86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32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5" t="s">
        <v>162</v>
      </c>
      <c r="U2749" s="75" t="s">
        <v>160</v>
      </c>
      <c r="V2749" t="s">
        <v>632</v>
      </c>
      <c r="W2749" s="75" t="s">
        <v>165</v>
      </c>
      <c r="X2749" s="86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32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5" t="s">
        <v>162</v>
      </c>
      <c r="U2750" s="75" t="s">
        <v>160</v>
      </c>
      <c r="V2750" t="s">
        <v>632</v>
      </c>
      <c r="W2750" s="75" t="s">
        <v>170</v>
      </c>
      <c r="X2750" s="86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32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5" t="s">
        <v>151</v>
      </c>
      <c r="U2751" s="75" t="s">
        <v>166</v>
      </c>
      <c r="V2751" t="s">
        <v>632</v>
      </c>
      <c r="W2751" s="75" t="s">
        <v>393</v>
      </c>
      <c r="X2751" s="86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32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5" t="s">
        <v>162</v>
      </c>
      <c r="U2752" s="75" t="s">
        <v>160</v>
      </c>
      <c r="V2752" t="s">
        <v>632</v>
      </c>
      <c r="W2752" s="75" t="s">
        <v>154</v>
      </c>
      <c r="X2752" s="86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32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5" t="s">
        <v>162</v>
      </c>
      <c r="U2753" s="75" t="s">
        <v>160</v>
      </c>
      <c r="V2753" t="s">
        <v>632</v>
      </c>
      <c r="W2753" s="75" t="s">
        <v>152</v>
      </c>
      <c r="X2753" s="86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32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5" t="s">
        <v>151</v>
      </c>
      <c r="U2754" s="75" t="s">
        <v>166</v>
      </c>
      <c r="V2754" t="s">
        <v>632</v>
      </c>
      <c r="W2754" s="75" t="s">
        <v>151</v>
      </c>
      <c r="X2754" s="86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32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5" t="s">
        <v>154</v>
      </c>
      <c r="U2755" s="75" t="s">
        <v>160</v>
      </c>
      <c r="V2755" t="s">
        <v>632</v>
      </c>
      <c r="W2755" s="75" t="s">
        <v>150</v>
      </c>
      <c r="X2755" s="86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32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5" t="s">
        <v>176</v>
      </c>
      <c r="U2756" s="75" t="s">
        <v>160</v>
      </c>
      <c r="V2756" t="s">
        <v>632</v>
      </c>
      <c r="W2756" s="75" t="s">
        <v>162</v>
      </c>
      <c r="X2756" s="86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32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5" t="s">
        <v>165</v>
      </c>
      <c r="U2757" s="75" t="s">
        <v>160</v>
      </c>
      <c r="V2757" t="s">
        <v>632</v>
      </c>
      <c r="W2757" s="75" t="s">
        <v>153</v>
      </c>
      <c r="X2757" s="86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32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5" t="s">
        <v>151</v>
      </c>
      <c r="U2758" s="75" t="s">
        <v>166</v>
      </c>
      <c r="V2758" t="s">
        <v>632</v>
      </c>
      <c r="W2758" s="75" t="s">
        <v>178</v>
      </c>
      <c r="X2758" s="86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32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5" t="s">
        <v>170</v>
      </c>
      <c r="U2759" s="75" t="s">
        <v>160</v>
      </c>
      <c r="V2759" t="s">
        <v>632</v>
      </c>
      <c r="W2759" s="75" t="s">
        <v>175</v>
      </c>
      <c r="X2759" s="86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32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5" t="s">
        <v>162</v>
      </c>
      <c r="U2760" s="75" t="s">
        <v>160</v>
      </c>
      <c r="V2760" t="s">
        <v>632</v>
      </c>
      <c r="W2760" s="75" t="s">
        <v>165</v>
      </c>
      <c r="X2760" s="86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32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5" t="s">
        <v>151</v>
      </c>
      <c r="U2761" s="75" t="s">
        <v>166</v>
      </c>
      <c r="V2761" t="s">
        <v>632</v>
      </c>
      <c r="W2761" s="75" t="s">
        <v>155</v>
      </c>
      <c r="X2761" s="86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32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5" t="s">
        <v>155</v>
      </c>
      <c r="U2762" s="75" t="s">
        <v>161</v>
      </c>
      <c r="V2762" t="s">
        <v>632</v>
      </c>
      <c r="W2762" s="75" t="s">
        <v>168</v>
      </c>
      <c r="X2762" s="86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32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5" t="s">
        <v>151</v>
      </c>
      <c r="U2763" s="75" t="s">
        <v>166</v>
      </c>
      <c r="V2763" t="s">
        <v>632</v>
      </c>
      <c r="W2763" s="75" t="s">
        <v>154</v>
      </c>
      <c r="X2763" s="86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32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5" t="s">
        <v>150</v>
      </c>
      <c r="U2764" s="75" t="s">
        <v>166</v>
      </c>
      <c r="V2764" t="s">
        <v>632</v>
      </c>
      <c r="W2764" s="75" t="s">
        <v>149</v>
      </c>
      <c r="X2764" s="86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32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5" t="s">
        <v>155</v>
      </c>
      <c r="U2765" s="75" t="s">
        <v>161</v>
      </c>
      <c r="V2765" t="s">
        <v>632</v>
      </c>
      <c r="W2765" s="75" t="s">
        <v>162</v>
      </c>
      <c r="X2765" s="86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32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5" t="s">
        <v>154</v>
      </c>
      <c r="U2766" s="75" t="s">
        <v>160</v>
      </c>
      <c r="V2766" t="s">
        <v>632</v>
      </c>
      <c r="W2766" s="75" t="s">
        <v>164</v>
      </c>
      <c r="X2766" s="86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32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5" t="s">
        <v>165</v>
      </c>
      <c r="U2767" s="75" t="s">
        <v>160</v>
      </c>
      <c r="V2767" t="s">
        <v>632</v>
      </c>
      <c r="W2767" s="75" t="s">
        <v>168</v>
      </c>
      <c r="X2767" s="86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32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5" t="s">
        <v>162</v>
      </c>
      <c r="U2768" s="75" t="s">
        <v>160</v>
      </c>
      <c r="V2768" t="s">
        <v>632</v>
      </c>
      <c r="W2768" s="75" t="s">
        <v>152</v>
      </c>
      <c r="X2768" s="86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32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5" t="s">
        <v>152</v>
      </c>
      <c r="U2769" s="75" t="s">
        <v>161</v>
      </c>
      <c r="V2769" t="s">
        <v>632</v>
      </c>
      <c r="W2769" s="75" t="s">
        <v>178</v>
      </c>
      <c r="X2769" s="86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32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5" t="s">
        <v>155</v>
      </c>
      <c r="U2770" s="75" t="s">
        <v>161</v>
      </c>
      <c r="V2770" t="s">
        <v>632</v>
      </c>
      <c r="W2770" s="75" t="s">
        <v>170</v>
      </c>
      <c r="X2770" s="86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32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5" t="s">
        <v>151</v>
      </c>
      <c r="U2771" s="75" t="s">
        <v>166</v>
      </c>
      <c r="V2771" t="s">
        <v>632</v>
      </c>
      <c r="W2771" s="75" t="s">
        <v>153</v>
      </c>
      <c r="X2771" s="86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32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5" t="s">
        <v>151</v>
      </c>
      <c r="U2772" s="75" t="s">
        <v>166</v>
      </c>
      <c r="V2772" t="s">
        <v>632</v>
      </c>
      <c r="W2772" s="75" t="s">
        <v>167</v>
      </c>
      <c r="X2772" s="86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32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5" t="s">
        <v>155</v>
      </c>
      <c r="U2773" s="75" t="s">
        <v>161</v>
      </c>
      <c r="V2773" t="s">
        <v>632</v>
      </c>
      <c r="W2773" s="75" t="s">
        <v>155</v>
      </c>
      <c r="X2773" s="86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32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5" t="s">
        <v>154</v>
      </c>
      <c r="U2774" s="75" t="s">
        <v>160</v>
      </c>
      <c r="V2774" t="s">
        <v>632</v>
      </c>
      <c r="W2774" s="75" t="s">
        <v>149</v>
      </c>
      <c r="X2774" s="86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32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5" t="s">
        <v>162</v>
      </c>
      <c r="U2775" s="75" t="s">
        <v>160</v>
      </c>
      <c r="V2775" t="s">
        <v>632</v>
      </c>
      <c r="W2775" s="75" t="s">
        <v>165</v>
      </c>
      <c r="X2775" s="86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32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5" t="s">
        <v>170</v>
      </c>
      <c r="U2776" s="75" t="s">
        <v>160</v>
      </c>
      <c r="V2776" t="s">
        <v>632</v>
      </c>
      <c r="W2776" s="75" t="s">
        <v>170</v>
      </c>
      <c r="X2776" s="86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32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5" t="s">
        <v>151</v>
      </c>
      <c r="U2777" s="75" t="s">
        <v>166</v>
      </c>
      <c r="V2777" t="s">
        <v>632</v>
      </c>
      <c r="W2777" s="75" t="s">
        <v>175</v>
      </c>
      <c r="X2777" s="86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32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5" t="s">
        <v>154</v>
      </c>
      <c r="U2778" s="75" t="s">
        <v>160</v>
      </c>
      <c r="V2778" t="s">
        <v>632</v>
      </c>
      <c r="W2778" s="75" t="s">
        <v>170</v>
      </c>
      <c r="X2778" s="86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32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5" t="s">
        <v>151</v>
      </c>
      <c r="U2779" s="75" t="s">
        <v>166</v>
      </c>
      <c r="V2779" t="s">
        <v>632</v>
      </c>
      <c r="W2779" s="75" t="s">
        <v>152</v>
      </c>
      <c r="X2779" s="86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32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5" t="s">
        <v>151</v>
      </c>
      <c r="U2780" s="75" t="s">
        <v>166</v>
      </c>
      <c r="V2780" t="s">
        <v>632</v>
      </c>
      <c r="W2780" s="75" t="s">
        <v>152</v>
      </c>
      <c r="X2780" s="86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32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5" t="s">
        <v>154</v>
      </c>
      <c r="U2781" s="75" t="s">
        <v>160</v>
      </c>
      <c r="V2781" t="s">
        <v>632</v>
      </c>
      <c r="W2781" s="75" t="s">
        <v>151</v>
      </c>
      <c r="X2781" s="86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32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5" t="s">
        <v>155</v>
      </c>
      <c r="U2782" s="75" t="s">
        <v>161</v>
      </c>
      <c r="V2782" t="s">
        <v>632</v>
      </c>
      <c r="W2782" s="75" t="s">
        <v>153</v>
      </c>
      <c r="X2782" s="86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32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5" t="s">
        <v>151</v>
      </c>
      <c r="U2783" s="75" t="s">
        <v>166</v>
      </c>
      <c r="V2783" t="s">
        <v>632</v>
      </c>
      <c r="W2783" s="75" t="s">
        <v>162</v>
      </c>
      <c r="X2783" s="86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32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5" t="s">
        <v>151</v>
      </c>
      <c r="U2784" s="75" t="s">
        <v>166</v>
      </c>
      <c r="V2784" t="s">
        <v>632</v>
      </c>
      <c r="W2784" s="75" t="s">
        <v>170</v>
      </c>
      <c r="X2784" s="86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32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5" t="s">
        <v>151</v>
      </c>
      <c r="U2785" s="75" t="s">
        <v>166</v>
      </c>
      <c r="V2785" t="s">
        <v>632</v>
      </c>
      <c r="W2785" s="75" t="s">
        <v>154</v>
      </c>
      <c r="X2785" s="86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32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5" t="s">
        <v>149</v>
      </c>
      <c r="U2786" s="75" t="s">
        <v>166</v>
      </c>
      <c r="V2786" t="s">
        <v>632</v>
      </c>
      <c r="W2786" s="75" t="s">
        <v>153</v>
      </c>
      <c r="X2786" s="86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32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5" t="s">
        <v>149</v>
      </c>
      <c r="U2787" s="75" t="s">
        <v>166</v>
      </c>
      <c r="V2787" t="s">
        <v>632</v>
      </c>
      <c r="W2787" s="75" t="s">
        <v>451</v>
      </c>
      <c r="X2787" s="86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32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5" t="s">
        <v>149</v>
      </c>
      <c r="U2788" s="75" t="s">
        <v>166</v>
      </c>
      <c r="V2788" t="s">
        <v>632</v>
      </c>
      <c r="W2788" s="75" t="s">
        <v>151</v>
      </c>
      <c r="X2788" s="86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32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5" t="s">
        <v>162</v>
      </c>
      <c r="U2789" s="75" t="s">
        <v>160</v>
      </c>
      <c r="V2789" t="s">
        <v>632</v>
      </c>
      <c r="W2789" s="75" t="s">
        <v>360</v>
      </c>
      <c r="X2789" s="86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32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5" t="s">
        <v>165</v>
      </c>
      <c r="U2790" s="75" t="s">
        <v>160</v>
      </c>
      <c r="V2790" t="s">
        <v>632</v>
      </c>
      <c r="W2790" s="75" t="s">
        <v>153</v>
      </c>
      <c r="X2790" s="86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32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5" t="s">
        <v>155</v>
      </c>
      <c r="U2791" s="75" t="s">
        <v>161</v>
      </c>
      <c r="V2791" t="s">
        <v>632</v>
      </c>
      <c r="W2791" s="75" t="s">
        <v>391</v>
      </c>
      <c r="X2791" s="86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32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5" t="s">
        <v>151</v>
      </c>
      <c r="U2792" s="75" t="s">
        <v>166</v>
      </c>
      <c r="V2792" t="s">
        <v>632</v>
      </c>
      <c r="W2792" s="75" t="s">
        <v>149</v>
      </c>
      <c r="X2792" s="86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32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5" t="s">
        <v>178</v>
      </c>
      <c r="U2793" s="75" t="s">
        <v>161</v>
      </c>
      <c r="V2793" t="s">
        <v>632</v>
      </c>
      <c r="W2793" s="75" t="s">
        <v>152</v>
      </c>
      <c r="X2793" s="86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32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5" t="s">
        <v>165</v>
      </c>
      <c r="U2794" s="75" t="s">
        <v>160</v>
      </c>
      <c r="V2794" t="s">
        <v>632</v>
      </c>
      <c r="W2794" s="75" t="s">
        <v>172</v>
      </c>
      <c r="X2794" s="86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32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5" t="s">
        <v>162</v>
      </c>
      <c r="U2795" s="75" t="s">
        <v>160</v>
      </c>
      <c r="V2795" t="s">
        <v>632</v>
      </c>
      <c r="W2795" s="75" t="s">
        <v>151</v>
      </c>
      <c r="X2795" s="86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32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5" t="s">
        <v>151</v>
      </c>
      <c r="U2796" s="75" t="s">
        <v>166</v>
      </c>
      <c r="V2796" t="s">
        <v>632</v>
      </c>
      <c r="W2796" s="75" t="s">
        <v>170</v>
      </c>
      <c r="X2796" s="86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32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5" t="s">
        <v>153</v>
      </c>
      <c r="U2797" s="75" t="s">
        <v>161</v>
      </c>
      <c r="V2797" t="s">
        <v>632</v>
      </c>
      <c r="W2797" s="75" t="s">
        <v>172</v>
      </c>
      <c r="X2797" s="86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32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5" t="s">
        <v>162</v>
      </c>
      <c r="U2798" s="75" t="s">
        <v>160</v>
      </c>
      <c r="V2798" t="s">
        <v>632</v>
      </c>
      <c r="W2798" s="75" t="s">
        <v>170</v>
      </c>
      <c r="X2798" s="86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32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5" t="s">
        <v>155</v>
      </c>
      <c r="U2799" s="75" t="s">
        <v>161</v>
      </c>
      <c r="V2799" t="s">
        <v>632</v>
      </c>
      <c r="W2799" s="75" t="s">
        <v>152</v>
      </c>
      <c r="X2799" s="86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32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5" t="s">
        <v>175</v>
      </c>
      <c r="U2800" s="75" t="s">
        <v>160</v>
      </c>
      <c r="V2800" t="s">
        <v>632</v>
      </c>
      <c r="W2800" s="75" t="s">
        <v>151</v>
      </c>
      <c r="X2800" s="86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32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5" t="s">
        <v>151</v>
      </c>
      <c r="U2801" s="75" t="s">
        <v>166</v>
      </c>
      <c r="V2801" t="s">
        <v>632</v>
      </c>
      <c r="W2801" s="75" t="s">
        <v>165</v>
      </c>
      <c r="X2801" s="86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32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5" t="s">
        <v>151</v>
      </c>
      <c r="U2802" s="75" t="s">
        <v>166</v>
      </c>
      <c r="V2802" t="s">
        <v>632</v>
      </c>
      <c r="W2802" s="75" t="s">
        <v>154</v>
      </c>
      <c r="X2802" s="86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32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5" t="s">
        <v>155</v>
      </c>
      <c r="U2803" s="75" t="s">
        <v>161</v>
      </c>
      <c r="V2803" t="s">
        <v>632</v>
      </c>
      <c r="W2803" s="75" t="s">
        <v>170</v>
      </c>
      <c r="X2803" s="86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32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5" t="s">
        <v>151</v>
      </c>
      <c r="U2804" s="75" t="s">
        <v>166</v>
      </c>
      <c r="V2804" t="s">
        <v>632</v>
      </c>
      <c r="W2804" s="75" t="s">
        <v>151</v>
      </c>
      <c r="X2804" s="86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32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5" t="s">
        <v>151</v>
      </c>
      <c r="U2805" s="75" t="s">
        <v>166</v>
      </c>
      <c r="V2805" t="s">
        <v>632</v>
      </c>
      <c r="W2805" s="75" t="s">
        <v>176</v>
      </c>
      <c r="X2805" s="86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32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5" t="s">
        <v>151</v>
      </c>
      <c r="U2806" s="75" t="s">
        <v>166</v>
      </c>
      <c r="V2806" t="s">
        <v>632</v>
      </c>
      <c r="W2806" s="75" t="s">
        <v>152</v>
      </c>
      <c r="X2806" s="86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32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5" t="s">
        <v>165</v>
      </c>
      <c r="U2807" s="75" t="s">
        <v>160</v>
      </c>
      <c r="V2807" t="s">
        <v>632</v>
      </c>
      <c r="W2807" s="75" t="s">
        <v>154</v>
      </c>
      <c r="X2807" s="86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32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5" t="s">
        <v>151</v>
      </c>
      <c r="U2808" s="75" t="s">
        <v>166</v>
      </c>
      <c r="V2808" t="s">
        <v>632</v>
      </c>
      <c r="W2808" s="75" t="s">
        <v>162</v>
      </c>
      <c r="X2808" s="86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32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5" t="s">
        <v>162</v>
      </c>
      <c r="U2809" s="75" t="s">
        <v>160</v>
      </c>
      <c r="V2809" t="s">
        <v>632</v>
      </c>
      <c r="W2809" s="75" t="s">
        <v>153</v>
      </c>
      <c r="X2809" s="86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32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5" t="s">
        <v>162</v>
      </c>
      <c r="U2810" s="75" t="s">
        <v>160</v>
      </c>
      <c r="V2810" t="s">
        <v>632</v>
      </c>
      <c r="W2810" s="75" t="s">
        <v>155</v>
      </c>
      <c r="X2810" s="86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32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5" t="s">
        <v>162</v>
      </c>
      <c r="U2811" s="75" t="s">
        <v>160</v>
      </c>
      <c r="V2811" t="s">
        <v>632</v>
      </c>
      <c r="W2811" s="75" t="s">
        <v>165</v>
      </c>
      <c r="X2811" s="86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32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5" t="s">
        <v>153</v>
      </c>
      <c r="U2812" s="75" t="s">
        <v>161</v>
      </c>
      <c r="V2812" t="s">
        <v>632</v>
      </c>
      <c r="W2812" s="75" t="s">
        <v>152</v>
      </c>
      <c r="X2812" s="86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32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5" t="s">
        <v>151</v>
      </c>
      <c r="U2813" s="75" t="s">
        <v>166</v>
      </c>
      <c r="V2813" t="s">
        <v>632</v>
      </c>
      <c r="W2813" s="75" t="s">
        <v>162</v>
      </c>
      <c r="X2813" s="86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32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5" t="s">
        <v>150</v>
      </c>
      <c r="U2814" s="75" t="s">
        <v>166</v>
      </c>
      <c r="V2814" t="s">
        <v>632</v>
      </c>
      <c r="W2814" s="75" t="s">
        <v>151</v>
      </c>
      <c r="X2814" s="86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32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5" t="s">
        <v>176</v>
      </c>
      <c r="U2815" s="75" t="s">
        <v>160</v>
      </c>
      <c r="V2815" t="s">
        <v>632</v>
      </c>
      <c r="W2815" s="75" t="s">
        <v>176</v>
      </c>
      <c r="X2815" s="86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32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5" t="s">
        <v>151</v>
      </c>
      <c r="U2816" s="75" t="s">
        <v>166</v>
      </c>
      <c r="V2816" t="s">
        <v>632</v>
      </c>
      <c r="W2816" s="75" t="s">
        <v>170</v>
      </c>
      <c r="X2816" s="86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32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5" t="s">
        <v>162</v>
      </c>
      <c r="U2817" s="75" t="s">
        <v>160</v>
      </c>
      <c r="V2817" t="s">
        <v>632</v>
      </c>
      <c r="W2817" s="75" t="s">
        <v>155</v>
      </c>
      <c r="X2817" s="86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32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5" t="s">
        <v>151</v>
      </c>
      <c r="U2818" s="75" t="s">
        <v>166</v>
      </c>
      <c r="V2818" t="s">
        <v>632</v>
      </c>
      <c r="W2818" s="75" t="s">
        <v>154</v>
      </c>
      <c r="X2818" s="86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32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5" t="s">
        <v>151</v>
      </c>
      <c r="U2819" s="75" t="s">
        <v>166</v>
      </c>
      <c r="V2819" t="s">
        <v>632</v>
      </c>
      <c r="W2819" s="75" t="s">
        <v>151</v>
      </c>
      <c r="X2819" s="86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32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5" t="s">
        <v>176</v>
      </c>
      <c r="U2820" s="75" t="s">
        <v>160</v>
      </c>
      <c r="V2820" t="s">
        <v>632</v>
      </c>
      <c r="W2820" s="75" t="s">
        <v>150</v>
      </c>
      <c r="X2820" s="86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32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5" t="s">
        <v>151</v>
      </c>
      <c r="U2821" s="75" t="s">
        <v>166</v>
      </c>
      <c r="V2821" t="s">
        <v>632</v>
      </c>
      <c r="W2821" s="75" t="s">
        <v>154</v>
      </c>
      <c r="X2821" s="86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32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5" t="s">
        <v>162</v>
      </c>
      <c r="U2822" s="75" t="s">
        <v>160</v>
      </c>
      <c r="V2822" t="s">
        <v>632</v>
      </c>
      <c r="W2822" s="75" t="s">
        <v>154</v>
      </c>
      <c r="X2822" s="86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32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5" t="s">
        <v>154</v>
      </c>
      <c r="U2823" s="75" t="s">
        <v>160</v>
      </c>
      <c r="V2823" t="s">
        <v>632</v>
      </c>
      <c r="W2823" s="75" t="s">
        <v>170</v>
      </c>
      <c r="X2823" s="86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32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5" t="s">
        <v>154</v>
      </c>
      <c r="U2824" s="75" t="s">
        <v>160</v>
      </c>
      <c r="V2824" t="s">
        <v>632</v>
      </c>
      <c r="W2824" s="75" t="s">
        <v>162</v>
      </c>
      <c r="X2824" s="86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32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5" t="s">
        <v>162</v>
      </c>
      <c r="U2825" s="75" t="s">
        <v>160</v>
      </c>
      <c r="V2825" t="s">
        <v>632</v>
      </c>
      <c r="W2825" s="75" t="s">
        <v>165</v>
      </c>
      <c r="X2825" s="86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32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5" t="s">
        <v>170</v>
      </c>
      <c r="U2826" s="75" t="s">
        <v>160</v>
      </c>
      <c r="V2826" t="s">
        <v>632</v>
      </c>
      <c r="W2826" s="75" t="s">
        <v>165</v>
      </c>
      <c r="X2826" s="86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32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5" t="s">
        <v>151</v>
      </c>
      <c r="U2827" s="75" t="s">
        <v>166</v>
      </c>
      <c r="V2827" t="s">
        <v>632</v>
      </c>
      <c r="W2827" s="75" t="s">
        <v>162</v>
      </c>
      <c r="X2827" s="86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32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5" t="s">
        <v>154</v>
      </c>
      <c r="U2828" s="75" t="s">
        <v>160</v>
      </c>
      <c r="V2828" t="s">
        <v>632</v>
      </c>
      <c r="W2828" s="75" t="s">
        <v>154</v>
      </c>
      <c r="X2828" s="86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32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5" t="s">
        <v>162</v>
      </c>
      <c r="U2829" s="75" t="s">
        <v>160</v>
      </c>
      <c r="V2829" t="s">
        <v>632</v>
      </c>
      <c r="W2829" s="75" t="s">
        <v>170</v>
      </c>
      <c r="X2829" s="86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32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5" t="s">
        <v>162</v>
      </c>
      <c r="U2830" s="75" t="s">
        <v>160</v>
      </c>
      <c r="V2830" t="s">
        <v>633</v>
      </c>
      <c r="W2830" s="75" t="s">
        <v>151</v>
      </c>
      <c r="X2830" s="86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32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5" t="s">
        <v>155</v>
      </c>
      <c r="U2831" s="75" t="s">
        <v>161</v>
      </c>
      <c r="V2831" t="s">
        <v>633</v>
      </c>
      <c r="W2831" s="75" t="s">
        <v>162</v>
      </c>
      <c r="X2831" s="86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32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5" t="s">
        <v>178</v>
      </c>
      <c r="U2832" s="75" t="s">
        <v>161</v>
      </c>
      <c r="V2832" t="s">
        <v>633</v>
      </c>
      <c r="W2832" s="75" t="s">
        <v>634</v>
      </c>
      <c r="X2832" s="86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32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5" t="s">
        <v>155</v>
      </c>
      <c r="U2833" s="75" t="s">
        <v>161</v>
      </c>
      <c r="V2833" t="s">
        <v>633</v>
      </c>
      <c r="W2833" s="75" t="s">
        <v>170</v>
      </c>
      <c r="X2833" s="86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32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5" t="s">
        <v>162</v>
      </c>
      <c r="U2834" s="75" t="s">
        <v>160</v>
      </c>
      <c r="V2834" t="s">
        <v>633</v>
      </c>
      <c r="W2834" s="75" t="s">
        <v>153</v>
      </c>
      <c r="X2834" s="86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32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5" t="s">
        <v>170</v>
      </c>
      <c r="U2835" s="75" t="s">
        <v>160</v>
      </c>
      <c r="V2835" t="s">
        <v>633</v>
      </c>
      <c r="W2835" s="75" t="s">
        <v>151</v>
      </c>
      <c r="X2835" s="86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32">
        <v>3.3255418614534626E-2</v>
      </c>
      <c r="F2836" s="5">
        <f t="shared" ref="F2836:F2899" si="617">(E2836/100%) + 1</f>
        <v>1.0332554186145346</v>
      </c>
      <c r="G2836" s="5">
        <f t="shared" ref="G2836:G2899" si="618">C2836/F2836</f>
        <v>3.6467114847364028</v>
      </c>
      <c r="H2836" s="5">
        <f t="shared" ref="H2836:H2899" si="619">D2836/F2836</f>
        <v>1.3178154000657314</v>
      </c>
      <c r="I2836">
        <v>1.81</v>
      </c>
      <c r="J2836">
        <v>2.08</v>
      </c>
      <c r="K2836" s="5">
        <f t="shared" ref="K2836:K2899" si="620">(I2836*F2836)</f>
        <v>1.8701923076923077</v>
      </c>
      <c r="L2836" s="5">
        <f t="shared" ref="L2836:L2899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5" t="s">
        <v>151</v>
      </c>
      <c r="U2836" s="75" t="s">
        <v>166</v>
      </c>
      <c r="V2836" t="s">
        <v>633</v>
      </c>
      <c r="W2836" s="75" t="s">
        <v>154</v>
      </c>
      <c r="X2836" s="86">
        <v>1</v>
      </c>
      <c r="Y2836" t="str">
        <f t="shared" ref="Y2836:Y2899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32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5" t="s">
        <v>151</v>
      </c>
      <c r="U2837" s="75" t="s">
        <v>166</v>
      </c>
      <c r="V2837" t="s">
        <v>633</v>
      </c>
      <c r="W2837" s="75" t="s">
        <v>162</v>
      </c>
      <c r="X2837" s="86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32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5" t="s">
        <v>153</v>
      </c>
      <c r="U2838" s="75" t="s">
        <v>161</v>
      </c>
      <c r="V2838" t="s">
        <v>633</v>
      </c>
      <c r="W2838" s="75" t="s">
        <v>151</v>
      </c>
      <c r="X2838" s="86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32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5" t="s">
        <v>176</v>
      </c>
      <c r="U2839" s="75" t="s">
        <v>160</v>
      </c>
      <c r="V2839" t="s">
        <v>633</v>
      </c>
      <c r="W2839" s="75" t="s">
        <v>176</v>
      </c>
      <c r="X2839" s="86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32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5" t="s">
        <v>151</v>
      </c>
      <c r="U2840" s="75" t="s">
        <v>166</v>
      </c>
      <c r="V2840" t="s">
        <v>633</v>
      </c>
      <c r="W2840" s="75" t="s">
        <v>162</v>
      </c>
      <c r="X2840" s="86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32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5" t="s">
        <v>152</v>
      </c>
      <c r="U2841" s="75" t="s">
        <v>161</v>
      </c>
      <c r="V2841" t="s">
        <v>633</v>
      </c>
      <c r="W2841" s="75" t="s">
        <v>168</v>
      </c>
      <c r="X2841" s="86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32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5" t="s">
        <v>155</v>
      </c>
      <c r="U2842" s="75" t="s">
        <v>161</v>
      </c>
      <c r="V2842" t="s">
        <v>633</v>
      </c>
      <c r="W2842" s="75" t="s">
        <v>164</v>
      </c>
      <c r="X2842" s="86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32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5" t="s">
        <v>162</v>
      </c>
      <c r="U2843" s="75" t="s">
        <v>160</v>
      </c>
      <c r="V2843" t="s">
        <v>633</v>
      </c>
      <c r="W2843" s="75" t="s">
        <v>154</v>
      </c>
      <c r="X2843" s="86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32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5" t="s">
        <v>155</v>
      </c>
      <c r="U2844" s="75" t="s">
        <v>161</v>
      </c>
      <c r="V2844" t="s">
        <v>633</v>
      </c>
      <c r="W2844" s="75" t="s">
        <v>169</v>
      </c>
      <c r="X2844" s="86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32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5" t="s">
        <v>162</v>
      </c>
      <c r="U2845" s="75" t="s">
        <v>160</v>
      </c>
      <c r="V2845" t="s">
        <v>633</v>
      </c>
      <c r="W2845" s="75" t="s">
        <v>151</v>
      </c>
      <c r="X2845" s="86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32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5" t="s">
        <v>162</v>
      </c>
      <c r="U2846" s="75" t="s">
        <v>160</v>
      </c>
      <c r="V2846" t="s">
        <v>633</v>
      </c>
      <c r="W2846" s="75" t="s">
        <v>152</v>
      </c>
      <c r="X2846" s="86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32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5" t="s">
        <v>152</v>
      </c>
      <c r="U2847" s="75" t="s">
        <v>161</v>
      </c>
      <c r="V2847" t="s">
        <v>633</v>
      </c>
      <c r="W2847" s="75" t="s">
        <v>155</v>
      </c>
      <c r="X2847" s="86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32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5" t="s">
        <v>151</v>
      </c>
      <c r="U2848" s="75" t="s">
        <v>166</v>
      </c>
      <c r="V2848" t="s">
        <v>633</v>
      </c>
      <c r="W2848" s="75" t="s">
        <v>393</v>
      </c>
      <c r="X2848" s="86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32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5" t="s">
        <v>149</v>
      </c>
      <c r="U2849" s="75" t="s">
        <v>166</v>
      </c>
      <c r="V2849" t="s">
        <v>633</v>
      </c>
      <c r="W2849" s="75" t="s">
        <v>154</v>
      </c>
      <c r="X2849" s="86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32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5" t="s">
        <v>154</v>
      </c>
      <c r="U2850" s="75" t="s">
        <v>160</v>
      </c>
      <c r="V2850" t="s">
        <v>633</v>
      </c>
      <c r="W2850" s="75" t="s">
        <v>172</v>
      </c>
      <c r="X2850" s="86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32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5" t="s">
        <v>149</v>
      </c>
      <c r="U2851" s="75" t="s">
        <v>166</v>
      </c>
      <c r="V2851" t="s">
        <v>633</v>
      </c>
      <c r="W2851" s="75" t="s">
        <v>170</v>
      </c>
      <c r="X2851" s="86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32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5" t="s">
        <v>170</v>
      </c>
      <c r="U2852" s="75" t="s">
        <v>160</v>
      </c>
      <c r="V2852" t="s">
        <v>633</v>
      </c>
      <c r="W2852" s="75" t="s">
        <v>150</v>
      </c>
      <c r="X2852" s="86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32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5" t="s">
        <v>149</v>
      </c>
      <c r="U2853" s="75" t="s">
        <v>166</v>
      </c>
      <c r="V2853" t="s">
        <v>633</v>
      </c>
      <c r="W2853" s="75" t="s">
        <v>152</v>
      </c>
      <c r="X2853" s="86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32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5" t="s">
        <v>151</v>
      </c>
      <c r="U2854" s="75" t="s">
        <v>166</v>
      </c>
      <c r="V2854" t="s">
        <v>633</v>
      </c>
      <c r="W2854" s="75" t="s">
        <v>153</v>
      </c>
      <c r="X2854" s="86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32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5" t="s">
        <v>151</v>
      </c>
      <c r="U2855" s="75" t="s">
        <v>166</v>
      </c>
      <c r="V2855" t="s">
        <v>633</v>
      </c>
      <c r="W2855" s="75" t="s">
        <v>168</v>
      </c>
      <c r="X2855" s="86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32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5" t="s">
        <v>150</v>
      </c>
      <c r="U2856" s="75" t="s">
        <v>166</v>
      </c>
      <c r="V2856" t="s">
        <v>633</v>
      </c>
      <c r="W2856" s="75" t="s">
        <v>153</v>
      </c>
      <c r="X2856" s="86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32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5" t="s">
        <v>154</v>
      </c>
      <c r="U2857" s="75" t="s">
        <v>160</v>
      </c>
      <c r="V2857" t="s">
        <v>633</v>
      </c>
      <c r="W2857" s="75" t="s">
        <v>151</v>
      </c>
      <c r="X2857" s="86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32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5" t="s">
        <v>151</v>
      </c>
      <c r="U2858" s="75" t="s">
        <v>166</v>
      </c>
      <c r="V2858" t="s">
        <v>633</v>
      </c>
      <c r="W2858" s="75" t="s">
        <v>155</v>
      </c>
      <c r="X2858" s="86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32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5" t="s">
        <v>170</v>
      </c>
      <c r="U2859" s="75" t="s">
        <v>160</v>
      </c>
      <c r="V2859" t="s">
        <v>633</v>
      </c>
      <c r="W2859" s="75" t="s">
        <v>168</v>
      </c>
      <c r="X2859" s="86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32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5" t="s">
        <v>154</v>
      </c>
      <c r="U2860" s="75" t="s">
        <v>160</v>
      </c>
      <c r="V2860" t="s">
        <v>633</v>
      </c>
      <c r="W2860" s="75" t="s">
        <v>154</v>
      </c>
      <c r="X2860" s="86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32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5" t="s">
        <v>165</v>
      </c>
      <c r="U2861" s="75" t="s">
        <v>160</v>
      </c>
      <c r="V2861" t="s">
        <v>633</v>
      </c>
      <c r="W2861" s="75" t="s">
        <v>152</v>
      </c>
      <c r="X2861" s="86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32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5" t="s">
        <v>164</v>
      </c>
      <c r="U2862" s="75" t="s">
        <v>160</v>
      </c>
      <c r="V2862" t="s">
        <v>633</v>
      </c>
      <c r="W2862" s="75" t="s">
        <v>164</v>
      </c>
      <c r="X2862" s="86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32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5" t="s">
        <v>155</v>
      </c>
      <c r="U2863" s="75" t="s">
        <v>161</v>
      </c>
      <c r="V2863" t="s">
        <v>633</v>
      </c>
      <c r="W2863" s="75" t="s">
        <v>162</v>
      </c>
      <c r="X2863" s="86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32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5" t="s">
        <v>152</v>
      </c>
      <c r="U2864" s="75" t="s">
        <v>161</v>
      </c>
      <c r="V2864" t="s">
        <v>633</v>
      </c>
      <c r="W2864" s="75" t="s">
        <v>451</v>
      </c>
      <c r="X2864" s="86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32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5" t="s">
        <v>162</v>
      </c>
      <c r="U2865" s="75" t="s">
        <v>160</v>
      </c>
      <c r="V2865" t="s">
        <v>633</v>
      </c>
      <c r="W2865" s="75" t="s">
        <v>162</v>
      </c>
      <c r="X2865" s="86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32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5" t="s">
        <v>151</v>
      </c>
      <c r="U2866" s="75" t="s">
        <v>166</v>
      </c>
      <c r="V2866" t="s">
        <v>633</v>
      </c>
      <c r="W2866" s="75" t="s">
        <v>164</v>
      </c>
      <c r="X2866" s="86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32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5" t="s">
        <v>155</v>
      </c>
      <c r="U2867" s="75" t="s">
        <v>161</v>
      </c>
      <c r="V2867" t="s">
        <v>633</v>
      </c>
      <c r="W2867" s="75" t="s">
        <v>167</v>
      </c>
      <c r="X2867" s="86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32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5" t="s">
        <v>151</v>
      </c>
      <c r="U2868" s="75" t="s">
        <v>166</v>
      </c>
      <c r="V2868" t="s">
        <v>633</v>
      </c>
      <c r="W2868" s="75" t="s">
        <v>163</v>
      </c>
      <c r="X2868" s="86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32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5" t="s">
        <v>154</v>
      </c>
      <c r="U2869" s="75" t="s">
        <v>160</v>
      </c>
      <c r="V2869" t="s">
        <v>633</v>
      </c>
      <c r="W2869" s="75" t="s">
        <v>149</v>
      </c>
      <c r="X2869" s="86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32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5" t="s">
        <v>170</v>
      </c>
      <c r="U2870" s="75" t="s">
        <v>160</v>
      </c>
      <c r="V2870" t="s">
        <v>633</v>
      </c>
      <c r="W2870" s="75" t="s">
        <v>154</v>
      </c>
      <c r="X2870" s="86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32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5" t="s">
        <v>151</v>
      </c>
      <c r="U2871" s="75" t="s">
        <v>166</v>
      </c>
      <c r="V2871" t="s">
        <v>633</v>
      </c>
      <c r="W2871" s="75" t="s">
        <v>150</v>
      </c>
      <c r="X2871" s="86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32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5" t="s">
        <v>151</v>
      </c>
      <c r="U2872" s="75" t="s">
        <v>166</v>
      </c>
      <c r="V2872" t="s">
        <v>633</v>
      </c>
      <c r="W2872" s="75" t="s">
        <v>149</v>
      </c>
      <c r="X2872" s="86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32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5" t="s">
        <v>170</v>
      </c>
      <c r="U2873" s="75" t="s">
        <v>160</v>
      </c>
      <c r="V2873" t="s">
        <v>633</v>
      </c>
      <c r="W2873" s="75" t="s">
        <v>154</v>
      </c>
      <c r="X2873" s="86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32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5" t="s">
        <v>154</v>
      </c>
      <c r="U2874" s="75" t="s">
        <v>160</v>
      </c>
      <c r="V2874" t="s">
        <v>633</v>
      </c>
      <c r="W2874" s="75" t="s">
        <v>175</v>
      </c>
      <c r="X2874" s="86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32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5" t="s">
        <v>162</v>
      </c>
      <c r="U2875" s="75" t="s">
        <v>160</v>
      </c>
      <c r="V2875" t="s">
        <v>633</v>
      </c>
      <c r="W2875" s="75" t="s">
        <v>178</v>
      </c>
      <c r="X2875" s="86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32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5" t="s">
        <v>162</v>
      </c>
      <c r="U2876" s="75" t="s">
        <v>160</v>
      </c>
      <c r="V2876" t="s">
        <v>633</v>
      </c>
      <c r="W2876" s="75" t="s">
        <v>178</v>
      </c>
      <c r="X2876" s="86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32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5" t="s">
        <v>176</v>
      </c>
      <c r="U2877" s="75" t="s">
        <v>160</v>
      </c>
      <c r="V2877" t="s">
        <v>633</v>
      </c>
      <c r="W2877" s="75" t="s">
        <v>176</v>
      </c>
      <c r="X2877" s="86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32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5" t="s">
        <v>154</v>
      </c>
      <c r="U2878" s="75" t="s">
        <v>160</v>
      </c>
      <c r="V2878" t="s">
        <v>633</v>
      </c>
      <c r="W2878" s="75" t="s">
        <v>155</v>
      </c>
      <c r="X2878" s="86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32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5" t="s">
        <v>155</v>
      </c>
      <c r="U2879" s="75" t="s">
        <v>161</v>
      </c>
      <c r="V2879" t="s">
        <v>635</v>
      </c>
      <c r="W2879" s="75" t="s">
        <v>165</v>
      </c>
      <c r="X2879" s="86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32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5" t="s">
        <v>149</v>
      </c>
      <c r="U2880" s="75" t="s">
        <v>166</v>
      </c>
      <c r="V2880" t="s">
        <v>635</v>
      </c>
      <c r="W2880" s="75" t="s">
        <v>178</v>
      </c>
      <c r="X2880" s="86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32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5" t="s">
        <v>150</v>
      </c>
      <c r="U2881" s="75" t="s">
        <v>166</v>
      </c>
      <c r="V2881" t="s">
        <v>635</v>
      </c>
      <c r="W2881" s="75" t="s">
        <v>162</v>
      </c>
      <c r="X2881" s="86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32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5" t="s">
        <v>162</v>
      </c>
      <c r="U2882" s="75" t="s">
        <v>160</v>
      </c>
      <c r="V2882" t="s">
        <v>635</v>
      </c>
      <c r="W2882" s="75" t="s">
        <v>162</v>
      </c>
      <c r="X2882" s="86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32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5" t="s">
        <v>176</v>
      </c>
      <c r="U2883" s="75" t="s">
        <v>160</v>
      </c>
      <c r="V2883" t="s">
        <v>635</v>
      </c>
      <c r="W2883" s="75" t="s">
        <v>165</v>
      </c>
      <c r="X2883" s="86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32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5" t="s">
        <v>151</v>
      </c>
      <c r="U2884" s="75" t="s">
        <v>166</v>
      </c>
      <c r="V2884" t="s">
        <v>635</v>
      </c>
      <c r="W2884" s="75" t="s">
        <v>155</v>
      </c>
      <c r="X2884" s="86">
        <v>3</v>
      </c>
      <c r="Y2884" t="str">
        <f t="shared" si="622"/>
        <v>Y</v>
      </c>
      <c r="Z2884" s="23">
        <v>100</v>
      </c>
      <c r="AA2884" s="23">
        <f t="shared" ref="AA2884:AA2947" si="623">IF(AND(O2884&gt;1,Y2884="Y"),Z2884*I2884,IF(AND(P2884&gt;1,Y2884="N"),Z2884*J2884,0))</f>
        <v>0</v>
      </c>
      <c r="AB2884" s="23">
        <f t="shared" ref="AB2884:AB2947" si="624">AA2884-Z2884</f>
        <v>-100</v>
      </c>
      <c r="AC2884" s="23">
        <f t="shared" ref="AC2884:AC2947" si="625">IF(AND(A2884 &gt; 50%,Y2884 = "Y"),Z2884*I2884,0)</f>
        <v>0</v>
      </c>
      <c r="AD2884" s="23">
        <f t="shared" ref="AD2884:AD2947" si="626">AC2884-Z2884</f>
        <v>-100</v>
      </c>
      <c r="AE2884" s="23">
        <f t="shared" ref="AE2884:AE2947" si="627">IF(AND(B2884 &gt; 50%,Y2884 = "N"),Z2884*J2884,0)</f>
        <v>0</v>
      </c>
      <c r="AF2884" s="23">
        <f t="shared" ref="AF2884:AF294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32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5" t="s">
        <v>154</v>
      </c>
      <c r="U2885" s="75" t="s">
        <v>160</v>
      </c>
      <c r="V2885" t="s">
        <v>635</v>
      </c>
      <c r="W2885" s="75" t="s">
        <v>153</v>
      </c>
      <c r="X2885" s="86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32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5" t="s">
        <v>162</v>
      </c>
      <c r="U2886" s="75" t="s">
        <v>160</v>
      </c>
      <c r="V2886" t="s">
        <v>635</v>
      </c>
      <c r="W2886" s="75" t="s">
        <v>151</v>
      </c>
      <c r="X2886" s="86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09">
        <v>0.64744261278617143</v>
      </c>
      <c r="B2887" s="109">
        <v>0.31944933038062684</v>
      </c>
      <c r="C2887" s="105">
        <f t="shared" si="614"/>
        <v>1.544538435146632</v>
      </c>
      <c r="D2887" s="106">
        <f t="shared" si="614"/>
        <v>3.1303869030136666</v>
      </c>
      <c r="E2887" s="136">
        <v>4.0266652330519959E-2</v>
      </c>
      <c r="F2887" s="108">
        <f t="shared" si="617"/>
        <v>1.04026665233052</v>
      </c>
      <c r="G2887" s="108">
        <f t="shared" si="618"/>
        <v>1.4847524254347546</v>
      </c>
      <c r="H2887" s="108">
        <f t="shared" si="619"/>
        <v>3.0092158544163929</v>
      </c>
      <c r="I2887" s="96">
        <v>1.78</v>
      </c>
      <c r="J2887" s="96">
        <v>2.09</v>
      </c>
      <c r="K2887" s="108">
        <f t="shared" si="620"/>
        <v>1.8516746411483256</v>
      </c>
      <c r="L2887" s="108">
        <f t="shared" si="621"/>
        <v>2.1741573033707864</v>
      </c>
      <c r="M2887" s="109">
        <f t="shared" si="615"/>
        <v>0.54005167958656319</v>
      </c>
      <c r="N2887" s="109">
        <f t="shared" si="615"/>
        <v>0.4599483204134367</v>
      </c>
      <c r="O2887" s="96">
        <f t="shared" si="616"/>
        <v>1.1988530676949682</v>
      </c>
      <c r="P2887" s="96">
        <f t="shared" si="616"/>
        <v>0.6945330947039472</v>
      </c>
      <c r="Q2887" s="96" t="s">
        <v>76</v>
      </c>
      <c r="R2887" s="96" t="s">
        <v>80</v>
      </c>
      <c r="S2887" s="96" t="s">
        <v>147</v>
      </c>
      <c r="T2887" s="110" t="s">
        <v>165</v>
      </c>
      <c r="U2887" s="110" t="s">
        <v>160</v>
      </c>
      <c r="V2887" s="96" t="s">
        <v>635</v>
      </c>
      <c r="W2887" s="110" t="s">
        <v>176</v>
      </c>
      <c r="X2887" s="95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6">
        <v>0.19925736905246524</v>
      </c>
      <c r="B2888" s="6">
        <v>0.80070309319937971</v>
      </c>
      <c r="C2888" s="3">
        <f t="shared" ref="C2888:D2937" si="629">(100%/A2888)</f>
        <v>5.0186349682088602</v>
      </c>
      <c r="D2888" s="4">
        <f t="shared" si="629"/>
        <v>1.248902381536066</v>
      </c>
      <c r="E2888" s="132">
        <v>3.4455319487546765E-2</v>
      </c>
      <c r="F2888" s="5">
        <f t="shared" si="617"/>
        <v>1.0344553194875468</v>
      </c>
      <c r="G2888" s="5">
        <f t="shared" si="618"/>
        <v>4.8514758188831344</v>
      </c>
      <c r="H2888" s="5">
        <f t="shared" si="619"/>
        <v>1.2073043252895186</v>
      </c>
      <c r="I2888">
        <v>2.13</v>
      </c>
      <c r="J2888">
        <v>1.77</v>
      </c>
      <c r="K2888" s="5">
        <f t="shared" si="620"/>
        <v>2.2033898305084745</v>
      </c>
      <c r="L2888" s="5">
        <f t="shared" si="621"/>
        <v>1.8309859154929577</v>
      </c>
      <c r="M2888" s="24">
        <f t="shared" ref="M2888:N2937" si="630">(1/K2888)</f>
        <v>0.45384615384615384</v>
      </c>
      <c r="N2888" s="24">
        <f t="shared" si="630"/>
        <v>0.5461538461538461</v>
      </c>
      <c r="O2888">
        <f t="shared" ref="O2888:P2937" si="631">(I2888/G2888)</f>
        <v>0.4390416606240759</v>
      </c>
      <c r="P2888">
        <f t="shared" si="631"/>
        <v>1.4660760861397095</v>
      </c>
      <c r="Q2888" t="s">
        <v>220</v>
      </c>
      <c r="R2888" t="s">
        <v>286</v>
      </c>
      <c r="S2888" t="s">
        <v>202</v>
      </c>
      <c r="T2888" s="75" t="s">
        <v>151</v>
      </c>
      <c r="U2888" s="75" t="s">
        <v>166</v>
      </c>
      <c r="V2888" t="s">
        <v>636</v>
      </c>
      <c r="W2888" s="137" t="s">
        <v>149</v>
      </c>
      <c r="X2888">
        <v>0</v>
      </c>
      <c r="Y2888" t="str">
        <f t="shared" si="622"/>
        <v>N</v>
      </c>
      <c r="Z2888" s="23">
        <v>100</v>
      </c>
      <c r="AA2888" s="23">
        <f t="shared" si="623"/>
        <v>177</v>
      </c>
      <c r="AB2888" s="23">
        <f t="shared" si="624"/>
        <v>77</v>
      </c>
      <c r="AC2888" s="23">
        <f t="shared" si="625"/>
        <v>0</v>
      </c>
      <c r="AD2888" s="23">
        <f t="shared" si="626"/>
        <v>-100</v>
      </c>
      <c r="AE2888" s="23">
        <f t="shared" si="627"/>
        <v>177</v>
      </c>
      <c r="AF2888" s="23">
        <f t="shared" si="628"/>
        <v>77</v>
      </c>
    </row>
    <row r="2889" spans="1:32" x14ac:dyDescent="0.25">
      <c r="A2889" s="6">
        <v>0.35075014668889504</v>
      </c>
      <c r="B2889" s="6">
        <v>0.64838016585687352</v>
      </c>
      <c r="C2889" s="3">
        <f t="shared" si="629"/>
        <v>2.8510323072992763</v>
      </c>
      <c r="D2889" s="4">
        <f t="shared" si="629"/>
        <v>1.5423050436443251</v>
      </c>
      <c r="E2889" s="132">
        <v>3.2679738562091387E-2</v>
      </c>
      <c r="F2889" s="5">
        <f t="shared" si="617"/>
        <v>1.0326797385620914</v>
      </c>
      <c r="G2889" s="5">
        <f t="shared" si="618"/>
        <v>2.7608097659290465</v>
      </c>
      <c r="H2889" s="5">
        <f t="shared" si="619"/>
        <v>1.4934979220100111</v>
      </c>
      <c r="I2889">
        <v>2.25</v>
      </c>
      <c r="J2889">
        <v>1.7</v>
      </c>
      <c r="K2889" s="5">
        <f t="shared" si="620"/>
        <v>2.3235294117647056</v>
      </c>
      <c r="L2889" s="5">
        <f t="shared" si="621"/>
        <v>1.7555555555555553</v>
      </c>
      <c r="M2889" s="24">
        <f t="shared" si="630"/>
        <v>0.43037974683544311</v>
      </c>
      <c r="N2889" s="24">
        <f t="shared" si="630"/>
        <v>0.569620253164557</v>
      </c>
      <c r="O2889">
        <f t="shared" si="631"/>
        <v>0.81497828201243239</v>
      </c>
      <c r="P2889">
        <f t="shared" si="631"/>
        <v>1.1382674022820667</v>
      </c>
      <c r="Q2889" t="s">
        <v>209</v>
      </c>
      <c r="R2889" t="s">
        <v>213</v>
      </c>
      <c r="S2889" t="s">
        <v>202</v>
      </c>
      <c r="T2889" s="75" t="s">
        <v>151</v>
      </c>
      <c r="U2889" s="75" t="s">
        <v>166</v>
      </c>
      <c r="V2889" t="s">
        <v>636</v>
      </c>
      <c r="W2889" s="137" t="s">
        <v>149</v>
      </c>
      <c r="X2889">
        <v>0</v>
      </c>
      <c r="Y2889" t="str">
        <f t="shared" si="622"/>
        <v>N</v>
      </c>
      <c r="Z2889" s="23">
        <v>100</v>
      </c>
      <c r="AA2889" s="23">
        <f t="shared" si="623"/>
        <v>170</v>
      </c>
      <c r="AB2889" s="23">
        <f t="shared" si="624"/>
        <v>70</v>
      </c>
      <c r="AC2889" s="23">
        <f t="shared" si="625"/>
        <v>0</v>
      </c>
      <c r="AD2889" s="23">
        <f t="shared" si="626"/>
        <v>-100</v>
      </c>
      <c r="AE2889" s="23">
        <f t="shared" si="627"/>
        <v>170</v>
      </c>
      <c r="AF2889" s="23">
        <f t="shared" si="628"/>
        <v>70</v>
      </c>
    </row>
    <row r="2890" spans="1:32" x14ac:dyDescent="0.25">
      <c r="A2890" s="6">
        <v>0.3737059185132191</v>
      </c>
      <c r="B2890" s="6">
        <v>0.62504527401728438</v>
      </c>
      <c r="C2890" s="3">
        <f t="shared" si="629"/>
        <v>2.6759008901397077</v>
      </c>
      <c r="D2890" s="4">
        <f t="shared" si="629"/>
        <v>1.5998841069108651</v>
      </c>
      <c r="E2890" s="132">
        <v>3.3664999742228252E-2</v>
      </c>
      <c r="F2890" s="5">
        <f t="shared" si="617"/>
        <v>1.0336649997422283</v>
      </c>
      <c r="G2890" s="5">
        <f t="shared" si="618"/>
        <v>2.5887506017975017</v>
      </c>
      <c r="H2890" s="5">
        <f t="shared" si="619"/>
        <v>1.5477781556982568</v>
      </c>
      <c r="I2890">
        <v>2.38</v>
      </c>
      <c r="J2890">
        <v>1.63</v>
      </c>
      <c r="K2890" s="5">
        <f t="shared" si="620"/>
        <v>2.4601226993865031</v>
      </c>
      <c r="L2890" s="5">
        <f t="shared" si="621"/>
        <v>1.6848739495798319</v>
      </c>
      <c r="M2890" s="24">
        <f t="shared" si="630"/>
        <v>0.40648379052369077</v>
      </c>
      <c r="N2890" s="24">
        <f t="shared" si="630"/>
        <v>0.59351620947630923</v>
      </c>
      <c r="O2890">
        <f t="shared" si="631"/>
        <v>0.9193624130294531</v>
      </c>
      <c r="P2890">
        <f t="shared" si="631"/>
        <v>1.0531224994997102</v>
      </c>
      <c r="Q2890" t="s">
        <v>326</v>
      </c>
      <c r="R2890" t="s">
        <v>212</v>
      </c>
      <c r="S2890" t="s">
        <v>202</v>
      </c>
      <c r="T2890" s="75" t="s">
        <v>162</v>
      </c>
      <c r="U2890" s="75" t="s">
        <v>160</v>
      </c>
      <c r="V2890" t="s">
        <v>636</v>
      </c>
      <c r="W2890" s="137" t="s">
        <v>155</v>
      </c>
      <c r="X2890">
        <v>3</v>
      </c>
      <c r="Y2890" t="str">
        <f t="shared" si="622"/>
        <v>Y</v>
      </c>
      <c r="Z2890" s="23">
        <v>100</v>
      </c>
      <c r="AA2890" s="23">
        <f t="shared" si="623"/>
        <v>0</v>
      </c>
      <c r="AB2890" s="23">
        <f t="shared" si="624"/>
        <v>-100</v>
      </c>
      <c r="AC2890" s="23">
        <f t="shared" si="625"/>
        <v>0</v>
      </c>
      <c r="AD2890" s="23">
        <f t="shared" si="626"/>
        <v>-100</v>
      </c>
      <c r="AE2890" s="23">
        <f t="shared" si="627"/>
        <v>0</v>
      </c>
      <c r="AF2890" s="23">
        <f t="shared" si="628"/>
        <v>-100</v>
      </c>
    </row>
    <row r="2891" spans="1:32" x14ac:dyDescent="0.25">
      <c r="A2891" s="6">
        <v>0.49101804254667142</v>
      </c>
      <c r="B2891" s="6">
        <v>0.50800727148255465</v>
      </c>
      <c r="C2891" s="3">
        <f t="shared" si="629"/>
        <v>2.036585040365293</v>
      </c>
      <c r="D2891" s="4">
        <f t="shared" si="629"/>
        <v>1.9684757603599397</v>
      </c>
      <c r="E2891" s="132">
        <v>3.1919317945518833E-2</v>
      </c>
      <c r="F2891" s="5">
        <f t="shared" si="617"/>
        <v>1.0319193179455188</v>
      </c>
      <c r="G2891" s="5">
        <f t="shared" si="618"/>
        <v>1.9735894124164621</v>
      </c>
      <c r="H2891" s="5">
        <f t="shared" si="619"/>
        <v>1.907586887973995</v>
      </c>
      <c r="I2891">
        <v>2.29</v>
      </c>
      <c r="J2891">
        <v>1.68</v>
      </c>
      <c r="K2891" s="5">
        <f t="shared" si="620"/>
        <v>2.3630952380952381</v>
      </c>
      <c r="L2891" s="5">
        <f t="shared" si="621"/>
        <v>1.7336244541484715</v>
      </c>
      <c r="M2891" s="24">
        <f t="shared" si="630"/>
        <v>0.42317380352644834</v>
      </c>
      <c r="N2891" s="24">
        <f t="shared" si="630"/>
        <v>0.57682619647355171</v>
      </c>
      <c r="O2891">
        <f t="shared" si="631"/>
        <v>1.1603223981608843</v>
      </c>
      <c r="P2891">
        <f t="shared" si="631"/>
        <v>0.8806938287273981</v>
      </c>
      <c r="Q2891" t="s">
        <v>445</v>
      </c>
      <c r="R2891" t="s">
        <v>217</v>
      </c>
      <c r="S2891" t="s">
        <v>202</v>
      </c>
      <c r="T2891" s="75" t="s">
        <v>151</v>
      </c>
      <c r="U2891" s="75" t="s">
        <v>166</v>
      </c>
      <c r="V2891" t="s">
        <v>636</v>
      </c>
      <c r="W2891" s="137" t="s">
        <v>149</v>
      </c>
      <c r="X2891">
        <v>0</v>
      </c>
      <c r="Y2891" t="str">
        <f t="shared" si="622"/>
        <v>N</v>
      </c>
      <c r="Z2891" s="23">
        <v>100</v>
      </c>
      <c r="AA2891" s="23">
        <f t="shared" si="623"/>
        <v>0</v>
      </c>
      <c r="AB2891" s="23">
        <f t="shared" si="624"/>
        <v>-100</v>
      </c>
      <c r="AC2891" s="23">
        <f t="shared" si="625"/>
        <v>0</v>
      </c>
      <c r="AD2891" s="23">
        <f t="shared" si="626"/>
        <v>-100</v>
      </c>
      <c r="AE2891" s="23">
        <f t="shared" si="627"/>
        <v>168</v>
      </c>
      <c r="AF2891" s="23">
        <f t="shared" si="628"/>
        <v>68</v>
      </c>
    </row>
    <row r="2892" spans="1:32" x14ac:dyDescent="0.25">
      <c r="A2892" s="6">
        <v>0.58044134085528531</v>
      </c>
      <c r="B2892" s="6">
        <v>0.41550494147737077</v>
      </c>
      <c r="C2892" s="3">
        <f t="shared" si="629"/>
        <v>1.7228269759808827</v>
      </c>
      <c r="D2892" s="4">
        <f t="shared" si="629"/>
        <v>2.4067102461992307</v>
      </c>
      <c r="E2892" s="132">
        <v>2.861071447458885E-2</v>
      </c>
      <c r="F2892" s="5">
        <f t="shared" si="617"/>
        <v>1.0286107144745888</v>
      </c>
      <c r="G2892" s="5">
        <f t="shared" si="618"/>
        <v>1.6749066986541137</v>
      </c>
      <c r="H2892" s="5">
        <f t="shared" si="619"/>
        <v>2.3397678172432519</v>
      </c>
      <c r="I2892">
        <v>1.98</v>
      </c>
      <c r="J2892">
        <v>1.91</v>
      </c>
      <c r="K2892" s="5">
        <f t="shared" si="620"/>
        <v>2.0366492146596857</v>
      </c>
      <c r="L2892" s="5">
        <f t="shared" si="621"/>
        <v>1.9646464646464645</v>
      </c>
      <c r="M2892" s="24">
        <f t="shared" si="630"/>
        <v>0.49100257069408743</v>
      </c>
      <c r="N2892" s="24">
        <f t="shared" si="630"/>
        <v>0.50899742930591263</v>
      </c>
      <c r="O2892">
        <f t="shared" si="631"/>
        <v>1.1821554010089319</v>
      </c>
      <c r="P2892">
        <f t="shared" si="631"/>
        <v>0.81632031431665275</v>
      </c>
      <c r="Q2892" t="s">
        <v>216</v>
      </c>
      <c r="R2892" t="s">
        <v>198</v>
      </c>
      <c r="S2892" t="s">
        <v>202</v>
      </c>
      <c r="T2892" s="75" t="s">
        <v>162</v>
      </c>
      <c r="U2892" s="75" t="s">
        <v>160</v>
      </c>
      <c r="V2892" t="s">
        <v>636</v>
      </c>
      <c r="W2892" s="137" t="s">
        <v>152</v>
      </c>
      <c r="X2892">
        <v>1</v>
      </c>
      <c r="Y2892" t="str">
        <f t="shared" si="622"/>
        <v>N</v>
      </c>
      <c r="Z2892" s="23">
        <v>100</v>
      </c>
      <c r="AA2892" s="23">
        <f t="shared" si="623"/>
        <v>0</v>
      </c>
      <c r="AB2892" s="23">
        <f t="shared" si="624"/>
        <v>-100</v>
      </c>
      <c r="AC2892" s="23">
        <f t="shared" si="625"/>
        <v>0</v>
      </c>
      <c r="AD2892" s="23">
        <f t="shared" si="626"/>
        <v>-100</v>
      </c>
      <c r="AE2892" s="23">
        <f t="shared" si="627"/>
        <v>0</v>
      </c>
      <c r="AF2892" s="23">
        <f t="shared" si="628"/>
        <v>-100</v>
      </c>
    </row>
    <row r="2893" spans="1:32" x14ac:dyDescent="0.25">
      <c r="A2893" s="6">
        <v>0.32861562513752568</v>
      </c>
      <c r="B2893" s="6">
        <v>0.67019004581487185</v>
      </c>
      <c r="C2893" s="3">
        <f t="shared" si="629"/>
        <v>3.0430689337474441</v>
      </c>
      <c r="D2893" s="4">
        <f t="shared" si="629"/>
        <v>1.492114074574352</v>
      </c>
      <c r="E2893" s="132">
        <v>3.4252965480474407E-2</v>
      </c>
      <c r="F2893" s="5">
        <f t="shared" si="617"/>
        <v>1.0342529654804744</v>
      </c>
      <c r="G2893" s="5">
        <f t="shared" si="618"/>
        <v>2.942286882719984</v>
      </c>
      <c r="H2893" s="5">
        <f t="shared" si="619"/>
        <v>1.4426974099911551</v>
      </c>
      <c r="I2893">
        <v>2.0499999999999998</v>
      </c>
      <c r="J2893">
        <v>1.83</v>
      </c>
      <c r="K2893" s="5">
        <f t="shared" si="620"/>
        <v>2.1202185792349724</v>
      </c>
      <c r="L2893" s="5">
        <f t="shared" si="621"/>
        <v>1.8926829268292682</v>
      </c>
      <c r="M2893" s="24">
        <f t="shared" si="630"/>
        <v>0.47164948453608252</v>
      </c>
      <c r="N2893" s="24">
        <f t="shared" si="630"/>
        <v>0.52835051546391754</v>
      </c>
      <c r="O2893">
        <f t="shared" si="631"/>
        <v>0.69673695384349688</v>
      </c>
      <c r="P2893">
        <f t="shared" si="631"/>
        <v>1.2684572574447328</v>
      </c>
      <c r="Q2893" t="s">
        <v>229</v>
      </c>
      <c r="R2893" t="s">
        <v>401</v>
      </c>
      <c r="S2893" t="s">
        <v>135</v>
      </c>
      <c r="T2893" s="75" t="s">
        <v>170</v>
      </c>
      <c r="U2893" s="75" t="s">
        <v>160</v>
      </c>
      <c r="V2893" t="s">
        <v>636</v>
      </c>
      <c r="W2893" s="137" t="s">
        <v>168</v>
      </c>
      <c r="X2893">
        <v>5</v>
      </c>
      <c r="Y2893" t="str">
        <f t="shared" si="622"/>
        <v>Y</v>
      </c>
      <c r="Z2893" s="23">
        <v>100</v>
      </c>
      <c r="AA2893" s="23">
        <f t="shared" si="623"/>
        <v>0</v>
      </c>
      <c r="AB2893" s="23">
        <f t="shared" si="624"/>
        <v>-100</v>
      </c>
      <c r="AC2893" s="23">
        <f t="shared" si="625"/>
        <v>0</v>
      </c>
      <c r="AD2893" s="23">
        <f t="shared" si="626"/>
        <v>-100</v>
      </c>
      <c r="AE2893" s="23">
        <f t="shared" si="627"/>
        <v>0</v>
      </c>
      <c r="AF2893" s="23">
        <f t="shared" si="628"/>
        <v>-100</v>
      </c>
    </row>
    <row r="2894" spans="1:32" x14ac:dyDescent="0.25">
      <c r="A2894" s="6">
        <v>0.49070492407755184</v>
      </c>
      <c r="B2894" s="6">
        <v>0.50753367577409059</v>
      </c>
      <c r="C2894" s="3">
        <f t="shared" si="629"/>
        <v>2.0378845838562611</v>
      </c>
      <c r="D2894" s="4">
        <f t="shared" si="629"/>
        <v>1.9703126072862054</v>
      </c>
      <c r="E2894" s="132">
        <v>3.4151034151034265E-2</v>
      </c>
      <c r="F2894" s="5">
        <f t="shared" si="617"/>
        <v>1.0341510341510343</v>
      </c>
      <c r="G2894" s="5">
        <f t="shared" si="618"/>
        <v>1.9705869999242636</v>
      </c>
      <c r="H2894" s="5">
        <f t="shared" si="619"/>
        <v>1.905246470022335</v>
      </c>
      <c r="I2894">
        <v>1.98</v>
      </c>
      <c r="J2894">
        <v>1.89</v>
      </c>
      <c r="K2894" s="5">
        <f t="shared" si="620"/>
        <v>2.0476190476190479</v>
      </c>
      <c r="L2894" s="5">
        <f t="shared" si="621"/>
        <v>1.9545454545454546</v>
      </c>
      <c r="M2894" s="24">
        <f t="shared" si="630"/>
        <v>0.48837209302325574</v>
      </c>
      <c r="N2894" s="24">
        <f t="shared" si="630"/>
        <v>0.51162790697674421</v>
      </c>
      <c r="O2894">
        <f t="shared" si="631"/>
        <v>1.0047767493016539</v>
      </c>
      <c r="P2894">
        <f t="shared" si="631"/>
        <v>0.99199763901299531</v>
      </c>
      <c r="Q2894" t="s">
        <v>225</v>
      </c>
      <c r="R2894" t="s">
        <v>223</v>
      </c>
      <c r="S2894" t="s">
        <v>135</v>
      </c>
      <c r="T2894" s="75" t="s">
        <v>162</v>
      </c>
      <c r="U2894" s="75" t="s">
        <v>160</v>
      </c>
      <c r="V2894" t="s">
        <v>636</v>
      </c>
      <c r="W2894" s="137" t="s">
        <v>164</v>
      </c>
      <c r="X2894">
        <v>4</v>
      </c>
      <c r="Y2894" t="str">
        <f t="shared" si="622"/>
        <v>Y</v>
      </c>
      <c r="Z2894" s="23">
        <v>100</v>
      </c>
      <c r="AA2894" s="23">
        <f t="shared" si="623"/>
        <v>198</v>
      </c>
      <c r="AB2894" s="23">
        <f t="shared" si="624"/>
        <v>98</v>
      </c>
      <c r="AC2894" s="23">
        <f t="shared" si="625"/>
        <v>0</v>
      </c>
      <c r="AD2894" s="23">
        <f t="shared" si="626"/>
        <v>-100</v>
      </c>
      <c r="AE2894" s="23">
        <f t="shared" si="627"/>
        <v>0</v>
      </c>
      <c r="AF2894" s="23">
        <f t="shared" si="628"/>
        <v>-100</v>
      </c>
    </row>
    <row r="2895" spans="1:32" x14ac:dyDescent="0.25">
      <c r="A2895" s="6">
        <v>0.58295945912756075</v>
      </c>
      <c r="B2895" s="6">
        <v>0.40393593756323842</v>
      </c>
      <c r="C2895" s="3">
        <f t="shared" si="629"/>
        <v>1.7153851513046368</v>
      </c>
      <c r="D2895" s="4">
        <f t="shared" si="629"/>
        <v>2.4756400879618305</v>
      </c>
      <c r="E2895" s="132">
        <v>3.1914893617021267E-2</v>
      </c>
      <c r="F2895" s="5">
        <f t="shared" si="617"/>
        <v>1.0319148936170213</v>
      </c>
      <c r="G2895" s="5">
        <f t="shared" si="618"/>
        <v>1.662332002295215</v>
      </c>
      <c r="H2895" s="5">
        <f t="shared" si="619"/>
        <v>2.3990738996743515</v>
      </c>
      <c r="I2895">
        <v>2</v>
      </c>
      <c r="J2895">
        <v>1.88</v>
      </c>
      <c r="K2895" s="5">
        <f t="shared" si="620"/>
        <v>2.0638297872340425</v>
      </c>
      <c r="L2895" s="5">
        <f t="shared" si="621"/>
        <v>1.94</v>
      </c>
      <c r="M2895" s="24">
        <f t="shared" si="630"/>
        <v>0.4845360824742268</v>
      </c>
      <c r="N2895" s="24">
        <f t="shared" si="630"/>
        <v>0.51546391752577325</v>
      </c>
      <c r="O2895">
        <f t="shared" si="631"/>
        <v>1.2031290964973063</v>
      </c>
      <c r="P2895">
        <f t="shared" si="631"/>
        <v>0.78363571887268235</v>
      </c>
      <c r="Q2895" t="s">
        <v>231</v>
      </c>
      <c r="R2895" t="s">
        <v>230</v>
      </c>
      <c r="S2895" t="s">
        <v>135</v>
      </c>
      <c r="T2895" s="75" t="s">
        <v>155</v>
      </c>
      <c r="U2895" s="75" t="s">
        <v>161</v>
      </c>
      <c r="V2895" t="s">
        <v>636</v>
      </c>
      <c r="W2895" s="137" t="s">
        <v>150</v>
      </c>
      <c r="X2895">
        <v>4</v>
      </c>
      <c r="Y2895" t="str">
        <f t="shared" si="622"/>
        <v>Y</v>
      </c>
      <c r="Z2895" s="23">
        <v>100</v>
      </c>
      <c r="AA2895" s="23">
        <f t="shared" si="623"/>
        <v>200</v>
      </c>
      <c r="AB2895" s="23">
        <f t="shared" si="624"/>
        <v>100</v>
      </c>
      <c r="AC2895" s="23">
        <f t="shared" si="625"/>
        <v>200</v>
      </c>
      <c r="AD2895" s="23">
        <f t="shared" si="626"/>
        <v>100</v>
      </c>
      <c r="AE2895" s="23">
        <f t="shared" si="627"/>
        <v>0</v>
      </c>
      <c r="AF2895" s="23">
        <f t="shared" si="628"/>
        <v>-100</v>
      </c>
    </row>
    <row r="2896" spans="1:32" x14ac:dyDescent="0.25">
      <c r="A2896" s="6">
        <v>0.38962660668456262</v>
      </c>
      <c r="B2896" s="6">
        <v>0.60998841894339029</v>
      </c>
      <c r="C2896" s="3">
        <f t="shared" si="629"/>
        <v>2.5665598366324835</v>
      </c>
      <c r="D2896" s="4">
        <f t="shared" si="629"/>
        <v>1.6393753863920564</v>
      </c>
      <c r="E2896" s="132">
        <v>3.3764291056736839E-2</v>
      </c>
      <c r="F2896" s="5">
        <f t="shared" si="617"/>
        <v>1.0337642910567368</v>
      </c>
      <c r="G2896" s="5">
        <f t="shared" si="618"/>
        <v>2.4827321458442806</v>
      </c>
      <c r="H2896" s="5">
        <f t="shared" si="619"/>
        <v>1.5858309293274682</v>
      </c>
      <c r="I2896">
        <v>1.91</v>
      </c>
      <c r="J2896">
        <v>1.96</v>
      </c>
      <c r="K2896" s="5">
        <f t="shared" si="620"/>
        <v>1.9744897959183674</v>
      </c>
      <c r="L2896" s="5">
        <f t="shared" si="621"/>
        <v>2.0261780104712042</v>
      </c>
      <c r="M2896" s="24">
        <f t="shared" si="630"/>
        <v>0.50645994832041341</v>
      </c>
      <c r="N2896" s="24">
        <f t="shared" si="630"/>
        <v>0.49354005167958659</v>
      </c>
      <c r="O2896">
        <f t="shared" si="631"/>
        <v>0.76931375911696798</v>
      </c>
      <c r="P2896">
        <f t="shared" si="631"/>
        <v>1.2359451211051939</v>
      </c>
      <c r="Q2896" t="s">
        <v>333</v>
      </c>
      <c r="R2896" t="s">
        <v>241</v>
      </c>
      <c r="S2896" t="s">
        <v>135</v>
      </c>
      <c r="T2896" s="75" t="s">
        <v>151</v>
      </c>
      <c r="U2896" s="75" t="s">
        <v>166</v>
      </c>
      <c r="V2896" t="s">
        <v>636</v>
      </c>
      <c r="W2896" s="137" t="s">
        <v>153</v>
      </c>
      <c r="X2896">
        <v>2</v>
      </c>
      <c r="Y2896" t="str">
        <f t="shared" si="622"/>
        <v>N</v>
      </c>
      <c r="Z2896" s="23">
        <v>100</v>
      </c>
      <c r="AA2896" s="23">
        <f t="shared" si="623"/>
        <v>196</v>
      </c>
      <c r="AB2896" s="23">
        <f t="shared" si="624"/>
        <v>96</v>
      </c>
      <c r="AC2896" s="23">
        <f t="shared" si="625"/>
        <v>0</v>
      </c>
      <c r="AD2896" s="23">
        <f t="shared" si="626"/>
        <v>-100</v>
      </c>
      <c r="AE2896" s="23">
        <f t="shared" si="627"/>
        <v>196</v>
      </c>
      <c r="AF2896" s="23">
        <f t="shared" si="628"/>
        <v>96</v>
      </c>
    </row>
    <row r="2897" spans="1:32" x14ac:dyDescent="0.25">
      <c r="A2897" s="6">
        <v>0.33743523480735943</v>
      </c>
      <c r="B2897" s="6">
        <v>0.66175377642940469</v>
      </c>
      <c r="C2897" s="3">
        <f t="shared" si="629"/>
        <v>2.9635316554031368</v>
      </c>
      <c r="D2897" s="4">
        <f t="shared" si="629"/>
        <v>1.511136068456844</v>
      </c>
      <c r="E2897" s="132">
        <v>3.8647342995169254E-2</v>
      </c>
      <c r="F2897" s="5">
        <f t="shared" si="617"/>
        <v>1.0386473429951693</v>
      </c>
      <c r="G2897" s="5">
        <f t="shared" si="618"/>
        <v>2.8532607100858103</v>
      </c>
      <c r="H2897" s="5">
        <f t="shared" si="619"/>
        <v>1.4549077496305427</v>
      </c>
      <c r="I2897">
        <v>2.0699999999999998</v>
      </c>
      <c r="J2897">
        <v>1.8</v>
      </c>
      <c r="K2897" s="5">
        <f t="shared" si="620"/>
        <v>2.1500000000000004</v>
      </c>
      <c r="L2897" s="5">
        <f t="shared" si="621"/>
        <v>1.8695652173913047</v>
      </c>
      <c r="M2897" s="24">
        <f t="shared" si="630"/>
        <v>0.46511627906976738</v>
      </c>
      <c r="N2897" s="24">
        <f t="shared" si="630"/>
        <v>0.53488372093023251</v>
      </c>
      <c r="O2897">
        <f t="shared" si="631"/>
        <v>0.72548575483582278</v>
      </c>
      <c r="P2897">
        <f t="shared" si="631"/>
        <v>1.2371918428897568</v>
      </c>
      <c r="Q2897" t="s">
        <v>402</v>
      </c>
      <c r="R2897" t="s">
        <v>325</v>
      </c>
      <c r="S2897" t="s">
        <v>135</v>
      </c>
      <c r="T2897" s="75" t="s">
        <v>151</v>
      </c>
      <c r="U2897" s="75" t="s">
        <v>166</v>
      </c>
      <c r="V2897" t="s">
        <v>636</v>
      </c>
      <c r="W2897" s="137" t="s">
        <v>153</v>
      </c>
      <c r="X2897">
        <v>2</v>
      </c>
      <c r="Y2897" t="str">
        <f t="shared" si="622"/>
        <v>N</v>
      </c>
      <c r="Z2897" s="23">
        <v>100</v>
      </c>
      <c r="AA2897" s="23">
        <f t="shared" si="623"/>
        <v>180</v>
      </c>
      <c r="AB2897" s="23">
        <f t="shared" si="624"/>
        <v>80</v>
      </c>
      <c r="AC2897" s="23">
        <f t="shared" si="625"/>
        <v>0</v>
      </c>
      <c r="AD2897" s="23">
        <f t="shared" si="626"/>
        <v>-100</v>
      </c>
      <c r="AE2897" s="23">
        <f t="shared" si="627"/>
        <v>180</v>
      </c>
      <c r="AF2897" s="23">
        <f t="shared" si="628"/>
        <v>80</v>
      </c>
    </row>
    <row r="2898" spans="1:32" x14ac:dyDescent="0.25">
      <c r="A2898" s="6">
        <v>0.20248976526990056</v>
      </c>
      <c r="B2898" s="6">
        <v>0.79746589920571986</v>
      </c>
      <c r="C2898" s="3">
        <f t="shared" si="629"/>
        <v>4.9385212070698508</v>
      </c>
      <c r="D2898" s="4">
        <f t="shared" si="629"/>
        <v>1.2539721146647214</v>
      </c>
      <c r="E2898" s="132">
        <v>3.475935828876997E-2</v>
      </c>
      <c r="F2898" s="5">
        <f t="shared" si="617"/>
        <v>1.03475935828877</v>
      </c>
      <c r="G2898" s="5">
        <f t="shared" si="618"/>
        <v>4.7726277298297788</v>
      </c>
      <c r="H2898" s="5">
        <f t="shared" si="619"/>
        <v>1.2118490203736585</v>
      </c>
      <c r="I2898">
        <v>2</v>
      </c>
      <c r="J2898">
        <v>1.87</v>
      </c>
      <c r="K2898" s="5">
        <f t="shared" si="620"/>
        <v>2.0695187165775399</v>
      </c>
      <c r="L2898" s="5">
        <f t="shared" si="621"/>
        <v>1.9350000000000001</v>
      </c>
      <c r="M2898" s="24">
        <f t="shared" si="630"/>
        <v>0.48320413436692511</v>
      </c>
      <c r="N2898" s="24">
        <f t="shared" si="630"/>
        <v>0.51679586563307489</v>
      </c>
      <c r="O2898">
        <f t="shared" si="631"/>
        <v>0.4190563591414519</v>
      </c>
      <c r="P2898">
        <f t="shared" si="631"/>
        <v>1.5430965149630678</v>
      </c>
      <c r="Q2898" t="s">
        <v>224</v>
      </c>
      <c r="R2898" t="s">
        <v>328</v>
      </c>
      <c r="S2898" t="s">
        <v>135</v>
      </c>
      <c r="T2898" s="75" t="s">
        <v>151</v>
      </c>
      <c r="U2898" s="75" t="s">
        <v>166</v>
      </c>
      <c r="V2898" t="s">
        <v>636</v>
      </c>
      <c r="W2898" s="137" t="s">
        <v>163</v>
      </c>
      <c r="X2898">
        <v>3</v>
      </c>
      <c r="Y2898" t="str">
        <f t="shared" si="622"/>
        <v>Y</v>
      </c>
      <c r="Z2898" s="23">
        <v>100</v>
      </c>
      <c r="AA2898" s="23">
        <f t="shared" si="623"/>
        <v>0</v>
      </c>
      <c r="AB2898" s="23">
        <f t="shared" si="624"/>
        <v>-100</v>
      </c>
      <c r="AC2898" s="23">
        <f t="shared" si="625"/>
        <v>0</v>
      </c>
      <c r="AD2898" s="23">
        <f t="shared" si="626"/>
        <v>-100</v>
      </c>
      <c r="AE2898" s="23">
        <f t="shared" si="627"/>
        <v>0</v>
      </c>
      <c r="AF2898" s="23">
        <f t="shared" si="628"/>
        <v>-100</v>
      </c>
    </row>
    <row r="2899" spans="1:32" x14ac:dyDescent="0.25">
      <c r="A2899" s="6">
        <v>0.38954607287667375</v>
      </c>
      <c r="B2899" s="6">
        <v>0.61006938181386139</v>
      </c>
      <c r="C2899" s="3">
        <f t="shared" si="629"/>
        <v>2.567090440972279</v>
      </c>
      <c r="D2899" s="4">
        <f t="shared" si="629"/>
        <v>1.6391578233721464</v>
      </c>
      <c r="E2899" s="132">
        <v>3.475935828876997E-2</v>
      </c>
      <c r="F2899" s="5">
        <f t="shared" si="617"/>
        <v>1.03475935828877</v>
      </c>
      <c r="G2899" s="5">
        <f t="shared" si="618"/>
        <v>2.4808574287432363</v>
      </c>
      <c r="H2899" s="5">
        <f t="shared" si="619"/>
        <v>1.5840956742666223</v>
      </c>
      <c r="I2899">
        <v>1.87</v>
      </c>
      <c r="J2899">
        <v>2</v>
      </c>
      <c r="K2899" s="5">
        <f t="shared" si="620"/>
        <v>1.9350000000000001</v>
      </c>
      <c r="L2899" s="5">
        <f t="shared" si="621"/>
        <v>2.0695187165775399</v>
      </c>
      <c r="M2899" s="24">
        <f t="shared" si="630"/>
        <v>0.51679586563307489</v>
      </c>
      <c r="N2899" s="24">
        <f t="shared" si="630"/>
        <v>0.48320413436692511</v>
      </c>
      <c r="O2899">
        <f t="shared" si="631"/>
        <v>0.75377165101636368</v>
      </c>
      <c r="P2899">
        <f t="shared" si="631"/>
        <v>1.2625500040746755</v>
      </c>
      <c r="Q2899" t="s">
        <v>438</v>
      </c>
      <c r="R2899" t="s">
        <v>221</v>
      </c>
      <c r="S2899" t="s">
        <v>135</v>
      </c>
      <c r="T2899" s="75" t="s">
        <v>151</v>
      </c>
      <c r="U2899" s="75" t="s">
        <v>166</v>
      </c>
      <c r="V2899" t="s">
        <v>636</v>
      </c>
      <c r="W2899" s="137" t="s">
        <v>150</v>
      </c>
      <c r="X2899">
        <v>4</v>
      </c>
      <c r="Y2899" t="str">
        <f t="shared" si="622"/>
        <v>Y</v>
      </c>
      <c r="Z2899" s="23">
        <v>100</v>
      </c>
      <c r="AA2899" s="23">
        <f t="shared" si="623"/>
        <v>0</v>
      </c>
      <c r="AB2899" s="23">
        <f t="shared" si="624"/>
        <v>-100</v>
      </c>
      <c r="AC2899" s="23">
        <f t="shared" si="625"/>
        <v>0</v>
      </c>
      <c r="AD2899" s="23">
        <f t="shared" si="626"/>
        <v>-100</v>
      </c>
      <c r="AE2899" s="23">
        <f t="shared" si="627"/>
        <v>0</v>
      </c>
      <c r="AF2899" s="23">
        <f t="shared" si="628"/>
        <v>-100</v>
      </c>
    </row>
    <row r="2900" spans="1:32" x14ac:dyDescent="0.25">
      <c r="A2900" s="6">
        <v>0.65687636991036946</v>
      </c>
      <c r="B2900" s="6">
        <v>0.33037943141767373</v>
      </c>
      <c r="C2900" s="3">
        <f t="shared" si="629"/>
        <v>1.5223564826002944</v>
      </c>
      <c r="D2900" s="4">
        <f t="shared" si="629"/>
        <v>3.0268228131180952</v>
      </c>
      <c r="E2900" s="132">
        <v>3.9340776182881454E-2</v>
      </c>
      <c r="F2900" s="5">
        <f t="shared" ref="F2900:F2963" si="632">(E2900/100%) + 1</f>
        <v>1.0393407761828815</v>
      </c>
      <c r="G2900" s="5">
        <f t="shared" ref="G2900:G2963" si="633">C2900/F2900</f>
        <v>1.464732758962227</v>
      </c>
      <c r="H2900" s="5">
        <f t="shared" ref="H2900:H2963" si="634">D2900/F2900</f>
        <v>2.9122525378389446</v>
      </c>
      <c r="I2900">
        <v>1.71</v>
      </c>
      <c r="J2900">
        <v>2.2000000000000002</v>
      </c>
      <c r="K2900" s="5">
        <f t="shared" ref="K2900:K2963" si="635">(I2900*F2900)</f>
        <v>1.7772727272727273</v>
      </c>
      <c r="L2900" s="5">
        <f t="shared" ref="L2900:L2963" si="636">(J2900*F2900)</f>
        <v>2.2865497076023393</v>
      </c>
      <c r="M2900" s="24">
        <f t="shared" si="630"/>
        <v>0.5626598465473146</v>
      </c>
      <c r="N2900" s="24">
        <f t="shared" si="630"/>
        <v>0.4373401534526854</v>
      </c>
      <c r="O2900">
        <f t="shared" si="631"/>
        <v>1.1674484574316113</v>
      </c>
      <c r="P2900">
        <f t="shared" si="631"/>
        <v>0.7554289923059091</v>
      </c>
      <c r="Q2900" t="s">
        <v>228</v>
      </c>
      <c r="R2900" t="s">
        <v>435</v>
      </c>
      <c r="S2900" t="s">
        <v>135</v>
      </c>
      <c r="T2900" s="75" t="s">
        <v>162</v>
      </c>
      <c r="U2900" s="75" t="s">
        <v>160</v>
      </c>
      <c r="V2900" t="s">
        <v>636</v>
      </c>
      <c r="W2900" s="137" t="s">
        <v>165</v>
      </c>
      <c r="X2900">
        <v>4</v>
      </c>
      <c r="Y2900" t="str">
        <f t="shared" ref="Y2900:Y2963" si="637">IF(X2900 &gt;= 3,"Y","N")</f>
        <v>Y</v>
      </c>
      <c r="Z2900" s="23">
        <v>100</v>
      </c>
      <c r="AA2900" s="23">
        <f t="shared" si="623"/>
        <v>171</v>
      </c>
      <c r="AB2900" s="23">
        <f t="shared" si="624"/>
        <v>71</v>
      </c>
      <c r="AC2900" s="23">
        <f t="shared" si="625"/>
        <v>171</v>
      </c>
      <c r="AD2900" s="23">
        <f t="shared" si="626"/>
        <v>71</v>
      </c>
      <c r="AE2900" s="23">
        <f t="shared" si="627"/>
        <v>0</v>
      </c>
      <c r="AF2900" s="23">
        <f t="shared" si="628"/>
        <v>-100</v>
      </c>
    </row>
    <row r="2901" spans="1:32" x14ac:dyDescent="0.25">
      <c r="A2901" s="6">
        <v>0.29136889354030038</v>
      </c>
      <c r="B2901" s="6">
        <v>0.70823264111143214</v>
      </c>
      <c r="C2901" s="3">
        <f t="shared" si="629"/>
        <v>3.4320753593474662</v>
      </c>
      <c r="D2901" s="4">
        <f t="shared" si="629"/>
        <v>1.4119654220267175</v>
      </c>
      <c r="E2901" s="132">
        <v>3.3653846153846256E-2</v>
      </c>
      <c r="F2901" s="5">
        <f t="shared" si="632"/>
        <v>1.0336538461538463</v>
      </c>
      <c r="G2901" s="5">
        <f t="shared" si="633"/>
        <v>3.3203333709035947</v>
      </c>
      <c r="H2901" s="5">
        <f t="shared" si="634"/>
        <v>1.3659944547979406</v>
      </c>
      <c r="I2901">
        <v>1.92</v>
      </c>
      <c r="J2901">
        <v>1.95</v>
      </c>
      <c r="K2901" s="5">
        <f t="shared" si="635"/>
        <v>1.9846153846153847</v>
      </c>
      <c r="L2901" s="5">
        <f t="shared" si="636"/>
        <v>2.015625</v>
      </c>
      <c r="M2901" s="24">
        <f t="shared" si="630"/>
        <v>0.50387596899224807</v>
      </c>
      <c r="N2901" s="24">
        <f t="shared" si="630"/>
        <v>0.49612403100775193</v>
      </c>
      <c r="O2901">
        <f t="shared" si="631"/>
        <v>0.57825518871844228</v>
      </c>
      <c r="P2901">
        <f t="shared" si="631"/>
        <v>1.4275314172402305</v>
      </c>
      <c r="Q2901" t="s">
        <v>222</v>
      </c>
      <c r="R2901" t="s">
        <v>206</v>
      </c>
      <c r="S2901" t="s">
        <v>135</v>
      </c>
      <c r="T2901" s="75" t="s">
        <v>151</v>
      </c>
      <c r="U2901" s="75" t="s">
        <v>166</v>
      </c>
      <c r="V2901" t="s">
        <v>636</v>
      </c>
      <c r="W2901" s="137" t="s">
        <v>163</v>
      </c>
      <c r="X2901">
        <v>3</v>
      </c>
      <c r="Y2901" t="str">
        <f t="shared" si="637"/>
        <v>Y</v>
      </c>
      <c r="Z2901" s="23">
        <v>100</v>
      </c>
      <c r="AA2901" s="23">
        <f t="shared" si="623"/>
        <v>0</v>
      </c>
      <c r="AB2901" s="23">
        <f t="shared" si="624"/>
        <v>-100</v>
      </c>
      <c r="AC2901" s="23">
        <f t="shared" si="625"/>
        <v>0</v>
      </c>
      <c r="AD2901" s="23">
        <f t="shared" si="626"/>
        <v>-100</v>
      </c>
      <c r="AE2901" s="23">
        <f t="shared" si="627"/>
        <v>0</v>
      </c>
      <c r="AF2901" s="23">
        <f t="shared" si="628"/>
        <v>-100</v>
      </c>
    </row>
    <row r="2902" spans="1:32" x14ac:dyDescent="0.25">
      <c r="A2902" s="6">
        <v>0.38997397319788568</v>
      </c>
      <c r="B2902" s="6">
        <v>0.60944675942753768</v>
      </c>
      <c r="C2902" s="3">
        <f t="shared" si="629"/>
        <v>2.5642736919075544</v>
      </c>
      <c r="D2902" s="4">
        <f t="shared" si="629"/>
        <v>1.6408324181415201</v>
      </c>
      <c r="E2902" s="132">
        <v>3.4427456431091574E-2</v>
      </c>
      <c r="F2902" s="5">
        <f t="shared" si="632"/>
        <v>1.0344274564310916</v>
      </c>
      <c r="G2902" s="5">
        <f t="shared" si="633"/>
        <v>2.4789304227815356</v>
      </c>
      <c r="H2902" s="5">
        <f t="shared" si="634"/>
        <v>1.5862228017444588</v>
      </c>
      <c r="I2902">
        <v>1.88</v>
      </c>
      <c r="J2902">
        <v>1.99</v>
      </c>
      <c r="K2902" s="5">
        <f t="shared" si="635"/>
        <v>1.9447236180904521</v>
      </c>
      <c r="L2902" s="5">
        <f t="shared" si="636"/>
        <v>2.0585106382978724</v>
      </c>
      <c r="M2902" s="24">
        <f t="shared" si="630"/>
        <v>0.51421188630490955</v>
      </c>
      <c r="N2902" s="24">
        <f t="shared" si="630"/>
        <v>0.48578811369509045</v>
      </c>
      <c r="O2902">
        <f t="shared" si="631"/>
        <v>0.75839159611850127</v>
      </c>
      <c r="P2902">
        <f t="shared" si="631"/>
        <v>1.2545526377577505</v>
      </c>
      <c r="Q2902" t="s">
        <v>204</v>
      </c>
      <c r="R2902" t="s">
        <v>436</v>
      </c>
      <c r="S2902" t="s">
        <v>135</v>
      </c>
      <c r="T2902" s="75" t="s">
        <v>151</v>
      </c>
      <c r="U2902" s="75" t="s">
        <v>166</v>
      </c>
      <c r="V2902" t="s">
        <v>636</v>
      </c>
      <c r="W2902" s="137" t="s">
        <v>162</v>
      </c>
      <c r="X2902">
        <v>3</v>
      </c>
      <c r="Y2902" t="str">
        <f t="shared" si="637"/>
        <v>Y</v>
      </c>
      <c r="Z2902" s="23">
        <v>100</v>
      </c>
      <c r="AA2902" s="23">
        <f t="shared" si="623"/>
        <v>0</v>
      </c>
      <c r="AB2902" s="23">
        <f t="shared" si="624"/>
        <v>-100</v>
      </c>
      <c r="AC2902" s="23">
        <f t="shared" si="625"/>
        <v>0</v>
      </c>
      <c r="AD2902" s="23">
        <f t="shared" si="626"/>
        <v>-100</v>
      </c>
      <c r="AE2902" s="23">
        <f t="shared" si="627"/>
        <v>0</v>
      </c>
      <c r="AF2902" s="23">
        <f t="shared" si="628"/>
        <v>-100</v>
      </c>
    </row>
    <row r="2903" spans="1:32" x14ac:dyDescent="0.25">
      <c r="A2903" s="6">
        <v>0.58817854031707395</v>
      </c>
      <c r="B2903" s="6">
        <v>0.40786523326018087</v>
      </c>
      <c r="C2903" s="3">
        <f t="shared" si="629"/>
        <v>1.7001640343099262</v>
      </c>
      <c r="D2903" s="4">
        <f t="shared" si="629"/>
        <v>2.45179024455387</v>
      </c>
      <c r="E2903" s="132">
        <v>3.8905400701529036E-2</v>
      </c>
      <c r="F2903" s="5">
        <f t="shared" si="632"/>
        <v>1.038905400701529</v>
      </c>
      <c r="G2903" s="5">
        <f t="shared" si="633"/>
        <v>1.6364955203446601</v>
      </c>
      <c r="H2903" s="5">
        <f t="shared" si="634"/>
        <v>2.3599744913235403</v>
      </c>
      <c r="I2903">
        <v>2.11</v>
      </c>
      <c r="J2903">
        <v>1.77</v>
      </c>
      <c r="K2903" s="5">
        <f t="shared" si="635"/>
        <v>2.1920903954802262</v>
      </c>
      <c r="L2903" s="5">
        <f t="shared" si="636"/>
        <v>1.8388625592417065</v>
      </c>
      <c r="M2903" s="24">
        <f t="shared" si="630"/>
        <v>0.45618556701030921</v>
      </c>
      <c r="N2903" s="24">
        <f t="shared" si="630"/>
        <v>0.54381443298969068</v>
      </c>
      <c r="O2903">
        <f t="shared" si="631"/>
        <v>1.2893405290566367</v>
      </c>
      <c r="P2903">
        <f t="shared" si="631"/>
        <v>0.75000810665853179</v>
      </c>
      <c r="Q2903" t="s">
        <v>448</v>
      </c>
      <c r="R2903" t="s">
        <v>332</v>
      </c>
      <c r="S2903" t="s">
        <v>135</v>
      </c>
      <c r="T2903" s="75" t="s">
        <v>162</v>
      </c>
      <c r="U2903" s="75" t="s">
        <v>160</v>
      </c>
      <c r="V2903" t="s">
        <v>636</v>
      </c>
      <c r="W2903" s="137" t="s">
        <v>151</v>
      </c>
      <c r="X2903">
        <v>2</v>
      </c>
      <c r="Y2903" t="str">
        <f t="shared" si="637"/>
        <v>N</v>
      </c>
      <c r="Z2903" s="23">
        <v>100</v>
      </c>
      <c r="AA2903" s="23">
        <f t="shared" si="623"/>
        <v>0</v>
      </c>
      <c r="AB2903" s="23">
        <f t="shared" si="624"/>
        <v>-100</v>
      </c>
      <c r="AC2903" s="23">
        <f t="shared" si="625"/>
        <v>0</v>
      </c>
      <c r="AD2903" s="23">
        <f t="shared" si="626"/>
        <v>-100</v>
      </c>
      <c r="AE2903" s="23">
        <f t="shared" si="627"/>
        <v>0</v>
      </c>
      <c r="AF2903" s="23">
        <f t="shared" si="628"/>
        <v>-100</v>
      </c>
    </row>
    <row r="2904" spans="1:32" x14ac:dyDescent="0.25">
      <c r="A2904" s="6">
        <v>0.44536947827509482</v>
      </c>
      <c r="B2904" s="6">
        <v>0.54838292528358412</v>
      </c>
      <c r="C2904" s="3">
        <f t="shared" si="629"/>
        <v>2.2453267428045938</v>
      </c>
      <c r="D2904" s="4">
        <f t="shared" si="629"/>
        <v>1.8235432831590663</v>
      </c>
      <c r="E2904" s="132">
        <v>3.4427456431091574E-2</v>
      </c>
      <c r="F2904" s="5">
        <f t="shared" si="632"/>
        <v>1.0344274564310916</v>
      </c>
      <c r="G2904" s="5">
        <f t="shared" si="633"/>
        <v>2.1705985556022083</v>
      </c>
      <c r="H2904" s="5">
        <f t="shared" si="634"/>
        <v>1.7628527470167181</v>
      </c>
      <c r="I2904">
        <v>1.99</v>
      </c>
      <c r="J2904">
        <v>1.88</v>
      </c>
      <c r="K2904" s="5">
        <f t="shared" si="635"/>
        <v>2.0585106382978724</v>
      </c>
      <c r="L2904" s="5">
        <f t="shared" si="636"/>
        <v>1.9447236180904521</v>
      </c>
      <c r="M2904" s="24">
        <f t="shared" si="630"/>
        <v>0.48578811369509045</v>
      </c>
      <c r="N2904" s="24">
        <f t="shared" si="630"/>
        <v>0.51421188630490955</v>
      </c>
      <c r="O2904">
        <f t="shared" si="631"/>
        <v>0.91679780900245589</v>
      </c>
      <c r="P2904">
        <f t="shared" si="631"/>
        <v>1.0664532265565179</v>
      </c>
      <c r="Q2904" t="s">
        <v>240</v>
      </c>
      <c r="R2904" t="s">
        <v>437</v>
      </c>
      <c r="S2904" t="s">
        <v>135</v>
      </c>
      <c r="T2904" s="75" t="s">
        <v>170</v>
      </c>
      <c r="U2904" s="75" t="s">
        <v>160</v>
      </c>
      <c r="V2904" t="s">
        <v>636</v>
      </c>
      <c r="W2904" s="137" t="s">
        <v>176</v>
      </c>
      <c r="X2904">
        <v>3</v>
      </c>
      <c r="Y2904" t="str">
        <f t="shared" si="637"/>
        <v>Y</v>
      </c>
      <c r="Z2904" s="23">
        <v>100</v>
      </c>
      <c r="AA2904" s="23">
        <f t="shared" si="623"/>
        <v>0</v>
      </c>
      <c r="AB2904" s="23">
        <f t="shared" si="624"/>
        <v>-100</v>
      </c>
      <c r="AC2904" s="23">
        <f t="shared" si="625"/>
        <v>0</v>
      </c>
      <c r="AD2904" s="23">
        <f t="shared" si="626"/>
        <v>-100</v>
      </c>
      <c r="AE2904" s="23">
        <f t="shared" si="627"/>
        <v>0</v>
      </c>
      <c r="AF2904" s="23">
        <f t="shared" si="628"/>
        <v>-100</v>
      </c>
    </row>
    <row r="2905" spans="1:32" x14ac:dyDescent="0.25">
      <c r="A2905" s="6">
        <v>0.25879445338942564</v>
      </c>
      <c r="B2905" s="6">
        <v>0.74102512403359688</v>
      </c>
      <c r="C2905" s="3">
        <f t="shared" si="629"/>
        <v>3.864070450131448</v>
      </c>
      <c r="D2905" s="4">
        <f t="shared" si="629"/>
        <v>1.3494819103524236</v>
      </c>
      <c r="E2905" s="132">
        <v>3.7675606641123682E-2</v>
      </c>
      <c r="F2905" s="5">
        <f t="shared" si="632"/>
        <v>1.0376756066411237</v>
      </c>
      <c r="G2905" s="5">
        <f t="shared" si="633"/>
        <v>3.7237749691728301</v>
      </c>
      <c r="H2905" s="5">
        <f t="shared" si="634"/>
        <v>1.3004853363765512</v>
      </c>
      <c r="I2905">
        <v>2.16</v>
      </c>
      <c r="J2905">
        <v>1.74</v>
      </c>
      <c r="K2905" s="5">
        <f t="shared" si="635"/>
        <v>2.2413793103448274</v>
      </c>
      <c r="L2905" s="5">
        <f t="shared" si="636"/>
        <v>1.8055555555555551</v>
      </c>
      <c r="M2905" s="24">
        <f t="shared" si="630"/>
        <v>0.44615384615384618</v>
      </c>
      <c r="N2905" s="24">
        <f t="shared" si="630"/>
        <v>0.55384615384615399</v>
      </c>
      <c r="O2905">
        <f t="shared" si="631"/>
        <v>0.58005653345905739</v>
      </c>
      <c r="P2905">
        <f t="shared" si="631"/>
        <v>1.3379620295051053</v>
      </c>
      <c r="Q2905" t="s">
        <v>239</v>
      </c>
      <c r="R2905" t="s">
        <v>246</v>
      </c>
      <c r="S2905" t="s">
        <v>136</v>
      </c>
      <c r="T2905" s="75" t="s">
        <v>151</v>
      </c>
      <c r="U2905" s="75" t="s">
        <v>166</v>
      </c>
      <c r="V2905" t="s">
        <v>636</v>
      </c>
      <c r="W2905" s="137" t="s">
        <v>153</v>
      </c>
      <c r="X2905">
        <v>2</v>
      </c>
      <c r="Y2905" t="str">
        <f t="shared" si="637"/>
        <v>N</v>
      </c>
      <c r="Z2905" s="23">
        <v>100</v>
      </c>
      <c r="AA2905" s="23">
        <f t="shared" si="623"/>
        <v>174</v>
      </c>
      <c r="AB2905" s="23">
        <f t="shared" si="624"/>
        <v>74</v>
      </c>
      <c r="AC2905" s="23">
        <f t="shared" si="625"/>
        <v>0</v>
      </c>
      <c r="AD2905" s="23">
        <f t="shared" si="626"/>
        <v>-100</v>
      </c>
      <c r="AE2905" s="23">
        <f t="shared" si="627"/>
        <v>174</v>
      </c>
      <c r="AF2905" s="23">
        <f t="shared" si="628"/>
        <v>74</v>
      </c>
    </row>
    <row r="2906" spans="1:32" x14ac:dyDescent="0.25">
      <c r="A2906" s="6">
        <v>0.35326348370553862</v>
      </c>
      <c r="B2906" s="6">
        <v>0.64582438654065855</v>
      </c>
      <c r="C2906" s="3">
        <f t="shared" si="629"/>
        <v>2.8307482831527135</v>
      </c>
      <c r="D2906" s="4">
        <f t="shared" si="629"/>
        <v>1.5484085470300586</v>
      </c>
      <c r="E2906" s="132">
        <v>4.0723981900452566E-2</v>
      </c>
      <c r="F2906" s="5">
        <f t="shared" si="632"/>
        <v>1.0407239819004526</v>
      </c>
      <c r="G2906" s="5">
        <f t="shared" si="633"/>
        <v>2.7199798720728245</v>
      </c>
      <c r="H2906" s="5">
        <f t="shared" si="634"/>
        <v>1.487818647363665</v>
      </c>
      <c r="I2906">
        <v>2.21</v>
      </c>
      <c r="J2906">
        <v>1.7</v>
      </c>
      <c r="K2906" s="5">
        <f t="shared" si="635"/>
        <v>2.3000000000000003</v>
      </c>
      <c r="L2906" s="5">
        <f t="shared" si="636"/>
        <v>1.7692307692307694</v>
      </c>
      <c r="M2906" s="24">
        <f t="shared" si="630"/>
        <v>0.43478260869565211</v>
      </c>
      <c r="N2906" s="24">
        <f t="shared" si="630"/>
        <v>0.56521739130434778</v>
      </c>
      <c r="O2906">
        <f t="shared" si="631"/>
        <v>0.8125060125227388</v>
      </c>
      <c r="P2906">
        <f t="shared" si="631"/>
        <v>1.1426123761873188</v>
      </c>
      <c r="Q2906" t="s">
        <v>238</v>
      </c>
      <c r="R2906" t="s">
        <v>233</v>
      </c>
      <c r="S2906" t="s">
        <v>136</v>
      </c>
      <c r="T2906" s="75" t="s">
        <v>151</v>
      </c>
      <c r="U2906" s="75" t="s">
        <v>166</v>
      </c>
      <c r="V2906" t="s">
        <v>636</v>
      </c>
      <c r="W2906" s="137" t="s">
        <v>165</v>
      </c>
      <c r="X2906">
        <v>4</v>
      </c>
      <c r="Y2906" t="str">
        <f t="shared" si="637"/>
        <v>Y</v>
      </c>
      <c r="Z2906" s="23">
        <v>100</v>
      </c>
      <c r="AA2906" s="23">
        <f t="shared" si="623"/>
        <v>0</v>
      </c>
      <c r="AB2906" s="23">
        <f t="shared" si="624"/>
        <v>-100</v>
      </c>
      <c r="AC2906" s="23">
        <f t="shared" si="625"/>
        <v>0</v>
      </c>
      <c r="AD2906" s="23">
        <f t="shared" si="626"/>
        <v>-100</v>
      </c>
      <c r="AE2906" s="23">
        <f t="shared" si="627"/>
        <v>0</v>
      </c>
      <c r="AF2906" s="23">
        <f t="shared" si="628"/>
        <v>-100</v>
      </c>
    </row>
    <row r="2907" spans="1:32" x14ac:dyDescent="0.25">
      <c r="A2907" s="6">
        <v>0.5847327814805322</v>
      </c>
      <c r="B2907" s="6">
        <v>0.41279476109391583</v>
      </c>
      <c r="C2907" s="3">
        <f t="shared" si="629"/>
        <v>1.7101828932320489</v>
      </c>
      <c r="D2907" s="4">
        <f t="shared" si="629"/>
        <v>2.4225113646064123</v>
      </c>
      <c r="E2907" s="132">
        <v>3.9879931389365408E-2</v>
      </c>
      <c r="F2907" s="5">
        <f t="shared" si="632"/>
        <v>1.0398799313893654</v>
      </c>
      <c r="G2907" s="5">
        <f t="shared" si="633"/>
        <v>1.6445964977390259</v>
      </c>
      <c r="H2907" s="5">
        <f t="shared" si="634"/>
        <v>2.3296068050565579</v>
      </c>
      <c r="I2907">
        <v>2.12</v>
      </c>
      <c r="J2907">
        <v>1.76</v>
      </c>
      <c r="K2907" s="5">
        <f t="shared" si="635"/>
        <v>2.2045454545454546</v>
      </c>
      <c r="L2907" s="5">
        <f t="shared" si="636"/>
        <v>1.8301886792452831</v>
      </c>
      <c r="M2907" s="24">
        <f t="shared" si="630"/>
        <v>0.45360824742268041</v>
      </c>
      <c r="N2907" s="24">
        <f t="shared" si="630"/>
        <v>0.54639175257731953</v>
      </c>
      <c r="O2907">
        <f t="shared" si="631"/>
        <v>1.289069995536628</v>
      </c>
      <c r="P2907">
        <f t="shared" si="631"/>
        <v>0.75549229860584599</v>
      </c>
      <c r="Q2907" t="s">
        <v>243</v>
      </c>
      <c r="R2907" t="s">
        <v>244</v>
      </c>
      <c r="S2907" t="s">
        <v>136</v>
      </c>
      <c r="T2907" s="75" t="s">
        <v>155</v>
      </c>
      <c r="U2907" s="75" t="s">
        <v>161</v>
      </c>
      <c r="V2907" t="s">
        <v>636</v>
      </c>
      <c r="W2907" s="137" t="s">
        <v>151</v>
      </c>
      <c r="X2907">
        <v>2</v>
      </c>
      <c r="Y2907" t="str">
        <f t="shared" si="637"/>
        <v>N</v>
      </c>
      <c r="Z2907" s="23">
        <v>100</v>
      </c>
      <c r="AA2907" s="23">
        <f t="shared" si="623"/>
        <v>0</v>
      </c>
      <c r="AB2907" s="23">
        <f t="shared" si="624"/>
        <v>-100</v>
      </c>
      <c r="AC2907" s="23">
        <f t="shared" si="625"/>
        <v>0</v>
      </c>
      <c r="AD2907" s="23">
        <f t="shared" si="626"/>
        <v>-100</v>
      </c>
      <c r="AE2907" s="23">
        <f t="shared" si="627"/>
        <v>0</v>
      </c>
      <c r="AF2907" s="23">
        <f t="shared" si="628"/>
        <v>-100</v>
      </c>
    </row>
    <row r="2908" spans="1:32" x14ac:dyDescent="0.25">
      <c r="A2908" s="6">
        <v>0.4505754840440912</v>
      </c>
      <c r="B2908" s="6">
        <v>0.54863223223888846</v>
      </c>
      <c r="C2908" s="3">
        <f t="shared" si="629"/>
        <v>2.2193839554354109</v>
      </c>
      <c r="D2908" s="4">
        <f t="shared" si="629"/>
        <v>1.822714636942028</v>
      </c>
      <c r="E2908" s="132">
        <v>3.315137797896428E-2</v>
      </c>
      <c r="F2908" s="5">
        <f t="shared" si="632"/>
        <v>1.0331513779789643</v>
      </c>
      <c r="G2908" s="5">
        <f t="shared" si="633"/>
        <v>2.1481691867622899</v>
      </c>
      <c r="H2908" s="5">
        <f t="shared" si="634"/>
        <v>1.7642280461432436</v>
      </c>
      <c r="I2908">
        <v>2.0299999999999998</v>
      </c>
      <c r="J2908">
        <v>1.85</v>
      </c>
      <c r="K2908" s="5">
        <f t="shared" si="635"/>
        <v>2.0972972972972972</v>
      </c>
      <c r="L2908" s="5">
        <f t="shared" si="636"/>
        <v>1.9113300492610841</v>
      </c>
      <c r="M2908" s="24">
        <f t="shared" si="630"/>
        <v>0.47680412371134023</v>
      </c>
      <c r="N2908" s="24">
        <f t="shared" si="630"/>
        <v>0.52319587628865971</v>
      </c>
      <c r="O2908">
        <f t="shared" si="631"/>
        <v>0.94499074491409396</v>
      </c>
      <c r="P2908">
        <f t="shared" si="631"/>
        <v>1.0486172714713733</v>
      </c>
      <c r="Q2908" t="s">
        <v>234</v>
      </c>
      <c r="R2908" t="s">
        <v>248</v>
      </c>
      <c r="S2908" t="s">
        <v>136</v>
      </c>
      <c r="T2908" s="75" t="s">
        <v>151</v>
      </c>
      <c r="U2908" s="75" t="s">
        <v>166</v>
      </c>
      <c r="V2908" t="s">
        <v>636</v>
      </c>
      <c r="W2908" s="137" t="s">
        <v>170</v>
      </c>
      <c r="X2908">
        <v>2</v>
      </c>
      <c r="Y2908" t="str">
        <f t="shared" si="637"/>
        <v>N</v>
      </c>
      <c r="Z2908" s="23">
        <v>100</v>
      </c>
      <c r="AA2908" s="23">
        <f t="shared" si="623"/>
        <v>185</v>
      </c>
      <c r="AB2908" s="23">
        <f t="shared" si="624"/>
        <v>85</v>
      </c>
      <c r="AC2908" s="23">
        <f t="shared" si="625"/>
        <v>0</v>
      </c>
      <c r="AD2908" s="23">
        <f t="shared" si="626"/>
        <v>-100</v>
      </c>
      <c r="AE2908" s="23">
        <f t="shared" si="627"/>
        <v>185</v>
      </c>
      <c r="AF2908" s="23">
        <f t="shared" si="628"/>
        <v>85</v>
      </c>
    </row>
    <row r="2909" spans="1:32" x14ac:dyDescent="0.25">
      <c r="A2909" s="6">
        <v>0.27983797002280236</v>
      </c>
      <c r="B2909" s="6">
        <v>0.71924472751037494</v>
      </c>
      <c r="C2909" s="3">
        <f t="shared" si="629"/>
        <v>3.5734964769738569</v>
      </c>
      <c r="D2909" s="4">
        <f t="shared" si="629"/>
        <v>1.3903473487549136</v>
      </c>
      <c r="E2909" s="132">
        <v>3.8718291054739673E-2</v>
      </c>
      <c r="F2909" s="5">
        <f t="shared" si="632"/>
        <v>1.0387182910547397</v>
      </c>
      <c r="G2909" s="5">
        <f t="shared" si="633"/>
        <v>3.4402941661354998</v>
      </c>
      <c r="H2909" s="5">
        <f t="shared" si="634"/>
        <v>1.3385220619761315</v>
      </c>
      <c r="I2909">
        <v>2.14</v>
      </c>
      <c r="J2909">
        <v>1.75</v>
      </c>
      <c r="K2909" s="5">
        <f t="shared" si="635"/>
        <v>2.2228571428571429</v>
      </c>
      <c r="L2909" s="5">
        <f t="shared" si="636"/>
        <v>1.8177570093457944</v>
      </c>
      <c r="M2909" s="24">
        <f t="shared" si="630"/>
        <v>0.44987146529562982</v>
      </c>
      <c r="N2909" s="24">
        <f t="shared" si="630"/>
        <v>0.55012853470437018</v>
      </c>
      <c r="O2909">
        <f t="shared" si="631"/>
        <v>0.62203983050782929</v>
      </c>
      <c r="P2909">
        <f t="shared" si="631"/>
        <v>1.3074121448669898</v>
      </c>
      <c r="Q2909" t="s">
        <v>331</v>
      </c>
      <c r="R2909" t="s">
        <v>245</v>
      </c>
      <c r="S2909" t="s">
        <v>136</v>
      </c>
      <c r="T2909" s="75" t="s">
        <v>154</v>
      </c>
      <c r="U2909" s="75" t="s">
        <v>160</v>
      </c>
      <c r="V2909" t="s">
        <v>636</v>
      </c>
      <c r="W2909" s="137" t="s">
        <v>162</v>
      </c>
      <c r="X2909">
        <v>3</v>
      </c>
      <c r="Y2909" t="str">
        <f t="shared" si="637"/>
        <v>Y</v>
      </c>
      <c r="Z2909" s="23">
        <v>100</v>
      </c>
      <c r="AA2909" s="23">
        <f t="shared" si="623"/>
        <v>0</v>
      </c>
      <c r="AB2909" s="23">
        <f t="shared" si="624"/>
        <v>-100</v>
      </c>
      <c r="AC2909" s="23">
        <f t="shared" si="625"/>
        <v>0</v>
      </c>
      <c r="AD2909" s="23">
        <f t="shared" si="626"/>
        <v>-100</v>
      </c>
      <c r="AE2909" s="23">
        <f t="shared" si="627"/>
        <v>0</v>
      </c>
      <c r="AF2909" s="23">
        <f t="shared" si="628"/>
        <v>-100</v>
      </c>
    </row>
    <row r="2910" spans="1:32" x14ac:dyDescent="0.25">
      <c r="A2910" s="6">
        <v>0.34987587176894458</v>
      </c>
      <c r="B2910" s="6">
        <v>0.64934931206076496</v>
      </c>
      <c r="C2910" s="3">
        <f t="shared" si="629"/>
        <v>2.8581565083184488</v>
      </c>
      <c r="D2910" s="4">
        <f t="shared" si="629"/>
        <v>1.5400031715232214</v>
      </c>
      <c r="E2910" s="132">
        <v>3.7225746074659449E-2</v>
      </c>
      <c r="F2910" s="5">
        <f t="shared" si="632"/>
        <v>1.0372257460746594</v>
      </c>
      <c r="G2910" s="5">
        <f t="shared" si="633"/>
        <v>2.7555780591978469</v>
      </c>
      <c r="H2910" s="5">
        <f t="shared" si="634"/>
        <v>1.4847328822595309</v>
      </c>
      <c r="I2910">
        <v>2.36</v>
      </c>
      <c r="J2910">
        <v>1.63</v>
      </c>
      <c r="K2910" s="5">
        <f t="shared" si="635"/>
        <v>2.447852760736196</v>
      </c>
      <c r="L2910" s="5">
        <f t="shared" si="636"/>
        <v>1.6906779661016949</v>
      </c>
      <c r="M2910" s="24">
        <f t="shared" si="630"/>
        <v>0.40852130325814545</v>
      </c>
      <c r="N2910" s="24">
        <f t="shared" si="630"/>
        <v>0.5914786967418546</v>
      </c>
      <c r="O2910">
        <f t="shared" si="631"/>
        <v>0.85644461862459431</v>
      </c>
      <c r="P2910">
        <f t="shared" si="631"/>
        <v>1.0978405742044288</v>
      </c>
      <c r="Q2910" t="s">
        <v>247</v>
      </c>
      <c r="R2910" t="s">
        <v>250</v>
      </c>
      <c r="S2910" t="s">
        <v>136</v>
      </c>
      <c r="T2910" s="75" t="s">
        <v>151</v>
      </c>
      <c r="U2910" s="75" t="s">
        <v>166</v>
      </c>
      <c r="V2910" t="s">
        <v>636</v>
      </c>
      <c r="W2910" s="137" t="s">
        <v>152</v>
      </c>
      <c r="X2910">
        <v>1</v>
      </c>
      <c r="Y2910" t="str">
        <f t="shared" si="637"/>
        <v>N</v>
      </c>
      <c r="Z2910" s="23">
        <v>100</v>
      </c>
      <c r="AA2910" s="23">
        <f t="shared" si="623"/>
        <v>163</v>
      </c>
      <c r="AB2910" s="23">
        <f t="shared" si="624"/>
        <v>63</v>
      </c>
      <c r="AC2910" s="23">
        <f t="shared" si="625"/>
        <v>0</v>
      </c>
      <c r="AD2910" s="23">
        <f t="shared" si="626"/>
        <v>-100</v>
      </c>
      <c r="AE2910" s="23">
        <f t="shared" si="627"/>
        <v>163</v>
      </c>
      <c r="AF2910" s="23">
        <f t="shared" si="628"/>
        <v>63</v>
      </c>
    </row>
    <row r="2911" spans="1:32" x14ac:dyDescent="0.25">
      <c r="A2911" s="6">
        <v>0.34450246771612797</v>
      </c>
      <c r="B2911" s="6">
        <v>0.65382021527850187</v>
      </c>
      <c r="C2911" s="3">
        <f t="shared" si="629"/>
        <v>2.9027368269071609</v>
      </c>
      <c r="D2911" s="4">
        <f t="shared" si="629"/>
        <v>1.5294724400254878</v>
      </c>
      <c r="E2911" s="132">
        <v>3.4252965480474407E-2</v>
      </c>
      <c r="F2911" s="5">
        <f t="shared" si="632"/>
        <v>1.0342529654804744</v>
      </c>
      <c r="G2911" s="5">
        <f t="shared" si="633"/>
        <v>2.8066023727170659</v>
      </c>
      <c r="H2911" s="5">
        <f t="shared" si="634"/>
        <v>1.4788185202978397</v>
      </c>
      <c r="I2911">
        <v>2.0499999999999998</v>
      </c>
      <c r="J2911">
        <v>1.83</v>
      </c>
      <c r="K2911" s="5">
        <f t="shared" si="635"/>
        <v>2.1202185792349724</v>
      </c>
      <c r="L2911" s="5">
        <f t="shared" si="636"/>
        <v>1.8926829268292682</v>
      </c>
      <c r="M2911" s="24">
        <f t="shared" si="630"/>
        <v>0.47164948453608252</v>
      </c>
      <c r="N2911" s="24">
        <f t="shared" si="630"/>
        <v>0.52835051546391754</v>
      </c>
      <c r="O2911">
        <f t="shared" si="631"/>
        <v>0.73042053264403073</v>
      </c>
      <c r="P2911">
        <f t="shared" si="631"/>
        <v>1.2374743586734571</v>
      </c>
      <c r="Q2911" t="s">
        <v>400</v>
      </c>
      <c r="R2911" t="s">
        <v>242</v>
      </c>
      <c r="S2911" t="s">
        <v>136</v>
      </c>
      <c r="T2911" s="75" t="s">
        <v>170</v>
      </c>
      <c r="U2911" s="75" t="s">
        <v>160</v>
      </c>
      <c r="V2911" t="s">
        <v>636</v>
      </c>
      <c r="W2911" s="137" t="s">
        <v>150</v>
      </c>
      <c r="X2911">
        <v>4</v>
      </c>
      <c r="Y2911" t="str">
        <f t="shared" si="637"/>
        <v>Y</v>
      </c>
      <c r="Z2911" s="23">
        <v>100</v>
      </c>
      <c r="AA2911" s="23">
        <f t="shared" si="623"/>
        <v>0</v>
      </c>
      <c r="AB2911" s="23">
        <f t="shared" si="624"/>
        <v>-100</v>
      </c>
      <c r="AC2911" s="23">
        <f t="shared" si="625"/>
        <v>0</v>
      </c>
      <c r="AD2911" s="23">
        <f t="shared" si="626"/>
        <v>-100</v>
      </c>
      <c r="AE2911" s="23">
        <f t="shared" si="627"/>
        <v>0</v>
      </c>
      <c r="AF2911" s="23">
        <f t="shared" si="628"/>
        <v>-100</v>
      </c>
    </row>
    <row r="2912" spans="1:32" x14ac:dyDescent="0.25">
      <c r="A2912" s="6">
        <v>0.26637797231745181</v>
      </c>
      <c r="B2912" s="6">
        <v>0.73332257191984707</v>
      </c>
      <c r="C2912" s="3">
        <f t="shared" si="629"/>
        <v>3.7540641641654422</v>
      </c>
      <c r="D2912" s="4">
        <f t="shared" si="629"/>
        <v>1.3636563748228672</v>
      </c>
      <c r="E2912" s="132">
        <v>3.6669864619976567E-2</v>
      </c>
      <c r="F2912" s="5">
        <f t="shared" si="632"/>
        <v>1.0366698646199766</v>
      </c>
      <c r="G2912" s="5">
        <f t="shared" si="633"/>
        <v>3.6212725885898212</v>
      </c>
      <c r="H2912" s="5">
        <f t="shared" si="634"/>
        <v>1.3154200979139656</v>
      </c>
      <c r="I2912">
        <v>2.12</v>
      </c>
      <c r="J2912">
        <v>1.77</v>
      </c>
      <c r="K2912" s="5">
        <f t="shared" si="635"/>
        <v>2.1977401129943503</v>
      </c>
      <c r="L2912" s="5">
        <f t="shared" si="636"/>
        <v>1.8349056603773586</v>
      </c>
      <c r="M2912" s="24">
        <f t="shared" si="630"/>
        <v>0.45501285347043702</v>
      </c>
      <c r="N2912" s="24">
        <f t="shared" si="630"/>
        <v>0.54498714652956293</v>
      </c>
      <c r="O2912">
        <f t="shared" si="631"/>
        <v>0.58542955498016247</v>
      </c>
      <c r="P2912">
        <f t="shared" si="631"/>
        <v>1.3455777380982101</v>
      </c>
      <c r="Q2912" t="s">
        <v>249</v>
      </c>
      <c r="R2912" t="s">
        <v>227</v>
      </c>
      <c r="S2912" t="s">
        <v>136</v>
      </c>
      <c r="T2912" s="75" t="s">
        <v>151</v>
      </c>
      <c r="U2912" s="75" t="s">
        <v>166</v>
      </c>
      <c r="V2912" t="s">
        <v>636</v>
      </c>
      <c r="W2912" s="137" t="s">
        <v>151</v>
      </c>
      <c r="X2912">
        <v>2</v>
      </c>
      <c r="Y2912" t="str">
        <f t="shared" si="637"/>
        <v>N</v>
      </c>
      <c r="Z2912" s="23">
        <v>100</v>
      </c>
      <c r="AA2912" s="23">
        <f t="shared" si="623"/>
        <v>177</v>
      </c>
      <c r="AB2912" s="23">
        <f t="shared" si="624"/>
        <v>77</v>
      </c>
      <c r="AC2912" s="23">
        <f t="shared" si="625"/>
        <v>0</v>
      </c>
      <c r="AD2912" s="23">
        <f t="shared" si="626"/>
        <v>-100</v>
      </c>
      <c r="AE2912" s="23">
        <f t="shared" si="627"/>
        <v>177</v>
      </c>
      <c r="AF2912" s="23">
        <f t="shared" si="628"/>
        <v>77</v>
      </c>
    </row>
    <row r="2913" spans="1:32" x14ac:dyDescent="0.25">
      <c r="A2913" s="6">
        <v>0.46855088363785569</v>
      </c>
      <c r="B2913" s="6">
        <v>0.5288239489565062</v>
      </c>
      <c r="C2913" s="3">
        <f t="shared" si="629"/>
        <v>2.1342399191224297</v>
      </c>
      <c r="D2913" s="4">
        <f t="shared" si="629"/>
        <v>1.8909884886515347</v>
      </c>
      <c r="E2913" s="132">
        <v>3.9090861261640519E-2</v>
      </c>
      <c r="F2913" s="5">
        <f t="shared" si="632"/>
        <v>1.0390908612616405</v>
      </c>
      <c r="G2913" s="5">
        <f t="shared" si="633"/>
        <v>2.0539492730511402</v>
      </c>
      <c r="H2913" s="5">
        <f t="shared" si="634"/>
        <v>1.8198490229772009</v>
      </c>
      <c r="I2913">
        <v>2.29</v>
      </c>
      <c r="J2913">
        <v>1.66</v>
      </c>
      <c r="K2913" s="5">
        <f t="shared" si="635"/>
        <v>2.3795180722891569</v>
      </c>
      <c r="L2913" s="5">
        <f t="shared" si="636"/>
        <v>1.7248908296943233</v>
      </c>
      <c r="M2913" s="24">
        <f t="shared" si="630"/>
        <v>0.42025316455696199</v>
      </c>
      <c r="N2913" s="24">
        <f t="shared" si="630"/>
        <v>0.57974683544303796</v>
      </c>
      <c r="O2913">
        <f t="shared" si="631"/>
        <v>1.1149252954033313</v>
      </c>
      <c r="P2913">
        <f t="shared" si="631"/>
        <v>0.91216358007781639</v>
      </c>
      <c r="Q2913" t="s">
        <v>235</v>
      </c>
      <c r="R2913" t="s">
        <v>232</v>
      </c>
      <c r="S2913" t="s">
        <v>136</v>
      </c>
      <c r="T2913" s="75" t="s">
        <v>155</v>
      </c>
      <c r="U2913" s="75" t="s">
        <v>161</v>
      </c>
      <c r="V2913" t="s">
        <v>636</v>
      </c>
      <c r="W2913" s="137" t="s">
        <v>151</v>
      </c>
      <c r="X2913">
        <v>2</v>
      </c>
      <c r="Y2913" t="str">
        <f t="shared" si="637"/>
        <v>N</v>
      </c>
      <c r="Z2913" s="23">
        <v>100</v>
      </c>
      <c r="AA2913" s="23">
        <f t="shared" si="623"/>
        <v>0</v>
      </c>
      <c r="AB2913" s="23">
        <f t="shared" si="624"/>
        <v>-100</v>
      </c>
      <c r="AC2913" s="23">
        <f t="shared" si="625"/>
        <v>0</v>
      </c>
      <c r="AD2913" s="23">
        <f t="shared" si="626"/>
        <v>-100</v>
      </c>
      <c r="AE2913" s="23">
        <f t="shared" si="627"/>
        <v>166</v>
      </c>
      <c r="AF2913" s="23">
        <f t="shared" si="628"/>
        <v>66</v>
      </c>
    </row>
    <row r="2914" spans="1:32" x14ac:dyDescent="0.25">
      <c r="A2914" s="6">
        <v>0.48504721357237468</v>
      </c>
      <c r="B2914" s="6">
        <v>0.51097036022291842</v>
      </c>
      <c r="C2914" s="3">
        <f t="shared" si="629"/>
        <v>2.0616549729973626</v>
      </c>
      <c r="D2914" s="4">
        <f t="shared" si="629"/>
        <v>1.9570606787519635</v>
      </c>
      <c r="E2914" s="132">
        <v>3.7988228999465079E-2</v>
      </c>
      <c r="F2914" s="5">
        <f t="shared" si="632"/>
        <v>1.0379882289994651</v>
      </c>
      <c r="G2914" s="5">
        <f t="shared" si="633"/>
        <v>1.9862026518206548</v>
      </c>
      <c r="H2914" s="5">
        <f t="shared" si="634"/>
        <v>1.8854362930862987</v>
      </c>
      <c r="I2914">
        <v>2.1</v>
      </c>
      <c r="J2914">
        <v>1.78</v>
      </c>
      <c r="K2914" s="5">
        <f t="shared" si="635"/>
        <v>2.1797752808988768</v>
      </c>
      <c r="L2914" s="5">
        <f t="shared" si="636"/>
        <v>1.8476190476190479</v>
      </c>
      <c r="M2914" s="24">
        <f t="shared" si="630"/>
        <v>0.45876288659793807</v>
      </c>
      <c r="N2914" s="24">
        <f t="shared" si="630"/>
        <v>0.54123711340206171</v>
      </c>
      <c r="O2914">
        <f t="shared" si="631"/>
        <v>1.0572939262139405</v>
      </c>
      <c r="P2914">
        <f t="shared" si="631"/>
        <v>0.94407857031663034</v>
      </c>
      <c r="Q2914" t="s">
        <v>406</v>
      </c>
      <c r="R2914" t="s">
        <v>236</v>
      </c>
      <c r="S2914" t="s">
        <v>136</v>
      </c>
      <c r="T2914" s="75" t="s">
        <v>162</v>
      </c>
      <c r="U2914" s="75" t="s">
        <v>160</v>
      </c>
      <c r="V2914" t="s">
        <v>636</v>
      </c>
      <c r="W2914" s="137" t="s">
        <v>170</v>
      </c>
      <c r="X2914">
        <v>2</v>
      </c>
      <c r="Y2914" t="str">
        <f t="shared" si="637"/>
        <v>N</v>
      </c>
      <c r="Z2914" s="23">
        <v>100</v>
      </c>
      <c r="AA2914" s="23">
        <f t="shared" si="623"/>
        <v>0</v>
      </c>
      <c r="AB2914" s="23">
        <f t="shared" si="624"/>
        <v>-100</v>
      </c>
      <c r="AC2914" s="23">
        <f t="shared" si="625"/>
        <v>0</v>
      </c>
      <c r="AD2914" s="23">
        <f t="shared" si="626"/>
        <v>-100</v>
      </c>
      <c r="AE2914" s="23">
        <f t="shared" si="627"/>
        <v>178</v>
      </c>
      <c r="AF2914" s="23">
        <f t="shared" si="628"/>
        <v>78</v>
      </c>
    </row>
    <row r="2915" spans="1:32" x14ac:dyDescent="0.25">
      <c r="A2915" s="6">
        <v>0.26066197314391915</v>
      </c>
      <c r="B2915" s="6">
        <v>0.73910882048408144</v>
      </c>
      <c r="C2915" s="3">
        <f t="shared" si="629"/>
        <v>3.8363862129128847</v>
      </c>
      <c r="D2915" s="4">
        <f t="shared" si="629"/>
        <v>1.3529807415165835</v>
      </c>
      <c r="E2915" s="132">
        <v>3.22717960997152E-2</v>
      </c>
      <c r="F2915" s="5">
        <f t="shared" si="632"/>
        <v>1.0322717960997152</v>
      </c>
      <c r="G2915" s="5">
        <f t="shared" si="633"/>
        <v>3.7164497057926962</v>
      </c>
      <c r="H2915" s="5">
        <f t="shared" si="634"/>
        <v>1.3106826580253566</v>
      </c>
      <c r="I2915">
        <v>2.0099999999999998</v>
      </c>
      <c r="J2915">
        <v>1.87</v>
      </c>
      <c r="K2915" s="5">
        <f t="shared" si="635"/>
        <v>2.0748663101604272</v>
      </c>
      <c r="L2915" s="5">
        <f t="shared" si="636"/>
        <v>1.9303482587064675</v>
      </c>
      <c r="M2915" s="24">
        <f t="shared" si="630"/>
        <v>0.48195876288659806</v>
      </c>
      <c r="N2915" s="24">
        <f t="shared" si="630"/>
        <v>0.51804123711340211</v>
      </c>
      <c r="O2915">
        <f t="shared" si="631"/>
        <v>0.54083874641625995</v>
      </c>
      <c r="P2915">
        <f t="shared" si="631"/>
        <v>1.4267374246160378</v>
      </c>
      <c r="Q2915" t="s">
        <v>334</v>
      </c>
      <c r="R2915" t="s">
        <v>127</v>
      </c>
      <c r="S2915" t="s">
        <v>136</v>
      </c>
      <c r="T2915" s="75" t="s">
        <v>151</v>
      </c>
      <c r="U2915" s="75" t="s">
        <v>166</v>
      </c>
      <c r="V2915" t="s">
        <v>636</v>
      </c>
      <c r="W2915" s="137" t="s">
        <v>165</v>
      </c>
      <c r="X2915">
        <v>4</v>
      </c>
      <c r="Y2915" t="str">
        <f t="shared" si="637"/>
        <v>Y</v>
      </c>
      <c r="Z2915" s="23">
        <v>100</v>
      </c>
      <c r="AA2915" s="23">
        <f t="shared" si="623"/>
        <v>0</v>
      </c>
      <c r="AB2915" s="23">
        <f t="shared" si="624"/>
        <v>-100</v>
      </c>
      <c r="AC2915" s="23">
        <f t="shared" si="625"/>
        <v>0</v>
      </c>
      <c r="AD2915" s="23">
        <f t="shared" si="626"/>
        <v>-100</v>
      </c>
      <c r="AE2915" s="23">
        <f t="shared" si="627"/>
        <v>0</v>
      </c>
      <c r="AF2915" s="23">
        <f t="shared" si="628"/>
        <v>-100</v>
      </c>
    </row>
    <row r="2916" spans="1:32" x14ac:dyDescent="0.25">
      <c r="A2916" s="6">
        <v>0.14149155411938158</v>
      </c>
      <c r="B2916" s="6">
        <v>0.85848107678759022</v>
      </c>
      <c r="C2916" s="3">
        <f t="shared" si="629"/>
        <v>7.0675596591176291</v>
      </c>
      <c r="D2916" s="4">
        <f t="shared" si="629"/>
        <v>1.1648480403807726</v>
      </c>
      <c r="E2916" s="132">
        <v>3.8016353403419467E-2</v>
      </c>
      <c r="F2916" s="5">
        <f t="shared" si="632"/>
        <v>1.0380163534034195</v>
      </c>
      <c r="G2916" s="5">
        <f t="shared" si="633"/>
        <v>6.8087170649525017</v>
      </c>
      <c r="H2916" s="5">
        <f t="shared" si="634"/>
        <v>1.1221865980834511</v>
      </c>
      <c r="I2916">
        <v>2.19</v>
      </c>
      <c r="J2916">
        <v>1.72</v>
      </c>
      <c r="K2916" s="5">
        <f t="shared" si="635"/>
        <v>2.2732558139534884</v>
      </c>
      <c r="L2916" s="5">
        <f t="shared" si="636"/>
        <v>1.7853881278538815</v>
      </c>
      <c r="M2916" s="24">
        <f t="shared" si="630"/>
        <v>0.43989769820971864</v>
      </c>
      <c r="N2916" s="24">
        <f t="shared" si="630"/>
        <v>0.56010230179028131</v>
      </c>
      <c r="O2916">
        <f t="shared" si="631"/>
        <v>0.32164649802719886</v>
      </c>
      <c r="P2916">
        <f t="shared" si="631"/>
        <v>1.5327219224837798</v>
      </c>
      <c r="Q2916" t="s">
        <v>251</v>
      </c>
      <c r="R2916" t="s">
        <v>403</v>
      </c>
      <c r="S2916" t="s">
        <v>136</v>
      </c>
      <c r="T2916" s="75" t="s">
        <v>154</v>
      </c>
      <c r="U2916" s="75" t="s">
        <v>160</v>
      </c>
      <c r="V2916" t="s">
        <v>636</v>
      </c>
      <c r="W2916" s="137" t="s">
        <v>162</v>
      </c>
      <c r="X2916">
        <v>3</v>
      </c>
      <c r="Y2916" t="str">
        <f t="shared" si="637"/>
        <v>Y</v>
      </c>
      <c r="Z2916" s="23">
        <v>100</v>
      </c>
      <c r="AA2916" s="23">
        <f t="shared" si="623"/>
        <v>0</v>
      </c>
      <c r="AB2916" s="23">
        <f t="shared" si="624"/>
        <v>-100</v>
      </c>
      <c r="AC2916" s="23">
        <f t="shared" si="625"/>
        <v>0</v>
      </c>
      <c r="AD2916" s="23">
        <f t="shared" si="626"/>
        <v>-100</v>
      </c>
      <c r="AE2916" s="23">
        <f t="shared" si="627"/>
        <v>0</v>
      </c>
      <c r="AF2916" s="23">
        <f t="shared" si="628"/>
        <v>-100</v>
      </c>
    </row>
    <row r="2917" spans="1:32" x14ac:dyDescent="0.25">
      <c r="A2917" s="6">
        <v>0.52854204333453669</v>
      </c>
      <c r="B2917" s="6">
        <v>0.46825860104471639</v>
      </c>
      <c r="C2917" s="3">
        <f t="shared" si="629"/>
        <v>1.8919970749934412</v>
      </c>
      <c r="D2917" s="4">
        <f t="shared" si="629"/>
        <v>2.1355720915086938</v>
      </c>
      <c r="E2917" s="132">
        <v>4.6464095925875526E-2</v>
      </c>
      <c r="F2917" s="5">
        <f t="shared" si="632"/>
        <v>1.0464640959258755</v>
      </c>
      <c r="G2917" s="5">
        <f t="shared" si="633"/>
        <v>1.8079904340334458</v>
      </c>
      <c r="H2917" s="5">
        <f t="shared" si="634"/>
        <v>2.0407504660914455</v>
      </c>
      <c r="I2917">
        <v>1.79</v>
      </c>
      <c r="J2917">
        <v>2.0499999999999998</v>
      </c>
      <c r="K2917" s="5">
        <f t="shared" si="635"/>
        <v>1.8731707317073172</v>
      </c>
      <c r="L2917" s="5">
        <f t="shared" si="636"/>
        <v>2.1452513966480447</v>
      </c>
      <c r="M2917" s="24">
        <f t="shared" si="630"/>
        <v>0.53385416666666663</v>
      </c>
      <c r="N2917" s="24">
        <f t="shared" si="630"/>
        <v>0.46614583333333331</v>
      </c>
      <c r="O2917">
        <f t="shared" si="631"/>
        <v>0.9900494860510346</v>
      </c>
      <c r="P2917">
        <f t="shared" si="631"/>
        <v>1.0045324178836375</v>
      </c>
      <c r="Q2917" t="s">
        <v>252</v>
      </c>
      <c r="R2917" t="s">
        <v>256</v>
      </c>
      <c r="S2917" t="s">
        <v>137</v>
      </c>
      <c r="T2917" s="75" t="s">
        <v>155</v>
      </c>
      <c r="U2917" s="75" t="s">
        <v>161</v>
      </c>
      <c r="V2917" t="s">
        <v>636</v>
      </c>
      <c r="W2917" s="137" t="s">
        <v>154</v>
      </c>
      <c r="X2917">
        <v>1</v>
      </c>
      <c r="Y2917" t="str">
        <f t="shared" si="637"/>
        <v>N</v>
      </c>
      <c r="Z2917" s="23">
        <v>100</v>
      </c>
      <c r="AA2917" s="23">
        <f t="shared" si="623"/>
        <v>204.99999999999997</v>
      </c>
      <c r="AB2917" s="23">
        <f t="shared" si="624"/>
        <v>104.99999999999997</v>
      </c>
      <c r="AC2917" s="23">
        <f t="shared" si="625"/>
        <v>0</v>
      </c>
      <c r="AD2917" s="23">
        <f t="shared" si="626"/>
        <v>-100</v>
      </c>
      <c r="AE2917" s="23">
        <f t="shared" si="627"/>
        <v>0</v>
      </c>
      <c r="AF2917" s="23">
        <f t="shared" si="628"/>
        <v>-100</v>
      </c>
    </row>
    <row r="2918" spans="1:32" x14ac:dyDescent="0.25">
      <c r="A2918" s="6">
        <v>0.19701824487614053</v>
      </c>
      <c r="B2918" s="6">
        <v>0.80277969357412082</v>
      </c>
      <c r="C2918" s="3">
        <f t="shared" si="629"/>
        <v>5.075672055797015</v>
      </c>
      <c r="D2918" s="4">
        <f t="shared" si="629"/>
        <v>1.2456717677396878</v>
      </c>
      <c r="E2918" s="132">
        <v>4.685408299866145E-2</v>
      </c>
      <c r="F2918" s="5">
        <f t="shared" si="632"/>
        <v>1.0468540829986615</v>
      </c>
      <c r="G2918" s="5">
        <f t="shared" si="633"/>
        <v>4.8485000328393477</v>
      </c>
      <c r="H2918" s="5">
        <f t="shared" si="634"/>
        <v>1.1899191950147656</v>
      </c>
      <c r="I2918">
        <v>2.25</v>
      </c>
      <c r="J2918">
        <v>1.66</v>
      </c>
      <c r="K2918" s="5">
        <f t="shared" si="635"/>
        <v>2.3554216867469884</v>
      </c>
      <c r="L2918" s="5">
        <f t="shared" si="636"/>
        <v>1.7377777777777779</v>
      </c>
      <c r="M2918" s="24">
        <f t="shared" si="630"/>
        <v>0.4245524296675191</v>
      </c>
      <c r="N2918" s="24">
        <f t="shared" si="630"/>
        <v>0.57544757033248084</v>
      </c>
      <c r="O2918">
        <f t="shared" si="631"/>
        <v>0.4640610466660901</v>
      </c>
      <c r="P2918">
        <f t="shared" si="631"/>
        <v>1.3950527119443612</v>
      </c>
      <c r="Q2918" t="s">
        <v>338</v>
      </c>
      <c r="R2918" t="s">
        <v>449</v>
      </c>
      <c r="S2918" t="s">
        <v>137</v>
      </c>
      <c r="T2918" s="75" t="s">
        <v>154</v>
      </c>
      <c r="U2918" s="75" t="s">
        <v>160</v>
      </c>
      <c r="V2918" t="s">
        <v>636</v>
      </c>
      <c r="W2918" s="137" t="s">
        <v>151</v>
      </c>
      <c r="X2918">
        <v>2</v>
      </c>
      <c r="Y2918" t="str">
        <f t="shared" si="637"/>
        <v>N</v>
      </c>
      <c r="Z2918" s="23">
        <v>100</v>
      </c>
      <c r="AA2918" s="23">
        <f t="shared" si="623"/>
        <v>166</v>
      </c>
      <c r="AB2918" s="23">
        <f t="shared" si="624"/>
        <v>66</v>
      </c>
      <c r="AC2918" s="23">
        <f t="shared" si="625"/>
        <v>0</v>
      </c>
      <c r="AD2918" s="23">
        <f t="shared" si="626"/>
        <v>-100</v>
      </c>
      <c r="AE2918" s="23">
        <f t="shared" si="627"/>
        <v>166</v>
      </c>
      <c r="AF2918" s="23">
        <f t="shared" si="628"/>
        <v>66</v>
      </c>
    </row>
    <row r="2919" spans="1:32" x14ac:dyDescent="0.25">
      <c r="A2919" s="6">
        <v>0.27432886089528474</v>
      </c>
      <c r="B2919" s="6">
        <v>0.72536532592168401</v>
      </c>
      <c r="C2919" s="3">
        <f t="shared" si="629"/>
        <v>3.6452599144561546</v>
      </c>
      <c r="D2919" s="4">
        <f t="shared" si="629"/>
        <v>1.37861566339603</v>
      </c>
      <c r="E2919" s="132">
        <v>4.2061386888973207E-2</v>
      </c>
      <c r="F2919" s="5">
        <f t="shared" si="632"/>
        <v>1.0420613868889732</v>
      </c>
      <c r="G2919" s="5">
        <f t="shared" si="633"/>
        <v>3.4981239688181058</v>
      </c>
      <c r="H2919" s="5">
        <f t="shared" si="634"/>
        <v>1.3229697220734993</v>
      </c>
      <c r="I2919">
        <v>1.82</v>
      </c>
      <c r="J2919">
        <v>2.0299999999999998</v>
      </c>
      <c r="K2919" s="5">
        <f t="shared" si="635"/>
        <v>1.8965517241379313</v>
      </c>
      <c r="L2919" s="5">
        <f t="shared" si="636"/>
        <v>2.1153846153846154</v>
      </c>
      <c r="M2919" s="24">
        <f t="shared" si="630"/>
        <v>0.52727272727272723</v>
      </c>
      <c r="N2919" s="24">
        <f t="shared" si="630"/>
        <v>0.47272727272727272</v>
      </c>
      <c r="O2919">
        <f t="shared" si="631"/>
        <v>0.520278874111747</v>
      </c>
      <c r="P2919">
        <f t="shared" si="631"/>
        <v>1.5344266509881777</v>
      </c>
      <c r="Q2919" t="s">
        <v>404</v>
      </c>
      <c r="R2919" t="s">
        <v>257</v>
      </c>
      <c r="S2919" t="s">
        <v>137</v>
      </c>
      <c r="T2919" s="75" t="s">
        <v>151</v>
      </c>
      <c r="U2919" s="75" t="s">
        <v>166</v>
      </c>
      <c r="V2919" t="s">
        <v>636</v>
      </c>
      <c r="W2919" s="137" t="s">
        <v>155</v>
      </c>
      <c r="X2919">
        <v>3</v>
      </c>
      <c r="Y2919" t="str">
        <f t="shared" si="637"/>
        <v>Y</v>
      </c>
      <c r="Z2919" s="23">
        <v>100</v>
      </c>
      <c r="AA2919" s="23">
        <f t="shared" si="623"/>
        <v>0</v>
      </c>
      <c r="AB2919" s="23">
        <f t="shared" si="624"/>
        <v>-100</v>
      </c>
      <c r="AC2919" s="23">
        <f t="shared" si="625"/>
        <v>0</v>
      </c>
      <c r="AD2919" s="23">
        <f t="shared" si="626"/>
        <v>-100</v>
      </c>
      <c r="AE2919" s="23">
        <f t="shared" si="627"/>
        <v>0</v>
      </c>
      <c r="AF2919" s="23">
        <f t="shared" si="628"/>
        <v>-100</v>
      </c>
    </row>
    <row r="2920" spans="1:32" x14ac:dyDescent="0.25">
      <c r="A2920" s="6">
        <v>0.7120210279362329</v>
      </c>
      <c r="B2920" s="6">
        <v>0.26969270901223497</v>
      </c>
      <c r="C2920" s="3">
        <f t="shared" si="629"/>
        <v>1.4044529034464948</v>
      </c>
      <c r="D2920" s="4">
        <f t="shared" si="629"/>
        <v>3.7079237464837571</v>
      </c>
      <c r="E2920" s="132">
        <v>4.1497592382188975E-2</v>
      </c>
      <c r="F2920" s="5">
        <f t="shared" si="632"/>
        <v>1.041497592382189</v>
      </c>
      <c r="G2920" s="5">
        <f t="shared" si="633"/>
        <v>1.3484936630857955</v>
      </c>
      <c r="H2920" s="5">
        <f t="shared" si="634"/>
        <v>3.5601846548706124</v>
      </c>
      <c r="I2920">
        <v>1.83</v>
      </c>
      <c r="J2920">
        <v>2.02</v>
      </c>
      <c r="K2920" s="5">
        <f t="shared" si="635"/>
        <v>1.9059405940594059</v>
      </c>
      <c r="L2920" s="5">
        <f t="shared" si="636"/>
        <v>2.1038251366120218</v>
      </c>
      <c r="M2920" s="24">
        <f t="shared" si="630"/>
        <v>0.52467532467532474</v>
      </c>
      <c r="N2920" s="24">
        <f t="shared" si="630"/>
        <v>0.47532467532467537</v>
      </c>
      <c r="O2920">
        <f t="shared" si="631"/>
        <v>1.3570697809675725</v>
      </c>
      <c r="P2920">
        <f t="shared" si="631"/>
        <v>0.56738630038093141</v>
      </c>
      <c r="Q2920" t="s">
        <v>335</v>
      </c>
      <c r="R2920" t="s">
        <v>254</v>
      </c>
      <c r="S2920" t="s">
        <v>137</v>
      </c>
      <c r="T2920" s="75" t="s">
        <v>165</v>
      </c>
      <c r="U2920" s="75" t="s">
        <v>160</v>
      </c>
      <c r="V2920" t="s">
        <v>636</v>
      </c>
      <c r="W2920" s="137" t="s">
        <v>150</v>
      </c>
      <c r="X2920">
        <v>4</v>
      </c>
      <c r="Y2920" t="str">
        <f t="shared" si="637"/>
        <v>Y</v>
      </c>
      <c r="Z2920" s="23">
        <v>100</v>
      </c>
      <c r="AA2920" s="23">
        <f t="shared" si="623"/>
        <v>183</v>
      </c>
      <c r="AB2920" s="23">
        <f t="shared" si="624"/>
        <v>83</v>
      </c>
      <c r="AC2920" s="23">
        <f t="shared" si="625"/>
        <v>183</v>
      </c>
      <c r="AD2920" s="23">
        <f t="shared" si="626"/>
        <v>83</v>
      </c>
      <c r="AE2920" s="23">
        <f t="shared" si="627"/>
        <v>0</v>
      </c>
      <c r="AF2920" s="23">
        <f t="shared" si="628"/>
        <v>-100</v>
      </c>
    </row>
    <row r="2921" spans="1:32" x14ac:dyDescent="0.25">
      <c r="A2921" s="6">
        <v>0.64836940523318365</v>
      </c>
      <c r="B2921" s="6">
        <v>0.32465869957945087</v>
      </c>
      <c r="C2921" s="3">
        <f t="shared" si="629"/>
        <v>1.5423306404168682</v>
      </c>
      <c r="D2921" s="4">
        <f t="shared" si="629"/>
        <v>3.0801577203856163</v>
      </c>
      <c r="E2921" s="132">
        <v>4.1694924449990456E-2</v>
      </c>
      <c r="F2921" s="5">
        <f t="shared" si="632"/>
        <v>1.0416949244499905</v>
      </c>
      <c r="G2921" s="5">
        <f t="shared" si="633"/>
        <v>1.4805972499397659</v>
      </c>
      <c r="H2921" s="5">
        <f t="shared" si="634"/>
        <v>2.9568711991295569</v>
      </c>
      <c r="I2921">
        <v>1.91</v>
      </c>
      <c r="J2921">
        <v>1.93</v>
      </c>
      <c r="K2921" s="5">
        <f t="shared" si="635"/>
        <v>1.9896373056994816</v>
      </c>
      <c r="L2921" s="5">
        <f t="shared" si="636"/>
        <v>2.0104712041884816</v>
      </c>
      <c r="M2921" s="24">
        <f t="shared" si="630"/>
        <v>0.50260416666666674</v>
      </c>
      <c r="N2921" s="24">
        <f t="shared" si="630"/>
        <v>0.49739583333333337</v>
      </c>
      <c r="O2921">
        <f t="shared" si="631"/>
        <v>1.290019956526127</v>
      </c>
      <c r="P2921">
        <f t="shared" si="631"/>
        <v>0.652716966693765</v>
      </c>
      <c r="Q2921" t="s">
        <v>259</v>
      </c>
      <c r="R2921" t="s">
        <v>130</v>
      </c>
      <c r="S2921" t="s">
        <v>137</v>
      </c>
      <c r="T2921" s="75" t="s">
        <v>165</v>
      </c>
      <c r="U2921" s="75" t="s">
        <v>160</v>
      </c>
      <c r="V2921" t="s">
        <v>636</v>
      </c>
      <c r="W2921" s="137" t="s">
        <v>152</v>
      </c>
      <c r="X2921">
        <v>1</v>
      </c>
      <c r="Y2921" t="str">
        <f t="shared" si="637"/>
        <v>N</v>
      </c>
      <c r="Z2921" s="23">
        <v>100</v>
      </c>
      <c r="AA2921" s="23">
        <f t="shared" si="623"/>
        <v>0</v>
      </c>
      <c r="AB2921" s="23">
        <f t="shared" si="624"/>
        <v>-100</v>
      </c>
      <c r="AC2921" s="23">
        <f t="shared" si="625"/>
        <v>0</v>
      </c>
      <c r="AD2921" s="23">
        <f t="shared" si="626"/>
        <v>-100</v>
      </c>
      <c r="AE2921" s="23">
        <f t="shared" si="627"/>
        <v>0</v>
      </c>
      <c r="AF2921" s="23">
        <f t="shared" si="628"/>
        <v>-100</v>
      </c>
    </row>
    <row r="2922" spans="1:32" x14ac:dyDescent="0.25">
      <c r="A2922" s="6">
        <v>0.25813182241541882</v>
      </c>
      <c r="B2922" s="6">
        <v>0.74177165021841296</v>
      </c>
      <c r="C2922" s="3">
        <f t="shared" si="629"/>
        <v>3.8739896175631992</v>
      </c>
      <c r="D2922" s="4">
        <f t="shared" si="629"/>
        <v>1.3481237786663218</v>
      </c>
      <c r="E2922" s="132">
        <v>4.3053103354610656E-2</v>
      </c>
      <c r="F2922" s="5">
        <f t="shared" si="632"/>
        <v>1.0430531033546107</v>
      </c>
      <c r="G2922" s="5">
        <f t="shared" si="633"/>
        <v>3.7140866606924274</v>
      </c>
      <c r="H2922" s="5">
        <f t="shared" si="634"/>
        <v>1.2924785654062669</v>
      </c>
      <c r="I2922">
        <v>1.85</v>
      </c>
      <c r="J2922">
        <v>1.99</v>
      </c>
      <c r="K2922" s="5">
        <f t="shared" si="635"/>
        <v>1.9296482412060298</v>
      </c>
      <c r="L2922" s="5">
        <f t="shared" si="636"/>
        <v>2.0756756756756753</v>
      </c>
      <c r="M2922" s="24">
        <f t="shared" si="630"/>
        <v>0.51822916666666674</v>
      </c>
      <c r="N2922" s="24">
        <f t="shared" si="630"/>
        <v>0.48177083333333343</v>
      </c>
      <c r="O2922">
        <f t="shared" si="631"/>
        <v>0.49810361712322015</v>
      </c>
      <c r="P2922">
        <f t="shared" si="631"/>
        <v>1.5396773712641649</v>
      </c>
      <c r="Q2922" t="s">
        <v>258</v>
      </c>
      <c r="R2922" t="s">
        <v>405</v>
      </c>
      <c r="S2922" t="s">
        <v>137</v>
      </c>
      <c r="T2922" s="75" t="s">
        <v>151</v>
      </c>
      <c r="U2922" s="75" t="s">
        <v>166</v>
      </c>
      <c r="V2922" t="s">
        <v>636</v>
      </c>
      <c r="W2922" s="137" t="s">
        <v>172</v>
      </c>
      <c r="X2922">
        <v>5</v>
      </c>
      <c r="Y2922" t="str">
        <f t="shared" si="637"/>
        <v>Y</v>
      </c>
      <c r="Z2922" s="23">
        <v>100</v>
      </c>
      <c r="AA2922" s="23">
        <f t="shared" si="623"/>
        <v>0</v>
      </c>
      <c r="AB2922" s="23">
        <f t="shared" si="624"/>
        <v>-100</v>
      </c>
      <c r="AC2922" s="23">
        <f t="shared" si="625"/>
        <v>0</v>
      </c>
      <c r="AD2922" s="23">
        <f t="shared" si="626"/>
        <v>-100</v>
      </c>
      <c r="AE2922" s="23">
        <f t="shared" si="627"/>
        <v>0</v>
      </c>
      <c r="AF2922" s="23">
        <f t="shared" si="628"/>
        <v>-100</v>
      </c>
    </row>
    <row r="2923" spans="1:32" x14ac:dyDescent="0.25">
      <c r="A2923" s="6">
        <v>0.66535176165952947</v>
      </c>
      <c r="B2923" s="6">
        <v>0.32667142742772615</v>
      </c>
      <c r="C2923" s="3">
        <f t="shared" si="629"/>
        <v>1.5029643830893096</v>
      </c>
      <c r="D2923" s="4">
        <f t="shared" si="629"/>
        <v>3.0611798769001406</v>
      </c>
      <c r="E2923" s="132">
        <v>4.4735406437534042E-2</v>
      </c>
      <c r="F2923" s="5">
        <f t="shared" si="632"/>
        <v>1.044735406437534</v>
      </c>
      <c r="G2923" s="5">
        <f t="shared" si="633"/>
        <v>1.4386076836567647</v>
      </c>
      <c r="H2923" s="5">
        <f t="shared" si="634"/>
        <v>2.9301006341294822</v>
      </c>
      <c r="I2923">
        <v>1.95</v>
      </c>
      <c r="J2923">
        <v>1.88</v>
      </c>
      <c r="K2923" s="5">
        <f t="shared" si="635"/>
        <v>2.0372340425531914</v>
      </c>
      <c r="L2923" s="5">
        <f t="shared" si="636"/>
        <v>1.9641025641025638</v>
      </c>
      <c r="M2923" s="24">
        <f t="shared" si="630"/>
        <v>0.49086161879895562</v>
      </c>
      <c r="N2923" s="24">
        <f t="shared" si="630"/>
        <v>0.50913838120104449</v>
      </c>
      <c r="O2923">
        <f t="shared" si="631"/>
        <v>1.3554772591255306</v>
      </c>
      <c r="P2923">
        <f t="shared" si="631"/>
        <v>0.64161618822984157</v>
      </c>
      <c r="Q2923" t="s">
        <v>129</v>
      </c>
      <c r="R2923" t="s">
        <v>440</v>
      </c>
      <c r="S2923" t="s">
        <v>137</v>
      </c>
      <c r="T2923" s="75" t="s">
        <v>162</v>
      </c>
      <c r="U2923" s="75" t="s">
        <v>160</v>
      </c>
      <c r="V2923" t="s">
        <v>636</v>
      </c>
      <c r="W2923" s="137" t="s">
        <v>155</v>
      </c>
      <c r="X2923">
        <v>3</v>
      </c>
      <c r="Y2923" t="str">
        <f t="shared" si="637"/>
        <v>Y</v>
      </c>
      <c r="Z2923" s="23">
        <v>100</v>
      </c>
      <c r="AA2923" s="23">
        <f t="shared" si="623"/>
        <v>195</v>
      </c>
      <c r="AB2923" s="23">
        <f t="shared" si="624"/>
        <v>95</v>
      </c>
      <c r="AC2923" s="23">
        <f t="shared" si="625"/>
        <v>195</v>
      </c>
      <c r="AD2923" s="23">
        <f t="shared" si="626"/>
        <v>95</v>
      </c>
      <c r="AE2923" s="23">
        <f t="shared" si="627"/>
        <v>0</v>
      </c>
      <c r="AF2923" s="23">
        <f t="shared" si="628"/>
        <v>-100</v>
      </c>
    </row>
    <row r="2924" spans="1:32" x14ac:dyDescent="0.25">
      <c r="A2924" s="6">
        <v>0.40426961814779933</v>
      </c>
      <c r="B2924" s="6">
        <v>0.59525216371387879</v>
      </c>
      <c r="C2924" s="3">
        <f t="shared" si="629"/>
        <v>2.4735967164230583</v>
      </c>
      <c r="D2924" s="4">
        <f t="shared" si="629"/>
        <v>1.6799602940723997</v>
      </c>
      <c r="E2924" s="132">
        <v>4.3478260869565188E-2</v>
      </c>
      <c r="F2924" s="5">
        <f t="shared" si="632"/>
        <v>1.0434782608695652</v>
      </c>
      <c r="G2924" s="5">
        <f t="shared" si="633"/>
        <v>2.3705301865720978</v>
      </c>
      <c r="H2924" s="5">
        <f t="shared" si="634"/>
        <v>1.6099619484860497</v>
      </c>
      <c r="I2924">
        <v>2</v>
      </c>
      <c r="J2924">
        <v>1.84</v>
      </c>
      <c r="K2924" s="5">
        <f t="shared" si="635"/>
        <v>2.0869565217391304</v>
      </c>
      <c r="L2924" s="5">
        <f t="shared" si="636"/>
        <v>1.92</v>
      </c>
      <c r="M2924" s="24">
        <f t="shared" si="630"/>
        <v>0.47916666666666669</v>
      </c>
      <c r="N2924" s="24">
        <f t="shared" si="630"/>
        <v>0.52083333333333337</v>
      </c>
      <c r="O2924">
        <f t="shared" si="631"/>
        <v>0.84369311613453757</v>
      </c>
      <c r="P2924">
        <f t="shared" si="631"/>
        <v>1.1428841543306474</v>
      </c>
      <c r="Q2924" t="s">
        <v>336</v>
      </c>
      <c r="R2924" t="s">
        <v>25</v>
      </c>
      <c r="S2924" t="s">
        <v>137</v>
      </c>
      <c r="T2924" s="75" t="s">
        <v>151</v>
      </c>
      <c r="U2924" s="75" t="s">
        <v>166</v>
      </c>
      <c r="V2924" t="s">
        <v>636</v>
      </c>
      <c r="W2924" s="137" t="s">
        <v>170</v>
      </c>
      <c r="X2924">
        <v>2</v>
      </c>
      <c r="Y2924" t="str">
        <f t="shared" si="637"/>
        <v>N</v>
      </c>
      <c r="Z2924" s="23">
        <v>100</v>
      </c>
      <c r="AA2924" s="23">
        <f t="shared" si="623"/>
        <v>184</v>
      </c>
      <c r="AB2924" s="23">
        <f t="shared" si="624"/>
        <v>84</v>
      </c>
      <c r="AC2924" s="23">
        <f t="shared" si="625"/>
        <v>0</v>
      </c>
      <c r="AD2924" s="23">
        <f t="shared" si="626"/>
        <v>-100</v>
      </c>
      <c r="AE2924" s="23">
        <f t="shared" si="627"/>
        <v>184</v>
      </c>
      <c r="AF2924" s="23">
        <f t="shared" si="628"/>
        <v>84</v>
      </c>
    </row>
    <row r="2925" spans="1:32" x14ac:dyDescent="0.25">
      <c r="A2925" s="6">
        <v>0.31460307162366463</v>
      </c>
      <c r="B2925" s="6">
        <v>0.68462832570746468</v>
      </c>
      <c r="C2925" s="3">
        <f t="shared" si="629"/>
        <v>3.1786085076633417</v>
      </c>
      <c r="D2925" s="4">
        <f t="shared" si="629"/>
        <v>1.4606465471124703</v>
      </c>
      <c r="E2925" s="132">
        <v>4.761904761904745E-2</v>
      </c>
      <c r="F2925" s="5">
        <f t="shared" si="632"/>
        <v>1.0476190476190474</v>
      </c>
      <c r="G2925" s="5">
        <f t="shared" si="633"/>
        <v>3.034126302769554</v>
      </c>
      <c r="H2925" s="5">
        <f t="shared" si="634"/>
        <v>1.394253522243722</v>
      </c>
      <c r="I2925">
        <v>2.1</v>
      </c>
      <c r="J2925">
        <v>1.75</v>
      </c>
      <c r="K2925" s="5">
        <f t="shared" si="635"/>
        <v>2.1999999999999997</v>
      </c>
      <c r="L2925" s="5">
        <f t="shared" si="636"/>
        <v>1.833333333333333</v>
      </c>
      <c r="M2925" s="24">
        <f t="shared" si="630"/>
        <v>0.45454545454545459</v>
      </c>
      <c r="N2925" s="24">
        <f t="shared" si="630"/>
        <v>0.54545454545454553</v>
      </c>
      <c r="O2925">
        <f t="shared" si="631"/>
        <v>0.6921267575720621</v>
      </c>
      <c r="P2925">
        <f t="shared" si="631"/>
        <v>1.2551519304636849</v>
      </c>
      <c r="Q2925" t="s">
        <v>237</v>
      </c>
      <c r="R2925" t="s">
        <v>439</v>
      </c>
      <c r="S2925" t="s">
        <v>137</v>
      </c>
      <c r="T2925" s="75" t="s">
        <v>151</v>
      </c>
      <c r="U2925" s="75" t="s">
        <v>166</v>
      </c>
      <c r="V2925" t="s">
        <v>636</v>
      </c>
      <c r="W2925" s="137" t="s">
        <v>393</v>
      </c>
      <c r="X2925" t="s">
        <v>393</v>
      </c>
      <c r="Y2925" t="s">
        <v>393</v>
      </c>
      <c r="Z2925" s="23">
        <v>100</v>
      </c>
      <c r="AA2925" s="23">
        <f t="shared" si="623"/>
        <v>0</v>
      </c>
      <c r="AB2925" s="23">
        <f t="shared" si="624"/>
        <v>-100</v>
      </c>
      <c r="AC2925" s="23">
        <f t="shared" si="625"/>
        <v>0</v>
      </c>
      <c r="AD2925" s="23">
        <f t="shared" si="626"/>
        <v>-100</v>
      </c>
      <c r="AE2925" s="23">
        <f t="shared" si="627"/>
        <v>0</v>
      </c>
      <c r="AF2925" s="23">
        <f t="shared" si="628"/>
        <v>-100</v>
      </c>
    </row>
    <row r="2926" spans="1:32" x14ac:dyDescent="0.25">
      <c r="A2926" s="6">
        <v>0.52634611400165021</v>
      </c>
      <c r="B2926" s="6">
        <v>0.47236827895745331</v>
      </c>
      <c r="C2926" s="3">
        <f t="shared" si="629"/>
        <v>1.899890534761058</v>
      </c>
      <c r="D2926" s="4">
        <f t="shared" si="629"/>
        <v>2.1169922802756003</v>
      </c>
      <c r="E2926" s="132">
        <v>4.4657097288676173E-2</v>
      </c>
      <c r="F2926" s="5">
        <f t="shared" si="632"/>
        <v>1.0446570972886762</v>
      </c>
      <c r="G2926" s="5">
        <f t="shared" si="633"/>
        <v>1.8186738401453182</v>
      </c>
      <c r="H2926" s="5">
        <f t="shared" si="634"/>
        <v>2.0264949003554222</v>
      </c>
      <c r="I2926">
        <v>1.65</v>
      </c>
      <c r="J2926">
        <v>2.2799999999999998</v>
      </c>
      <c r="K2926" s="5">
        <f t="shared" si="635"/>
        <v>1.7236842105263155</v>
      </c>
      <c r="L2926" s="5">
        <f t="shared" si="636"/>
        <v>2.3818181818181814</v>
      </c>
      <c r="M2926" s="24">
        <f t="shared" si="630"/>
        <v>0.58015267175572527</v>
      </c>
      <c r="N2926" s="24">
        <f t="shared" si="630"/>
        <v>0.4198473282442749</v>
      </c>
      <c r="O2926">
        <f t="shared" si="631"/>
        <v>0.90725448597652858</v>
      </c>
      <c r="P2926">
        <f t="shared" si="631"/>
        <v>1.1250953553350249</v>
      </c>
      <c r="Q2926" t="s">
        <v>128</v>
      </c>
      <c r="R2926" t="s">
        <v>444</v>
      </c>
      <c r="S2926" t="s">
        <v>137</v>
      </c>
      <c r="T2926" s="75" t="s">
        <v>151</v>
      </c>
      <c r="U2926" s="75" t="s">
        <v>166</v>
      </c>
      <c r="V2926" t="s">
        <v>636</v>
      </c>
      <c r="W2926" s="137" t="s">
        <v>359</v>
      </c>
      <c r="X2926">
        <v>5</v>
      </c>
      <c r="Y2926" t="str">
        <f t="shared" si="637"/>
        <v>Y</v>
      </c>
      <c r="Z2926" s="23">
        <v>100</v>
      </c>
      <c r="AA2926" s="23">
        <f t="shared" si="623"/>
        <v>0</v>
      </c>
      <c r="AB2926" s="23">
        <f t="shared" si="624"/>
        <v>-100</v>
      </c>
      <c r="AC2926" s="23">
        <f t="shared" si="625"/>
        <v>165</v>
      </c>
      <c r="AD2926" s="23">
        <f t="shared" si="626"/>
        <v>65</v>
      </c>
      <c r="AE2926" s="23">
        <f t="shared" si="627"/>
        <v>0</v>
      </c>
      <c r="AF2926" s="23">
        <f t="shared" si="628"/>
        <v>-100</v>
      </c>
    </row>
    <row r="2927" spans="1:32" x14ac:dyDescent="0.25">
      <c r="A2927" s="6">
        <v>0.57078205659749359</v>
      </c>
      <c r="B2927" s="6">
        <v>0.42488882814623902</v>
      </c>
      <c r="C2927" s="3">
        <f t="shared" si="629"/>
        <v>1.7519821943267289</v>
      </c>
      <c r="D2927" s="4">
        <f t="shared" si="629"/>
        <v>2.3535568218230916</v>
      </c>
      <c r="E2927" s="132">
        <v>4.3053103354610656E-2</v>
      </c>
      <c r="F2927" s="5">
        <f t="shared" si="632"/>
        <v>1.0430531033546107</v>
      </c>
      <c r="G2927" s="5">
        <f t="shared" si="633"/>
        <v>1.679667304274441</v>
      </c>
      <c r="H2927" s="5">
        <f t="shared" si="634"/>
        <v>2.2564113123806546</v>
      </c>
      <c r="I2927">
        <v>1.85</v>
      </c>
      <c r="J2927">
        <v>1.99</v>
      </c>
      <c r="K2927" s="5">
        <f t="shared" si="635"/>
        <v>1.9296482412060298</v>
      </c>
      <c r="L2927" s="5">
        <f t="shared" si="636"/>
        <v>2.0756756756756753</v>
      </c>
      <c r="M2927" s="24">
        <f t="shared" si="630"/>
        <v>0.51822916666666674</v>
      </c>
      <c r="N2927" s="24">
        <f t="shared" si="630"/>
        <v>0.48177083333333343</v>
      </c>
      <c r="O2927">
        <f t="shared" si="631"/>
        <v>1.1014085916253142</v>
      </c>
      <c r="P2927">
        <f t="shared" si="631"/>
        <v>0.88193140544949045</v>
      </c>
      <c r="Q2927" t="s">
        <v>255</v>
      </c>
      <c r="R2927" t="s">
        <v>253</v>
      </c>
      <c r="S2927" t="s">
        <v>137</v>
      </c>
      <c r="T2927" s="75" t="s">
        <v>155</v>
      </c>
      <c r="U2927" s="75" t="s">
        <v>161</v>
      </c>
      <c r="V2927" t="s">
        <v>636</v>
      </c>
      <c r="W2927" s="137" t="s">
        <v>172</v>
      </c>
      <c r="X2927">
        <v>5</v>
      </c>
      <c r="Y2927" t="str">
        <f t="shared" si="637"/>
        <v>Y</v>
      </c>
      <c r="Z2927" s="23">
        <v>100</v>
      </c>
      <c r="AA2927" s="23">
        <f t="shared" si="623"/>
        <v>185</v>
      </c>
      <c r="AB2927" s="23">
        <f t="shared" si="624"/>
        <v>85</v>
      </c>
      <c r="AC2927" s="23">
        <f t="shared" si="625"/>
        <v>185</v>
      </c>
      <c r="AD2927" s="23">
        <f t="shared" si="626"/>
        <v>85</v>
      </c>
      <c r="AE2927" s="23">
        <f t="shared" si="627"/>
        <v>0</v>
      </c>
      <c r="AF2927" s="23">
        <f t="shared" si="628"/>
        <v>-100</v>
      </c>
    </row>
    <row r="2928" spans="1:32" x14ac:dyDescent="0.25">
      <c r="A2928" s="6">
        <v>0.21828868038689889</v>
      </c>
      <c r="B2928" s="6">
        <v>0.78166422463515139</v>
      </c>
      <c r="C2928" s="3">
        <f t="shared" si="629"/>
        <v>4.5810895838830561</v>
      </c>
      <c r="D2928" s="4">
        <f t="shared" si="629"/>
        <v>1.2793216940007184</v>
      </c>
      <c r="E2928" s="132">
        <v>5.0454921422663279E-2</v>
      </c>
      <c r="F2928" s="5">
        <f t="shared" si="632"/>
        <v>1.0504549214226633</v>
      </c>
      <c r="G2928" s="5">
        <f t="shared" si="633"/>
        <v>4.361052997570563</v>
      </c>
      <c r="H2928" s="5">
        <f t="shared" si="634"/>
        <v>1.2178739590920225</v>
      </c>
      <c r="I2928">
        <v>1.86</v>
      </c>
      <c r="J2928">
        <v>1.95</v>
      </c>
      <c r="K2928" s="5">
        <f t="shared" si="635"/>
        <v>1.9538461538461538</v>
      </c>
      <c r="L2928" s="5">
        <f t="shared" si="636"/>
        <v>2.0483870967741935</v>
      </c>
      <c r="M2928" s="24">
        <f t="shared" si="630"/>
        <v>0.51181102362204722</v>
      </c>
      <c r="N2928" s="24">
        <f t="shared" si="630"/>
        <v>0.48818897637795278</v>
      </c>
      <c r="O2928">
        <f t="shared" si="631"/>
        <v>0.42650249860209472</v>
      </c>
      <c r="P2928">
        <f t="shared" si="631"/>
        <v>1.6011509117526488</v>
      </c>
      <c r="Q2928" t="s">
        <v>341</v>
      </c>
      <c r="R2928" t="s">
        <v>343</v>
      </c>
      <c r="S2928" t="s">
        <v>145</v>
      </c>
      <c r="T2928" s="75" t="s">
        <v>151</v>
      </c>
      <c r="U2928" s="75" t="s">
        <v>166</v>
      </c>
      <c r="V2928" t="s">
        <v>636</v>
      </c>
      <c r="W2928" s="137" t="s">
        <v>151</v>
      </c>
      <c r="X2928">
        <v>2</v>
      </c>
      <c r="Y2928" t="str">
        <f t="shared" si="637"/>
        <v>N</v>
      </c>
      <c r="Z2928" s="23">
        <v>100</v>
      </c>
      <c r="AA2928" s="23">
        <f t="shared" si="623"/>
        <v>195</v>
      </c>
      <c r="AB2928" s="23">
        <f t="shared" si="624"/>
        <v>95</v>
      </c>
      <c r="AC2928" s="23">
        <f t="shared" si="625"/>
        <v>0</v>
      </c>
      <c r="AD2928" s="23">
        <f t="shared" si="626"/>
        <v>-100</v>
      </c>
      <c r="AE2928" s="23">
        <f t="shared" si="627"/>
        <v>195</v>
      </c>
      <c r="AF2928" s="23">
        <f t="shared" si="628"/>
        <v>95</v>
      </c>
    </row>
    <row r="2929" spans="1:32" x14ac:dyDescent="0.25">
      <c r="A2929" s="6">
        <v>0.60108540788451936</v>
      </c>
      <c r="B2929" s="6">
        <v>0.37527362619953247</v>
      </c>
      <c r="C2929" s="3">
        <f t="shared" si="629"/>
        <v>1.6636570891305353</v>
      </c>
      <c r="D2929" s="4">
        <f t="shared" si="629"/>
        <v>2.6647222991052972</v>
      </c>
      <c r="E2929" s="132">
        <v>3.7994516255385857E-2</v>
      </c>
      <c r="F2929" s="5">
        <f t="shared" si="632"/>
        <v>1.0379945162553859</v>
      </c>
      <c r="G2929" s="5">
        <f t="shared" si="633"/>
        <v>1.6027609617170779</v>
      </c>
      <c r="H2929" s="5">
        <f t="shared" si="634"/>
        <v>2.5671834074021977</v>
      </c>
      <c r="I2929">
        <v>1.48</v>
      </c>
      <c r="J2929">
        <v>2.76</v>
      </c>
      <c r="K2929" s="5">
        <f t="shared" si="635"/>
        <v>1.536231884057971</v>
      </c>
      <c r="L2929" s="5">
        <f t="shared" si="636"/>
        <v>2.8648648648648649</v>
      </c>
      <c r="M2929" s="24">
        <f t="shared" si="630"/>
        <v>0.65094339622641517</v>
      </c>
      <c r="N2929" s="24">
        <f t="shared" si="630"/>
        <v>0.34905660377358488</v>
      </c>
      <c r="O2929">
        <f t="shared" si="631"/>
        <v>0.92340656863418913</v>
      </c>
      <c r="P2929">
        <f t="shared" si="631"/>
        <v>1.0751082264094711</v>
      </c>
      <c r="Q2929" t="s">
        <v>363</v>
      </c>
      <c r="R2929" t="s">
        <v>367</v>
      </c>
      <c r="S2929" t="s">
        <v>320</v>
      </c>
      <c r="T2929" s="75" t="s">
        <v>176</v>
      </c>
      <c r="U2929" s="75" t="s">
        <v>160</v>
      </c>
      <c r="V2929" t="s">
        <v>637</v>
      </c>
      <c r="W2929" s="137" t="s">
        <v>165</v>
      </c>
      <c r="X2929">
        <v>4</v>
      </c>
      <c r="Y2929" t="str">
        <f t="shared" si="637"/>
        <v>Y</v>
      </c>
      <c r="Z2929" s="23">
        <v>100</v>
      </c>
      <c r="AA2929" s="23">
        <f t="shared" si="623"/>
        <v>0</v>
      </c>
      <c r="AB2929" s="23">
        <f t="shared" si="624"/>
        <v>-100</v>
      </c>
      <c r="AC2929" s="23">
        <f t="shared" si="625"/>
        <v>148</v>
      </c>
      <c r="AD2929" s="23">
        <f t="shared" si="626"/>
        <v>48</v>
      </c>
      <c r="AE2929" s="23">
        <f t="shared" si="627"/>
        <v>0</v>
      </c>
      <c r="AF2929" s="23">
        <f t="shared" si="628"/>
        <v>-100</v>
      </c>
    </row>
    <row r="2930" spans="1:32" x14ac:dyDescent="0.25">
      <c r="A2930" s="6">
        <v>0.36149803432909167</v>
      </c>
      <c r="B2930" s="6">
        <v>0.63824550083989484</v>
      </c>
      <c r="C2930" s="3">
        <f t="shared" si="629"/>
        <v>2.7662667705950641</v>
      </c>
      <c r="D2930" s="4">
        <f t="shared" si="629"/>
        <v>1.5667952201528359</v>
      </c>
      <c r="E2930" s="132">
        <v>3.3298097251585723E-2</v>
      </c>
      <c r="F2930" s="5">
        <f t="shared" si="632"/>
        <v>1.0332980972515857</v>
      </c>
      <c r="G2930" s="5">
        <f t="shared" si="633"/>
        <v>2.6771236470413609</v>
      </c>
      <c r="H2930" s="5">
        <f t="shared" si="634"/>
        <v>1.5163051440046882</v>
      </c>
      <c r="I2930">
        <v>2.15</v>
      </c>
      <c r="J2930">
        <v>1.76</v>
      </c>
      <c r="K2930" s="5">
        <f t="shared" si="635"/>
        <v>2.2215909090909092</v>
      </c>
      <c r="L2930" s="5">
        <f t="shared" si="636"/>
        <v>1.8186046511627909</v>
      </c>
      <c r="M2930" s="24">
        <f t="shared" si="630"/>
        <v>0.45012787723785164</v>
      </c>
      <c r="N2930" s="24">
        <f t="shared" si="630"/>
        <v>0.54987212276214825</v>
      </c>
      <c r="O2930">
        <f t="shared" si="631"/>
        <v>0.80310074671974352</v>
      </c>
      <c r="P2930">
        <f t="shared" si="631"/>
        <v>1.1607162364111576</v>
      </c>
      <c r="Q2930" t="s">
        <v>200</v>
      </c>
      <c r="R2930" t="s">
        <v>215</v>
      </c>
      <c r="S2930" t="s">
        <v>202</v>
      </c>
      <c r="T2930" s="75" t="s">
        <v>151</v>
      </c>
      <c r="U2930" s="75" t="s">
        <v>166</v>
      </c>
      <c r="V2930" t="s">
        <v>637</v>
      </c>
      <c r="W2930" s="137" t="s">
        <v>153</v>
      </c>
      <c r="X2930">
        <v>2</v>
      </c>
      <c r="Y2930" t="str">
        <f t="shared" si="637"/>
        <v>N</v>
      </c>
      <c r="Z2930" s="23">
        <v>100</v>
      </c>
      <c r="AA2930" s="23">
        <f t="shared" si="623"/>
        <v>176</v>
      </c>
      <c r="AB2930" s="23">
        <f t="shared" si="624"/>
        <v>76</v>
      </c>
      <c r="AC2930" s="23">
        <f t="shared" si="625"/>
        <v>0</v>
      </c>
      <c r="AD2930" s="23">
        <f t="shared" si="626"/>
        <v>-100</v>
      </c>
      <c r="AE2930" s="23">
        <f t="shared" si="627"/>
        <v>176</v>
      </c>
      <c r="AF2930" s="23">
        <f t="shared" si="628"/>
        <v>76</v>
      </c>
    </row>
    <row r="2931" spans="1:32" x14ac:dyDescent="0.25">
      <c r="A2931" s="6">
        <v>0.73639054852335406</v>
      </c>
      <c r="B2931" s="6">
        <v>0.15486372900844081</v>
      </c>
      <c r="C2931" s="3">
        <f t="shared" si="629"/>
        <v>1.3579750609309806</v>
      </c>
      <c r="D2931" s="4">
        <f t="shared" si="629"/>
        <v>6.4572899438931586</v>
      </c>
      <c r="E2931" s="132">
        <v>3.5577975284917462E-2</v>
      </c>
      <c r="F2931" s="5">
        <f t="shared" si="632"/>
        <v>1.0355779752849175</v>
      </c>
      <c r="G2931" s="5">
        <f t="shared" si="633"/>
        <v>1.3113209177294085</v>
      </c>
      <c r="H2931" s="5">
        <f t="shared" si="634"/>
        <v>6.2354454208207466</v>
      </c>
      <c r="I2931">
        <v>1.81</v>
      </c>
      <c r="J2931">
        <v>2.0699999999999998</v>
      </c>
      <c r="K2931" s="5">
        <f t="shared" si="635"/>
        <v>1.8743961352657006</v>
      </c>
      <c r="L2931" s="5">
        <f t="shared" si="636"/>
        <v>2.1436464088397789</v>
      </c>
      <c r="M2931" s="24">
        <f t="shared" si="630"/>
        <v>0.53350515463917525</v>
      </c>
      <c r="N2931" s="24">
        <f t="shared" si="630"/>
        <v>0.46649484536082475</v>
      </c>
      <c r="O2931">
        <f t="shared" si="631"/>
        <v>1.3802875981983642</v>
      </c>
      <c r="P2931">
        <f t="shared" si="631"/>
        <v>0.33197307654848079</v>
      </c>
      <c r="Q2931" t="s">
        <v>203</v>
      </c>
      <c r="R2931" t="s">
        <v>399</v>
      </c>
      <c r="S2931" t="s">
        <v>202</v>
      </c>
      <c r="T2931" s="75" t="s">
        <v>175</v>
      </c>
      <c r="U2931" s="75" t="s">
        <v>160</v>
      </c>
      <c r="V2931" t="s">
        <v>637</v>
      </c>
      <c r="W2931" s="137" t="s">
        <v>164</v>
      </c>
      <c r="X2931">
        <v>4</v>
      </c>
      <c r="Y2931" t="str">
        <f t="shared" si="637"/>
        <v>Y</v>
      </c>
      <c r="Z2931" s="23">
        <v>100</v>
      </c>
      <c r="AA2931" s="23">
        <f t="shared" si="623"/>
        <v>181</v>
      </c>
      <c r="AB2931" s="23">
        <f t="shared" si="624"/>
        <v>81</v>
      </c>
      <c r="AC2931" s="23">
        <f t="shared" si="625"/>
        <v>181</v>
      </c>
      <c r="AD2931" s="23">
        <f t="shared" si="626"/>
        <v>81</v>
      </c>
      <c r="AE2931" s="23">
        <f t="shared" si="627"/>
        <v>0</v>
      </c>
      <c r="AF2931" s="23">
        <f t="shared" si="628"/>
        <v>-100</v>
      </c>
    </row>
    <row r="2932" spans="1:32" x14ac:dyDescent="0.25">
      <c r="A2932" s="6">
        <v>0.17869911536111108</v>
      </c>
      <c r="B2932" s="6">
        <v>0.82127666314041603</v>
      </c>
      <c r="C2932" s="3">
        <f t="shared" si="629"/>
        <v>5.595998603458237</v>
      </c>
      <c r="D2932" s="4">
        <f t="shared" si="629"/>
        <v>1.2176164803906369</v>
      </c>
      <c r="E2932" s="132">
        <v>2.891515407344869E-2</v>
      </c>
      <c r="F2932" s="5">
        <f t="shared" si="632"/>
        <v>1.0289151540734487</v>
      </c>
      <c r="G2932" s="5">
        <f t="shared" si="633"/>
        <v>5.4387366939866926</v>
      </c>
      <c r="H2932" s="5">
        <f t="shared" si="634"/>
        <v>1.1833983351981205</v>
      </c>
      <c r="I2932">
        <v>2.06</v>
      </c>
      <c r="J2932">
        <v>1.84</v>
      </c>
      <c r="K2932" s="5">
        <f t="shared" si="635"/>
        <v>2.1195652173913042</v>
      </c>
      <c r="L2932" s="5">
        <f t="shared" si="636"/>
        <v>1.8932038834951457</v>
      </c>
      <c r="M2932" s="24">
        <f t="shared" si="630"/>
        <v>0.47179487179487184</v>
      </c>
      <c r="N2932" s="24">
        <f t="shared" si="630"/>
        <v>0.52820512820512822</v>
      </c>
      <c r="O2932">
        <f t="shared" si="631"/>
        <v>0.37876442929800719</v>
      </c>
      <c r="P2932">
        <f t="shared" si="631"/>
        <v>1.55484416808137</v>
      </c>
      <c r="Q2932" t="s">
        <v>205</v>
      </c>
      <c r="R2932" t="s">
        <v>210</v>
      </c>
      <c r="S2932" t="s">
        <v>202</v>
      </c>
      <c r="T2932" s="75" t="s">
        <v>151</v>
      </c>
      <c r="U2932" s="75" t="s">
        <v>166</v>
      </c>
      <c r="V2932" t="s">
        <v>637</v>
      </c>
      <c r="W2932" s="137" t="s">
        <v>154</v>
      </c>
      <c r="X2932">
        <v>1</v>
      </c>
      <c r="Y2932" t="str">
        <f t="shared" si="637"/>
        <v>N</v>
      </c>
      <c r="Z2932" s="23">
        <v>100</v>
      </c>
      <c r="AA2932" s="23">
        <f t="shared" si="623"/>
        <v>184</v>
      </c>
      <c r="AB2932" s="23">
        <f t="shared" si="624"/>
        <v>84</v>
      </c>
      <c r="AC2932" s="23">
        <f t="shared" si="625"/>
        <v>0</v>
      </c>
      <c r="AD2932" s="23">
        <f t="shared" si="626"/>
        <v>-100</v>
      </c>
      <c r="AE2932" s="23">
        <f t="shared" si="627"/>
        <v>184</v>
      </c>
      <c r="AF2932" s="23">
        <f t="shared" si="628"/>
        <v>84</v>
      </c>
    </row>
    <row r="2933" spans="1:32" x14ac:dyDescent="0.25">
      <c r="A2933" s="6">
        <v>0.16730212917702478</v>
      </c>
      <c r="B2933" s="6">
        <v>0.8326792892226037</v>
      </c>
      <c r="C2933" s="3">
        <f t="shared" si="629"/>
        <v>5.9772102418486597</v>
      </c>
      <c r="D2933" s="4">
        <f t="shared" si="629"/>
        <v>1.2009425632930155</v>
      </c>
      <c r="E2933" s="132">
        <v>3.4024455077086735E-2</v>
      </c>
      <c r="F2933" s="5">
        <f t="shared" si="632"/>
        <v>1.0340244550770867</v>
      </c>
      <c r="G2933" s="5">
        <f t="shared" si="633"/>
        <v>5.7805308302916849</v>
      </c>
      <c r="H2933" s="5">
        <f t="shared" si="634"/>
        <v>1.1614256871743764</v>
      </c>
      <c r="I2933">
        <v>2.09</v>
      </c>
      <c r="J2933">
        <v>1.8</v>
      </c>
      <c r="K2933" s="5">
        <f t="shared" si="635"/>
        <v>2.161111111111111</v>
      </c>
      <c r="L2933" s="5">
        <f t="shared" si="636"/>
        <v>1.8612440191387563</v>
      </c>
      <c r="M2933" s="24">
        <f t="shared" si="630"/>
        <v>0.46272493573264784</v>
      </c>
      <c r="N2933" s="24">
        <f t="shared" si="630"/>
        <v>0.53727506426735205</v>
      </c>
      <c r="O2933">
        <f t="shared" si="631"/>
        <v>0.3615584902770147</v>
      </c>
      <c r="P2933">
        <f t="shared" si="631"/>
        <v>1.5498193469262818</v>
      </c>
      <c r="Q2933" t="s">
        <v>207</v>
      </c>
      <c r="R2933" t="s">
        <v>330</v>
      </c>
      <c r="S2933" t="s">
        <v>202</v>
      </c>
      <c r="T2933" s="75" t="s">
        <v>151</v>
      </c>
      <c r="U2933" s="75" t="s">
        <v>166</v>
      </c>
      <c r="V2933" t="s">
        <v>637</v>
      </c>
      <c r="W2933" s="137" t="s">
        <v>152</v>
      </c>
      <c r="X2933">
        <v>1</v>
      </c>
      <c r="Y2933" t="str">
        <f t="shared" si="637"/>
        <v>N</v>
      </c>
      <c r="Z2933" s="23">
        <v>100</v>
      </c>
      <c r="AA2933" s="23">
        <f t="shared" si="623"/>
        <v>180</v>
      </c>
      <c r="AB2933" s="23">
        <f t="shared" si="624"/>
        <v>80</v>
      </c>
      <c r="AC2933" s="23">
        <f t="shared" si="625"/>
        <v>0</v>
      </c>
      <c r="AD2933" s="23">
        <f t="shared" si="626"/>
        <v>-100</v>
      </c>
      <c r="AE2933" s="23">
        <f t="shared" si="627"/>
        <v>180</v>
      </c>
      <c r="AF2933" s="23">
        <f t="shared" si="628"/>
        <v>80</v>
      </c>
    </row>
    <row r="2934" spans="1:32" x14ac:dyDescent="0.25">
      <c r="A2934" s="6">
        <v>0.33458110029643412</v>
      </c>
      <c r="B2934" s="6">
        <v>0.66292025422979262</v>
      </c>
      <c r="C2934" s="3">
        <f t="shared" si="629"/>
        <v>2.9888119774667912</v>
      </c>
      <c r="D2934" s="4">
        <f t="shared" si="629"/>
        <v>1.5084770658604181</v>
      </c>
      <c r="E2934" s="132">
        <v>3.2258064516129004E-2</v>
      </c>
      <c r="F2934" s="5">
        <f t="shared" si="632"/>
        <v>1.032258064516129</v>
      </c>
      <c r="G2934" s="5">
        <f t="shared" si="633"/>
        <v>2.8954116031709538</v>
      </c>
      <c r="H2934" s="5">
        <f t="shared" si="634"/>
        <v>1.46133715755228</v>
      </c>
      <c r="I2934">
        <v>1.75</v>
      </c>
      <c r="J2934">
        <v>2.17</v>
      </c>
      <c r="K2934" s="5">
        <f t="shared" si="635"/>
        <v>1.8064516129032258</v>
      </c>
      <c r="L2934" s="5">
        <f t="shared" si="636"/>
        <v>2.2399999999999998</v>
      </c>
      <c r="M2934" s="24">
        <f t="shared" si="630"/>
        <v>0.5535714285714286</v>
      </c>
      <c r="N2934" s="24">
        <f t="shared" si="630"/>
        <v>0.44642857142857145</v>
      </c>
      <c r="O2934">
        <f t="shared" si="631"/>
        <v>0.60440456827742939</v>
      </c>
      <c r="P2934">
        <f t="shared" si="631"/>
        <v>1.4849413694747355</v>
      </c>
      <c r="Q2934" t="s">
        <v>192</v>
      </c>
      <c r="R2934" t="s">
        <v>211</v>
      </c>
      <c r="S2934" t="s">
        <v>202</v>
      </c>
      <c r="T2934" s="75" t="s">
        <v>170</v>
      </c>
      <c r="U2934" s="75" t="s">
        <v>160</v>
      </c>
      <c r="V2934" t="s">
        <v>637</v>
      </c>
      <c r="W2934" s="137" t="s">
        <v>149</v>
      </c>
      <c r="X2934">
        <v>0</v>
      </c>
      <c r="Y2934" t="str">
        <f t="shared" si="637"/>
        <v>N</v>
      </c>
      <c r="Z2934" s="23">
        <v>100</v>
      </c>
      <c r="AA2934" s="23">
        <f t="shared" si="623"/>
        <v>217</v>
      </c>
      <c r="AB2934" s="23">
        <f t="shared" si="624"/>
        <v>117</v>
      </c>
      <c r="AC2934" s="23">
        <f t="shared" si="625"/>
        <v>0</v>
      </c>
      <c r="AD2934" s="23">
        <f t="shared" si="626"/>
        <v>-100</v>
      </c>
      <c r="AE2934" s="23">
        <f t="shared" si="627"/>
        <v>217</v>
      </c>
      <c r="AF2934" s="23">
        <f t="shared" si="628"/>
        <v>117</v>
      </c>
    </row>
    <row r="2935" spans="1:32" x14ac:dyDescent="0.25">
      <c r="A2935" s="6">
        <v>0.13908651228820162</v>
      </c>
      <c r="B2935" s="6">
        <v>0.8608565581102392</v>
      </c>
      <c r="C2935" s="3">
        <f t="shared" si="629"/>
        <v>7.1897697594709733</v>
      </c>
      <c r="D2935" s="4">
        <f t="shared" si="629"/>
        <v>1.1616337130487917</v>
      </c>
      <c r="E2935" s="132">
        <v>3.2244610692594433E-2</v>
      </c>
      <c r="F2935" s="5">
        <f t="shared" si="632"/>
        <v>1.0322446106925944</v>
      </c>
      <c r="G2935" s="5">
        <f t="shared" si="633"/>
        <v>6.9651802344087104</v>
      </c>
      <c r="H2935" s="5">
        <f t="shared" si="634"/>
        <v>1.1253473266083533</v>
      </c>
      <c r="I2935">
        <v>2.27</v>
      </c>
      <c r="J2935">
        <v>1.69</v>
      </c>
      <c r="K2935" s="5">
        <f t="shared" si="635"/>
        <v>2.3431952662721893</v>
      </c>
      <c r="L2935" s="5">
        <f t="shared" si="636"/>
        <v>1.7444933920704846</v>
      </c>
      <c r="M2935" s="24">
        <f t="shared" si="630"/>
        <v>0.4267676767676768</v>
      </c>
      <c r="N2935" s="24">
        <f t="shared" si="630"/>
        <v>0.5732323232323232</v>
      </c>
      <c r="O2935">
        <f t="shared" si="631"/>
        <v>0.3259068571960228</v>
      </c>
      <c r="P2935">
        <f t="shared" si="631"/>
        <v>1.5017585771438533</v>
      </c>
      <c r="Q2935" t="s">
        <v>324</v>
      </c>
      <c r="R2935" t="s">
        <v>327</v>
      </c>
      <c r="S2935" t="s">
        <v>202</v>
      </c>
      <c r="T2935" s="75" t="s">
        <v>152</v>
      </c>
      <c r="U2935" s="75" t="s">
        <v>161</v>
      </c>
      <c r="V2935" t="s">
        <v>637</v>
      </c>
      <c r="W2935" s="137" t="s">
        <v>151</v>
      </c>
      <c r="X2935">
        <v>2</v>
      </c>
      <c r="Y2935" t="str">
        <f t="shared" si="637"/>
        <v>N</v>
      </c>
      <c r="Z2935" s="23">
        <v>100</v>
      </c>
      <c r="AA2935" s="23">
        <f t="shared" si="623"/>
        <v>169</v>
      </c>
      <c r="AB2935" s="23">
        <f t="shared" si="624"/>
        <v>69</v>
      </c>
      <c r="AC2935" s="23">
        <f t="shared" si="625"/>
        <v>0</v>
      </c>
      <c r="AD2935" s="23">
        <f t="shared" si="626"/>
        <v>-100</v>
      </c>
      <c r="AE2935" s="23">
        <f t="shared" si="627"/>
        <v>169</v>
      </c>
      <c r="AF2935" s="23">
        <f t="shared" si="628"/>
        <v>69</v>
      </c>
    </row>
    <row r="2936" spans="1:32" x14ac:dyDescent="0.25">
      <c r="A2936" s="6">
        <v>0.33677667958209678</v>
      </c>
      <c r="B2936" s="6">
        <v>0.66251526519155413</v>
      </c>
      <c r="C2936" s="3">
        <f t="shared" si="629"/>
        <v>2.9693267397282117</v>
      </c>
      <c r="D2936" s="4">
        <f t="shared" si="629"/>
        <v>1.5093991829922113</v>
      </c>
      <c r="E2936" s="132">
        <v>3.3255418614534626E-2</v>
      </c>
      <c r="F2936" s="5">
        <f t="shared" si="632"/>
        <v>1.0332554186145346</v>
      </c>
      <c r="G2936" s="5">
        <f t="shared" si="633"/>
        <v>2.873758691446985</v>
      </c>
      <c r="H2936" s="5">
        <f t="shared" si="634"/>
        <v>1.4608190344804826</v>
      </c>
      <c r="I2936">
        <v>2.08</v>
      </c>
      <c r="J2936">
        <v>1.81</v>
      </c>
      <c r="K2936" s="5">
        <f t="shared" si="635"/>
        <v>2.1491712707182322</v>
      </c>
      <c r="L2936" s="5">
        <f t="shared" si="636"/>
        <v>1.8701923076923077</v>
      </c>
      <c r="M2936" s="24">
        <f t="shared" si="630"/>
        <v>0.46529562982005135</v>
      </c>
      <c r="N2936" s="24">
        <f t="shared" si="630"/>
        <v>0.53470437017994854</v>
      </c>
      <c r="O2936">
        <f t="shared" si="631"/>
        <v>0.72379076440572176</v>
      </c>
      <c r="P2936">
        <f t="shared" si="631"/>
        <v>1.2390309526899739</v>
      </c>
      <c r="Q2936" t="s">
        <v>214</v>
      </c>
      <c r="R2936" t="s">
        <v>201</v>
      </c>
      <c r="S2936" t="s">
        <v>202</v>
      </c>
      <c r="T2936" s="75" t="s">
        <v>151</v>
      </c>
      <c r="U2936" s="75" t="s">
        <v>166</v>
      </c>
      <c r="V2936" t="s">
        <v>637</v>
      </c>
      <c r="W2936" s="137" t="s">
        <v>154</v>
      </c>
      <c r="X2936">
        <v>1</v>
      </c>
      <c r="Y2936" t="str">
        <f t="shared" si="637"/>
        <v>N</v>
      </c>
      <c r="Z2936" s="23">
        <v>100</v>
      </c>
      <c r="AA2936" s="23">
        <f t="shared" si="623"/>
        <v>181</v>
      </c>
      <c r="AB2936" s="23">
        <f t="shared" si="624"/>
        <v>81</v>
      </c>
      <c r="AC2936" s="23">
        <f t="shared" si="625"/>
        <v>0</v>
      </c>
      <c r="AD2936" s="23">
        <f t="shared" si="626"/>
        <v>-100</v>
      </c>
      <c r="AE2936" s="23">
        <f t="shared" si="627"/>
        <v>181</v>
      </c>
      <c r="AF2936" s="23">
        <f t="shared" si="628"/>
        <v>81</v>
      </c>
    </row>
    <row r="2937" spans="1:32" x14ac:dyDescent="0.25">
      <c r="A2937" s="109">
        <v>0.6946935084048369</v>
      </c>
      <c r="B2937" s="109">
        <v>0.2990739494159409</v>
      </c>
      <c r="C2937" s="105">
        <f t="shared" si="629"/>
        <v>1.4394837261344378</v>
      </c>
      <c r="D2937" s="106">
        <f t="shared" si="629"/>
        <v>3.3436546444546305</v>
      </c>
      <c r="E2937" s="136">
        <v>2.844754653130277E-2</v>
      </c>
      <c r="F2937" s="108">
        <f t="shared" si="632"/>
        <v>1.0284475465313028</v>
      </c>
      <c r="G2937" s="108">
        <f t="shared" si="633"/>
        <v>1.3996666441467605</v>
      </c>
      <c r="H2937" s="108">
        <f t="shared" si="634"/>
        <v>3.2511669221555772</v>
      </c>
      <c r="I2937" s="96">
        <v>1.97</v>
      </c>
      <c r="J2937" s="96">
        <v>1.92</v>
      </c>
      <c r="K2937" s="108">
        <f t="shared" si="635"/>
        <v>2.0260416666666665</v>
      </c>
      <c r="L2937" s="108">
        <f t="shared" si="636"/>
        <v>1.9746192893401013</v>
      </c>
      <c r="M2937" s="109">
        <f t="shared" si="630"/>
        <v>0.49357326478149105</v>
      </c>
      <c r="N2937" s="109">
        <f t="shared" si="630"/>
        <v>0.50642673521850901</v>
      </c>
      <c r="O2937" s="96">
        <f t="shared" si="631"/>
        <v>1.4074779935910495</v>
      </c>
      <c r="P2937" s="96">
        <f t="shared" si="631"/>
        <v>0.59055718945584257</v>
      </c>
      <c r="Q2937" s="96" t="s">
        <v>55</v>
      </c>
      <c r="R2937" s="96" t="s">
        <v>59</v>
      </c>
      <c r="S2937" s="96" t="s">
        <v>143</v>
      </c>
      <c r="T2937" s="110" t="s">
        <v>150</v>
      </c>
      <c r="U2937" s="110" t="s">
        <v>166</v>
      </c>
      <c r="V2937" s="96" t="s">
        <v>637</v>
      </c>
      <c r="W2937" s="137" t="s">
        <v>154</v>
      </c>
      <c r="X2937">
        <v>1</v>
      </c>
      <c r="Y2937" t="str">
        <f t="shared" si="637"/>
        <v>N</v>
      </c>
      <c r="Z2937" s="23">
        <v>100</v>
      </c>
      <c r="AA2937" s="23">
        <f t="shared" si="623"/>
        <v>0</v>
      </c>
      <c r="AB2937" s="23">
        <f t="shared" si="624"/>
        <v>-100</v>
      </c>
      <c r="AC2937" s="23">
        <f t="shared" si="625"/>
        <v>0</v>
      </c>
      <c r="AD2937" s="23">
        <f t="shared" si="626"/>
        <v>-100</v>
      </c>
      <c r="AE2937" s="23">
        <f t="shared" si="627"/>
        <v>0</v>
      </c>
      <c r="AF2937" s="23">
        <f t="shared" si="628"/>
        <v>-100</v>
      </c>
    </row>
    <row r="2938" spans="1:32" x14ac:dyDescent="0.25">
      <c r="A2938" s="6">
        <v>0.67625319382760452</v>
      </c>
      <c r="B2938" s="6">
        <v>0.28572129714779998</v>
      </c>
      <c r="C2938" s="3">
        <f t="shared" ref="C2938:D3001" si="638">(100%/A2938)</f>
        <v>1.4787360845425115</v>
      </c>
      <c r="D2938" s="4">
        <f t="shared" si="638"/>
        <v>3.4999141120471422</v>
      </c>
      <c r="E2938" s="132">
        <v>4.2876500193573364E-2</v>
      </c>
      <c r="F2938" s="5">
        <f t="shared" si="632"/>
        <v>1.0428765001935734</v>
      </c>
      <c r="G2938" s="5">
        <f t="shared" si="633"/>
        <v>1.4179397889088843</v>
      </c>
      <c r="H2938" s="5">
        <f t="shared" si="634"/>
        <v>3.3560197313847864</v>
      </c>
      <c r="I2938">
        <v>1.44</v>
      </c>
      <c r="J2938">
        <v>2.87</v>
      </c>
      <c r="K2938" s="5">
        <f t="shared" si="635"/>
        <v>1.5017421602787455</v>
      </c>
      <c r="L2938" s="5">
        <f t="shared" si="636"/>
        <v>2.9930555555555558</v>
      </c>
      <c r="M2938" s="24">
        <f t="shared" ref="M2938:N3001" si="639">(1/K2938)</f>
        <v>0.66589327146171695</v>
      </c>
      <c r="N2938" s="24">
        <f t="shared" si="639"/>
        <v>0.33410672853828305</v>
      </c>
      <c r="O2938">
        <f t="shared" ref="O2938:P3001" si="640">(I2938/G2938)</f>
        <v>1.0155579321940682</v>
      </c>
      <c r="P2938">
        <f t="shared" si="640"/>
        <v>0.85517971576876239</v>
      </c>
      <c r="Q2938" t="s">
        <v>523</v>
      </c>
      <c r="R2938" t="s">
        <v>421</v>
      </c>
      <c r="S2938" t="s">
        <v>186</v>
      </c>
      <c r="T2938" s="75" t="s">
        <v>165</v>
      </c>
      <c r="U2938" s="75" t="s">
        <v>160</v>
      </c>
      <c r="V2938" t="s">
        <v>638</v>
      </c>
      <c r="W2938" s="137" t="s">
        <v>178</v>
      </c>
      <c r="X2938">
        <v>4</v>
      </c>
      <c r="Y2938" t="str">
        <f t="shared" si="637"/>
        <v>Y</v>
      </c>
      <c r="Z2938" s="23">
        <v>100</v>
      </c>
      <c r="AA2938" s="23">
        <f t="shared" si="623"/>
        <v>144</v>
      </c>
      <c r="AB2938" s="23">
        <f t="shared" si="624"/>
        <v>44</v>
      </c>
      <c r="AC2938" s="23">
        <f t="shared" si="625"/>
        <v>144</v>
      </c>
      <c r="AD2938" s="23">
        <f t="shared" si="626"/>
        <v>44</v>
      </c>
      <c r="AE2938" s="23">
        <f t="shared" si="627"/>
        <v>0</v>
      </c>
      <c r="AF2938" s="23">
        <f t="shared" si="628"/>
        <v>-100</v>
      </c>
    </row>
    <row r="2939" spans="1:32" x14ac:dyDescent="0.25">
      <c r="A2939" s="6">
        <v>0.45269745829802893</v>
      </c>
      <c r="B2939" s="6">
        <v>0.54610954920975874</v>
      </c>
      <c r="C2939" s="3">
        <f t="shared" si="638"/>
        <v>2.208980814161452</v>
      </c>
      <c r="D2939" s="4">
        <f t="shared" si="638"/>
        <v>1.831134433461268</v>
      </c>
      <c r="E2939" s="132">
        <v>3.0955087366835166E-2</v>
      </c>
      <c r="F2939" s="5">
        <f t="shared" si="632"/>
        <v>1.0309550873668352</v>
      </c>
      <c r="G2939" s="5">
        <f t="shared" si="633"/>
        <v>2.1426547492029115</v>
      </c>
      <c r="H2939" s="5">
        <f t="shared" si="634"/>
        <v>1.776153448292469</v>
      </c>
      <c r="I2939">
        <v>2.09</v>
      </c>
      <c r="J2939">
        <v>1.81</v>
      </c>
      <c r="K2939" s="5">
        <f t="shared" si="635"/>
        <v>2.1546961325966851</v>
      </c>
      <c r="L2939" s="5">
        <f t="shared" si="636"/>
        <v>1.8660287081339717</v>
      </c>
      <c r="M2939" s="24">
        <f t="shared" si="639"/>
        <v>0.46410256410256412</v>
      </c>
      <c r="N2939" s="24">
        <f t="shared" si="639"/>
        <v>0.53589743589743577</v>
      </c>
      <c r="O2939">
        <f t="shared" si="640"/>
        <v>0.97542546263111229</v>
      </c>
      <c r="P2939">
        <f t="shared" si="640"/>
        <v>1.0190560966115119</v>
      </c>
      <c r="Q2939" t="s">
        <v>316</v>
      </c>
      <c r="R2939" t="s">
        <v>358</v>
      </c>
      <c r="S2939" t="s">
        <v>305</v>
      </c>
      <c r="T2939" s="75" t="s">
        <v>162</v>
      </c>
      <c r="U2939" s="75" t="s">
        <v>160</v>
      </c>
      <c r="V2939" t="s">
        <v>638</v>
      </c>
      <c r="W2939" s="137" t="s">
        <v>162</v>
      </c>
      <c r="X2939">
        <v>3</v>
      </c>
      <c r="Y2939" t="str">
        <f t="shared" si="637"/>
        <v>Y</v>
      </c>
      <c r="Z2939" s="23">
        <v>100</v>
      </c>
      <c r="AA2939" s="23">
        <f t="shared" si="623"/>
        <v>0</v>
      </c>
      <c r="AB2939" s="23">
        <f t="shared" si="624"/>
        <v>-100</v>
      </c>
      <c r="AC2939" s="23">
        <f t="shared" si="625"/>
        <v>0</v>
      </c>
      <c r="AD2939" s="23">
        <f t="shared" si="626"/>
        <v>-100</v>
      </c>
      <c r="AE2939" s="23">
        <f t="shared" si="627"/>
        <v>0</v>
      </c>
      <c r="AF2939" s="23">
        <f t="shared" si="628"/>
        <v>-100</v>
      </c>
    </row>
    <row r="2940" spans="1:32" x14ac:dyDescent="0.25">
      <c r="A2940" s="6">
        <v>0.65284162202407137</v>
      </c>
      <c r="B2940" s="6">
        <v>0.33511290344094441</v>
      </c>
      <c r="C2940" s="3">
        <f t="shared" si="638"/>
        <v>1.5317650809389238</v>
      </c>
      <c r="D2940" s="4">
        <f t="shared" si="638"/>
        <v>2.9840689204503459</v>
      </c>
      <c r="E2940" s="132">
        <v>2.861071447458885E-2</v>
      </c>
      <c r="F2940" s="5">
        <f t="shared" si="632"/>
        <v>1.0286107144745888</v>
      </c>
      <c r="G2940" s="5">
        <f t="shared" si="633"/>
        <v>1.4891591730320879</v>
      </c>
      <c r="H2940" s="5">
        <f t="shared" si="634"/>
        <v>2.9010673119175108</v>
      </c>
      <c r="I2940">
        <v>1.91</v>
      </c>
      <c r="J2940">
        <v>1.98</v>
      </c>
      <c r="K2940" s="5">
        <f t="shared" si="635"/>
        <v>1.9646464646464645</v>
      </c>
      <c r="L2940" s="5">
        <f t="shared" si="636"/>
        <v>2.0366492146596857</v>
      </c>
      <c r="M2940" s="24">
        <f t="shared" si="639"/>
        <v>0.50899742930591263</v>
      </c>
      <c r="N2940" s="24">
        <f t="shared" si="639"/>
        <v>0.49100257069408743</v>
      </c>
      <c r="O2940">
        <f t="shared" si="640"/>
        <v>1.2826029846836553</v>
      </c>
      <c r="P2940">
        <f t="shared" si="640"/>
        <v>0.68250743161532668</v>
      </c>
      <c r="Q2940" t="s">
        <v>384</v>
      </c>
      <c r="R2940" t="s">
        <v>321</v>
      </c>
      <c r="S2940" t="s">
        <v>320</v>
      </c>
      <c r="T2940" s="75" t="s">
        <v>162</v>
      </c>
      <c r="U2940" s="75" t="s">
        <v>160</v>
      </c>
      <c r="V2940" t="s">
        <v>638</v>
      </c>
      <c r="W2940" s="137" t="s">
        <v>152</v>
      </c>
      <c r="X2940">
        <v>1</v>
      </c>
      <c r="Y2940" t="str">
        <f t="shared" si="637"/>
        <v>N</v>
      </c>
      <c r="Z2940" s="23">
        <v>100</v>
      </c>
      <c r="AA2940" s="23">
        <f t="shared" si="623"/>
        <v>0</v>
      </c>
      <c r="AB2940" s="23">
        <f t="shared" si="624"/>
        <v>-100</v>
      </c>
      <c r="AC2940" s="23">
        <f t="shared" si="625"/>
        <v>0</v>
      </c>
      <c r="AD2940" s="23">
        <f t="shared" si="626"/>
        <v>-100</v>
      </c>
      <c r="AE2940" s="23">
        <f t="shared" si="627"/>
        <v>0</v>
      </c>
      <c r="AF2940" s="23">
        <f t="shared" si="628"/>
        <v>-100</v>
      </c>
    </row>
    <row r="2941" spans="1:32" x14ac:dyDescent="0.25">
      <c r="A2941" s="6">
        <v>0.74116189350513295</v>
      </c>
      <c r="B2941" s="6">
        <v>0.20462435685365943</v>
      </c>
      <c r="C2941" s="3">
        <f t="shared" si="638"/>
        <v>1.3492328852347755</v>
      </c>
      <c r="D2941" s="4">
        <f t="shared" si="638"/>
        <v>4.8870037534933681</v>
      </c>
      <c r="E2941" s="132">
        <v>3.0927835051546504E-2</v>
      </c>
      <c r="F2941" s="5">
        <f t="shared" si="632"/>
        <v>1.0309278350515465</v>
      </c>
      <c r="G2941" s="5">
        <f t="shared" si="633"/>
        <v>1.3087558986777321</v>
      </c>
      <c r="H2941" s="5">
        <f t="shared" si="634"/>
        <v>4.7403936408885663</v>
      </c>
      <c r="I2941">
        <v>1.94</v>
      </c>
      <c r="J2941">
        <v>1.94</v>
      </c>
      <c r="K2941" s="5">
        <f t="shared" si="635"/>
        <v>2</v>
      </c>
      <c r="L2941" s="5">
        <f t="shared" si="636"/>
        <v>2</v>
      </c>
      <c r="M2941" s="24">
        <f t="shared" si="639"/>
        <v>0.5</v>
      </c>
      <c r="N2941" s="24">
        <f t="shared" si="639"/>
        <v>0.5</v>
      </c>
      <c r="O2941">
        <f t="shared" si="640"/>
        <v>1.4823237870102661</v>
      </c>
      <c r="P2941">
        <f t="shared" si="640"/>
        <v>0.40924871370731891</v>
      </c>
      <c r="Q2941" t="s">
        <v>365</v>
      </c>
      <c r="R2941" t="s">
        <v>517</v>
      </c>
      <c r="S2941" t="s">
        <v>320</v>
      </c>
      <c r="T2941" s="75" t="s">
        <v>165</v>
      </c>
      <c r="U2941" s="75" t="s">
        <v>160</v>
      </c>
      <c r="V2941" t="s">
        <v>638</v>
      </c>
      <c r="W2941" s="137" t="s">
        <v>165</v>
      </c>
      <c r="X2941">
        <v>4</v>
      </c>
      <c r="Y2941" t="str">
        <f t="shared" si="637"/>
        <v>Y</v>
      </c>
      <c r="Z2941" s="23">
        <v>100</v>
      </c>
      <c r="AA2941" s="23">
        <f t="shared" si="623"/>
        <v>194</v>
      </c>
      <c r="AB2941" s="23">
        <f t="shared" si="624"/>
        <v>94</v>
      </c>
      <c r="AC2941" s="23">
        <f t="shared" si="625"/>
        <v>194</v>
      </c>
      <c r="AD2941" s="23">
        <f t="shared" si="626"/>
        <v>94</v>
      </c>
      <c r="AE2941" s="23">
        <f t="shared" si="627"/>
        <v>0</v>
      </c>
      <c r="AF2941" s="23">
        <f t="shared" si="628"/>
        <v>-100</v>
      </c>
    </row>
    <row r="2942" spans="1:32" x14ac:dyDescent="0.25">
      <c r="A2942" s="6">
        <v>0.24917551950210337</v>
      </c>
      <c r="B2942" s="6">
        <v>0.75065568127345217</v>
      </c>
      <c r="C2942" s="3">
        <f t="shared" si="638"/>
        <v>4.013235337075554</v>
      </c>
      <c r="D2942" s="4">
        <f t="shared" si="638"/>
        <v>1.3321686959106829</v>
      </c>
      <c r="E2942" s="132">
        <v>3.3225814910969431E-2</v>
      </c>
      <c r="F2942" s="5">
        <f t="shared" si="632"/>
        <v>1.0332258149109694</v>
      </c>
      <c r="G2942" s="5">
        <f t="shared" si="633"/>
        <v>3.8841802819467541</v>
      </c>
      <c r="H2942" s="5">
        <f t="shared" si="634"/>
        <v>1.2893296670345704</v>
      </c>
      <c r="I2942">
        <v>2.23</v>
      </c>
      <c r="J2942">
        <v>1.71</v>
      </c>
      <c r="K2942" s="5">
        <f t="shared" si="635"/>
        <v>2.3040935672514617</v>
      </c>
      <c r="L2942" s="5">
        <f t="shared" si="636"/>
        <v>1.7668161434977576</v>
      </c>
      <c r="M2942" s="24">
        <f t="shared" si="639"/>
        <v>0.43401015228426398</v>
      </c>
      <c r="N2942" s="24">
        <f t="shared" si="639"/>
        <v>0.56598984771573613</v>
      </c>
      <c r="O2942">
        <f t="shared" si="640"/>
        <v>0.57412371160133746</v>
      </c>
      <c r="P2942">
        <f t="shared" si="640"/>
        <v>1.3262705758822426</v>
      </c>
      <c r="Q2942" t="s">
        <v>286</v>
      </c>
      <c r="R2942" t="s">
        <v>445</v>
      </c>
      <c r="S2942" t="s">
        <v>202</v>
      </c>
      <c r="T2942" s="75" t="s">
        <v>151</v>
      </c>
      <c r="U2942" s="75" t="s">
        <v>166</v>
      </c>
      <c r="V2942" t="s">
        <v>638</v>
      </c>
      <c r="W2942" s="137" t="s">
        <v>149</v>
      </c>
      <c r="X2942">
        <v>0</v>
      </c>
      <c r="Y2942" t="str">
        <f t="shared" si="637"/>
        <v>N</v>
      </c>
      <c r="Z2942" s="23">
        <v>100</v>
      </c>
      <c r="AA2942" s="23">
        <f t="shared" si="623"/>
        <v>171</v>
      </c>
      <c r="AB2942" s="23">
        <f t="shared" si="624"/>
        <v>71</v>
      </c>
      <c r="AC2942" s="23">
        <f t="shared" si="625"/>
        <v>0</v>
      </c>
      <c r="AD2942" s="23">
        <f t="shared" si="626"/>
        <v>-100</v>
      </c>
      <c r="AE2942" s="23">
        <f t="shared" si="627"/>
        <v>171</v>
      </c>
      <c r="AF2942" s="23">
        <f t="shared" si="628"/>
        <v>71</v>
      </c>
    </row>
    <row r="2943" spans="1:32" x14ac:dyDescent="0.25">
      <c r="A2943" s="6">
        <v>0.35295434619501087</v>
      </c>
      <c r="B2943" s="6">
        <v>0.64658395551908387</v>
      </c>
      <c r="C2943" s="3">
        <f t="shared" si="638"/>
        <v>2.8332276136571211</v>
      </c>
      <c r="D2943" s="4">
        <f t="shared" si="638"/>
        <v>1.5465895673164212</v>
      </c>
      <c r="E2943" s="132">
        <v>4.0146469604903645E-2</v>
      </c>
      <c r="F2943" s="5">
        <f t="shared" si="632"/>
        <v>1.0401464696049036</v>
      </c>
      <c r="G2943" s="5">
        <f t="shared" si="633"/>
        <v>2.7238737009157119</v>
      </c>
      <c r="H2943" s="5">
        <f t="shared" si="634"/>
        <v>1.4868959444758663</v>
      </c>
      <c r="I2943">
        <v>2.23</v>
      </c>
      <c r="J2943">
        <v>1.69</v>
      </c>
      <c r="K2943" s="5">
        <f t="shared" si="635"/>
        <v>2.3195266272189352</v>
      </c>
      <c r="L2943" s="5">
        <f t="shared" si="636"/>
        <v>1.7578475336322872</v>
      </c>
      <c r="M2943" s="24">
        <f t="shared" si="639"/>
        <v>0.43112244897959179</v>
      </c>
      <c r="N2943" s="24">
        <f t="shared" si="639"/>
        <v>0.56887755102040816</v>
      </c>
      <c r="O2943">
        <f t="shared" si="640"/>
        <v>0.81868700419197793</v>
      </c>
      <c r="P2943">
        <f t="shared" si="640"/>
        <v>1.1365960114954301</v>
      </c>
      <c r="Q2943" t="s">
        <v>238</v>
      </c>
      <c r="R2943" t="s">
        <v>244</v>
      </c>
      <c r="S2943" t="s">
        <v>136</v>
      </c>
      <c r="T2943" s="75" t="s">
        <v>151</v>
      </c>
      <c r="U2943" s="75" t="s">
        <v>166</v>
      </c>
      <c r="V2943" t="s">
        <v>638</v>
      </c>
      <c r="W2943" s="137" t="s">
        <v>151</v>
      </c>
      <c r="X2943">
        <v>2</v>
      </c>
      <c r="Y2943" t="str">
        <f t="shared" si="637"/>
        <v>N</v>
      </c>
      <c r="Z2943" s="23">
        <v>100</v>
      </c>
      <c r="AA2943" s="23">
        <f t="shared" si="623"/>
        <v>169</v>
      </c>
      <c r="AB2943" s="23">
        <f t="shared" si="624"/>
        <v>69</v>
      </c>
      <c r="AC2943" s="23">
        <f t="shared" si="625"/>
        <v>0</v>
      </c>
      <c r="AD2943" s="23">
        <f t="shared" si="626"/>
        <v>-100</v>
      </c>
      <c r="AE2943" s="23">
        <f t="shared" si="627"/>
        <v>169</v>
      </c>
      <c r="AF2943" s="23">
        <f t="shared" si="628"/>
        <v>69</v>
      </c>
    </row>
    <row r="2944" spans="1:32" x14ac:dyDescent="0.25">
      <c r="A2944" s="6">
        <v>0.35156539970578349</v>
      </c>
      <c r="B2944" s="6">
        <v>0.64765495106079385</v>
      </c>
      <c r="C2944" s="3">
        <f t="shared" si="638"/>
        <v>2.8444209835122445</v>
      </c>
      <c r="D2944" s="4">
        <f t="shared" si="638"/>
        <v>1.5440320472530942</v>
      </c>
      <c r="E2944" s="132">
        <v>3.1144781144781142E-2</v>
      </c>
      <c r="F2944" s="5">
        <f t="shared" si="632"/>
        <v>1.0311447811447811</v>
      </c>
      <c r="G2944" s="5">
        <f t="shared" si="633"/>
        <v>2.7585078599286095</v>
      </c>
      <c r="H2944" s="5">
        <f t="shared" si="634"/>
        <v>1.4973959772544292</v>
      </c>
      <c r="I2944">
        <v>2.16</v>
      </c>
      <c r="J2944">
        <v>1.76</v>
      </c>
      <c r="K2944" s="5">
        <f t="shared" si="635"/>
        <v>2.2272727272727275</v>
      </c>
      <c r="L2944" s="5">
        <f t="shared" si="636"/>
        <v>1.8148148148148149</v>
      </c>
      <c r="M2944" s="24">
        <f t="shared" si="639"/>
        <v>0.44897959183673464</v>
      </c>
      <c r="N2944" s="24">
        <f t="shared" si="639"/>
        <v>0.55102040816326525</v>
      </c>
      <c r="O2944">
        <f t="shared" si="640"/>
        <v>0.78303202661742688</v>
      </c>
      <c r="P2944">
        <f t="shared" si="640"/>
        <v>1.1753738000732925</v>
      </c>
      <c r="Q2944" t="s">
        <v>27</v>
      </c>
      <c r="R2944" t="s">
        <v>87</v>
      </c>
      <c r="S2944" t="s">
        <v>138</v>
      </c>
      <c r="T2944" s="75" t="s">
        <v>151</v>
      </c>
      <c r="U2944" s="75" t="s">
        <v>166</v>
      </c>
      <c r="V2944" t="s">
        <v>638</v>
      </c>
      <c r="W2944" s="137" t="s">
        <v>150</v>
      </c>
      <c r="X2944">
        <v>4</v>
      </c>
      <c r="Y2944" t="str">
        <f t="shared" si="637"/>
        <v>Y</v>
      </c>
      <c r="Z2944" s="23">
        <v>100</v>
      </c>
      <c r="AA2944" s="23">
        <f t="shared" si="623"/>
        <v>0</v>
      </c>
      <c r="AB2944" s="23">
        <f t="shared" si="624"/>
        <v>-100</v>
      </c>
      <c r="AC2944" s="23">
        <f t="shared" si="625"/>
        <v>0</v>
      </c>
      <c r="AD2944" s="23">
        <f t="shared" si="626"/>
        <v>-100</v>
      </c>
      <c r="AE2944" s="23">
        <f t="shared" si="627"/>
        <v>0</v>
      </c>
      <c r="AF2944" s="23">
        <f t="shared" si="628"/>
        <v>-100</v>
      </c>
    </row>
    <row r="2945" spans="1:32" x14ac:dyDescent="0.25">
      <c r="A2945" s="6">
        <v>0.54344418147581308</v>
      </c>
      <c r="B2945" s="6">
        <v>0.45241867757714849</v>
      </c>
      <c r="C2945" s="3">
        <f t="shared" si="638"/>
        <v>1.8401153864309185</v>
      </c>
      <c r="D2945" s="4">
        <f t="shared" si="638"/>
        <v>2.210341989758978</v>
      </c>
      <c r="E2945" s="132">
        <v>2.6914031878756184E-2</v>
      </c>
      <c r="F2945" s="5">
        <f t="shared" si="632"/>
        <v>1.0269140318787562</v>
      </c>
      <c r="G2945" s="5">
        <f t="shared" si="633"/>
        <v>1.7918884437331108</v>
      </c>
      <c r="H2945" s="5">
        <f t="shared" si="634"/>
        <v>2.1524119070757273</v>
      </c>
      <c r="I2945">
        <v>2.15</v>
      </c>
      <c r="J2945">
        <v>1.78</v>
      </c>
      <c r="K2945" s="5">
        <f t="shared" si="635"/>
        <v>2.2078651685393256</v>
      </c>
      <c r="L2945" s="5">
        <f t="shared" si="636"/>
        <v>1.827906976744186</v>
      </c>
      <c r="M2945" s="24">
        <f t="shared" si="639"/>
        <v>0.45292620865139954</v>
      </c>
      <c r="N2945" s="24">
        <f t="shared" si="639"/>
        <v>0.54707379134860057</v>
      </c>
      <c r="O2945">
        <f t="shared" si="640"/>
        <v>1.1998514793258119</v>
      </c>
      <c r="P2945">
        <f t="shared" si="640"/>
        <v>0.82697925715264831</v>
      </c>
      <c r="Q2945" t="s">
        <v>100</v>
      </c>
      <c r="R2945" t="s">
        <v>289</v>
      </c>
      <c r="S2945" t="s">
        <v>140</v>
      </c>
      <c r="T2945" s="75" t="s">
        <v>162</v>
      </c>
      <c r="U2945" s="75" t="s">
        <v>160</v>
      </c>
      <c r="V2945" t="s">
        <v>638</v>
      </c>
      <c r="W2945" s="137" t="s">
        <v>151</v>
      </c>
      <c r="X2945">
        <v>2</v>
      </c>
      <c r="Y2945" t="str">
        <f t="shared" si="637"/>
        <v>N</v>
      </c>
      <c r="Z2945" s="23">
        <v>100</v>
      </c>
      <c r="AA2945" s="23">
        <f t="shared" si="623"/>
        <v>0</v>
      </c>
      <c r="AB2945" s="23">
        <f t="shared" si="624"/>
        <v>-100</v>
      </c>
      <c r="AC2945" s="23">
        <f t="shared" si="625"/>
        <v>0</v>
      </c>
      <c r="AD2945" s="23">
        <f t="shared" si="626"/>
        <v>-100</v>
      </c>
      <c r="AE2945" s="23">
        <f t="shared" si="627"/>
        <v>0</v>
      </c>
      <c r="AF2945" s="23">
        <f t="shared" si="628"/>
        <v>-100</v>
      </c>
    </row>
    <row r="2946" spans="1:32" x14ac:dyDescent="0.25">
      <c r="A2946" s="6">
        <v>0.64125198414988094</v>
      </c>
      <c r="B2946" s="6">
        <v>0.35463763464413672</v>
      </c>
      <c r="C2946" s="3">
        <f t="shared" si="638"/>
        <v>1.5594493657991837</v>
      </c>
      <c r="D2946" s="4">
        <f t="shared" si="638"/>
        <v>2.819779691468606</v>
      </c>
      <c r="E2946" s="132">
        <v>3.0245246040574214E-2</v>
      </c>
      <c r="F2946" s="5">
        <f t="shared" si="632"/>
        <v>1.0302452460405742</v>
      </c>
      <c r="G2946" s="5">
        <f t="shared" si="633"/>
        <v>1.5136681016412745</v>
      </c>
      <c r="H2946" s="5">
        <f t="shared" si="634"/>
        <v>2.7369984984697076</v>
      </c>
      <c r="I2946">
        <v>2.0299999999999998</v>
      </c>
      <c r="J2946">
        <v>1.86</v>
      </c>
      <c r="K2946" s="5">
        <f t="shared" si="635"/>
        <v>2.0913978494623655</v>
      </c>
      <c r="L2946" s="5">
        <f t="shared" si="636"/>
        <v>1.9162561576354682</v>
      </c>
      <c r="M2946" s="24">
        <f t="shared" si="639"/>
        <v>0.47814910025706941</v>
      </c>
      <c r="N2946" s="24">
        <f t="shared" si="639"/>
        <v>0.52185089974293053</v>
      </c>
      <c r="O2946">
        <f t="shared" si="640"/>
        <v>1.3411130206145359</v>
      </c>
      <c r="P2946">
        <f t="shared" si="640"/>
        <v>0.67957655111610438</v>
      </c>
      <c r="Q2946" t="s">
        <v>39</v>
      </c>
      <c r="R2946" t="s">
        <v>49</v>
      </c>
      <c r="S2946" t="s">
        <v>141</v>
      </c>
      <c r="T2946" s="75" t="s">
        <v>162</v>
      </c>
      <c r="U2946" s="75" t="s">
        <v>160</v>
      </c>
      <c r="V2946" t="s">
        <v>638</v>
      </c>
      <c r="W2946" s="137" t="s">
        <v>152</v>
      </c>
      <c r="X2946">
        <v>1</v>
      </c>
      <c r="Y2946" t="str">
        <f t="shared" si="637"/>
        <v>N</v>
      </c>
      <c r="Z2946" s="23">
        <v>100</v>
      </c>
      <c r="AA2946" s="23">
        <f t="shared" si="623"/>
        <v>0</v>
      </c>
      <c r="AB2946" s="23">
        <f t="shared" si="624"/>
        <v>-100</v>
      </c>
      <c r="AC2946" s="23">
        <f t="shared" si="625"/>
        <v>0</v>
      </c>
      <c r="AD2946" s="23">
        <f t="shared" si="626"/>
        <v>-100</v>
      </c>
      <c r="AE2946" s="23">
        <f t="shared" si="627"/>
        <v>0</v>
      </c>
      <c r="AF2946" s="23">
        <f t="shared" si="628"/>
        <v>-100</v>
      </c>
    </row>
    <row r="2947" spans="1:32" x14ac:dyDescent="0.25">
      <c r="A2947" s="6">
        <v>0.66093819434813494</v>
      </c>
      <c r="B2947" s="6">
        <v>0.31399717553607415</v>
      </c>
      <c r="C2947" s="3">
        <f t="shared" si="638"/>
        <v>1.5130007745826708</v>
      </c>
      <c r="D2947" s="4">
        <f t="shared" si="638"/>
        <v>3.1847420228947669</v>
      </c>
      <c r="E2947" s="132">
        <v>3.4391534391534417E-2</v>
      </c>
      <c r="F2947" s="5">
        <f t="shared" si="632"/>
        <v>1.0343915343915344</v>
      </c>
      <c r="G2947" s="5">
        <f t="shared" si="633"/>
        <v>1.4626964010031958</v>
      </c>
      <c r="H2947" s="5">
        <f t="shared" si="634"/>
        <v>3.0788554594737132</v>
      </c>
      <c r="I2947">
        <v>1.75</v>
      </c>
      <c r="J2947">
        <v>2.16</v>
      </c>
      <c r="K2947" s="5">
        <f t="shared" si="635"/>
        <v>1.8101851851851851</v>
      </c>
      <c r="L2947" s="5">
        <f t="shared" si="636"/>
        <v>2.2342857142857144</v>
      </c>
      <c r="M2947" s="24">
        <f t="shared" si="639"/>
        <v>0.55242966751918166</v>
      </c>
      <c r="N2947" s="24">
        <f t="shared" si="639"/>
        <v>0.4475703324808184</v>
      </c>
      <c r="O2947">
        <f t="shared" si="640"/>
        <v>1.1964205277320406</v>
      </c>
      <c r="P2947">
        <f t="shared" si="640"/>
        <v>0.7015594036263143</v>
      </c>
      <c r="Q2947" t="s">
        <v>46</v>
      </c>
      <c r="R2947" t="s">
        <v>558</v>
      </c>
      <c r="S2947" t="s">
        <v>141</v>
      </c>
      <c r="T2947" s="75" t="s">
        <v>165</v>
      </c>
      <c r="U2947" s="75" t="s">
        <v>160</v>
      </c>
      <c r="V2947" t="s">
        <v>638</v>
      </c>
      <c r="W2947" s="137" t="s">
        <v>169</v>
      </c>
      <c r="X2947">
        <v>6</v>
      </c>
      <c r="Y2947" t="str">
        <f t="shared" si="637"/>
        <v>Y</v>
      </c>
      <c r="Z2947" s="23">
        <v>100</v>
      </c>
      <c r="AA2947" s="23">
        <f t="shared" si="623"/>
        <v>175</v>
      </c>
      <c r="AB2947" s="23">
        <f t="shared" si="624"/>
        <v>75</v>
      </c>
      <c r="AC2947" s="23">
        <f t="shared" si="625"/>
        <v>175</v>
      </c>
      <c r="AD2947" s="23">
        <f t="shared" si="626"/>
        <v>75</v>
      </c>
      <c r="AE2947" s="23">
        <f t="shared" si="627"/>
        <v>0</v>
      </c>
      <c r="AF2947" s="23">
        <f t="shared" si="628"/>
        <v>-100</v>
      </c>
    </row>
    <row r="2948" spans="1:32" x14ac:dyDescent="0.25">
      <c r="A2948" s="6">
        <v>0.34789160083185122</v>
      </c>
      <c r="B2948" s="6">
        <v>0.65133341002977729</v>
      </c>
      <c r="C2948" s="3">
        <f t="shared" si="638"/>
        <v>2.8744585888503145</v>
      </c>
      <c r="D2948" s="4">
        <f t="shared" si="638"/>
        <v>1.5353119993557256</v>
      </c>
      <c r="E2948" s="132">
        <v>2.8345418589321048E-2</v>
      </c>
      <c r="F2948" s="5">
        <f t="shared" si="632"/>
        <v>1.028345418589321</v>
      </c>
      <c r="G2948" s="5">
        <f t="shared" si="633"/>
        <v>2.7952267174909786</v>
      </c>
      <c r="H2948" s="5">
        <f t="shared" si="634"/>
        <v>1.4929925019375869</v>
      </c>
      <c r="I2948">
        <v>1.85</v>
      </c>
      <c r="J2948">
        <v>2.0499999999999998</v>
      </c>
      <c r="K2948" s="5">
        <f t="shared" si="635"/>
        <v>1.902439024390244</v>
      </c>
      <c r="L2948" s="5">
        <f t="shared" si="636"/>
        <v>2.1081081081081079</v>
      </c>
      <c r="M2948" s="24">
        <f t="shared" si="639"/>
        <v>0.52564102564102555</v>
      </c>
      <c r="N2948" s="24">
        <f t="shared" si="639"/>
        <v>0.47435897435897439</v>
      </c>
      <c r="O2948">
        <f t="shared" si="640"/>
        <v>0.66184255768010736</v>
      </c>
      <c r="P2948">
        <f t="shared" si="640"/>
        <v>1.3730812427654764</v>
      </c>
      <c r="Q2948" t="s">
        <v>540</v>
      </c>
      <c r="R2948" t="s">
        <v>546</v>
      </c>
      <c r="S2948" t="s">
        <v>409</v>
      </c>
      <c r="T2948" s="75" t="s">
        <v>151</v>
      </c>
      <c r="U2948" s="75" t="s">
        <v>166</v>
      </c>
      <c r="V2948" t="s">
        <v>638</v>
      </c>
      <c r="W2948" s="137" t="s">
        <v>172</v>
      </c>
      <c r="X2948">
        <v>5</v>
      </c>
      <c r="Y2948" t="str">
        <f t="shared" si="637"/>
        <v>Y</v>
      </c>
      <c r="Z2948" s="23">
        <v>100</v>
      </c>
      <c r="AA2948" s="23">
        <f t="shared" ref="AA2948:AA3011" si="641">IF(AND(O2948&gt;1,Y2948="Y"),Z2948*I2948,IF(AND(P2948&gt;1,Y2948="N"),Z2948*J2948,0))</f>
        <v>0</v>
      </c>
      <c r="AB2948" s="23">
        <f t="shared" ref="AB2948:AB3011" si="642">AA2948-Z2948</f>
        <v>-100</v>
      </c>
      <c r="AC2948" s="23">
        <f t="shared" ref="AC2948:AC3011" si="643">IF(AND(A2948 &gt; 50%,Y2948 = "Y"),Z2948*I2948,0)</f>
        <v>0</v>
      </c>
      <c r="AD2948" s="23">
        <f t="shared" ref="AD2948:AD3011" si="644">AC2948-Z2948</f>
        <v>-100</v>
      </c>
      <c r="AE2948" s="23">
        <f t="shared" ref="AE2948:AE3011" si="645">IF(AND(B2948 &gt; 50%,Y2948 = "N"),Z2948*J2948,0)</f>
        <v>0</v>
      </c>
      <c r="AF2948" s="23">
        <f t="shared" ref="AF2948:AF3011" si="646">AE2948-Z2948</f>
        <v>-100</v>
      </c>
    </row>
    <row r="2949" spans="1:32" x14ac:dyDescent="0.25">
      <c r="A2949" s="6">
        <v>0.51137356923576494</v>
      </c>
      <c r="B2949" s="6">
        <v>0.48724853056057105</v>
      </c>
      <c r="C2949" s="3">
        <f t="shared" si="638"/>
        <v>1.9555175710283093</v>
      </c>
      <c r="D2949" s="4">
        <f t="shared" si="638"/>
        <v>2.0523407199392008</v>
      </c>
      <c r="E2949" s="132">
        <v>3.2580136626379375E-2</v>
      </c>
      <c r="F2949" s="5">
        <f t="shared" si="632"/>
        <v>1.0325801366263794</v>
      </c>
      <c r="G2949" s="5">
        <f t="shared" si="633"/>
        <v>1.8938167621714364</v>
      </c>
      <c r="H2949" s="5">
        <f t="shared" si="634"/>
        <v>1.987584931320254</v>
      </c>
      <c r="I2949">
        <v>2.2000000000000002</v>
      </c>
      <c r="J2949">
        <v>1.73</v>
      </c>
      <c r="K2949" s="5">
        <f t="shared" si="635"/>
        <v>2.2716763005780347</v>
      </c>
      <c r="L2949" s="5">
        <f t="shared" si="636"/>
        <v>1.7863636363636364</v>
      </c>
      <c r="M2949" s="24">
        <f t="shared" si="639"/>
        <v>0.44020356234096691</v>
      </c>
      <c r="N2949" s="24">
        <f t="shared" si="639"/>
        <v>0.55979643765903309</v>
      </c>
      <c r="O2949">
        <f t="shared" si="640"/>
        <v>1.1616752179748882</v>
      </c>
      <c r="P2949">
        <f t="shared" si="640"/>
        <v>0.87040305686502006</v>
      </c>
      <c r="Q2949" t="s">
        <v>300</v>
      </c>
      <c r="R2949" t="s">
        <v>291</v>
      </c>
      <c r="S2949" t="s">
        <v>142</v>
      </c>
      <c r="T2949" s="75" t="s">
        <v>155</v>
      </c>
      <c r="U2949" s="75" t="s">
        <v>161</v>
      </c>
      <c r="V2949" t="s">
        <v>638</v>
      </c>
      <c r="W2949" s="137" t="s">
        <v>150</v>
      </c>
      <c r="X2949">
        <v>4</v>
      </c>
      <c r="Y2949" t="str">
        <f t="shared" si="637"/>
        <v>Y</v>
      </c>
      <c r="Z2949" s="23">
        <v>100</v>
      </c>
      <c r="AA2949" s="23">
        <f t="shared" si="641"/>
        <v>220.00000000000003</v>
      </c>
      <c r="AB2949" s="23">
        <f t="shared" si="642"/>
        <v>120.00000000000003</v>
      </c>
      <c r="AC2949" s="23">
        <f t="shared" si="643"/>
        <v>220.00000000000003</v>
      </c>
      <c r="AD2949" s="23">
        <f t="shared" si="644"/>
        <v>120.00000000000003</v>
      </c>
      <c r="AE2949" s="23">
        <f t="shared" si="645"/>
        <v>0</v>
      </c>
      <c r="AF2949" s="23">
        <f t="shared" si="646"/>
        <v>-100</v>
      </c>
    </row>
    <row r="2950" spans="1:32" x14ac:dyDescent="0.25">
      <c r="A2950" s="6">
        <v>0.20418606733362329</v>
      </c>
      <c r="B2950" s="6">
        <v>0.79565512475747879</v>
      </c>
      <c r="C2950" s="3">
        <f t="shared" si="638"/>
        <v>4.8974938058142916</v>
      </c>
      <c r="D2950" s="4">
        <f t="shared" si="638"/>
        <v>1.2568259398879722</v>
      </c>
      <c r="E2950" s="132">
        <v>3.0357331084642114E-2</v>
      </c>
      <c r="F2950" s="5">
        <f t="shared" si="632"/>
        <v>1.0303573310846421</v>
      </c>
      <c r="G2950" s="5">
        <f t="shared" si="633"/>
        <v>4.7531993591570521</v>
      </c>
      <c r="H2950" s="5">
        <f t="shared" si="634"/>
        <v>1.2197961832958766</v>
      </c>
      <c r="I2950">
        <v>2.12</v>
      </c>
      <c r="J2950">
        <v>1.79</v>
      </c>
      <c r="K2950" s="5">
        <f t="shared" si="635"/>
        <v>2.1843575418994412</v>
      </c>
      <c r="L2950" s="5">
        <f t="shared" si="636"/>
        <v>1.8443396226415094</v>
      </c>
      <c r="M2950" s="24">
        <f t="shared" si="639"/>
        <v>0.45780051150895146</v>
      </c>
      <c r="N2950" s="24">
        <f t="shared" si="639"/>
        <v>0.5421994884910486</v>
      </c>
      <c r="O2950">
        <f t="shared" si="640"/>
        <v>0.44601537613098724</v>
      </c>
      <c r="P2950">
        <f t="shared" si="640"/>
        <v>1.4674582725479912</v>
      </c>
      <c r="Q2950" t="s">
        <v>22</v>
      </c>
      <c r="R2950" t="s">
        <v>114</v>
      </c>
      <c r="S2950" t="s">
        <v>146</v>
      </c>
      <c r="T2950" s="75" t="s">
        <v>154</v>
      </c>
      <c r="U2950" s="75" t="s">
        <v>160</v>
      </c>
      <c r="V2950" t="s">
        <v>638</v>
      </c>
      <c r="W2950" s="137" t="s">
        <v>150</v>
      </c>
      <c r="X2950">
        <v>4</v>
      </c>
      <c r="Y2950" t="str">
        <f t="shared" si="637"/>
        <v>Y</v>
      </c>
      <c r="Z2950" s="23">
        <v>100</v>
      </c>
      <c r="AA2950" s="23">
        <f t="shared" si="641"/>
        <v>0</v>
      </c>
      <c r="AB2950" s="23">
        <f t="shared" si="642"/>
        <v>-100</v>
      </c>
      <c r="AC2950" s="23">
        <f t="shared" si="643"/>
        <v>0</v>
      </c>
      <c r="AD2950" s="23">
        <f t="shared" si="644"/>
        <v>-100</v>
      </c>
      <c r="AE2950" s="23">
        <f t="shared" si="645"/>
        <v>0</v>
      </c>
      <c r="AF2950" s="23">
        <f t="shared" si="646"/>
        <v>-100</v>
      </c>
    </row>
    <row r="2951" spans="1:32" x14ac:dyDescent="0.25">
      <c r="A2951" s="6">
        <v>0.6858668646440913</v>
      </c>
      <c r="B2951" s="6">
        <v>0.3006428845342311</v>
      </c>
      <c r="C2951" s="3">
        <f t="shared" si="638"/>
        <v>1.4580089104011724</v>
      </c>
      <c r="D2951" s="4">
        <f t="shared" si="638"/>
        <v>3.3262054465358228</v>
      </c>
      <c r="E2951" s="132">
        <v>3.2492411802756749E-2</v>
      </c>
      <c r="F2951" s="5">
        <f t="shared" si="632"/>
        <v>1.0324924118027567</v>
      </c>
      <c r="G2951" s="5">
        <f t="shared" si="633"/>
        <v>1.4121255456545716</v>
      </c>
      <c r="H2951" s="5">
        <f t="shared" si="634"/>
        <v>3.2215301618809842</v>
      </c>
      <c r="I2951">
        <v>2.61</v>
      </c>
      <c r="J2951">
        <v>1.54</v>
      </c>
      <c r="K2951" s="5">
        <f t="shared" si="635"/>
        <v>2.6948051948051952</v>
      </c>
      <c r="L2951" s="5">
        <f t="shared" si="636"/>
        <v>1.5900383141762455</v>
      </c>
      <c r="M2951" s="24">
        <f t="shared" si="639"/>
        <v>0.37108433734939755</v>
      </c>
      <c r="N2951" s="24">
        <f t="shared" si="639"/>
        <v>0.62891566265060228</v>
      </c>
      <c r="O2951">
        <f t="shared" si="640"/>
        <v>1.8482775897876487</v>
      </c>
      <c r="P2951">
        <f t="shared" si="640"/>
        <v>0.47803370529389244</v>
      </c>
      <c r="Q2951" t="s">
        <v>351</v>
      </c>
      <c r="R2951" t="s">
        <v>389</v>
      </c>
      <c r="S2951" t="s">
        <v>349</v>
      </c>
      <c r="T2951" s="75" t="s">
        <v>155</v>
      </c>
      <c r="U2951" s="75" t="s">
        <v>161</v>
      </c>
      <c r="V2951" t="s">
        <v>638</v>
      </c>
      <c r="W2951" s="137" t="s">
        <v>151</v>
      </c>
      <c r="X2951">
        <v>2</v>
      </c>
      <c r="Y2951" t="str">
        <f t="shared" si="637"/>
        <v>N</v>
      </c>
      <c r="Z2951" s="23">
        <v>100</v>
      </c>
      <c r="AA2951" s="23">
        <f t="shared" si="641"/>
        <v>0</v>
      </c>
      <c r="AB2951" s="23">
        <f t="shared" si="642"/>
        <v>-100</v>
      </c>
      <c r="AC2951" s="23">
        <f t="shared" si="643"/>
        <v>0</v>
      </c>
      <c r="AD2951" s="23">
        <f t="shared" si="644"/>
        <v>-100</v>
      </c>
      <c r="AE2951" s="23">
        <f t="shared" si="645"/>
        <v>0</v>
      </c>
      <c r="AF2951" s="23">
        <f t="shared" si="646"/>
        <v>-100</v>
      </c>
    </row>
    <row r="2952" spans="1:32" x14ac:dyDescent="0.25">
      <c r="A2952" s="6">
        <v>0.47325871466718711</v>
      </c>
      <c r="B2952" s="6">
        <v>0.52591237192292206</v>
      </c>
      <c r="C2952" s="3">
        <f t="shared" si="638"/>
        <v>2.1130091618138223</v>
      </c>
      <c r="D2952" s="4">
        <f t="shared" si="638"/>
        <v>1.9014574544874188</v>
      </c>
      <c r="E2952" s="132">
        <v>3.2221709953383471E-2</v>
      </c>
      <c r="F2952" s="5">
        <f t="shared" si="632"/>
        <v>1.0322217099533835</v>
      </c>
      <c r="G2952" s="5">
        <f t="shared" si="633"/>
        <v>2.0470497194921897</v>
      </c>
      <c r="H2952" s="5">
        <f t="shared" si="634"/>
        <v>1.8421017850644616</v>
      </c>
      <c r="I2952">
        <v>2.41</v>
      </c>
      <c r="J2952">
        <v>1.62</v>
      </c>
      <c r="K2952" s="5">
        <f t="shared" si="635"/>
        <v>2.4876543209876543</v>
      </c>
      <c r="L2952" s="5">
        <f t="shared" si="636"/>
        <v>1.6721991701244814</v>
      </c>
      <c r="M2952" s="24">
        <f t="shared" si="639"/>
        <v>0.40198511166253104</v>
      </c>
      <c r="N2952" s="24">
        <f t="shared" si="639"/>
        <v>0.59801488833746896</v>
      </c>
      <c r="O2952">
        <f t="shared" si="640"/>
        <v>1.1773040864868916</v>
      </c>
      <c r="P2952">
        <f t="shared" si="640"/>
        <v>0.87943023188770786</v>
      </c>
      <c r="Q2952" t="s">
        <v>352</v>
      </c>
      <c r="R2952" t="s">
        <v>382</v>
      </c>
      <c r="S2952" t="s">
        <v>349</v>
      </c>
      <c r="T2952" s="75" t="s">
        <v>151</v>
      </c>
      <c r="U2952" s="75" t="s">
        <v>166</v>
      </c>
      <c r="V2952" t="s">
        <v>638</v>
      </c>
      <c r="W2952" s="137" t="s">
        <v>151</v>
      </c>
      <c r="X2952">
        <v>2</v>
      </c>
      <c r="Y2952" t="str">
        <f t="shared" si="637"/>
        <v>N</v>
      </c>
      <c r="Z2952" s="23">
        <v>100</v>
      </c>
      <c r="AA2952" s="23">
        <f t="shared" si="641"/>
        <v>0</v>
      </c>
      <c r="AB2952" s="23">
        <f t="shared" si="642"/>
        <v>-100</v>
      </c>
      <c r="AC2952" s="23">
        <f t="shared" si="643"/>
        <v>0</v>
      </c>
      <c r="AD2952" s="23">
        <f t="shared" si="644"/>
        <v>-100</v>
      </c>
      <c r="AE2952" s="23">
        <f t="shared" si="645"/>
        <v>162</v>
      </c>
      <c r="AF2952" s="23">
        <f t="shared" si="646"/>
        <v>62</v>
      </c>
    </row>
    <row r="2953" spans="1:32" x14ac:dyDescent="0.25">
      <c r="A2953" s="6">
        <v>0.32263752661572681</v>
      </c>
      <c r="B2953" s="6">
        <v>0.67524478042775737</v>
      </c>
      <c r="C2953" s="3">
        <f t="shared" si="638"/>
        <v>3.0994534655946482</v>
      </c>
      <c r="D2953" s="4">
        <f t="shared" si="638"/>
        <v>1.4809444352409731</v>
      </c>
      <c r="E2953" s="132">
        <v>2.9808863239265015E-2</v>
      </c>
      <c r="F2953" s="5">
        <f t="shared" si="632"/>
        <v>1.029808863239265</v>
      </c>
      <c r="G2953" s="5">
        <f t="shared" si="633"/>
        <v>3.0097366377730657</v>
      </c>
      <c r="H2953" s="5">
        <f t="shared" si="634"/>
        <v>1.4380769947761574</v>
      </c>
      <c r="I2953">
        <v>1.87</v>
      </c>
      <c r="J2953">
        <v>2.02</v>
      </c>
      <c r="K2953" s="5">
        <f t="shared" si="635"/>
        <v>1.9257425742574257</v>
      </c>
      <c r="L2953" s="5">
        <f t="shared" si="636"/>
        <v>2.0802139037433154</v>
      </c>
      <c r="M2953" s="24">
        <f t="shared" si="639"/>
        <v>0.51928020565552702</v>
      </c>
      <c r="N2953" s="24">
        <f t="shared" si="639"/>
        <v>0.48071979434447304</v>
      </c>
      <c r="O2953">
        <f t="shared" si="640"/>
        <v>0.62131682105701846</v>
      </c>
      <c r="P2953">
        <f t="shared" si="640"/>
        <v>1.4046535806759231</v>
      </c>
      <c r="Q2953" t="s">
        <v>548</v>
      </c>
      <c r="R2953" t="s">
        <v>79</v>
      </c>
      <c r="S2953" t="s">
        <v>147</v>
      </c>
      <c r="T2953" s="75" t="s">
        <v>170</v>
      </c>
      <c r="U2953" s="75" t="s">
        <v>160</v>
      </c>
      <c r="V2953" t="s">
        <v>638</v>
      </c>
      <c r="W2953" s="137" t="s">
        <v>149</v>
      </c>
      <c r="X2953">
        <v>0</v>
      </c>
      <c r="Y2953" t="str">
        <f t="shared" si="637"/>
        <v>N</v>
      </c>
      <c r="Z2953" s="23">
        <v>100</v>
      </c>
      <c r="AA2953" s="23">
        <f t="shared" si="641"/>
        <v>202</v>
      </c>
      <c r="AB2953" s="23">
        <f t="shared" si="642"/>
        <v>102</v>
      </c>
      <c r="AC2953" s="23">
        <f t="shared" si="643"/>
        <v>0</v>
      </c>
      <c r="AD2953" s="23">
        <f t="shared" si="644"/>
        <v>-100</v>
      </c>
      <c r="AE2953" s="23">
        <f t="shared" si="645"/>
        <v>202</v>
      </c>
      <c r="AF2953" s="23">
        <f t="shared" si="646"/>
        <v>102</v>
      </c>
    </row>
    <row r="2954" spans="1:32" x14ac:dyDescent="0.25">
      <c r="A2954" s="6">
        <v>0.56917832708867477</v>
      </c>
      <c r="B2954" s="6">
        <v>0.42363055365301894</v>
      </c>
      <c r="C2954" s="3">
        <f t="shared" si="638"/>
        <v>1.7569186183088901</v>
      </c>
      <c r="D2954" s="4">
        <f t="shared" si="638"/>
        <v>2.3605473953114942</v>
      </c>
      <c r="E2954" s="132">
        <v>3.3255418614534626E-2</v>
      </c>
      <c r="F2954" s="5">
        <f t="shared" si="632"/>
        <v>1.0332554186145346</v>
      </c>
      <c r="G2954" s="5">
        <f t="shared" si="633"/>
        <v>1.7003720345011077</v>
      </c>
      <c r="H2954" s="5">
        <f t="shared" si="634"/>
        <v>2.2845729650048106</v>
      </c>
      <c r="I2954">
        <v>1.81</v>
      </c>
      <c r="J2954">
        <v>2.08</v>
      </c>
      <c r="K2954" s="5">
        <f t="shared" si="635"/>
        <v>1.8701923076923077</v>
      </c>
      <c r="L2954" s="5">
        <f t="shared" si="636"/>
        <v>2.1491712707182322</v>
      </c>
      <c r="M2954" s="24">
        <f t="shared" si="639"/>
        <v>0.53470437017994854</v>
      </c>
      <c r="N2954" s="24">
        <f t="shared" si="639"/>
        <v>0.46529562982005135</v>
      </c>
      <c r="O2954">
        <f t="shared" si="640"/>
        <v>1.0644729290264159</v>
      </c>
      <c r="P2954">
        <f t="shared" si="640"/>
        <v>0.91045461530952687</v>
      </c>
      <c r="Q2954" t="s">
        <v>133</v>
      </c>
      <c r="R2954" t="s">
        <v>544</v>
      </c>
      <c r="S2954" t="s">
        <v>147</v>
      </c>
      <c r="T2954" s="75" t="s">
        <v>162</v>
      </c>
      <c r="U2954" s="75" t="s">
        <v>160</v>
      </c>
      <c r="V2954" t="s">
        <v>638</v>
      </c>
      <c r="W2954" s="137" t="s">
        <v>149</v>
      </c>
      <c r="X2954">
        <v>0</v>
      </c>
      <c r="Y2954" t="str">
        <f t="shared" si="637"/>
        <v>N</v>
      </c>
      <c r="Z2954" s="23">
        <v>100</v>
      </c>
      <c r="AA2954" s="23">
        <f t="shared" si="641"/>
        <v>0</v>
      </c>
      <c r="AB2954" s="23">
        <f t="shared" si="642"/>
        <v>-100</v>
      </c>
      <c r="AC2954" s="23">
        <f t="shared" si="643"/>
        <v>0</v>
      </c>
      <c r="AD2954" s="23">
        <f t="shared" si="644"/>
        <v>-100</v>
      </c>
      <c r="AE2954" s="23">
        <f t="shared" si="645"/>
        <v>0</v>
      </c>
      <c r="AF2954" s="23">
        <f t="shared" si="646"/>
        <v>-100</v>
      </c>
    </row>
    <row r="2955" spans="1:32" x14ac:dyDescent="0.25">
      <c r="A2955" s="6">
        <v>0.27118307593870289</v>
      </c>
      <c r="B2955" s="6">
        <v>0.72871371799884044</v>
      </c>
      <c r="C2955" s="3">
        <f t="shared" si="638"/>
        <v>3.6875457531355531</v>
      </c>
      <c r="D2955" s="4">
        <f t="shared" si="638"/>
        <v>1.3722810142042519</v>
      </c>
      <c r="E2955" s="132">
        <v>4.1694924449990456E-2</v>
      </c>
      <c r="F2955" s="5">
        <f t="shared" si="632"/>
        <v>1.0416949244499905</v>
      </c>
      <c r="G2955" s="5">
        <f t="shared" si="633"/>
        <v>3.5399478931728101</v>
      </c>
      <c r="H2955" s="5">
        <f t="shared" si="634"/>
        <v>1.317354037151337</v>
      </c>
      <c r="I2955">
        <v>1.91</v>
      </c>
      <c r="J2955">
        <v>1.93</v>
      </c>
      <c r="K2955" s="5">
        <f t="shared" si="635"/>
        <v>1.9896373056994816</v>
      </c>
      <c r="L2955" s="5">
        <f t="shared" si="636"/>
        <v>2.0104712041884816</v>
      </c>
      <c r="M2955" s="24">
        <f t="shared" si="639"/>
        <v>0.50260416666666674</v>
      </c>
      <c r="N2955" s="24">
        <f t="shared" si="639"/>
        <v>0.49739583333333337</v>
      </c>
      <c r="O2955">
        <f t="shared" si="640"/>
        <v>0.53955596456197874</v>
      </c>
      <c r="P2955">
        <f t="shared" si="640"/>
        <v>1.4650579461337943</v>
      </c>
      <c r="Q2955" t="s">
        <v>516</v>
      </c>
      <c r="R2955" t="s">
        <v>423</v>
      </c>
      <c r="S2955" t="s">
        <v>186</v>
      </c>
      <c r="T2955" s="75" t="s">
        <v>151</v>
      </c>
      <c r="U2955" s="75" t="s">
        <v>166</v>
      </c>
      <c r="V2955" t="s">
        <v>639</v>
      </c>
      <c r="W2955" s="137" t="s">
        <v>170</v>
      </c>
      <c r="X2955">
        <v>2</v>
      </c>
      <c r="Y2955" t="str">
        <f t="shared" si="637"/>
        <v>N</v>
      </c>
      <c r="Z2955" s="23">
        <v>100</v>
      </c>
      <c r="AA2955" s="23">
        <f t="shared" si="641"/>
        <v>193</v>
      </c>
      <c r="AB2955" s="23">
        <f t="shared" si="642"/>
        <v>93</v>
      </c>
      <c r="AC2955" s="23">
        <f t="shared" si="643"/>
        <v>0</v>
      </c>
      <c r="AD2955" s="23">
        <f t="shared" si="644"/>
        <v>-100</v>
      </c>
      <c r="AE2955" s="23">
        <f t="shared" si="645"/>
        <v>193</v>
      </c>
      <c r="AF2955" s="23">
        <f t="shared" si="646"/>
        <v>93</v>
      </c>
    </row>
    <row r="2956" spans="1:32" x14ac:dyDescent="0.25">
      <c r="A2956" s="6">
        <v>0.43648862398478577</v>
      </c>
      <c r="B2956" s="6">
        <v>0.56201776173535989</v>
      </c>
      <c r="C2956" s="3">
        <f t="shared" si="638"/>
        <v>2.2910104526226003</v>
      </c>
      <c r="D2956" s="4">
        <f t="shared" si="638"/>
        <v>1.7793031965969699</v>
      </c>
      <c r="E2956" s="132">
        <v>4.7232888483123459E-2</v>
      </c>
      <c r="F2956" s="5">
        <f t="shared" si="632"/>
        <v>1.0472328884831235</v>
      </c>
      <c r="G2956" s="5">
        <f t="shared" si="633"/>
        <v>2.1876800068235451</v>
      </c>
      <c r="H2956" s="5">
        <f t="shared" si="634"/>
        <v>1.6990520601145578</v>
      </c>
      <c r="I2956">
        <v>1.67</v>
      </c>
      <c r="J2956">
        <v>2.23</v>
      </c>
      <c r="K2956" s="5">
        <f t="shared" si="635"/>
        <v>1.7488789237668161</v>
      </c>
      <c r="L2956" s="5">
        <f t="shared" si="636"/>
        <v>2.3353293413173652</v>
      </c>
      <c r="M2956" s="24">
        <f t="shared" si="639"/>
        <v>0.57179487179487176</v>
      </c>
      <c r="N2956" s="24">
        <f t="shared" si="639"/>
        <v>0.42820512820512818</v>
      </c>
      <c r="O2956">
        <f t="shared" si="640"/>
        <v>0.76336575495097059</v>
      </c>
      <c r="P2956">
        <f t="shared" si="640"/>
        <v>1.312496569322098</v>
      </c>
      <c r="Q2956" t="s">
        <v>395</v>
      </c>
      <c r="R2956" t="s">
        <v>417</v>
      </c>
      <c r="S2956" t="s">
        <v>186</v>
      </c>
      <c r="T2956" s="75" t="s">
        <v>155</v>
      </c>
      <c r="U2956" s="75" t="s">
        <v>161</v>
      </c>
      <c r="V2956" t="s">
        <v>639</v>
      </c>
      <c r="W2956" s="137" t="s">
        <v>165</v>
      </c>
      <c r="X2956">
        <v>4</v>
      </c>
      <c r="Y2956" t="str">
        <f t="shared" si="637"/>
        <v>Y</v>
      </c>
      <c r="Z2956" s="23">
        <v>100</v>
      </c>
      <c r="AA2956" s="23">
        <f t="shared" si="641"/>
        <v>0</v>
      </c>
      <c r="AB2956" s="23">
        <f t="shared" si="642"/>
        <v>-100</v>
      </c>
      <c r="AC2956" s="23">
        <f t="shared" si="643"/>
        <v>0</v>
      </c>
      <c r="AD2956" s="23">
        <f t="shared" si="644"/>
        <v>-100</v>
      </c>
      <c r="AE2956" s="23">
        <f t="shared" si="645"/>
        <v>0</v>
      </c>
      <c r="AF2956" s="23">
        <f t="shared" si="646"/>
        <v>-100</v>
      </c>
    </row>
    <row r="2957" spans="1:32" x14ac:dyDescent="0.25">
      <c r="A2957" s="6">
        <v>0.35630367485390424</v>
      </c>
      <c r="B2957" s="6">
        <v>0.64343960329348093</v>
      </c>
      <c r="C2957" s="3">
        <f t="shared" si="638"/>
        <v>2.80659468474478</v>
      </c>
      <c r="D2957" s="4">
        <f t="shared" si="638"/>
        <v>1.5541474209567536</v>
      </c>
      <c r="E2957" s="132">
        <v>4.8951048951048959E-2</v>
      </c>
      <c r="F2957" s="5">
        <f t="shared" si="632"/>
        <v>1.048951048951049</v>
      </c>
      <c r="G2957" s="5">
        <f t="shared" si="633"/>
        <v>2.675620266123357</v>
      </c>
      <c r="H2957" s="5">
        <f t="shared" si="634"/>
        <v>1.4816205413121051</v>
      </c>
      <c r="I2957">
        <v>1.76</v>
      </c>
      <c r="J2957">
        <v>2.08</v>
      </c>
      <c r="K2957" s="5">
        <f t="shared" si="635"/>
        <v>1.8461538461538463</v>
      </c>
      <c r="L2957" s="5">
        <f t="shared" si="636"/>
        <v>2.1818181818181821</v>
      </c>
      <c r="M2957" s="24">
        <f t="shared" si="639"/>
        <v>0.54166666666666663</v>
      </c>
      <c r="N2957" s="24">
        <f t="shared" si="639"/>
        <v>0.45833333333333326</v>
      </c>
      <c r="O2957">
        <f t="shared" si="640"/>
        <v>0.65779139973028478</v>
      </c>
      <c r="P2957">
        <f t="shared" si="640"/>
        <v>1.4038682253675947</v>
      </c>
      <c r="Q2957" t="s">
        <v>185</v>
      </c>
      <c r="R2957" t="s">
        <v>396</v>
      </c>
      <c r="S2957" t="s">
        <v>186</v>
      </c>
      <c r="T2957" s="75" t="s">
        <v>151</v>
      </c>
      <c r="U2957" s="75" t="s">
        <v>166</v>
      </c>
      <c r="V2957" t="s">
        <v>639</v>
      </c>
      <c r="W2957" s="137" t="s">
        <v>150</v>
      </c>
      <c r="X2957">
        <v>4</v>
      </c>
      <c r="Y2957" t="str">
        <f t="shared" si="637"/>
        <v>Y</v>
      </c>
      <c r="Z2957" s="23">
        <v>100</v>
      </c>
      <c r="AA2957" s="23">
        <f t="shared" si="641"/>
        <v>0</v>
      </c>
      <c r="AB2957" s="23">
        <f t="shared" si="642"/>
        <v>-100</v>
      </c>
      <c r="AC2957" s="23">
        <f t="shared" si="643"/>
        <v>0</v>
      </c>
      <c r="AD2957" s="23">
        <f t="shared" si="644"/>
        <v>-100</v>
      </c>
      <c r="AE2957" s="23">
        <f t="shared" si="645"/>
        <v>0</v>
      </c>
      <c r="AF2957" s="23">
        <f t="shared" si="646"/>
        <v>-100</v>
      </c>
    </row>
    <row r="2958" spans="1:32" x14ac:dyDescent="0.25">
      <c r="A2958" s="6">
        <v>0.29334147144680744</v>
      </c>
      <c r="B2958" s="6">
        <v>0.70628981543698488</v>
      </c>
      <c r="C2958" s="3">
        <f t="shared" si="638"/>
        <v>3.4089963313671223</v>
      </c>
      <c r="D2958" s="4">
        <f t="shared" si="638"/>
        <v>1.4158493838415258</v>
      </c>
      <c r="E2958" s="132">
        <v>4.6650717703349276E-2</v>
      </c>
      <c r="F2958" s="5">
        <f t="shared" si="632"/>
        <v>1.0466507177033493</v>
      </c>
      <c r="G2958" s="5">
        <f t="shared" si="633"/>
        <v>3.2570524948833306</v>
      </c>
      <c r="H2958" s="5">
        <f t="shared" si="634"/>
        <v>1.3527429541617322</v>
      </c>
      <c r="I2958">
        <v>1.76</v>
      </c>
      <c r="J2958">
        <v>2.09</v>
      </c>
      <c r="K2958" s="5">
        <f t="shared" si="635"/>
        <v>1.8421052631578947</v>
      </c>
      <c r="L2958" s="5">
        <f t="shared" si="636"/>
        <v>2.1875</v>
      </c>
      <c r="M2958" s="24">
        <f t="shared" si="639"/>
        <v>0.54285714285714282</v>
      </c>
      <c r="N2958" s="24">
        <f t="shared" si="639"/>
        <v>0.45714285714285713</v>
      </c>
      <c r="O2958">
        <f t="shared" si="640"/>
        <v>0.54036586845464529</v>
      </c>
      <c r="P2958">
        <f t="shared" si="640"/>
        <v>1.5450089712684041</v>
      </c>
      <c r="Q2958" t="s">
        <v>398</v>
      </c>
      <c r="R2958" t="s">
        <v>422</v>
      </c>
      <c r="S2958" t="s">
        <v>186</v>
      </c>
      <c r="T2958" s="75" t="s">
        <v>151</v>
      </c>
      <c r="U2958" s="75" t="s">
        <v>166</v>
      </c>
      <c r="V2958" t="s">
        <v>639</v>
      </c>
      <c r="W2958" s="137" t="s">
        <v>178</v>
      </c>
      <c r="X2958">
        <v>4</v>
      </c>
      <c r="Y2958" t="str">
        <f t="shared" si="637"/>
        <v>Y</v>
      </c>
      <c r="Z2958" s="23">
        <v>100</v>
      </c>
      <c r="AA2958" s="23">
        <f t="shared" si="641"/>
        <v>0</v>
      </c>
      <c r="AB2958" s="23">
        <f t="shared" si="642"/>
        <v>-100</v>
      </c>
      <c r="AC2958" s="23">
        <f t="shared" si="643"/>
        <v>0</v>
      </c>
      <c r="AD2958" s="23">
        <f t="shared" si="644"/>
        <v>-100</v>
      </c>
      <c r="AE2958" s="23">
        <f t="shared" si="645"/>
        <v>0</v>
      </c>
      <c r="AF2958" s="23">
        <f t="shared" si="646"/>
        <v>-100</v>
      </c>
    </row>
    <row r="2959" spans="1:32" x14ac:dyDescent="0.25">
      <c r="A2959" s="6">
        <v>9.7932193099159057E-2</v>
      </c>
      <c r="B2959" s="6">
        <v>0.90206209706109508</v>
      </c>
      <c r="C2959" s="3">
        <f t="shared" si="638"/>
        <v>10.211146798147084</v>
      </c>
      <c r="D2959" s="4">
        <f t="shared" si="638"/>
        <v>1.1085711319187284</v>
      </c>
      <c r="E2959" s="132">
        <v>2.2564236337550447E-2</v>
      </c>
      <c r="F2959" s="5">
        <f t="shared" si="632"/>
        <v>1.0225642363375504</v>
      </c>
      <c r="G2959" s="5">
        <f t="shared" si="633"/>
        <v>9.9858242986471559</v>
      </c>
      <c r="H2959" s="5">
        <f t="shared" si="634"/>
        <v>1.0841090393393993</v>
      </c>
      <c r="I2959">
        <v>2.0499999999999998</v>
      </c>
      <c r="J2959">
        <v>1.87</v>
      </c>
      <c r="K2959" s="5">
        <f t="shared" si="635"/>
        <v>2.0962566844919781</v>
      </c>
      <c r="L2959" s="5">
        <f t="shared" si="636"/>
        <v>1.9121951219512194</v>
      </c>
      <c r="M2959" s="24">
        <f t="shared" si="639"/>
        <v>0.47704081632653073</v>
      </c>
      <c r="N2959" s="24">
        <f t="shared" si="639"/>
        <v>0.52295918367346939</v>
      </c>
      <c r="O2959">
        <f t="shared" si="640"/>
        <v>0.20529101441107137</v>
      </c>
      <c r="P2959">
        <f t="shared" si="640"/>
        <v>1.7249187416973137</v>
      </c>
      <c r="Q2959" t="s">
        <v>318</v>
      </c>
      <c r="R2959" t="s">
        <v>311</v>
      </c>
      <c r="S2959" t="s">
        <v>305</v>
      </c>
      <c r="T2959" s="75" t="s">
        <v>154</v>
      </c>
      <c r="U2959" s="75" t="s">
        <v>160</v>
      </c>
      <c r="V2959" t="s">
        <v>639</v>
      </c>
      <c r="W2959" s="137" t="s">
        <v>162</v>
      </c>
      <c r="X2959">
        <v>3</v>
      </c>
      <c r="Y2959" t="str">
        <f t="shared" si="637"/>
        <v>Y</v>
      </c>
      <c r="Z2959" s="23">
        <v>100</v>
      </c>
      <c r="AA2959" s="23">
        <f t="shared" si="641"/>
        <v>0</v>
      </c>
      <c r="AB2959" s="23">
        <f t="shared" si="642"/>
        <v>-100</v>
      </c>
      <c r="AC2959" s="23">
        <f t="shared" si="643"/>
        <v>0</v>
      </c>
      <c r="AD2959" s="23">
        <f t="shared" si="644"/>
        <v>-100</v>
      </c>
      <c r="AE2959" s="23">
        <f t="shared" si="645"/>
        <v>0</v>
      </c>
      <c r="AF2959" s="23">
        <f t="shared" si="646"/>
        <v>-100</v>
      </c>
    </row>
    <row r="2960" spans="1:32" x14ac:dyDescent="0.25">
      <c r="A2960" s="6">
        <v>0.48612594806287041</v>
      </c>
      <c r="B2960" s="6">
        <v>0.50907371058550144</v>
      </c>
      <c r="C2960" s="3">
        <f t="shared" si="638"/>
        <v>2.0570800715016975</v>
      </c>
      <c r="D2960" s="4">
        <f t="shared" si="638"/>
        <v>1.9643520755567383</v>
      </c>
      <c r="E2960" s="132">
        <v>2.9789419619928204E-2</v>
      </c>
      <c r="F2960" s="5">
        <f t="shared" si="632"/>
        <v>1.0297894196199282</v>
      </c>
      <c r="G2960" s="5">
        <f t="shared" si="633"/>
        <v>1.9975735158173589</v>
      </c>
      <c r="H2960" s="5">
        <f t="shared" si="634"/>
        <v>1.9075279257401343</v>
      </c>
      <c r="I2960">
        <v>1.65</v>
      </c>
      <c r="J2960">
        <v>2.36</v>
      </c>
      <c r="K2960" s="5">
        <f t="shared" si="635"/>
        <v>1.6991525423728815</v>
      </c>
      <c r="L2960" s="5">
        <f t="shared" si="636"/>
        <v>2.4303030303030306</v>
      </c>
      <c r="M2960" s="24">
        <f t="shared" si="639"/>
        <v>0.58852867830423938</v>
      </c>
      <c r="N2960" s="24">
        <f t="shared" si="639"/>
        <v>0.41147132169576056</v>
      </c>
      <c r="O2960">
        <f t="shared" si="640"/>
        <v>0.82600214056445365</v>
      </c>
      <c r="P2960">
        <f t="shared" si="640"/>
        <v>1.2372033814835519</v>
      </c>
      <c r="Q2960" t="s">
        <v>308</v>
      </c>
      <c r="R2960" t="s">
        <v>443</v>
      </c>
      <c r="S2960" t="s">
        <v>305</v>
      </c>
      <c r="T2960" s="75" t="s">
        <v>162</v>
      </c>
      <c r="U2960" s="75" t="s">
        <v>160</v>
      </c>
      <c r="V2960" t="s">
        <v>639</v>
      </c>
      <c r="W2960" s="137" t="s">
        <v>175</v>
      </c>
      <c r="X2960">
        <v>5</v>
      </c>
      <c r="Y2960" t="str">
        <f t="shared" si="637"/>
        <v>Y</v>
      </c>
      <c r="Z2960" s="23">
        <v>100</v>
      </c>
      <c r="AA2960" s="23">
        <f t="shared" si="641"/>
        <v>0</v>
      </c>
      <c r="AB2960" s="23">
        <f t="shared" si="642"/>
        <v>-100</v>
      </c>
      <c r="AC2960" s="23">
        <f t="shared" si="643"/>
        <v>0</v>
      </c>
      <c r="AD2960" s="23">
        <f t="shared" si="644"/>
        <v>-100</v>
      </c>
      <c r="AE2960" s="23">
        <f t="shared" si="645"/>
        <v>0</v>
      </c>
      <c r="AF2960" s="23">
        <f t="shared" si="646"/>
        <v>-100</v>
      </c>
    </row>
    <row r="2961" spans="1:32" x14ac:dyDescent="0.25">
      <c r="A2961" s="6">
        <v>0.27691922816315551</v>
      </c>
      <c r="B2961" s="6">
        <v>0.72285791103682728</v>
      </c>
      <c r="C2961" s="3">
        <f t="shared" si="638"/>
        <v>3.6111613001131837</v>
      </c>
      <c r="D2961" s="4">
        <f t="shared" si="638"/>
        <v>1.3833977393505392</v>
      </c>
      <c r="E2961" s="132">
        <v>3.0643462560810519E-2</v>
      </c>
      <c r="F2961" s="5">
        <f t="shared" si="632"/>
        <v>1.0306434625608105</v>
      </c>
      <c r="G2961" s="5">
        <f t="shared" si="633"/>
        <v>3.5037929519686992</v>
      </c>
      <c r="H2961" s="5">
        <f t="shared" si="634"/>
        <v>1.3422660596063456</v>
      </c>
      <c r="I2961">
        <v>1.57</v>
      </c>
      <c r="J2961">
        <v>2.54</v>
      </c>
      <c r="K2961" s="5">
        <f t="shared" si="635"/>
        <v>1.6181102362204727</v>
      </c>
      <c r="L2961" s="5">
        <f t="shared" si="636"/>
        <v>2.6178343949044587</v>
      </c>
      <c r="M2961" s="24">
        <f t="shared" si="639"/>
        <v>0.61800486618004857</v>
      </c>
      <c r="N2961" s="24">
        <f t="shared" si="639"/>
        <v>0.38199513381995132</v>
      </c>
      <c r="O2961">
        <f t="shared" si="640"/>
        <v>0.4480858376970745</v>
      </c>
      <c r="P2961">
        <f t="shared" si="640"/>
        <v>1.8923223021409936</v>
      </c>
      <c r="Q2961" t="s">
        <v>362</v>
      </c>
      <c r="R2961" t="s">
        <v>310</v>
      </c>
      <c r="S2961" t="s">
        <v>305</v>
      </c>
      <c r="T2961" s="75" t="s">
        <v>151</v>
      </c>
      <c r="U2961" s="75" t="s">
        <v>166</v>
      </c>
      <c r="V2961" t="s">
        <v>639</v>
      </c>
      <c r="W2961" s="137" t="s">
        <v>485</v>
      </c>
      <c r="X2961">
        <v>9</v>
      </c>
      <c r="Y2961" t="str">
        <f t="shared" si="637"/>
        <v>Y</v>
      </c>
      <c r="Z2961" s="23">
        <v>100</v>
      </c>
      <c r="AA2961" s="23">
        <f t="shared" si="641"/>
        <v>0</v>
      </c>
      <c r="AB2961" s="23">
        <f t="shared" si="642"/>
        <v>-100</v>
      </c>
      <c r="AC2961" s="23">
        <f t="shared" si="643"/>
        <v>0</v>
      </c>
      <c r="AD2961" s="23">
        <f t="shared" si="644"/>
        <v>-100</v>
      </c>
      <c r="AE2961" s="23">
        <f t="shared" si="645"/>
        <v>0</v>
      </c>
      <c r="AF2961" s="23">
        <f t="shared" si="646"/>
        <v>-100</v>
      </c>
    </row>
    <row r="2962" spans="1:32" x14ac:dyDescent="0.25">
      <c r="A2962" s="6">
        <v>0.15361062600809983</v>
      </c>
      <c r="B2962" s="6">
        <v>0.84622406349310797</v>
      </c>
      <c r="C2962" s="3">
        <f t="shared" si="638"/>
        <v>6.5099663088884903</v>
      </c>
      <c r="D2962" s="4">
        <f t="shared" si="638"/>
        <v>1.1817201178044074</v>
      </c>
      <c r="E2962" s="132">
        <v>2.7823920265780622E-2</v>
      </c>
      <c r="F2962" s="5">
        <f t="shared" si="632"/>
        <v>1.0278239202657806</v>
      </c>
      <c r="G2962" s="5">
        <f t="shared" si="633"/>
        <v>6.3337369179003984</v>
      </c>
      <c r="H2962" s="5">
        <f t="shared" si="634"/>
        <v>1.1497301186557629</v>
      </c>
      <c r="I2962">
        <v>2.2400000000000002</v>
      </c>
      <c r="J2962">
        <v>1.72</v>
      </c>
      <c r="K2962" s="5">
        <f t="shared" si="635"/>
        <v>2.3023255813953489</v>
      </c>
      <c r="L2962" s="5">
        <f t="shared" si="636"/>
        <v>1.7678571428571426</v>
      </c>
      <c r="M2962" s="24">
        <f t="shared" si="639"/>
        <v>0.43434343434343431</v>
      </c>
      <c r="N2962" s="24">
        <f t="shared" si="639"/>
        <v>0.56565656565656575</v>
      </c>
      <c r="O2962">
        <f t="shared" si="640"/>
        <v>0.35366167383260194</v>
      </c>
      <c r="P2962">
        <f t="shared" si="640"/>
        <v>1.4960032551038873</v>
      </c>
      <c r="Q2962" t="s">
        <v>314</v>
      </c>
      <c r="R2962" t="s">
        <v>309</v>
      </c>
      <c r="S2962" t="s">
        <v>305</v>
      </c>
      <c r="T2962" s="75" t="s">
        <v>154</v>
      </c>
      <c r="U2962" s="75" t="s">
        <v>160</v>
      </c>
      <c r="V2962" t="s">
        <v>639</v>
      </c>
      <c r="W2962" s="137" t="s">
        <v>151</v>
      </c>
      <c r="X2962">
        <v>2</v>
      </c>
      <c r="Y2962" t="str">
        <f t="shared" si="637"/>
        <v>N</v>
      </c>
      <c r="Z2962" s="23">
        <v>100</v>
      </c>
      <c r="AA2962" s="23">
        <f t="shared" si="641"/>
        <v>172</v>
      </c>
      <c r="AB2962" s="23">
        <f t="shared" si="642"/>
        <v>72</v>
      </c>
      <c r="AC2962" s="23">
        <f t="shared" si="643"/>
        <v>0</v>
      </c>
      <c r="AD2962" s="23">
        <f t="shared" si="644"/>
        <v>-100</v>
      </c>
      <c r="AE2962" s="23">
        <f t="shared" si="645"/>
        <v>172</v>
      </c>
      <c r="AF2962" s="23">
        <f t="shared" si="646"/>
        <v>72</v>
      </c>
    </row>
    <row r="2963" spans="1:32" x14ac:dyDescent="0.25">
      <c r="A2963" s="6">
        <v>0.27513089153365006</v>
      </c>
      <c r="B2963" s="6">
        <v>0.72476268201258798</v>
      </c>
      <c r="C2963" s="3">
        <f t="shared" si="638"/>
        <v>3.634633662638695</v>
      </c>
      <c r="D2963" s="4">
        <f t="shared" si="638"/>
        <v>1.3797619894323305</v>
      </c>
      <c r="E2963" s="132">
        <v>2.6964398567516312E-2</v>
      </c>
      <c r="F2963" s="5">
        <f t="shared" si="632"/>
        <v>1.0269643985675163</v>
      </c>
      <c r="G2963" s="5">
        <f t="shared" si="633"/>
        <v>3.5392012300606943</v>
      </c>
      <c r="H2963" s="5">
        <f t="shared" si="634"/>
        <v>1.3435343925815946</v>
      </c>
      <c r="I2963">
        <v>1.88</v>
      </c>
      <c r="J2963">
        <v>2.02</v>
      </c>
      <c r="K2963" s="5">
        <f t="shared" si="635"/>
        <v>1.9306930693069306</v>
      </c>
      <c r="L2963" s="5">
        <f t="shared" si="636"/>
        <v>2.0744680851063828</v>
      </c>
      <c r="M2963" s="24">
        <f t="shared" si="639"/>
        <v>0.517948717948718</v>
      </c>
      <c r="N2963" s="24">
        <f t="shared" si="639"/>
        <v>0.48205128205128212</v>
      </c>
      <c r="O2963">
        <f t="shared" si="640"/>
        <v>0.53119330543625498</v>
      </c>
      <c r="P2963">
        <f t="shared" si="640"/>
        <v>1.5034970531112197</v>
      </c>
      <c r="Q2963" t="s">
        <v>356</v>
      </c>
      <c r="R2963" t="s">
        <v>355</v>
      </c>
      <c r="S2963" t="s">
        <v>305</v>
      </c>
      <c r="T2963" s="75" t="s">
        <v>151</v>
      </c>
      <c r="U2963" s="75" t="s">
        <v>166</v>
      </c>
      <c r="V2963" t="s">
        <v>639</v>
      </c>
      <c r="W2963" s="137" t="s">
        <v>178</v>
      </c>
      <c r="X2963">
        <v>4</v>
      </c>
      <c r="Y2963" t="str">
        <f t="shared" si="637"/>
        <v>Y</v>
      </c>
      <c r="Z2963" s="23">
        <v>100</v>
      </c>
      <c r="AA2963" s="23">
        <f t="shared" si="641"/>
        <v>0</v>
      </c>
      <c r="AB2963" s="23">
        <f t="shared" si="642"/>
        <v>-100</v>
      </c>
      <c r="AC2963" s="23">
        <f t="shared" si="643"/>
        <v>0</v>
      </c>
      <c r="AD2963" s="23">
        <f t="shared" si="644"/>
        <v>-100</v>
      </c>
      <c r="AE2963" s="23">
        <f t="shared" si="645"/>
        <v>0</v>
      </c>
      <c r="AF2963" s="23">
        <f t="shared" si="646"/>
        <v>-100</v>
      </c>
    </row>
    <row r="2964" spans="1:32" x14ac:dyDescent="0.25">
      <c r="A2964" s="6">
        <v>0.52433621793248519</v>
      </c>
      <c r="B2964" s="6">
        <v>0.46268517355101857</v>
      </c>
      <c r="C2964" s="3">
        <f t="shared" si="638"/>
        <v>1.9071732331272269</v>
      </c>
      <c r="D2964" s="4">
        <f t="shared" si="638"/>
        <v>2.1612968324124044</v>
      </c>
      <c r="E2964" s="132">
        <v>6.6254434468953738E-2</v>
      </c>
      <c r="F2964" s="5">
        <f t="shared" ref="F2964:F3027" si="647">(E2964/100%) + 1</f>
        <v>1.0662544344689537</v>
      </c>
      <c r="G2964" s="5">
        <f t="shared" ref="G2964:G3027" si="648">C2964/F2964</f>
        <v>1.7886661677304923</v>
      </c>
      <c r="H2964" s="5">
        <f t="shared" ref="H2964:H3027" si="649">D2964/F2964</f>
        <v>2.02699915005637</v>
      </c>
      <c r="I2964">
        <v>1.21</v>
      </c>
      <c r="J2964">
        <v>4.17</v>
      </c>
      <c r="K2964" s="5">
        <f t="shared" ref="K2964:K3027" si="650">(I2964*F2964)</f>
        <v>1.290167865707434</v>
      </c>
      <c r="L2964" s="5">
        <f t="shared" ref="L2964:L3027" si="651">(J2964*F2964)</f>
        <v>4.446280991735537</v>
      </c>
      <c r="M2964" s="24">
        <f t="shared" si="639"/>
        <v>0.77509293680297398</v>
      </c>
      <c r="N2964" s="24">
        <f t="shared" si="639"/>
        <v>0.22490706319702602</v>
      </c>
      <c r="O2964">
        <f t="shared" si="640"/>
        <v>0.67648173920306243</v>
      </c>
      <c r="P2964">
        <f t="shared" si="640"/>
        <v>2.0572282923177516</v>
      </c>
      <c r="Q2964" t="s">
        <v>357</v>
      </c>
      <c r="R2964" t="s">
        <v>304</v>
      </c>
      <c r="S2964" t="s">
        <v>305</v>
      </c>
      <c r="T2964" s="75" t="s">
        <v>170</v>
      </c>
      <c r="U2964" s="75" t="s">
        <v>160</v>
      </c>
      <c r="V2964" t="s">
        <v>639</v>
      </c>
      <c r="W2964" s="137" t="s">
        <v>154</v>
      </c>
      <c r="X2964">
        <v>1</v>
      </c>
      <c r="Y2964" t="str">
        <f t="shared" ref="Y2964:Y3027" si="652">IF(X2964 &gt;= 3,"Y","N")</f>
        <v>N</v>
      </c>
      <c r="Z2964" s="23">
        <v>100</v>
      </c>
      <c r="AA2964" s="23">
        <f t="shared" si="641"/>
        <v>417</v>
      </c>
      <c r="AB2964" s="23">
        <f t="shared" si="642"/>
        <v>317</v>
      </c>
      <c r="AC2964" s="23">
        <f t="shared" si="643"/>
        <v>0</v>
      </c>
      <c r="AD2964" s="23">
        <f t="shared" si="644"/>
        <v>-100</v>
      </c>
      <c r="AE2964" s="23">
        <f t="shared" si="645"/>
        <v>0</v>
      </c>
      <c r="AF2964" s="23">
        <f t="shared" si="646"/>
        <v>-100</v>
      </c>
    </row>
    <row r="2965" spans="1:32" x14ac:dyDescent="0.25">
      <c r="A2965" s="6">
        <v>0.54615020982184659</v>
      </c>
      <c r="B2965" s="6">
        <v>0.45101685980117623</v>
      </c>
      <c r="C2965" s="3">
        <f t="shared" si="638"/>
        <v>1.8309981064114185</v>
      </c>
      <c r="D2965" s="4">
        <f t="shared" si="638"/>
        <v>2.217212013849847</v>
      </c>
      <c r="E2965" s="132">
        <v>3.4663865546218364E-2</v>
      </c>
      <c r="F2965" s="5">
        <f t="shared" si="647"/>
        <v>1.0346638655462184</v>
      </c>
      <c r="G2965" s="5">
        <f t="shared" si="648"/>
        <v>1.7696550226433203</v>
      </c>
      <c r="H2965" s="5">
        <f t="shared" si="649"/>
        <v>2.1429297839442181</v>
      </c>
      <c r="I2965">
        <v>1.7</v>
      </c>
      <c r="J2965">
        <v>2.2400000000000002</v>
      </c>
      <c r="K2965" s="5">
        <f t="shared" si="650"/>
        <v>1.7589285714285712</v>
      </c>
      <c r="L2965" s="5">
        <f t="shared" si="651"/>
        <v>2.3176470588235292</v>
      </c>
      <c r="M2965" s="24">
        <f t="shared" si="639"/>
        <v>0.56852791878172593</v>
      </c>
      <c r="N2965" s="24">
        <f t="shared" si="639"/>
        <v>0.43147208121827418</v>
      </c>
      <c r="O2965">
        <f t="shared" si="640"/>
        <v>0.96063920834735506</v>
      </c>
      <c r="P2965">
        <f t="shared" si="640"/>
        <v>1.0452978985980199</v>
      </c>
      <c r="Q2965" t="s">
        <v>361</v>
      </c>
      <c r="R2965" t="s">
        <v>319</v>
      </c>
      <c r="S2965" t="s">
        <v>320</v>
      </c>
      <c r="T2965" s="75" t="s">
        <v>155</v>
      </c>
      <c r="U2965" s="75" t="s">
        <v>161</v>
      </c>
      <c r="V2965" t="s">
        <v>639</v>
      </c>
      <c r="W2965" s="137" t="s">
        <v>155</v>
      </c>
      <c r="X2965">
        <v>3</v>
      </c>
      <c r="Y2965" t="str">
        <f t="shared" si="652"/>
        <v>Y</v>
      </c>
      <c r="Z2965" s="23">
        <v>100</v>
      </c>
      <c r="AA2965" s="23">
        <f t="shared" si="641"/>
        <v>0</v>
      </c>
      <c r="AB2965" s="23">
        <f t="shared" si="642"/>
        <v>-100</v>
      </c>
      <c r="AC2965" s="23">
        <f t="shared" si="643"/>
        <v>170</v>
      </c>
      <c r="AD2965" s="23">
        <f t="shared" si="644"/>
        <v>70</v>
      </c>
      <c r="AE2965" s="23">
        <f t="shared" si="645"/>
        <v>0</v>
      </c>
      <c r="AF2965" s="23">
        <f t="shared" si="646"/>
        <v>-100</v>
      </c>
    </row>
    <row r="2966" spans="1:32" x14ac:dyDescent="0.25">
      <c r="A2966" s="6">
        <v>0.46249392283167073</v>
      </c>
      <c r="B2966" s="6">
        <v>0.53595363216973579</v>
      </c>
      <c r="C2966" s="3">
        <f t="shared" si="638"/>
        <v>2.1621905729644797</v>
      </c>
      <c r="D2966" s="4">
        <f t="shared" si="638"/>
        <v>1.8658330496831139</v>
      </c>
      <c r="E2966" s="132">
        <v>3.0245246040574214E-2</v>
      </c>
      <c r="F2966" s="5">
        <f t="shared" si="647"/>
        <v>1.0302452460405742</v>
      </c>
      <c r="G2966" s="5">
        <f t="shared" si="648"/>
        <v>2.098714438405985</v>
      </c>
      <c r="H2966" s="5">
        <f t="shared" si="649"/>
        <v>1.811057179689846</v>
      </c>
      <c r="I2966">
        <v>1.86</v>
      </c>
      <c r="J2966">
        <v>2.0299999999999998</v>
      </c>
      <c r="K2966" s="5">
        <f t="shared" si="650"/>
        <v>1.9162561576354682</v>
      </c>
      <c r="L2966" s="5">
        <f t="shared" si="651"/>
        <v>2.0913978494623655</v>
      </c>
      <c r="M2966" s="24">
        <f t="shared" si="639"/>
        <v>0.52185089974293053</v>
      </c>
      <c r="N2966" s="24">
        <f t="shared" si="639"/>
        <v>0.47814910025706941</v>
      </c>
      <c r="O2966">
        <f t="shared" si="640"/>
        <v>0.88625682749517209</v>
      </c>
      <c r="P2966">
        <f t="shared" si="640"/>
        <v>1.1208922737313292</v>
      </c>
      <c r="Q2966" t="s">
        <v>323</v>
      </c>
      <c r="R2966" t="s">
        <v>366</v>
      </c>
      <c r="S2966" t="s">
        <v>320</v>
      </c>
      <c r="T2966" s="75" t="s">
        <v>162</v>
      </c>
      <c r="U2966" s="75" t="s">
        <v>160</v>
      </c>
      <c r="V2966" t="s">
        <v>639</v>
      </c>
      <c r="W2966" s="137" t="s">
        <v>164</v>
      </c>
      <c r="X2966">
        <v>4</v>
      </c>
      <c r="Y2966" t="str">
        <f t="shared" si="652"/>
        <v>Y</v>
      </c>
      <c r="Z2966" s="23">
        <v>100</v>
      </c>
      <c r="AA2966" s="23">
        <f t="shared" si="641"/>
        <v>0</v>
      </c>
      <c r="AB2966" s="23">
        <f t="shared" si="642"/>
        <v>-100</v>
      </c>
      <c r="AC2966" s="23">
        <f t="shared" si="643"/>
        <v>0</v>
      </c>
      <c r="AD2966" s="23">
        <f t="shared" si="644"/>
        <v>-100</v>
      </c>
      <c r="AE2966" s="23">
        <f t="shared" si="645"/>
        <v>0</v>
      </c>
      <c r="AF2966" s="23">
        <f t="shared" si="646"/>
        <v>-100</v>
      </c>
    </row>
    <row r="2967" spans="1:32" x14ac:dyDescent="0.25">
      <c r="A2967" s="6">
        <v>0.60432191041134142</v>
      </c>
      <c r="B2967" s="6">
        <v>0.39285589963891426</v>
      </c>
      <c r="C2967" s="3">
        <f t="shared" si="638"/>
        <v>1.6547472179509988</v>
      </c>
      <c r="D2967" s="4">
        <f t="shared" si="638"/>
        <v>2.5454626007121957</v>
      </c>
      <c r="E2967" s="132">
        <v>3.5766729599328695E-2</v>
      </c>
      <c r="F2967" s="5">
        <f t="shared" si="647"/>
        <v>1.0357667295993287</v>
      </c>
      <c r="G2967" s="5">
        <f t="shared" si="648"/>
        <v>1.5976060735133997</v>
      </c>
      <c r="H2967" s="5">
        <f t="shared" si="649"/>
        <v>2.4575635883736782</v>
      </c>
      <c r="I2967">
        <v>1.68</v>
      </c>
      <c r="J2967">
        <v>2.27</v>
      </c>
      <c r="K2967" s="5">
        <f t="shared" si="650"/>
        <v>1.7400881057268722</v>
      </c>
      <c r="L2967" s="5">
        <f t="shared" si="651"/>
        <v>2.3511904761904763</v>
      </c>
      <c r="M2967" s="24">
        <f t="shared" si="639"/>
        <v>0.57468354430379742</v>
      </c>
      <c r="N2967" s="24">
        <f t="shared" si="639"/>
        <v>0.42531645569620252</v>
      </c>
      <c r="O2967">
        <f t="shared" si="640"/>
        <v>1.0515733683369157</v>
      </c>
      <c r="P2967">
        <f t="shared" si="640"/>
        <v>0.92367904974625681</v>
      </c>
      <c r="Q2967" t="s">
        <v>315</v>
      </c>
      <c r="R2967" t="s">
        <v>367</v>
      </c>
      <c r="S2967" t="s">
        <v>320</v>
      </c>
      <c r="T2967" s="75" t="s">
        <v>162</v>
      </c>
      <c r="U2967" s="75" t="s">
        <v>160</v>
      </c>
      <c r="V2967" t="s">
        <v>639</v>
      </c>
      <c r="W2967" s="137" t="s">
        <v>360</v>
      </c>
      <c r="X2967">
        <v>7</v>
      </c>
      <c r="Y2967" t="str">
        <f t="shared" si="652"/>
        <v>Y</v>
      </c>
      <c r="Z2967" s="23">
        <v>100</v>
      </c>
      <c r="AA2967" s="23">
        <f t="shared" si="641"/>
        <v>168</v>
      </c>
      <c r="AB2967" s="23">
        <f t="shared" si="642"/>
        <v>68</v>
      </c>
      <c r="AC2967" s="23">
        <f t="shared" si="643"/>
        <v>168</v>
      </c>
      <c r="AD2967" s="23">
        <f t="shared" si="644"/>
        <v>68</v>
      </c>
      <c r="AE2967" s="23">
        <f t="shared" si="645"/>
        <v>0</v>
      </c>
      <c r="AF2967" s="23">
        <f t="shared" si="646"/>
        <v>-100</v>
      </c>
    </row>
    <row r="2968" spans="1:32" x14ac:dyDescent="0.25">
      <c r="A2968" s="6">
        <v>0.49077672638093256</v>
      </c>
      <c r="B2968" s="6">
        <v>0.50698311618402536</v>
      </c>
      <c r="C2968" s="3">
        <f t="shared" si="638"/>
        <v>2.0375864344142043</v>
      </c>
      <c r="D2968" s="4">
        <f t="shared" si="638"/>
        <v>1.9724522732173566</v>
      </c>
      <c r="E2968" s="132">
        <v>2.9427331427966497E-2</v>
      </c>
      <c r="F2968" s="5">
        <f t="shared" si="647"/>
        <v>1.0294273314279665</v>
      </c>
      <c r="G2968" s="5">
        <f t="shared" si="648"/>
        <v>1.9793397476515155</v>
      </c>
      <c r="H2968" s="5">
        <f t="shared" si="649"/>
        <v>1.9160675192888812</v>
      </c>
      <c r="I2968">
        <v>1.88</v>
      </c>
      <c r="J2968">
        <v>2.0099999999999998</v>
      </c>
      <c r="K2968" s="5">
        <f t="shared" si="650"/>
        <v>1.9353233830845769</v>
      </c>
      <c r="L2968" s="5">
        <f t="shared" si="651"/>
        <v>2.0691489361702122</v>
      </c>
      <c r="M2968" s="24">
        <f t="shared" si="639"/>
        <v>0.5167095115681235</v>
      </c>
      <c r="N2968" s="24">
        <f t="shared" si="639"/>
        <v>0.48329048843187672</v>
      </c>
      <c r="O2968">
        <f t="shared" si="640"/>
        <v>0.94981167443872017</v>
      </c>
      <c r="P2968">
        <f t="shared" si="640"/>
        <v>1.0490235755084352</v>
      </c>
      <c r="Q2968" t="s">
        <v>368</v>
      </c>
      <c r="R2968" t="s">
        <v>312</v>
      </c>
      <c r="S2968" t="s">
        <v>320</v>
      </c>
      <c r="T2968" s="75" t="s">
        <v>155</v>
      </c>
      <c r="U2968" s="75" t="s">
        <v>161</v>
      </c>
      <c r="V2968" t="s">
        <v>639</v>
      </c>
      <c r="W2968" s="137" t="s">
        <v>162</v>
      </c>
      <c r="X2968">
        <v>3</v>
      </c>
      <c r="Y2968" t="str">
        <f t="shared" si="652"/>
        <v>Y</v>
      </c>
      <c r="Z2968" s="23">
        <v>100</v>
      </c>
      <c r="AA2968" s="23">
        <f t="shared" si="641"/>
        <v>0</v>
      </c>
      <c r="AB2968" s="23">
        <f t="shared" si="642"/>
        <v>-100</v>
      </c>
      <c r="AC2968" s="23">
        <f t="shared" si="643"/>
        <v>0</v>
      </c>
      <c r="AD2968" s="23">
        <f t="shared" si="644"/>
        <v>-100</v>
      </c>
      <c r="AE2968" s="23">
        <f t="shared" si="645"/>
        <v>0</v>
      </c>
      <c r="AF2968" s="23">
        <f t="shared" si="646"/>
        <v>-100</v>
      </c>
    </row>
    <row r="2969" spans="1:32" x14ac:dyDescent="0.25">
      <c r="A2969" s="6">
        <v>0.46944923783375259</v>
      </c>
      <c r="B2969" s="6">
        <v>0.52571713591977332</v>
      </c>
      <c r="C2969" s="3">
        <f t="shared" si="638"/>
        <v>2.1301557642620623</v>
      </c>
      <c r="D2969" s="4">
        <f t="shared" si="638"/>
        <v>1.9021636002989339</v>
      </c>
      <c r="E2969" s="132">
        <v>2.8166139401979873E-2</v>
      </c>
      <c r="F2969" s="5">
        <f t="shared" si="647"/>
        <v>1.0281661394019799</v>
      </c>
      <c r="G2969" s="5">
        <f t="shared" si="648"/>
        <v>2.0718011249631711</v>
      </c>
      <c r="H2969" s="5">
        <f t="shared" si="649"/>
        <v>1.8500547016703972</v>
      </c>
      <c r="I2969">
        <v>1.64</v>
      </c>
      <c r="J2969">
        <v>2.39</v>
      </c>
      <c r="K2969" s="5">
        <f t="shared" si="650"/>
        <v>1.6861924686192469</v>
      </c>
      <c r="L2969" s="5">
        <f t="shared" si="651"/>
        <v>2.4573170731707319</v>
      </c>
      <c r="M2969" s="24">
        <f t="shared" si="639"/>
        <v>0.59305210918114148</v>
      </c>
      <c r="N2969" s="24">
        <f t="shared" si="639"/>
        <v>0.40694789081885852</v>
      </c>
      <c r="O2969">
        <f t="shared" si="640"/>
        <v>0.79158176923431922</v>
      </c>
      <c r="P2969">
        <f t="shared" si="640"/>
        <v>1.2918536937540772</v>
      </c>
      <c r="Q2969" t="s">
        <v>194</v>
      </c>
      <c r="R2969" t="s">
        <v>197</v>
      </c>
      <c r="S2969" t="s">
        <v>189</v>
      </c>
      <c r="T2969" s="75" t="s">
        <v>162</v>
      </c>
      <c r="U2969" s="75" t="s">
        <v>160</v>
      </c>
      <c r="V2969" t="s">
        <v>639</v>
      </c>
      <c r="W2969" s="137" t="s">
        <v>170</v>
      </c>
      <c r="X2969">
        <v>2</v>
      </c>
      <c r="Y2969" t="str">
        <f t="shared" si="652"/>
        <v>N</v>
      </c>
      <c r="Z2969" s="23">
        <v>100</v>
      </c>
      <c r="AA2969" s="23">
        <f t="shared" si="641"/>
        <v>239</v>
      </c>
      <c r="AB2969" s="23">
        <f t="shared" si="642"/>
        <v>139</v>
      </c>
      <c r="AC2969" s="23">
        <f t="shared" si="643"/>
        <v>0</v>
      </c>
      <c r="AD2969" s="23">
        <f t="shared" si="644"/>
        <v>-100</v>
      </c>
      <c r="AE2969" s="23">
        <f t="shared" si="645"/>
        <v>239</v>
      </c>
      <c r="AF2969" s="23">
        <f t="shared" si="646"/>
        <v>139</v>
      </c>
    </row>
    <row r="2970" spans="1:32" x14ac:dyDescent="0.25">
      <c r="A2970" s="6">
        <v>0.41359955289755668</v>
      </c>
      <c r="B2970" s="6">
        <v>0.58203232298891527</v>
      </c>
      <c r="C2970" s="3">
        <f t="shared" si="638"/>
        <v>2.4177975846305793</v>
      </c>
      <c r="D2970" s="4">
        <f t="shared" si="638"/>
        <v>1.7181176379770318</v>
      </c>
      <c r="E2970" s="132">
        <v>2.5977433744424072E-2</v>
      </c>
      <c r="F2970" s="5">
        <f t="shared" si="647"/>
        <v>1.0259774337444241</v>
      </c>
      <c r="G2970" s="5">
        <f t="shared" si="648"/>
        <v>2.3565796918227973</v>
      </c>
      <c r="H2970" s="5">
        <f t="shared" si="649"/>
        <v>1.674615426682984</v>
      </c>
      <c r="I2970">
        <v>2.06</v>
      </c>
      <c r="J2970">
        <v>1.85</v>
      </c>
      <c r="K2970" s="5">
        <f t="shared" si="650"/>
        <v>2.1135135135135137</v>
      </c>
      <c r="L2970" s="5">
        <f t="shared" si="651"/>
        <v>1.8980582524271847</v>
      </c>
      <c r="M2970" s="24">
        <f t="shared" si="639"/>
        <v>0.47314578005115088</v>
      </c>
      <c r="N2970" s="24">
        <f t="shared" si="639"/>
        <v>0.52685421994884907</v>
      </c>
      <c r="O2970">
        <f t="shared" si="640"/>
        <v>0.87414824423213333</v>
      </c>
      <c r="P2970">
        <f t="shared" si="640"/>
        <v>1.1047312538284753</v>
      </c>
      <c r="Q2970" t="s">
        <v>191</v>
      </c>
      <c r="R2970" t="s">
        <v>190</v>
      </c>
      <c r="S2970" t="s">
        <v>189</v>
      </c>
      <c r="T2970" s="75" t="s">
        <v>170</v>
      </c>
      <c r="U2970" s="75" t="s">
        <v>160</v>
      </c>
      <c r="V2970" t="s">
        <v>639</v>
      </c>
      <c r="W2970" s="137" t="s">
        <v>155</v>
      </c>
      <c r="X2970">
        <v>3</v>
      </c>
      <c r="Y2970" t="str">
        <f t="shared" si="652"/>
        <v>Y</v>
      </c>
      <c r="Z2970" s="23">
        <v>100</v>
      </c>
      <c r="AA2970" s="23">
        <f t="shared" si="641"/>
        <v>0</v>
      </c>
      <c r="AB2970" s="23">
        <f t="shared" si="642"/>
        <v>-100</v>
      </c>
      <c r="AC2970" s="23">
        <f t="shared" si="643"/>
        <v>0</v>
      </c>
      <c r="AD2970" s="23">
        <f t="shared" si="644"/>
        <v>-100</v>
      </c>
      <c r="AE2970" s="23">
        <f t="shared" si="645"/>
        <v>0</v>
      </c>
      <c r="AF2970" s="23">
        <f t="shared" si="646"/>
        <v>-100</v>
      </c>
    </row>
    <row r="2971" spans="1:32" x14ac:dyDescent="0.25">
      <c r="A2971" s="6">
        <v>0.5877975171102694</v>
      </c>
      <c r="B2971" s="6">
        <v>0.39591548213842243</v>
      </c>
      <c r="C2971" s="3">
        <f t="shared" si="638"/>
        <v>1.7012661178226829</v>
      </c>
      <c r="D2971" s="4">
        <f t="shared" si="638"/>
        <v>2.5257916022853935</v>
      </c>
      <c r="E2971" s="132">
        <v>4.0345685970597955E-2</v>
      </c>
      <c r="F2971" s="5">
        <f t="shared" si="647"/>
        <v>1.040345685970598</v>
      </c>
      <c r="G2971" s="5">
        <f t="shared" si="648"/>
        <v>1.635289251221794</v>
      </c>
      <c r="H2971" s="5">
        <f t="shared" si="649"/>
        <v>2.4278387812306232</v>
      </c>
      <c r="I2971">
        <v>1.41</v>
      </c>
      <c r="J2971">
        <v>3.02</v>
      </c>
      <c r="K2971" s="5">
        <f t="shared" si="650"/>
        <v>1.4668874172185431</v>
      </c>
      <c r="L2971" s="5">
        <f t="shared" si="651"/>
        <v>3.1418439716312059</v>
      </c>
      <c r="M2971" s="24">
        <f t="shared" si="639"/>
        <v>0.68171557562076746</v>
      </c>
      <c r="N2971" s="24">
        <f t="shared" si="639"/>
        <v>0.31828442437923249</v>
      </c>
      <c r="O2971">
        <f t="shared" si="640"/>
        <v>0.86223278172135542</v>
      </c>
      <c r="P2971">
        <f t="shared" si="640"/>
        <v>1.2439046708320649</v>
      </c>
      <c r="Q2971" t="s">
        <v>285</v>
      </c>
      <c r="R2971" t="s">
        <v>193</v>
      </c>
      <c r="S2971" t="s">
        <v>189</v>
      </c>
      <c r="T2971" s="75" t="s">
        <v>165</v>
      </c>
      <c r="U2971" s="75" t="s">
        <v>160</v>
      </c>
      <c r="V2971" t="s">
        <v>639</v>
      </c>
      <c r="W2971" s="137" t="s">
        <v>164</v>
      </c>
      <c r="X2971">
        <v>4</v>
      </c>
      <c r="Y2971" t="str">
        <f t="shared" si="652"/>
        <v>Y</v>
      </c>
      <c r="Z2971" s="23">
        <v>100</v>
      </c>
      <c r="AA2971" s="23">
        <f t="shared" si="641"/>
        <v>0</v>
      </c>
      <c r="AB2971" s="23">
        <f t="shared" si="642"/>
        <v>-100</v>
      </c>
      <c r="AC2971" s="23">
        <f t="shared" si="643"/>
        <v>141</v>
      </c>
      <c r="AD2971" s="23">
        <f t="shared" si="644"/>
        <v>41</v>
      </c>
      <c r="AE2971" s="23">
        <f t="shared" si="645"/>
        <v>0</v>
      </c>
      <c r="AF2971" s="23">
        <f t="shared" si="646"/>
        <v>-100</v>
      </c>
    </row>
    <row r="2972" spans="1:32" x14ac:dyDescent="0.25">
      <c r="A2972" s="6">
        <v>0.31128094110993298</v>
      </c>
      <c r="B2972" s="6">
        <v>0.68806769165937354</v>
      </c>
      <c r="C2972" s="3">
        <f t="shared" si="638"/>
        <v>3.2125320504182002</v>
      </c>
      <c r="D2972" s="4">
        <f t="shared" si="638"/>
        <v>1.4533453788367205</v>
      </c>
      <c r="E2972" s="132">
        <v>2.8001534330648337E-2</v>
      </c>
      <c r="F2972" s="5">
        <f t="shared" si="647"/>
        <v>1.0280015343306483</v>
      </c>
      <c r="G2972" s="5">
        <f t="shared" si="648"/>
        <v>3.1250265132239727</v>
      </c>
      <c r="H2972" s="5">
        <f t="shared" si="649"/>
        <v>1.413757986054974</v>
      </c>
      <c r="I2972">
        <v>2.37</v>
      </c>
      <c r="J2972">
        <v>1.65</v>
      </c>
      <c r="K2972" s="5">
        <f t="shared" si="650"/>
        <v>2.4363636363636365</v>
      </c>
      <c r="L2972" s="5">
        <f t="shared" si="651"/>
        <v>1.6962025316455696</v>
      </c>
      <c r="M2972" s="24">
        <f t="shared" si="639"/>
        <v>0.41044776119402981</v>
      </c>
      <c r="N2972" s="24">
        <f t="shared" si="639"/>
        <v>0.58955223880597019</v>
      </c>
      <c r="O2972">
        <f t="shared" si="640"/>
        <v>0.75839356561329141</v>
      </c>
      <c r="P2972">
        <f t="shared" si="640"/>
        <v>1.1671021605361525</v>
      </c>
      <c r="Q2972" t="s">
        <v>219</v>
      </c>
      <c r="R2972" t="s">
        <v>287</v>
      </c>
      <c r="S2972" t="s">
        <v>189</v>
      </c>
      <c r="T2972" s="75" t="s">
        <v>151</v>
      </c>
      <c r="U2972" s="75" t="s">
        <v>166</v>
      </c>
      <c r="V2972" t="s">
        <v>639</v>
      </c>
      <c r="W2972" s="137" t="s">
        <v>149</v>
      </c>
      <c r="X2972">
        <v>0</v>
      </c>
      <c r="Y2972" t="str">
        <f t="shared" si="652"/>
        <v>N</v>
      </c>
      <c r="Z2972" s="23">
        <v>100</v>
      </c>
      <c r="AA2972" s="23">
        <f t="shared" si="641"/>
        <v>165</v>
      </c>
      <c r="AB2972" s="23">
        <f t="shared" si="642"/>
        <v>65</v>
      </c>
      <c r="AC2972" s="23">
        <f t="shared" si="643"/>
        <v>0</v>
      </c>
      <c r="AD2972" s="23">
        <f t="shared" si="644"/>
        <v>-100</v>
      </c>
      <c r="AE2972" s="23">
        <f t="shared" si="645"/>
        <v>165</v>
      </c>
      <c r="AF2972" s="23">
        <f t="shared" si="646"/>
        <v>65</v>
      </c>
    </row>
    <row r="2973" spans="1:32" x14ac:dyDescent="0.25">
      <c r="A2973" s="6">
        <v>0.34878633338822035</v>
      </c>
      <c r="B2973" s="6">
        <v>0.65090597049357946</v>
      </c>
      <c r="C2973" s="3">
        <f t="shared" si="638"/>
        <v>2.8670848146075132</v>
      </c>
      <c r="D2973" s="4">
        <f t="shared" si="638"/>
        <v>1.5363202141804044</v>
      </c>
      <c r="E2973" s="132">
        <v>2.5748928223876311E-2</v>
      </c>
      <c r="F2973" s="5">
        <f t="shared" si="647"/>
        <v>1.0257489282238763</v>
      </c>
      <c r="G2973" s="5">
        <f t="shared" si="648"/>
        <v>2.7951136342613401</v>
      </c>
      <c r="H2973" s="5">
        <f t="shared" si="649"/>
        <v>1.4977546375218758</v>
      </c>
      <c r="I2973">
        <v>1.97</v>
      </c>
      <c r="J2973">
        <v>1.93</v>
      </c>
      <c r="K2973" s="5">
        <f t="shared" si="650"/>
        <v>2.0207253886010363</v>
      </c>
      <c r="L2973" s="5">
        <f t="shared" si="651"/>
        <v>1.9796954314720812</v>
      </c>
      <c r="M2973" s="24">
        <f t="shared" si="639"/>
        <v>0.49487179487179483</v>
      </c>
      <c r="N2973" s="24">
        <f t="shared" si="639"/>
        <v>0.50512820512820511</v>
      </c>
      <c r="O2973">
        <f t="shared" si="640"/>
        <v>0.70480139907464212</v>
      </c>
      <c r="P2973">
        <f t="shared" si="640"/>
        <v>1.2885955761040406</v>
      </c>
      <c r="Q2973" t="s">
        <v>284</v>
      </c>
      <c r="R2973" t="s">
        <v>281</v>
      </c>
      <c r="S2973" t="s">
        <v>189</v>
      </c>
      <c r="T2973" s="75" t="s">
        <v>151</v>
      </c>
      <c r="U2973" s="75" t="s">
        <v>166</v>
      </c>
      <c r="V2973" t="s">
        <v>639</v>
      </c>
      <c r="W2973" s="137" t="s">
        <v>149</v>
      </c>
      <c r="X2973">
        <v>0</v>
      </c>
      <c r="Y2973" t="str">
        <f t="shared" si="652"/>
        <v>N</v>
      </c>
      <c r="Z2973" s="23">
        <v>100</v>
      </c>
      <c r="AA2973" s="23">
        <f t="shared" si="641"/>
        <v>193</v>
      </c>
      <c r="AB2973" s="23">
        <f t="shared" si="642"/>
        <v>93</v>
      </c>
      <c r="AC2973" s="23">
        <f t="shared" si="643"/>
        <v>0</v>
      </c>
      <c r="AD2973" s="23">
        <f t="shared" si="644"/>
        <v>-100</v>
      </c>
      <c r="AE2973" s="23">
        <f t="shared" si="645"/>
        <v>193</v>
      </c>
      <c r="AF2973" s="23">
        <f t="shared" si="646"/>
        <v>93</v>
      </c>
    </row>
    <row r="2974" spans="1:32" x14ac:dyDescent="0.25">
      <c r="A2974" s="6">
        <v>0.59229259899958442</v>
      </c>
      <c r="B2974" s="6">
        <v>0.40075641572347931</v>
      </c>
      <c r="C2974" s="3">
        <f t="shared" si="638"/>
        <v>1.6883547113184536</v>
      </c>
      <c r="D2974" s="4">
        <f t="shared" si="638"/>
        <v>2.4952813249282997</v>
      </c>
      <c r="E2974" s="132">
        <v>2.9808863239265015E-2</v>
      </c>
      <c r="F2974" s="5">
        <f t="shared" si="647"/>
        <v>1.029808863239265</v>
      </c>
      <c r="G2974" s="5">
        <f t="shared" si="648"/>
        <v>1.6394835698031689</v>
      </c>
      <c r="H2974" s="5">
        <f t="shared" si="649"/>
        <v>2.4230528732092957</v>
      </c>
      <c r="I2974">
        <v>1.87</v>
      </c>
      <c r="J2974">
        <v>2.02</v>
      </c>
      <c r="K2974" s="5">
        <f t="shared" si="650"/>
        <v>1.9257425742574257</v>
      </c>
      <c r="L2974" s="5">
        <f t="shared" si="651"/>
        <v>2.0802139037433154</v>
      </c>
      <c r="M2974" s="24">
        <f t="shared" si="639"/>
        <v>0.51928020565552702</v>
      </c>
      <c r="N2974" s="24">
        <f t="shared" si="639"/>
        <v>0.48071979434447304</v>
      </c>
      <c r="O2974">
        <f t="shared" si="640"/>
        <v>1.1406030743110809</v>
      </c>
      <c r="P2974">
        <f t="shared" si="640"/>
        <v>0.83365906800231793</v>
      </c>
      <c r="Q2974" t="s">
        <v>212</v>
      </c>
      <c r="R2974" t="s">
        <v>192</v>
      </c>
      <c r="S2974" t="s">
        <v>202</v>
      </c>
      <c r="T2974" s="75" t="s">
        <v>155</v>
      </c>
      <c r="U2974" s="75" t="s">
        <v>161</v>
      </c>
      <c r="V2974" t="s">
        <v>639</v>
      </c>
      <c r="W2974" s="137" t="s">
        <v>151</v>
      </c>
      <c r="X2974">
        <v>2</v>
      </c>
      <c r="Y2974" t="str">
        <f t="shared" si="652"/>
        <v>N</v>
      </c>
      <c r="Z2974" s="23">
        <v>100</v>
      </c>
      <c r="AA2974" s="23">
        <f t="shared" si="641"/>
        <v>0</v>
      </c>
      <c r="AB2974" s="23">
        <f t="shared" si="642"/>
        <v>-100</v>
      </c>
      <c r="AC2974" s="23">
        <f t="shared" si="643"/>
        <v>0</v>
      </c>
      <c r="AD2974" s="23">
        <f t="shared" si="644"/>
        <v>-100</v>
      </c>
      <c r="AE2974" s="23">
        <f t="shared" si="645"/>
        <v>0</v>
      </c>
      <c r="AF2974" s="23">
        <f t="shared" si="646"/>
        <v>-100</v>
      </c>
    </row>
    <row r="2975" spans="1:32" x14ac:dyDescent="0.25">
      <c r="A2975" s="6">
        <v>0.40211055207492918</v>
      </c>
      <c r="B2975" s="6">
        <v>0.59730866919940917</v>
      </c>
      <c r="C2975" s="3">
        <f t="shared" si="638"/>
        <v>2.4868782846903761</v>
      </c>
      <c r="D2975" s="4">
        <f t="shared" si="638"/>
        <v>1.6741762702696583</v>
      </c>
      <c r="E2975" s="132">
        <v>3.2580136626379375E-2</v>
      </c>
      <c r="F2975" s="5">
        <f t="shared" si="647"/>
        <v>1.0325801366263794</v>
      </c>
      <c r="G2975" s="5">
        <f t="shared" si="648"/>
        <v>2.4084118960640133</v>
      </c>
      <c r="H2975" s="5">
        <f t="shared" si="649"/>
        <v>1.6213523879507175</v>
      </c>
      <c r="I2975">
        <v>2.2000000000000002</v>
      </c>
      <c r="J2975">
        <v>1.73</v>
      </c>
      <c r="K2975" s="5">
        <f t="shared" si="650"/>
        <v>2.2716763005780347</v>
      </c>
      <c r="L2975" s="5">
        <f t="shared" si="651"/>
        <v>1.7863636363636364</v>
      </c>
      <c r="M2975" s="24">
        <f t="shared" si="639"/>
        <v>0.44020356234096691</v>
      </c>
      <c r="N2975" s="24">
        <f t="shared" si="639"/>
        <v>0.55979643765903309</v>
      </c>
      <c r="O2975">
        <f t="shared" si="640"/>
        <v>0.91346501136096625</v>
      </c>
      <c r="P2975">
        <f t="shared" si="640"/>
        <v>1.0670104863425809</v>
      </c>
      <c r="Q2975" t="s">
        <v>213</v>
      </c>
      <c r="R2975" t="s">
        <v>220</v>
      </c>
      <c r="S2975" t="s">
        <v>202</v>
      </c>
      <c r="T2975" s="75" t="s">
        <v>151</v>
      </c>
      <c r="U2975" s="75" t="s">
        <v>166</v>
      </c>
      <c r="V2975" t="s">
        <v>639</v>
      </c>
      <c r="W2975" s="137" t="s">
        <v>154</v>
      </c>
      <c r="X2975">
        <v>1</v>
      </c>
      <c r="Y2975" t="str">
        <f t="shared" si="652"/>
        <v>N</v>
      </c>
      <c r="Z2975" s="23">
        <v>100</v>
      </c>
      <c r="AA2975" s="23">
        <f t="shared" si="641"/>
        <v>173</v>
      </c>
      <c r="AB2975" s="23">
        <f t="shared" si="642"/>
        <v>73</v>
      </c>
      <c r="AC2975" s="23">
        <f t="shared" si="643"/>
        <v>0</v>
      </c>
      <c r="AD2975" s="23">
        <f t="shared" si="644"/>
        <v>-100</v>
      </c>
      <c r="AE2975" s="23">
        <f t="shared" si="645"/>
        <v>173</v>
      </c>
      <c r="AF2975" s="23">
        <f t="shared" si="646"/>
        <v>73</v>
      </c>
    </row>
    <row r="2976" spans="1:32" x14ac:dyDescent="0.25">
      <c r="A2976" s="6">
        <v>0.530738949933656</v>
      </c>
      <c r="B2976" s="6">
        <v>0.45819795438433053</v>
      </c>
      <c r="C2976" s="3">
        <f t="shared" si="638"/>
        <v>1.8841654642550789</v>
      </c>
      <c r="D2976" s="4">
        <f t="shared" si="638"/>
        <v>2.1824628207772681</v>
      </c>
      <c r="E2976" s="132">
        <v>2.891515407344869E-2</v>
      </c>
      <c r="F2976" s="5">
        <f t="shared" si="647"/>
        <v>1.0289151540734487</v>
      </c>
      <c r="G2976" s="5">
        <f t="shared" si="648"/>
        <v>1.8312155835160131</v>
      </c>
      <c r="H2976" s="5">
        <f t="shared" si="649"/>
        <v>2.1211300194549119</v>
      </c>
      <c r="I2976">
        <v>2.06</v>
      </c>
      <c r="J2976">
        <v>1.84</v>
      </c>
      <c r="K2976" s="5">
        <f t="shared" si="650"/>
        <v>2.1195652173913042</v>
      </c>
      <c r="L2976" s="5">
        <f t="shared" si="651"/>
        <v>1.8932038834951457</v>
      </c>
      <c r="M2976" s="24">
        <f t="shared" si="639"/>
        <v>0.47179487179487184</v>
      </c>
      <c r="N2976" s="24">
        <f t="shared" si="639"/>
        <v>0.52820512820512822</v>
      </c>
      <c r="O2976">
        <f t="shared" si="640"/>
        <v>1.1249358177941622</v>
      </c>
      <c r="P2976">
        <f t="shared" si="640"/>
        <v>0.86746214664994625</v>
      </c>
      <c r="Q2976" t="s">
        <v>327</v>
      </c>
      <c r="R2976" t="s">
        <v>209</v>
      </c>
      <c r="S2976" t="s">
        <v>202</v>
      </c>
      <c r="T2976" s="75" t="s">
        <v>170</v>
      </c>
      <c r="U2976" s="75" t="s">
        <v>160</v>
      </c>
      <c r="V2976" t="s">
        <v>639</v>
      </c>
      <c r="W2976" s="137" t="s">
        <v>150</v>
      </c>
      <c r="X2976">
        <v>4</v>
      </c>
      <c r="Y2976" t="str">
        <f t="shared" si="652"/>
        <v>Y</v>
      </c>
      <c r="Z2976" s="23">
        <v>100</v>
      </c>
      <c r="AA2976" s="23">
        <f t="shared" si="641"/>
        <v>206</v>
      </c>
      <c r="AB2976" s="23">
        <f t="shared" si="642"/>
        <v>106</v>
      </c>
      <c r="AC2976" s="23">
        <f t="shared" si="643"/>
        <v>206</v>
      </c>
      <c r="AD2976" s="23">
        <f t="shared" si="644"/>
        <v>106</v>
      </c>
      <c r="AE2976" s="23">
        <f t="shared" si="645"/>
        <v>0</v>
      </c>
      <c r="AF2976" s="23">
        <f t="shared" si="646"/>
        <v>-100</v>
      </c>
    </row>
    <row r="2977" spans="1:32" x14ac:dyDescent="0.25">
      <c r="A2977" s="6">
        <v>0.23753512984917705</v>
      </c>
      <c r="B2977" s="6">
        <v>0.76228717016838698</v>
      </c>
      <c r="C2977" s="3">
        <f t="shared" si="638"/>
        <v>4.2099036072472735</v>
      </c>
      <c r="D2977" s="4">
        <f t="shared" si="638"/>
        <v>1.3118415724865249</v>
      </c>
      <c r="E2977" s="132">
        <v>3.4193852437555794E-2</v>
      </c>
      <c r="F2977" s="5">
        <f t="shared" si="647"/>
        <v>1.0341938524375558</v>
      </c>
      <c r="G2977" s="5">
        <f t="shared" si="648"/>
        <v>4.0707103386127175</v>
      </c>
      <c r="H2977" s="5">
        <f t="shared" si="649"/>
        <v>1.2684677726468436</v>
      </c>
      <c r="I2977">
        <v>2.2599999999999998</v>
      </c>
      <c r="J2977">
        <v>1.69</v>
      </c>
      <c r="K2977" s="5">
        <f t="shared" si="650"/>
        <v>2.3372781065088759</v>
      </c>
      <c r="L2977" s="5">
        <f t="shared" si="651"/>
        <v>1.7477876106194692</v>
      </c>
      <c r="M2977" s="24">
        <f t="shared" si="639"/>
        <v>0.42784810126582273</v>
      </c>
      <c r="N2977" s="24">
        <f t="shared" si="639"/>
        <v>0.57215189873417716</v>
      </c>
      <c r="O2977">
        <f t="shared" si="640"/>
        <v>0.55518565852322455</v>
      </c>
      <c r="P2977">
        <f t="shared" si="640"/>
        <v>1.332316071754482</v>
      </c>
      <c r="Q2977" t="s">
        <v>201</v>
      </c>
      <c r="R2977" t="s">
        <v>326</v>
      </c>
      <c r="S2977" t="s">
        <v>202</v>
      </c>
      <c r="T2977" s="75" t="s">
        <v>151</v>
      </c>
      <c r="U2977" s="75" t="s">
        <v>166</v>
      </c>
      <c r="V2977" t="s">
        <v>639</v>
      </c>
      <c r="W2977" s="137" t="s">
        <v>155</v>
      </c>
      <c r="X2977">
        <v>3</v>
      </c>
      <c r="Y2977" t="str">
        <f t="shared" si="652"/>
        <v>Y</v>
      </c>
      <c r="Z2977" s="23">
        <v>100</v>
      </c>
      <c r="AA2977" s="23">
        <f t="shared" si="641"/>
        <v>0</v>
      </c>
      <c r="AB2977" s="23">
        <f t="shared" si="642"/>
        <v>-100</v>
      </c>
      <c r="AC2977" s="23">
        <f t="shared" si="643"/>
        <v>0</v>
      </c>
      <c r="AD2977" s="23">
        <f t="shared" si="644"/>
        <v>-100</v>
      </c>
      <c r="AE2977" s="23">
        <f t="shared" si="645"/>
        <v>0</v>
      </c>
      <c r="AF2977" s="23">
        <f t="shared" si="646"/>
        <v>-100</v>
      </c>
    </row>
    <row r="2978" spans="1:32" x14ac:dyDescent="0.25">
      <c r="A2978" s="6">
        <v>0.14684833777050466</v>
      </c>
      <c r="B2978" s="6">
        <v>0.85313355925962275</v>
      </c>
      <c r="C2978" s="3">
        <f t="shared" si="638"/>
        <v>6.809746812134879</v>
      </c>
      <c r="D2978" s="4">
        <f t="shared" si="638"/>
        <v>1.1721494121832843</v>
      </c>
      <c r="E2978" s="132">
        <v>3.37891172052045E-2</v>
      </c>
      <c r="F2978" s="5">
        <f t="shared" si="647"/>
        <v>1.0337891172052045</v>
      </c>
      <c r="G2978" s="5">
        <f t="shared" si="648"/>
        <v>6.5871720825855453</v>
      </c>
      <c r="H2978" s="5">
        <f t="shared" si="649"/>
        <v>1.1338380262235006</v>
      </c>
      <c r="I2978">
        <v>2.4700000000000002</v>
      </c>
      <c r="J2978">
        <v>1.59</v>
      </c>
      <c r="K2978" s="5">
        <f t="shared" si="650"/>
        <v>2.5534591194968552</v>
      </c>
      <c r="L2978" s="5">
        <f t="shared" si="651"/>
        <v>1.6437246963562753</v>
      </c>
      <c r="M2978" s="24">
        <f t="shared" si="639"/>
        <v>0.39162561576354682</v>
      </c>
      <c r="N2978" s="24">
        <f t="shared" si="639"/>
        <v>0.60837438423645318</v>
      </c>
      <c r="O2978">
        <f t="shared" si="640"/>
        <v>0.3749712272630496</v>
      </c>
      <c r="P2978">
        <f t="shared" si="640"/>
        <v>1.4023167006453718</v>
      </c>
      <c r="Q2978" t="s">
        <v>330</v>
      </c>
      <c r="R2978" t="s">
        <v>324</v>
      </c>
      <c r="S2978" t="s">
        <v>202</v>
      </c>
      <c r="T2978" s="75" t="s">
        <v>151</v>
      </c>
      <c r="U2978" s="75" t="s">
        <v>166</v>
      </c>
      <c r="V2978" t="s">
        <v>639</v>
      </c>
      <c r="W2978" s="137" t="s">
        <v>162</v>
      </c>
      <c r="X2978">
        <v>3</v>
      </c>
      <c r="Y2978" t="str">
        <f t="shared" si="652"/>
        <v>Y</v>
      </c>
      <c r="Z2978" s="23">
        <v>100</v>
      </c>
      <c r="AA2978" s="23">
        <f t="shared" si="641"/>
        <v>0</v>
      </c>
      <c r="AB2978" s="23">
        <f t="shared" si="642"/>
        <v>-100</v>
      </c>
      <c r="AC2978" s="23">
        <f t="shared" si="643"/>
        <v>0</v>
      </c>
      <c r="AD2978" s="23">
        <f t="shared" si="644"/>
        <v>-100</v>
      </c>
      <c r="AE2978" s="23">
        <f t="shared" si="645"/>
        <v>0</v>
      </c>
      <c r="AF2978" s="23">
        <f t="shared" si="646"/>
        <v>-100</v>
      </c>
    </row>
    <row r="2979" spans="1:32" x14ac:dyDescent="0.25">
      <c r="A2979" s="6">
        <v>0.64773912610218021</v>
      </c>
      <c r="B2979" s="6">
        <v>0.34183615561106329</v>
      </c>
      <c r="C2979" s="3">
        <f t="shared" si="638"/>
        <v>1.5438313970897151</v>
      </c>
      <c r="D2979" s="4">
        <f t="shared" si="638"/>
        <v>2.9253780900162796</v>
      </c>
      <c r="E2979" s="132">
        <v>3.5577975284917462E-2</v>
      </c>
      <c r="F2979" s="5">
        <f t="shared" si="647"/>
        <v>1.0355779752849175</v>
      </c>
      <c r="G2979" s="5">
        <f t="shared" si="648"/>
        <v>1.4907920349165038</v>
      </c>
      <c r="H2979" s="5">
        <f t="shared" si="649"/>
        <v>2.8248747654288646</v>
      </c>
      <c r="I2979">
        <v>2.0699999999999998</v>
      </c>
      <c r="J2979">
        <v>1.81</v>
      </c>
      <c r="K2979" s="5">
        <f t="shared" si="650"/>
        <v>2.1436464088397789</v>
      </c>
      <c r="L2979" s="5">
        <f t="shared" si="651"/>
        <v>1.8743961352657006</v>
      </c>
      <c r="M2979" s="24">
        <f t="shared" si="639"/>
        <v>0.46649484536082475</v>
      </c>
      <c r="N2979" s="24">
        <f t="shared" si="639"/>
        <v>0.53350515463917525</v>
      </c>
      <c r="O2979">
        <f t="shared" si="640"/>
        <v>1.3885236515339554</v>
      </c>
      <c r="P2979">
        <f t="shared" si="640"/>
        <v>0.64073636897146158</v>
      </c>
      <c r="Q2979" t="s">
        <v>217</v>
      </c>
      <c r="R2979" t="s">
        <v>207</v>
      </c>
      <c r="S2979" t="s">
        <v>202</v>
      </c>
      <c r="T2979" s="75" t="s">
        <v>162</v>
      </c>
      <c r="U2979" s="75" t="s">
        <v>160</v>
      </c>
      <c r="V2979" t="s">
        <v>639</v>
      </c>
      <c r="W2979" s="137" t="s">
        <v>155</v>
      </c>
      <c r="X2979">
        <v>3</v>
      </c>
      <c r="Y2979" t="str">
        <f t="shared" si="652"/>
        <v>Y</v>
      </c>
      <c r="Z2979" s="23">
        <v>100</v>
      </c>
      <c r="AA2979" s="23">
        <f t="shared" si="641"/>
        <v>206.99999999999997</v>
      </c>
      <c r="AB2979" s="23">
        <f t="shared" si="642"/>
        <v>106.99999999999997</v>
      </c>
      <c r="AC2979" s="23">
        <f t="shared" si="643"/>
        <v>206.99999999999997</v>
      </c>
      <c r="AD2979" s="23">
        <f t="shared" si="644"/>
        <v>106.99999999999997</v>
      </c>
      <c r="AE2979" s="23">
        <f t="shared" si="645"/>
        <v>0</v>
      </c>
      <c r="AF2979" s="23">
        <f t="shared" si="646"/>
        <v>-100</v>
      </c>
    </row>
    <row r="2980" spans="1:32" x14ac:dyDescent="0.25">
      <c r="A2980" s="6">
        <v>0.40133437632218744</v>
      </c>
      <c r="B2980" s="6">
        <v>0.59627038458544113</v>
      </c>
      <c r="C2980" s="3">
        <f t="shared" si="638"/>
        <v>2.4916878767375001</v>
      </c>
      <c r="D2980" s="4">
        <f t="shared" si="638"/>
        <v>1.6770915105824904</v>
      </c>
      <c r="E2980" s="132">
        <v>2.891515407344869E-2</v>
      </c>
      <c r="F2980" s="5">
        <f t="shared" si="647"/>
        <v>1.0289151540734487</v>
      </c>
      <c r="G2980" s="5">
        <f t="shared" si="648"/>
        <v>2.4216650584579029</v>
      </c>
      <c r="H2980" s="5">
        <f t="shared" si="649"/>
        <v>1.6299609389004799</v>
      </c>
      <c r="I2980">
        <v>2.06</v>
      </c>
      <c r="J2980">
        <v>1.84</v>
      </c>
      <c r="K2980" s="5">
        <f t="shared" si="650"/>
        <v>2.1195652173913042</v>
      </c>
      <c r="L2980" s="5">
        <f t="shared" si="651"/>
        <v>1.8932038834951457</v>
      </c>
      <c r="M2980" s="24">
        <f t="shared" si="639"/>
        <v>0.47179487179487184</v>
      </c>
      <c r="N2980" s="24">
        <f t="shared" si="639"/>
        <v>0.52820512820512822</v>
      </c>
      <c r="O2980">
        <f t="shared" si="640"/>
        <v>0.85065438459594067</v>
      </c>
      <c r="P2980">
        <f t="shared" si="640"/>
        <v>1.1288614077103012</v>
      </c>
      <c r="Q2980" t="s">
        <v>399</v>
      </c>
      <c r="R2980" t="s">
        <v>200</v>
      </c>
      <c r="S2980" t="s">
        <v>202</v>
      </c>
      <c r="T2980" s="75" t="s">
        <v>162</v>
      </c>
      <c r="U2980" s="75" t="s">
        <v>160</v>
      </c>
      <c r="V2980" t="s">
        <v>639</v>
      </c>
      <c r="W2980" s="137" t="s">
        <v>149</v>
      </c>
      <c r="X2980">
        <v>0</v>
      </c>
      <c r="Y2980" t="str">
        <f t="shared" si="652"/>
        <v>N</v>
      </c>
      <c r="Z2980" s="23">
        <v>100</v>
      </c>
      <c r="AA2980" s="23">
        <f t="shared" si="641"/>
        <v>184</v>
      </c>
      <c r="AB2980" s="23">
        <f t="shared" si="642"/>
        <v>84</v>
      </c>
      <c r="AC2980" s="23">
        <f t="shared" si="643"/>
        <v>0</v>
      </c>
      <c r="AD2980" s="23">
        <f t="shared" si="644"/>
        <v>-100</v>
      </c>
      <c r="AE2980" s="23">
        <f t="shared" si="645"/>
        <v>184</v>
      </c>
      <c r="AF2980" s="23">
        <f t="shared" si="646"/>
        <v>84</v>
      </c>
    </row>
    <row r="2981" spans="1:32" x14ac:dyDescent="0.25">
      <c r="A2981" s="6">
        <v>0.35598224872664208</v>
      </c>
      <c r="B2981" s="6">
        <v>0.64330550956249266</v>
      </c>
      <c r="C2981" s="3">
        <f t="shared" si="638"/>
        <v>2.8091288359940036</v>
      </c>
      <c r="D2981" s="4">
        <f t="shared" si="638"/>
        <v>1.5544713750082642</v>
      </c>
      <c r="E2981" s="132">
        <v>3.0736618971912932E-2</v>
      </c>
      <c r="F2981" s="5">
        <f t="shared" si="647"/>
        <v>1.0307366189719129</v>
      </c>
      <c r="G2981" s="5">
        <f t="shared" si="648"/>
        <v>2.7253604696764451</v>
      </c>
      <c r="H2981" s="5">
        <f t="shared" si="649"/>
        <v>1.5081169586841106</v>
      </c>
      <c r="I2981">
        <v>2.04</v>
      </c>
      <c r="J2981">
        <v>1.85</v>
      </c>
      <c r="K2981" s="5">
        <f t="shared" si="650"/>
        <v>2.1027027027027025</v>
      </c>
      <c r="L2981" s="5">
        <f t="shared" si="651"/>
        <v>1.9068627450980391</v>
      </c>
      <c r="M2981" s="24">
        <f t="shared" si="639"/>
        <v>0.47557840616966585</v>
      </c>
      <c r="N2981" s="24">
        <f t="shared" si="639"/>
        <v>0.52442159383033427</v>
      </c>
      <c r="O2981">
        <f t="shared" si="640"/>
        <v>0.74852483651169599</v>
      </c>
      <c r="P2981">
        <f t="shared" si="640"/>
        <v>1.2266953099010276</v>
      </c>
      <c r="Q2981" t="s">
        <v>210</v>
      </c>
      <c r="R2981" t="s">
        <v>203</v>
      </c>
      <c r="S2981" t="s">
        <v>202</v>
      </c>
      <c r="T2981" s="75" t="s">
        <v>151</v>
      </c>
      <c r="U2981" s="75" t="s">
        <v>166</v>
      </c>
      <c r="V2981" t="s">
        <v>639</v>
      </c>
      <c r="W2981" s="137" t="s">
        <v>152</v>
      </c>
      <c r="X2981">
        <v>1</v>
      </c>
      <c r="Y2981" t="str">
        <f t="shared" si="652"/>
        <v>N</v>
      </c>
      <c r="Z2981" s="23">
        <v>100</v>
      </c>
      <c r="AA2981" s="23">
        <f t="shared" si="641"/>
        <v>185</v>
      </c>
      <c r="AB2981" s="23">
        <f t="shared" si="642"/>
        <v>85</v>
      </c>
      <c r="AC2981" s="23">
        <f t="shared" si="643"/>
        <v>0</v>
      </c>
      <c r="AD2981" s="23">
        <f t="shared" si="644"/>
        <v>-100</v>
      </c>
      <c r="AE2981" s="23">
        <f t="shared" si="645"/>
        <v>185</v>
      </c>
      <c r="AF2981" s="23">
        <f t="shared" si="646"/>
        <v>85</v>
      </c>
    </row>
    <row r="2982" spans="1:32" x14ac:dyDescent="0.25">
      <c r="A2982" s="6">
        <v>0.26335435440689325</v>
      </c>
      <c r="B2982" s="6">
        <v>0.73594166015598139</v>
      </c>
      <c r="C2982" s="3">
        <f t="shared" si="638"/>
        <v>3.7971652386463264</v>
      </c>
      <c r="D2982" s="4">
        <f t="shared" si="638"/>
        <v>1.3588033592065598</v>
      </c>
      <c r="E2982" s="132">
        <v>3.4024455077086735E-2</v>
      </c>
      <c r="F2982" s="5">
        <f t="shared" si="647"/>
        <v>1.0340244550770867</v>
      </c>
      <c r="G2982" s="5">
        <f t="shared" si="648"/>
        <v>3.6722199557294291</v>
      </c>
      <c r="H2982" s="5">
        <f t="shared" si="649"/>
        <v>1.314092091859917</v>
      </c>
      <c r="I2982">
        <v>2.09</v>
      </c>
      <c r="J2982">
        <v>1.8</v>
      </c>
      <c r="K2982" s="5">
        <f t="shared" si="650"/>
        <v>2.161111111111111</v>
      </c>
      <c r="L2982" s="5">
        <f t="shared" si="651"/>
        <v>1.8612440191387563</v>
      </c>
      <c r="M2982" s="24">
        <f t="shared" si="639"/>
        <v>0.46272493573264784</v>
      </c>
      <c r="N2982" s="24">
        <f t="shared" si="639"/>
        <v>0.53727506426735205</v>
      </c>
      <c r="O2982">
        <f t="shared" si="640"/>
        <v>0.56913802146823045</v>
      </c>
      <c r="P2982">
        <f t="shared" si="640"/>
        <v>1.3697670134003677</v>
      </c>
      <c r="Q2982" t="s">
        <v>215</v>
      </c>
      <c r="R2982" t="s">
        <v>216</v>
      </c>
      <c r="S2982" t="s">
        <v>202</v>
      </c>
      <c r="T2982" s="75" t="s">
        <v>154</v>
      </c>
      <c r="U2982" s="75" t="s">
        <v>160</v>
      </c>
      <c r="V2982" t="s">
        <v>639</v>
      </c>
      <c r="W2982" s="137" t="s">
        <v>172</v>
      </c>
      <c r="X2982">
        <v>5</v>
      </c>
      <c r="Y2982" t="str">
        <f t="shared" si="652"/>
        <v>Y</v>
      </c>
      <c r="Z2982" s="23">
        <v>100</v>
      </c>
      <c r="AA2982" s="23">
        <f t="shared" si="641"/>
        <v>0</v>
      </c>
      <c r="AB2982" s="23">
        <f t="shared" si="642"/>
        <v>-100</v>
      </c>
      <c r="AC2982" s="23">
        <f t="shared" si="643"/>
        <v>0</v>
      </c>
      <c r="AD2982" s="23">
        <f t="shared" si="644"/>
        <v>-100</v>
      </c>
      <c r="AE2982" s="23">
        <f t="shared" si="645"/>
        <v>0</v>
      </c>
      <c r="AF2982" s="23">
        <f t="shared" si="646"/>
        <v>-100</v>
      </c>
    </row>
    <row r="2983" spans="1:32" x14ac:dyDescent="0.25">
      <c r="A2983" s="6">
        <v>0.67730464658065137</v>
      </c>
      <c r="B2983" s="6">
        <v>0.31819200621154076</v>
      </c>
      <c r="C2983" s="3">
        <f t="shared" si="638"/>
        <v>1.4764404836855392</v>
      </c>
      <c r="D2983" s="4">
        <f t="shared" si="638"/>
        <v>3.142756513295871</v>
      </c>
      <c r="E2983" s="132">
        <v>4.1694924449990456E-2</v>
      </c>
      <c r="F2983" s="5">
        <f t="shared" si="647"/>
        <v>1.0416949244499905</v>
      </c>
      <c r="G2983" s="5">
        <f t="shared" si="648"/>
        <v>1.4173444153671884</v>
      </c>
      <c r="H2983" s="5">
        <f t="shared" si="649"/>
        <v>3.0169644101465027</v>
      </c>
      <c r="I2983">
        <v>1.91</v>
      </c>
      <c r="J2983">
        <v>1.93</v>
      </c>
      <c r="K2983" s="5">
        <f t="shared" si="650"/>
        <v>1.9896373056994816</v>
      </c>
      <c r="L2983" s="5">
        <f t="shared" si="651"/>
        <v>2.0104712041884816</v>
      </c>
      <c r="M2983" s="24">
        <f t="shared" si="639"/>
        <v>0.50260416666666674</v>
      </c>
      <c r="N2983" s="24">
        <f t="shared" si="639"/>
        <v>0.49739583333333337</v>
      </c>
      <c r="O2983">
        <f t="shared" si="640"/>
        <v>1.3475905921604667</v>
      </c>
      <c r="P2983">
        <f t="shared" si="640"/>
        <v>0.63971586589126517</v>
      </c>
      <c r="Q2983" t="s">
        <v>229</v>
      </c>
      <c r="R2983" t="s">
        <v>435</v>
      </c>
      <c r="S2983" t="s">
        <v>135</v>
      </c>
      <c r="T2983" s="75" t="s">
        <v>150</v>
      </c>
      <c r="U2983" s="75" t="s">
        <v>166</v>
      </c>
      <c r="V2983" t="s">
        <v>639</v>
      </c>
      <c r="W2983" s="137" t="s">
        <v>150</v>
      </c>
      <c r="X2983">
        <v>4</v>
      </c>
      <c r="Y2983" t="str">
        <f t="shared" si="652"/>
        <v>Y</v>
      </c>
      <c r="Z2983" s="23">
        <v>100</v>
      </c>
      <c r="AA2983" s="23">
        <f t="shared" si="641"/>
        <v>191</v>
      </c>
      <c r="AB2983" s="23">
        <f t="shared" si="642"/>
        <v>91</v>
      </c>
      <c r="AC2983" s="23">
        <f t="shared" si="643"/>
        <v>191</v>
      </c>
      <c r="AD2983" s="23">
        <f t="shared" si="644"/>
        <v>91</v>
      </c>
      <c r="AE2983" s="23">
        <f t="shared" si="645"/>
        <v>0</v>
      </c>
      <c r="AF2983" s="23">
        <f t="shared" si="646"/>
        <v>-100</v>
      </c>
    </row>
    <row r="2984" spans="1:32" x14ac:dyDescent="0.25">
      <c r="A2984" s="6">
        <v>0.60157421316200732</v>
      </c>
      <c r="B2984" s="6">
        <v>0.39440152472479095</v>
      </c>
      <c r="C2984" s="3">
        <f t="shared" si="638"/>
        <v>1.6623052952083477</v>
      </c>
      <c r="D2984" s="4">
        <f t="shared" si="638"/>
        <v>2.5354871553749416</v>
      </c>
      <c r="E2984" s="132">
        <v>4.1694924449990456E-2</v>
      </c>
      <c r="F2984" s="5">
        <f t="shared" si="647"/>
        <v>1.0416949244499905</v>
      </c>
      <c r="G2984" s="5">
        <f t="shared" si="648"/>
        <v>1.5957697941996178</v>
      </c>
      <c r="H2984" s="5">
        <f t="shared" si="649"/>
        <v>2.434001640848606</v>
      </c>
      <c r="I2984">
        <v>1.91</v>
      </c>
      <c r="J2984">
        <v>1.93</v>
      </c>
      <c r="K2984" s="5">
        <f t="shared" si="650"/>
        <v>1.9896373056994816</v>
      </c>
      <c r="L2984" s="5">
        <f t="shared" si="651"/>
        <v>2.0104712041884816</v>
      </c>
      <c r="M2984" s="24">
        <f t="shared" si="639"/>
        <v>0.50260416666666674</v>
      </c>
      <c r="N2984" s="24">
        <f t="shared" si="639"/>
        <v>0.49739583333333337</v>
      </c>
      <c r="O2984">
        <f t="shared" si="640"/>
        <v>1.1969144966539418</v>
      </c>
      <c r="P2984">
        <f t="shared" si="640"/>
        <v>0.79293290834722374</v>
      </c>
      <c r="Q2984" t="s">
        <v>240</v>
      </c>
      <c r="R2984" t="s">
        <v>241</v>
      </c>
      <c r="S2984" t="s">
        <v>135</v>
      </c>
      <c r="T2984" s="75" t="s">
        <v>162</v>
      </c>
      <c r="U2984" s="75" t="s">
        <v>160</v>
      </c>
      <c r="V2984" t="s">
        <v>639</v>
      </c>
      <c r="W2984" s="137" t="s">
        <v>150</v>
      </c>
      <c r="X2984">
        <v>4</v>
      </c>
      <c r="Y2984" t="str">
        <f t="shared" si="652"/>
        <v>Y</v>
      </c>
      <c r="Z2984" s="23">
        <v>100</v>
      </c>
      <c r="AA2984" s="23">
        <f t="shared" si="641"/>
        <v>191</v>
      </c>
      <c r="AB2984" s="23">
        <f t="shared" si="642"/>
        <v>91</v>
      </c>
      <c r="AC2984" s="23">
        <f t="shared" si="643"/>
        <v>191</v>
      </c>
      <c r="AD2984" s="23">
        <f t="shared" si="644"/>
        <v>91</v>
      </c>
      <c r="AE2984" s="23">
        <f t="shared" si="645"/>
        <v>0</v>
      </c>
      <c r="AF2984" s="23">
        <f t="shared" si="646"/>
        <v>-100</v>
      </c>
    </row>
    <row r="2985" spans="1:32" x14ac:dyDescent="0.25">
      <c r="A2985" s="6">
        <v>0.41181640012378162</v>
      </c>
      <c r="B2985" s="6">
        <v>0.58294132671780252</v>
      </c>
      <c r="C2985" s="3">
        <f t="shared" si="638"/>
        <v>2.4282665763175659</v>
      </c>
      <c r="D2985" s="4">
        <f t="shared" si="638"/>
        <v>1.7154385084180048</v>
      </c>
      <c r="E2985" s="132">
        <v>4.5248621800120015E-2</v>
      </c>
      <c r="F2985" s="5">
        <f t="shared" si="647"/>
        <v>1.04524862180012</v>
      </c>
      <c r="G2985" s="5">
        <f t="shared" si="648"/>
        <v>2.3231473600372912</v>
      </c>
      <c r="H2985" s="5">
        <f t="shared" si="649"/>
        <v>1.6411774889152098</v>
      </c>
      <c r="I2985">
        <v>1.97</v>
      </c>
      <c r="J2985">
        <v>1.86</v>
      </c>
      <c r="K2985" s="5">
        <f t="shared" si="650"/>
        <v>2.0591397849462365</v>
      </c>
      <c r="L2985" s="5">
        <f t="shared" si="651"/>
        <v>1.9441624365482233</v>
      </c>
      <c r="M2985" s="24">
        <f t="shared" si="639"/>
        <v>0.48563968668407315</v>
      </c>
      <c r="N2985" s="24">
        <f t="shared" si="639"/>
        <v>0.51436031331592691</v>
      </c>
      <c r="O2985">
        <f t="shared" si="640"/>
        <v>0.84798753358821699</v>
      </c>
      <c r="P2985">
        <f t="shared" si="640"/>
        <v>1.1333326301163369</v>
      </c>
      <c r="Q2985" t="s">
        <v>225</v>
      </c>
      <c r="R2985" t="s">
        <v>437</v>
      </c>
      <c r="S2985" t="s">
        <v>135</v>
      </c>
      <c r="T2985" s="75" t="s">
        <v>170</v>
      </c>
      <c r="U2985" s="75" t="s">
        <v>160</v>
      </c>
      <c r="V2985" t="s">
        <v>639</v>
      </c>
      <c r="W2985" s="137" t="s">
        <v>170</v>
      </c>
      <c r="X2985">
        <v>2</v>
      </c>
      <c r="Y2985" t="str">
        <f t="shared" si="652"/>
        <v>N</v>
      </c>
      <c r="Z2985" s="23">
        <v>100</v>
      </c>
      <c r="AA2985" s="23">
        <f t="shared" si="641"/>
        <v>186</v>
      </c>
      <c r="AB2985" s="23">
        <f t="shared" si="642"/>
        <v>86</v>
      </c>
      <c r="AC2985" s="23">
        <f t="shared" si="643"/>
        <v>0</v>
      </c>
      <c r="AD2985" s="23">
        <f t="shared" si="644"/>
        <v>-100</v>
      </c>
      <c r="AE2985" s="23">
        <f t="shared" si="645"/>
        <v>186</v>
      </c>
      <c r="AF2985" s="23">
        <f t="shared" si="646"/>
        <v>86</v>
      </c>
    </row>
    <row r="2986" spans="1:32" x14ac:dyDescent="0.25">
      <c r="A2986" s="6">
        <v>0.61348939312042594</v>
      </c>
      <c r="B2986" s="6">
        <v>0.38292527478061844</v>
      </c>
      <c r="C2986" s="3">
        <f t="shared" si="638"/>
        <v>1.6300200316645137</v>
      </c>
      <c r="D2986" s="4">
        <f t="shared" si="638"/>
        <v>2.6114755694120988</v>
      </c>
      <c r="E2986" s="132">
        <v>4.2373571486739481E-2</v>
      </c>
      <c r="F2986" s="5">
        <f t="shared" si="647"/>
        <v>1.0423735714867395</v>
      </c>
      <c r="G2986" s="5">
        <f t="shared" si="648"/>
        <v>1.5637580194398184</v>
      </c>
      <c r="H2986" s="5">
        <f t="shared" si="649"/>
        <v>2.505316367228446</v>
      </c>
      <c r="I2986">
        <v>1.97</v>
      </c>
      <c r="J2986">
        <v>1.87</v>
      </c>
      <c r="K2986" s="5">
        <f t="shared" si="650"/>
        <v>2.0534759358288768</v>
      </c>
      <c r="L2986" s="5">
        <f t="shared" si="651"/>
        <v>1.9492385786802029</v>
      </c>
      <c r="M2986" s="24">
        <f t="shared" si="639"/>
        <v>0.48697916666666674</v>
      </c>
      <c r="N2986" s="24">
        <f t="shared" si="639"/>
        <v>0.51302083333333337</v>
      </c>
      <c r="O2986">
        <f t="shared" si="640"/>
        <v>1.2597857056590562</v>
      </c>
      <c r="P2986">
        <f t="shared" si="640"/>
        <v>0.74641271835409884</v>
      </c>
      <c r="Q2986" t="s">
        <v>231</v>
      </c>
      <c r="R2986" t="s">
        <v>332</v>
      </c>
      <c r="S2986" t="s">
        <v>135</v>
      </c>
      <c r="T2986" s="75" t="s">
        <v>162</v>
      </c>
      <c r="U2986" s="75" t="s">
        <v>160</v>
      </c>
      <c r="V2986" t="s">
        <v>639</v>
      </c>
      <c r="W2986" s="137" t="s">
        <v>155</v>
      </c>
      <c r="X2986">
        <v>3</v>
      </c>
      <c r="Y2986" t="str">
        <f t="shared" si="652"/>
        <v>Y</v>
      </c>
      <c r="Z2986" s="23">
        <v>100</v>
      </c>
      <c r="AA2986" s="23">
        <f t="shared" si="641"/>
        <v>197</v>
      </c>
      <c r="AB2986" s="23">
        <f t="shared" si="642"/>
        <v>97</v>
      </c>
      <c r="AC2986" s="23">
        <f t="shared" si="643"/>
        <v>197</v>
      </c>
      <c r="AD2986" s="23">
        <f t="shared" si="644"/>
        <v>97</v>
      </c>
      <c r="AE2986" s="23">
        <f t="shared" si="645"/>
        <v>0</v>
      </c>
      <c r="AF2986" s="23">
        <f t="shared" si="646"/>
        <v>-100</v>
      </c>
    </row>
    <row r="2987" spans="1:32" x14ac:dyDescent="0.25">
      <c r="A2987" s="6">
        <v>0.21251556132824315</v>
      </c>
      <c r="B2987" s="6">
        <v>0.78744514626742601</v>
      </c>
      <c r="C2987" s="3">
        <f t="shared" si="638"/>
        <v>4.7055377674458363</v>
      </c>
      <c r="D2987" s="4">
        <f t="shared" si="638"/>
        <v>1.2699297274738521</v>
      </c>
      <c r="E2987" s="132">
        <v>4.3960525242639381E-2</v>
      </c>
      <c r="F2987" s="5">
        <f t="shared" si="647"/>
        <v>1.0439605252426394</v>
      </c>
      <c r="G2987" s="5">
        <f t="shared" si="648"/>
        <v>4.5073905130197964</v>
      </c>
      <c r="H2987" s="5">
        <f t="shared" si="649"/>
        <v>1.2164537803560078</v>
      </c>
      <c r="I2987">
        <v>2.0099999999999998</v>
      </c>
      <c r="J2987">
        <v>1.83</v>
      </c>
      <c r="K2987" s="5">
        <f t="shared" si="650"/>
        <v>2.098360655737705</v>
      </c>
      <c r="L2987" s="5">
        <f t="shared" si="651"/>
        <v>1.91044776119403</v>
      </c>
      <c r="M2987" s="24">
        <f t="shared" si="639"/>
        <v>0.4765625</v>
      </c>
      <c r="N2987" s="24">
        <f t="shared" si="639"/>
        <v>0.5234375</v>
      </c>
      <c r="O2987">
        <f t="shared" si="640"/>
        <v>0.44593429262319872</v>
      </c>
      <c r="P2987">
        <f t="shared" si="640"/>
        <v>1.5043728167497097</v>
      </c>
      <c r="Q2987" t="s">
        <v>333</v>
      </c>
      <c r="R2987" t="s">
        <v>328</v>
      </c>
      <c r="S2987" t="s">
        <v>135</v>
      </c>
      <c r="T2987" s="75" t="s">
        <v>151</v>
      </c>
      <c r="U2987" s="75" t="s">
        <v>166</v>
      </c>
      <c r="V2987" t="s">
        <v>639</v>
      </c>
      <c r="W2987" s="137" t="s">
        <v>152</v>
      </c>
      <c r="X2987">
        <v>1</v>
      </c>
      <c r="Y2987" t="str">
        <f t="shared" si="652"/>
        <v>N</v>
      </c>
      <c r="Z2987" s="23">
        <v>100</v>
      </c>
      <c r="AA2987" s="23">
        <f t="shared" si="641"/>
        <v>183</v>
      </c>
      <c r="AB2987" s="23">
        <f t="shared" si="642"/>
        <v>83</v>
      </c>
      <c r="AC2987" s="23">
        <f t="shared" si="643"/>
        <v>0</v>
      </c>
      <c r="AD2987" s="23">
        <f t="shared" si="644"/>
        <v>-100</v>
      </c>
      <c r="AE2987" s="23">
        <f t="shared" si="645"/>
        <v>183</v>
      </c>
      <c r="AF2987" s="23">
        <f t="shared" si="646"/>
        <v>83</v>
      </c>
    </row>
    <row r="2988" spans="1:32" x14ac:dyDescent="0.25">
      <c r="A2988" s="6">
        <v>0.34272680460216587</v>
      </c>
      <c r="B2988" s="6">
        <v>0.65692634054762311</v>
      </c>
      <c r="C2988" s="3">
        <f t="shared" si="638"/>
        <v>2.9177758686274649</v>
      </c>
      <c r="D2988" s="4">
        <f t="shared" si="638"/>
        <v>1.5222406809968767</v>
      </c>
      <c r="E2988" s="132">
        <v>4.7378811142794408E-2</v>
      </c>
      <c r="F2988" s="5">
        <f t="shared" si="647"/>
        <v>1.0473788111427944</v>
      </c>
      <c r="G2988" s="5">
        <f t="shared" si="648"/>
        <v>2.7857885204340551</v>
      </c>
      <c r="H2988" s="5">
        <f t="shared" si="649"/>
        <v>1.4533812072596359</v>
      </c>
      <c r="I2988">
        <v>1.94</v>
      </c>
      <c r="J2988">
        <v>1.88</v>
      </c>
      <c r="K2988" s="5">
        <f t="shared" si="650"/>
        <v>2.0319148936170213</v>
      </c>
      <c r="L2988" s="5">
        <f t="shared" si="651"/>
        <v>1.9690721649484533</v>
      </c>
      <c r="M2988" s="24">
        <f t="shared" si="639"/>
        <v>0.49214659685863876</v>
      </c>
      <c r="N2988" s="24">
        <f t="shared" si="639"/>
        <v>0.50785340314136129</v>
      </c>
      <c r="O2988">
        <f t="shared" si="640"/>
        <v>0.69639169871291151</v>
      </c>
      <c r="P2988">
        <f t="shared" si="640"/>
        <v>1.2935353715937732</v>
      </c>
      <c r="Q2988" t="s">
        <v>224</v>
      </c>
      <c r="R2988" t="s">
        <v>223</v>
      </c>
      <c r="S2988" t="s">
        <v>135</v>
      </c>
      <c r="T2988" s="75" t="s">
        <v>151</v>
      </c>
      <c r="U2988" s="75" t="s">
        <v>166</v>
      </c>
      <c r="V2988" t="s">
        <v>639</v>
      </c>
      <c r="W2988" s="137" t="s">
        <v>152</v>
      </c>
      <c r="X2988">
        <v>1</v>
      </c>
      <c r="Y2988" t="str">
        <f t="shared" si="652"/>
        <v>N</v>
      </c>
      <c r="Z2988" s="23">
        <v>100</v>
      </c>
      <c r="AA2988" s="23">
        <f t="shared" si="641"/>
        <v>188</v>
      </c>
      <c r="AB2988" s="23">
        <f t="shared" si="642"/>
        <v>88</v>
      </c>
      <c r="AC2988" s="23">
        <f t="shared" si="643"/>
        <v>0</v>
      </c>
      <c r="AD2988" s="23">
        <f t="shared" si="644"/>
        <v>-100</v>
      </c>
      <c r="AE2988" s="23">
        <f t="shared" si="645"/>
        <v>188</v>
      </c>
      <c r="AF2988" s="23">
        <f t="shared" si="646"/>
        <v>88</v>
      </c>
    </row>
    <row r="2989" spans="1:32" x14ac:dyDescent="0.25">
      <c r="A2989" s="6">
        <v>0.65736999891848436</v>
      </c>
      <c r="B2989" s="6">
        <v>0.33808836418128041</v>
      </c>
      <c r="C2989" s="3">
        <f t="shared" si="638"/>
        <v>1.5212133222465523</v>
      </c>
      <c r="D2989" s="4">
        <f t="shared" si="638"/>
        <v>2.9578066149115019</v>
      </c>
      <c r="E2989" s="132">
        <v>4.2684913652655698E-2</v>
      </c>
      <c r="F2989" s="5">
        <f t="shared" si="647"/>
        <v>1.0426849136526557</v>
      </c>
      <c r="G2989" s="5">
        <f t="shared" si="648"/>
        <v>1.4589386518670839</v>
      </c>
      <c r="H2989" s="5">
        <f t="shared" si="649"/>
        <v>2.8367214066135618</v>
      </c>
      <c r="I2989">
        <v>1.86</v>
      </c>
      <c r="J2989">
        <v>1.98</v>
      </c>
      <c r="K2989" s="5">
        <f t="shared" si="650"/>
        <v>1.9393939393939397</v>
      </c>
      <c r="L2989" s="5">
        <f t="shared" si="651"/>
        <v>2.0645161290322585</v>
      </c>
      <c r="M2989" s="24">
        <f t="shared" si="639"/>
        <v>0.51562499999999989</v>
      </c>
      <c r="N2989" s="24">
        <f t="shared" si="639"/>
        <v>0.48437499999999989</v>
      </c>
      <c r="O2989">
        <f t="shared" si="640"/>
        <v>1.2748993918419091</v>
      </c>
      <c r="P2989">
        <f t="shared" si="640"/>
        <v>0.69798888089038547</v>
      </c>
      <c r="Q2989" t="s">
        <v>438</v>
      </c>
      <c r="R2989" t="s">
        <v>436</v>
      </c>
      <c r="S2989" t="s">
        <v>135</v>
      </c>
      <c r="T2989" s="75" t="s">
        <v>155</v>
      </c>
      <c r="U2989" s="75" t="s">
        <v>161</v>
      </c>
      <c r="V2989" t="s">
        <v>639</v>
      </c>
      <c r="W2989" s="137" t="s">
        <v>179</v>
      </c>
      <c r="X2989">
        <v>4</v>
      </c>
      <c r="Y2989" t="str">
        <f t="shared" si="652"/>
        <v>Y</v>
      </c>
      <c r="Z2989" s="23">
        <v>100</v>
      </c>
      <c r="AA2989" s="23">
        <f t="shared" si="641"/>
        <v>186</v>
      </c>
      <c r="AB2989" s="23">
        <f t="shared" si="642"/>
        <v>86</v>
      </c>
      <c r="AC2989" s="23">
        <f t="shared" si="643"/>
        <v>186</v>
      </c>
      <c r="AD2989" s="23">
        <f t="shared" si="644"/>
        <v>86</v>
      </c>
      <c r="AE2989" s="23">
        <f t="shared" si="645"/>
        <v>0</v>
      </c>
      <c r="AF2989" s="23">
        <f t="shared" si="646"/>
        <v>-100</v>
      </c>
    </row>
    <row r="2990" spans="1:32" x14ac:dyDescent="0.25">
      <c r="A2990" s="6">
        <v>0.16590686408702821</v>
      </c>
      <c r="B2990" s="6">
        <v>0.83406344013428646</v>
      </c>
      <c r="C2990" s="3">
        <f t="shared" si="638"/>
        <v>6.0274781607314294</v>
      </c>
      <c r="D2990" s="4">
        <f t="shared" si="638"/>
        <v>1.1989495665209799</v>
      </c>
      <c r="E2990" s="132">
        <v>4.3478260869565188E-2</v>
      </c>
      <c r="F2990" s="5">
        <f t="shared" si="647"/>
        <v>1.0434782608695652</v>
      </c>
      <c r="G2990" s="5">
        <f t="shared" si="648"/>
        <v>5.7763332373676199</v>
      </c>
      <c r="H2990" s="5">
        <f t="shared" si="649"/>
        <v>1.1489933345826058</v>
      </c>
      <c r="I2990">
        <v>1.84</v>
      </c>
      <c r="J2990">
        <v>2</v>
      </c>
      <c r="K2990" s="5">
        <f t="shared" si="650"/>
        <v>1.92</v>
      </c>
      <c r="L2990" s="5">
        <f t="shared" si="651"/>
        <v>2.0869565217391304</v>
      </c>
      <c r="M2990" s="24">
        <f t="shared" si="639"/>
        <v>0.52083333333333337</v>
      </c>
      <c r="N2990" s="24">
        <f t="shared" si="639"/>
        <v>0.47916666666666669</v>
      </c>
      <c r="O2990">
        <f t="shared" si="640"/>
        <v>0.31854117904709417</v>
      </c>
      <c r="P2990">
        <f t="shared" si="640"/>
        <v>1.7406541359324239</v>
      </c>
      <c r="Q2990" t="s">
        <v>228</v>
      </c>
      <c r="R2990" t="s">
        <v>325</v>
      </c>
      <c r="S2990" t="s">
        <v>135</v>
      </c>
      <c r="T2990" s="75" t="s">
        <v>151</v>
      </c>
      <c r="U2990" s="75" t="s">
        <v>166</v>
      </c>
      <c r="V2990" t="s">
        <v>639</v>
      </c>
      <c r="W2990" s="137" t="s">
        <v>149</v>
      </c>
      <c r="X2990">
        <v>0</v>
      </c>
      <c r="Y2990" t="str">
        <f t="shared" si="652"/>
        <v>N</v>
      </c>
      <c r="Z2990" s="23">
        <v>100</v>
      </c>
      <c r="AA2990" s="23">
        <f t="shared" si="641"/>
        <v>200</v>
      </c>
      <c r="AB2990" s="23">
        <f t="shared" si="642"/>
        <v>100</v>
      </c>
      <c r="AC2990" s="23">
        <f t="shared" si="643"/>
        <v>0</v>
      </c>
      <c r="AD2990" s="23">
        <f t="shared" si="644"/>
        <v>-100</v>
      </c>
      <c r="AE2990" s="23">
        <f t="shared" si="645"/>
        <v>200</v>
      </c>
      <c r="AF2990" s="23">
        <f t="shared" si="646"/>
        <v>100</v>
      </c>
    </row>
    <row r="2991" spans="1:32" x14ac:dyDescent="0.25">
      <c r="A2991" s="6">
        <v>0.31484874047341033</v>
      </c>
      <c r="B2991" s="6">
        <v>0.68494416567959571</v>
      </c>
      <c r="C2991" s="3">
        <f t="shared" si="638"/>
        <v>3.176128316398497</v>
      </c>
      <c r="D2991" s="4">
        <f t="shared" si="638"/>
        <v>1.4599730169360718</v>
      </c>
      <c r="E2991" s="132">
        <v>4.4963439921422932E-2</v>
      </c>
      <c r="F2991" s="5">
        <f t="shared" si="647"/>
        <v>1.0449634399214229</v>
      </c>
      <c r="G2991" s="5">
        <f t="shared" si="648"/>
        <v>3.0394635783978519</v>
      </c>
      <c r="H2991" s="5">
        <f t="shared" si="649"/>
        <v>1.3971522458679091</v>
      </c>
      <c r="I2991">
        <v>1.87</v>
      </c>
      <c r="J2991">
        <v>1.96</v>
      </c>
      <c r="K2991" s="5">
        <f t="shared" si="650"/>
        <v>1.954081632653061</v>
      </c>
      <c r="L2991" s="5">
        <f t="shared" si="651"/>
        <v>2.0481283422459891</v>
      </c>
      <c r="M2991" s="24">
        <f t="shared" si="639"/>
        <v>0.51174934725848564</v>
      </c>
      <c r="N2991" s="24">
        <f t="shared" si="639"/>
        <v>0.48825065274151441</v>
      </c>
      <c r="O2991">
        <f t="shared" si="640"/>
        <v>0.61524014082304157</v>
      </c>
      <c r="P2991">
        <f t="shared" si="640"/>
        <v>1.4028535585844122</v>
      </c>
      <c r="Q2991" t="s">
        <v>222</v>
      </c>
      <c r="R2991" t="s">
        <v>230</v>
      </c>
      <c r="S2991" t="s">
        <v>135</v>
      </c>
      <c r="T2991" s="75" t="s">
        <v>151</v>
      </c>
      <c r="U2991" s="75" t="s">
        <v>166</v>
      </c>
      <c r="V2991" t="s">
        <v>639</v>
      </c>
      <c r="W2991" s="137" t="s">
        <v>155</v>
      </c>
      <c r="X2991">
        <v>3</v>
      </c>
      <c r="Y2991" t="str">
        <f t="shared" si="652"/>
        <v>Y</v>
      </c>
      <c r="Z2991" s="23">
        <v>100</v>
      </c>
      <c r="AA2991" s="23">
        <f t="shared" si="641"/>
        <v>0</v>
      </c>
      <c r="AB2991" s="23">
        <f t="shared" si="642"/>
        <v>-100</v>
      </c>
      <c r="AC2991" s="23">
        <f t="shared" si="643"/>
        <v>0</v>
      </c>
      <c r="AD2991" s="23">
        <f t="shared" si="644"/>
        <v>-100</v>
      </c>
      <c r="AE2991" s="23">
        <f t="shared" si="645"/>
        <v>0</v>
      </c>
      <c r="AF2991" s="23">
        <f t="shared" si="646"/>
        <v>-100</v>
      </c>
    </row>
    <row r="2992" spans="1:32" x14ac:dyDescent="0.25">
      <c r="A2992" s="6">
        <v>0.20696456234580299</v>
      </c>
      <c r="B2992" s="6">
        <v>0.79294621049873837</v>
      </c>
      <c r="C2992" s="3">
        <f t="shared" si="638"/>
        <v>4.8317450517406364</v>
      </c>
      <c r="D2992" s="4">
        <f t="shared" si="638"/>
        <v>1.2611195901560981</v>
      </c>
      <c r="E2992" s="132">
        <v>4.3478260869565188E-2</v>
      </c>
      <c r="F2992" s="5">
        <f t="shared" si="647"/>
        <v>1.0434782608695652</v>
      </c>
      <c r="G2992" s="5">
        <f t="shared" si="648"/>
        <v>4.6304223412514434</v>
      </c>
      <c r="H2992" s="5">
        <f t="shared" si="649"/>
        <v>1.2085729405662606</v>
      </c>
      <c r="I2992">
        <v>2</v>
      </c>
      <c r="J2992">
        <v>1.84</v>
      </c>
      <c r="K2992" s="5">
        <f t="shared" si="650"/>
        <v>2.0869565217391304</v>
      </c>
      <c r="L2992" s="5">
        <f t="shared" si="651"/>
        <v>1.92</v>
      </c>
      <c r="M2992" s="24">
        <f t="shared" si="639"/>
        <v>0.47916666666666669</v>
      </c>
      <c r="N2992" s="24">
        <f t="shared" si="639"/>
        <v>0.52083333333333337</v>
      </c>
      <c r="O2992">
        <f t="shared" si="640"/>
        <v>0.43192604315645838</v>
      </c>
      <c r="P2992">
        <f t="shared" si="640"/>
        <v>1.5224567241575777</v>
      </c>
      <c r="Q2992" t="s">
        <v>204</v>
      </c>
      <c r="R2992" t="s">
        <v>206</v>
      </c>
      <c r="S2992" t="s">
        <v>135</v>
      </c>
      <c r="T2992" s="75" t="s">
        <v>151</v>
      </c>
      <c r="U2992" s="75" t="s">
        <v>166</v>
      </c>
      <c r="V2992" t="s">
        <v>639</v>
      </c>
      <c r="W2992" s="137" t="s">
        <v>150</v>
      </c>
      <c r="X2992">
        <v>4</v>
      </c>
      <c r="Y2992" t="str">
        <f t="shared" si="652"/>
        <v>Y</v>
      </c>
      <c r="Z2992" s="23">
        <v>100</v>
      </c>
      <c r="AA2992" s="23">
        <f t="shared" si="641"/>
        <v>0</v>
      </c>
      <c r="AB2992" s="23">
        <f t="shared" si="642"/>
        <v>-100</v>
      </c>
      <c r="AC2992" s="23">
        <f t="shared" si="643"/>
        <v>0</v>
      </c>
      <c r="AD2992" s="23">
        <f t="shared" si="644"/>
        <v>-100</v>
      </c>
      <c r="AE2992" s="23">
        <f t="shared" si="645"/>
        <v>0</v>
      </c>
      <c r="AF2992" s="23">
        <f t="shared" si="646"/>
        <v>-100</v>
      </c>
    </row>
    <row r="2993" spans="1:32" x14ac:dyDescent="0.25">
      <c r="A2993" s="6">
        <v>0.33831340716679587</v>
      </c>
      <c r="B2993" s="6">
        <v>0.66145848659941564</v>
      </c>
      <c r="C2993" s="3">
        <f t="shared" si="638"/>
        <v>2.9558391089921492</v>
      </c>
      <c r="D2993" s="4">
        <f t="shared" si="638"/>
        <v>1.5118106733213745</v>
      </c>
      <c r="E2993" s="132">
        <v>4.8951048951048959E-2</v>
      </c>
      <c r="F2993" s="5">
        <f t="shared" si="647"/>
        <v>1.048951048951049</v>
      </c>
      <c r="G2993" s="5">
        <f t="shared" si="648"/>
        <v>2.8178999505725155</v>
      </c>
      <c r="H2993" s="5">
        <f t="shared" si="649"/>
        <v>1.4412595085663771</v>
      </c>
      <c r="I2993">
        <v>2.08</v>
      </c>
      <c r="J2993">
        <v>1.76</v>
      </c>
      <c r="K2993" s="5">
        <f t="shared" si="650"/>
        <v>2.1818181818181821</v>
      </c>
      <c r="L2993" s="5">
        <f t="shared" si="651"/>
        <v>1.8461538461538463</v>
      </c>
      <c r="M2993" s="24">
        <f t="shared" si="639"/>
        <v>0.45833333333333326</v>
      </c>
      <c r="N2993" s="24">
        <f t="shared" si="639"/>
        <v>0.54166666666666663</v>
      </c>
      <c r="O2993">
        <f t="shared" si="640"/>
        <v>0.73813834290937275</v>
      </c>
      <c r="P2993">
        <f t="shared" si="640"/>
        <v>1.2211541291066135</v>
      </c>
      <c r="Q2993" t="s">
        <v>448</v>
      </c>
      <c r="R2993" t="s">
        <v>221</v>
      </c>
      <c r="S2993" t="s">
        <v>135</v>
      </c>
      <c r="T2993" s="75" t="s">
        <v>151</v>
      </c>
      <c r="U2993" s="75" t="s">
        <v>166</v>
      </c>
      <c r="V2993" t="s">
        <v>639</v>
      </c>
      <c r="W2993" s="137" t="s">
        <v>154</v>
      </c>
      <c r="X2993">
        <v>1</v>
      </c>
      <c r="Y2993" t="str">
        <f t="shared" si="652"/>
        <v>N</v>
      </c>
      <c r="Z2993" s="23">
        <v>100</v>
      </c>
      <c r="AA2993" s="23">
        <f t="shared" si="641"/>
        <v>176</v>
      </c>
      <c r="AB2993" s="23">
        <f t="shared" si="642"/>
        <v>76</v>
      </c>
      <c r="AC2993" s="23">
        <f t="shared" si="643"/>
        <v>0</v>
      </c>
      <c r="AD2993" s="23">
        <f t="shared" si="644"/>
        <v>-100</v>
      </c>
      <c r="AE2993" s="23">
        <f t="shared" si="645"/>
        <v>176</v>
      </c>
      <c r="AF2993" s="23">
        <f t="shared" si="646"/>
        <v>76</v>
      </c>
    </row>
    <row r="2994" spans="1:32" x14ac:dyDescent="0.25">
      <c r="A2994" s="6">
        <v>0.11334413920431703</v>
      </c>
      <c r="B2994" s="6">
        <v>0.88664914661894978</v>
      </c>
      <c r="C2994" s="3">
        <f t="shared" si="638"/>
        <v>8.8226882044370605</v>
      </c>
      <c r="D2994" s="4">
        <f t="shared" si="638"/>
        <v>1.1278418344091232</v>
      </c>
      <c r="E2994" s="132">
        <v>4.9064787205204574E-2</v>
      </c>
      <c r="F2994" s="5">
        <f t="shared" si="647"/>
        <v>1.0490647872052046</v>
      </c>
      <c r="G2994" s="5">
        <f t="shared" si="648"/>
        <v>8.4100508491391004</v>
      </c>
      <c r="H2994" s="5">
        <f t="shared" si="649"/>
        <v>1.0750926426706087</v>
      </c>
      <c r="I2994">
        <v>2.17</v>
      </c>
      <c r="J2994">
        <v>1.7</v>
      </c>
      <c r="K2994" s="5">
        <f t="shared" si="650"/>
        <v>2.276470588235294</v>
      </c>
      <c r="L2994" s="5">
        <f t="shared" si="651"/>
        <v>1.7834101382488476</v>
      </c>
      <c r="M2994" s="24">
        <f t="shared" si="639"/>
        <v>0.43927648578811374</v>
      </c>
      <c r="N2994" s="24">
        <f t="shared" si="639"/>
        <v>0.56072351421188638</v>
      </c>
      <c r="O2994">
        <f t="shared" si="640"/>
        <v>0.25802459924747462</v>
      </c>
      <c r="P2994">
        <f t="shared" si="640"/>
        <v>1.5812590771499242</v>
      </c>
      <c r="Q2994" t="s">
        <v>239</v>
      </c>
      <c r="R2994" t="s">
        <v>250</v>
      </c>
      <c r="S2994" t="s">
        <v>136</v>
      </c>
      <c r="T2994" s="75" t="s">
        <v>151</v>
      </c>
      <c r="U2994" s="75" t="s">
        <v>166</v>
      </c>
      <c r="V2994" t="s">
        <v>639</v>
      </c>
      <c r="W2994" s="137" t="s">
        <v>154</v>
      </c>
      <c r="X2994">
        <v>1</v>
      </c>
      <c r="Y2994" t="str">
        <f t="shared" si="652"/>
        <v>N</v>
      </c>
      <c r="Z2994" s="23">
        <v>100</v>
      </c>
      <c r="AA2994" s="23">
        <f t="shared" si="641"/>
        <v>170</v>
      </c>
      <c r="AB2994" s="23">
        <f t="shared" si="642"/>
        <v>70</v>
      </c>
      <c r="AC2994" s="23">
        <f t="shared" si="643"/>
        <v>0</v>
      </c>
      <c r="AD2994" s="23">
        <f t="shared" si="644"/>
        <v>-100</v>
      </c>
      <c r="AE2994" s="23">
        <f t="shared" si="645"/>
        <v>170</v>
      </c>
      <c r="AF2994" s="23">
        <f t="shared" si="646"/>
        <v>70</v>
      </c>
    </row>
    <row r="2995" spans="1:32" x14ac:dyDescent="0.25">
      <c r="A2995" s="6">
        <v>0.3693941823541379</v>
      </c>
      <c r="B2995" s="6">
        <v>0.63014989387428</v>
      </c>
      <c r="C2995" s="3">
        <f t="shared" si="638"/>
        <v>2.7071352169842804</v>
      </c>
      <c r="D2995" s="4">
        <f t="shared" si="638"/>
        <v>1.5869240155732027</v>
      </c>
      <c r="E2995" s="132">
        <v>4.2684913652655698E-2</v>
      </c>
      <c r="F2995" s="5">
        <f t="shared" si="647"/>
        <v>1.0426849136526557</v>
      </c>
      <c r="G2995" s="5">
        <f t="shared" si="648"/>
        <v>2.5963118690389861</v>
      </c>
      <c r="H2995" s="5">
        <f t="shared" si="649"/>
        <v>1.5219593136856746</v>
      </c>
      <c r="I2995">
        <v>1.98</v>
      </c>
      <c r="J2995">
        <v>1.86</v>
      </c>
      <c r="K2995" s="5">
        <f t="shared" si="650"/>
        <v>2.0645161290322585</v>
      </c>
      <c r="L2995" s="5">
        <f t="shared" si="651"/>
        <v>1.9393939393939397</v>
      </c>
      <c r="M2995" s="24">
        <f t="shared" si="639"/>
        <v>0.48437499999999989</v>
      </c>
      <c r="N2995" s="24">
        <f t="shared" si="639"/>
        <v>0.51562499999999989</v>
      </c>
      <c r="O2995">
        <f t="shared" si="640"/>
        <v>0.76262024744080092</v>
      </c>
      <c r="P2995">
        <f t="shared" si="640"/>
        <v>1.222108885089513</v>
      </c>
      <c r="Q2995" t="s">
        <v>243</v>
      </c>
      <c r="R2995" t="s">
        <v>236</v>
      </c>
      <c r="S2995" t="s">
        <v>136</v>
      </c>
      <c r="T2995" s="75" t="s">
        <v>151</v>
      </c>
      <c r="U2995" s="75" t="s">
        <v>166</v>
      </c>
      <c r="V2995" t="s">
        <v>639</v>
      </c>
      <c r="W2995" s="137" t="s">
        <v>155</v>
      </c>
      <c r="X2995">
        <v>3</v>
      </c>
      <c r="Y2995" t="str">
        <f t="shared" si="652"/>
        <v>Y</v>
      </c>
      <c r="Z2995" s="23">
        <v>100</v>
      </c>
      <c r="AA2995" s="23">
        <f t="shared" si="641"/>
        <v>0</v>
      </c>
      <c r="AB2995" s="23">
        <f t="shared" si="642"/>
        <v>-100</v>
      </c>
      <c r="AC2995" s="23">
        <f t="shared" si="643"/>
        <v>0</v>
      </c>
      <c r="AD2995" s="23">
        <f t="shared" si="644"/>
        <v>-100</v>
      </c>
      <c r="AE2995" s="23">
        <f t="shared" si="645"/>
        <v>0</v>
      </c>
      <c r="AF2995" s="23">
        <f t="shared" si="646"/>
        <v>-100</v>
      </c>
    </row>
    <row r="2996" spans="1:32" x14ac:dyDescent="0.25">
      <c r="A2996" s="6">
        <v>0.56420475113201707</v>
      </c>
      <c r="B2996" s="6">
        <v>0.43225696465219726</v>
      </c>
      <c r="C2996" s="3">
        <f t="shared" si="638"/>
        <v>1.7724062018152202</v>
      </c>
      <c r="D2996" s="4">
        <f t="shared" si="638"/>
        <v>2.3134387222762745</v>
      </c>
      <c r="E2996" s="132">
        <v>4.2684913652655698E-2</v>
      </c>
      <c r="F2996" s="5">
        <f t="shared" si="647"/>
        <v>1.0426849136526557</v>
      </c>
      <c r="G2996" s="5">
        <f t="shared" si="648"/>
        <v>1.6998483229284094</v>
      </c>
      <c r="H2996" s="5">
        <f t="shared" si="649"/>
        <v>2.2187323245830894</v>
      </c>
      <c r="I2996">
        <v>1.86</v>
      </c>
      <c r="J2996">
        <v>1.98</v>
      </c>
      <c r="K2996" s="5">
        <f t="shared" si="650"/>
        <v>1.9393939393939397</v>
      </c>
      <c r="L2996" s="5">
        <f t="shared" si="651"/>
        <v>2.0645161290322585</v>
      </c>
      <c r="M2996" s="24">
        <f t="shared" si="639"/>
        <v>0.51562499999999989</v>
      </c>
      <c r="N2996" s="24">
        <f t="shared" si="639"/>
        <v>0.48437499999999989</v>
      </c>
      <c r="O2996">
        <f t="shared" si="640"/>
        <v>1.0942152749227001</v>
      </c>
      <c r="P2996">
        <f t="shared" si="640"/>
        <v>0.89240147541098791</v>
      </c>
      <c r="Q2996" t="s">
        <v>234</v>
      </c>
      <c r="R2996" t="s">
        <v>227</v>
      </c>
      <c r="S2996" t="s">
        <v>136</v>
      </c>
      <c r="T2996" s="75" t="s">
        <v>162</v>
      </c>
      <c r="U2996" s="75" t="s">
        <v>160</v>
      </c>
      <c r="V2996" t="s">
        <v>639</v>
      </c>
      <c r="W2996" s="137" t="s">
        <v>170</v>
      </c>
      <c r="X2996">
        <v>2</v>
      </c>
      <c r="Y2996" t="str">
        <f t="shared" si="652"/>
        <v>N</v>
      </c>
      <c r="Z2996" s="23">
        <v>100</v>
      </c>
      <c r="AA2996" s="23">
        <f t="shared" si="641"/>
        <v>0</v>
      </c>
      <c r="AB2996" s="23">
        <f t="shared" si="642"/>
        <v>-100</v>
      </c>
      <c r="AC2996" s="23">
        <f t="shared" si="643"/>
        <v>0</v>
      </c>
      <c r="AD2996" s="23">
        <f t="shared" si="644"/>
        <v>-100</v>
      </c>
      <c r="AE2996" s="23">
        <f t="shared" si="645"/>
        <v>0</v>
      </c>
      <c r="AF2996" s="23">
        <f t="shared" si="646"/>
        <v>-100</v>
      </c>
    </row>
    <row r="2997" spans="1:32" x14ac:dyDescent="0.25">
      <c r="A2997" s="6">
        <v>0.44849175569587202</v>
      </c>
      <c r="B2997" s="6">
        <v>0.54992604815641832</v>
      </c>
      <c r="C2997" s="3">
        <f t="shared" si="638"/>
        <v>2.2296953897143936</v>
      </c>
      <c r="D2997" s="4">
        <f t="shared" si="638"/>
        <v>1.8184263199614157</v>
      </c>
      <c r="E2997" s="132">
        <v>4.6437320268399196E-2</v>
      </c>
      <c r="F2997" s="5">
        <f t="shared" si="647"/>
        <v>1.0464373202683992</v>
      </c>
      <c r="G2997" s="5">
        <f t="shared" si="648"/>
        <v>2.1307491108425896</v>
      </c>
      <c r="H2997" s="5">
        <f t="shared" si="649"/>
        <v>1.7377307601137642</v>
      </c>
      <c r="I2997">
        <v>2.29</v>
      </c>
      <c r="J2997">
        <v>1.64</v>
      </c>
      <c r="K2997" s="5">
        <f t="shared" si="650"/>
        <v>2.3963414634146343</v>
      </c>
      <c r="L2997" s="5">
        <f t="shared" si="651"/>
        <v>1.7161572052401746</v>
      </c>
      <c r="M2997" s="24">
        <f t="shared" si="639"/>
        <v>0.41730279898218825</v>
      </c>
      <c r="N2997" s="24">
        <f t="shared" si="639"/>
        <v>0.58269720101781175</v>
      </c>
      <c r="O2997">
        <f t="shared" si="640"/>
        <v>1.0747393901736446</v>
      </c>
      <c r="P2997">
        <f t="shared" si="640"/>
        <v>0.94375954989289246</v>
      </c>
      <c r="Q2997" t="s">
        <v>331</v>
      </c>
      <c r="R2997" t="s">
        <v>232</v>
      </c>
      <c r="S2997" t="s">
        <v>136</v>
      </c>
      <c r="T2997" s="75" t="s">
        <v>162</v>
      </c>
      <c r="U2997" s="75" t="s">
        <v>160</v>
      </c>
      <c r="V2997" t="s">
        <v>639</v>
      </c>
      <c r="W2997" s="137" t="s">
        <v>154</v>
      </c>
      <c r="X2997">
        <v>1</v>
      </c>
      <c r="Y2997" t="str">
        <f t="shared" si="652"/>
        <v>N</v>
      </c>
      <c r="Z2997" s="23">
        <v>100</v>
      </c>
      <c r="AA2997" s="23">
        <f t="shared" si="641"/>
        <v>0</v>
      </c>
      <c r="AB2997" s="23">
        <f t="shared" si="642"/>
        <v>-100</v>
      </c>
      <c r="AC2997" s="23">
        <f t="shared" si="643"/>
        <v>0</v>
      </c>
      <c r="AD2997" s="23">
        <f t="shared" si="644"/>
        <v>-100</v>
      </c>
      <c r="AE2997" s="23">
        <f t="shared" si="645"/>
        <v>164</v>
      </c>
      <c r="AF2997" s="23">
        <f t="shared" si="646"/>
        <v>64</v>
      </c>
    </row>
    <row r="2998" spans="1:32" x14ac:dyDescent="0.25">
      <c r="A2998" s="6">
        <v>0.52286798887928365</v>
      </c>
      <c r="B2998" s="6">
        <v>0.46517916413150306</v>
      </c>
      <c r="C2998" s="3">
        <f t="shared" si="638"/>
        <v>1.9125286329794298</v>
      </c>
      <c r="D2998" s="4">
        <f t="shared" si="638"/>
        <v>2.1497093530984261</v>
      </c>
      <c r="E2998" s="132">
        <v>4.3360433604336057E-2</v>
      </c>
      <c r="F2998" s="5">
        <f t="shared" si="647"/>
        <v>1.0433604336043361</v>
      </c>
      <c r="G2998" s="5">
        <f t="shared" si="648"/>
        <v>1.833046923556908</v>
      </c>
      <c r="H2998" s="5">
        <f t="shared" si="649"/>
        <v>2.0603707825800499</v>
      </c>
      <c r="I2998">
        <v>2.0499999999999998</v>
      </c>
      <c r="J2998">
        <v>1.8</v>
      </c>
      <c r="K2998" s="5">
        <f t="shared" si="650"/>
        <v>2.1388888888888888</v>
      </c>
      <c r="L2998" s="5">
        <f t="shared" si="651"/>
        <v>1.878048780487805</v>
      </c>
      <c r="M2998" s="24">
        <f t="shared" si="639"/>
        <v>0.46753246753246752</v>
      </c>
      <c r="N2998" s="24">
        <f t="shared" si="639"/>
        <v>0.53246753246753242</v>
      </c>
      <c r="O2998">
        <f t="shared" si="640"/>
        <v>1.1183565317695787</v>
      </c>
      <c r="P2998">
        <f t="shared" si="640"/>
        <v>0.87362916190550577</v>
      </c>
      <c r="Q2998" t="s">
        <v>247</v>
      </c>
      <c r="R2998" t="s">
        <v>127</v>
      </c>
      <c r="S2998" t="s">
        <v>136</v>
      </c>
      <c r="T2998" s="75" t="s">
        <v>170</v>
      </c>
      <c r="U2998" s="75" t="s">
        <v>160</v>
      </c>
      <c r="V2998" t="s">
        <v>639</v>
      </c>
      <c r="W2998" s="137" t="s">
        <v>170</v>
      </c>
      <c r="X2998">
        <v>2</v>
      </c>
      <c r="Y2998" t="str">
        <f t="shared" si="652"/>
        <v>N</v>
      </c>
      <c r="Z2998" s="23">
        <v>100</v>
      </c>
      <c r="AA2998" s="23">
        <f t="shared" si="641"/>
        <v>0</v>
      </c>
      <c r="AB2998" s="23">
        <f t="shared" si="642"/>
        <v>-100</v>
      </c>
      <c r="AC2998" s="23">
        <f t="shared" si="643"/>
        <v>0</v>
      </c>
      <c r="AD2998" s="23">
        <f t="shared" si="644"/>
        <v>-100</v>
      </c>
      <c r="AE2998" s="23">
        <f t="shared" si="645"/>
        <v>0</v>
      </c>
      <c r="AF2998" s="23">
        <f t="shared" si="646"/>
        <v>-100</v>
      </c>
    </row>
    <row r="2999" spans="1:32" x14ac:dyDescent="0.25">
      <c r="A2999" s="6">
        <v>0.37395113087941872</v>
      </c>
      <c r="B2999" s="6">
        <v>0.62550427322413882</v>
      </c>
      <c r="C2999" s="3">
        <f t="shared" si="638"/>
        <v>2.6741462116943082</v>
      </c>
      <c r="D2999" s="4">
        <f t="shared" si="638"/>
        <v>1.5987101012844191</v>
      </c>
      <c r="E2999" s="132">
        <v>4.1694924449990456E-2</v>
      </c>
      <c r="F2999" s="5">
        <f t="shared" si="647"/>
        <v>1.0416949244499905</v>
      </c>
      <c r="G2999" s="5">
        <f t="shared" si="648"/>
        <v>2.5671107240022732</v>
      </c>
      <c r="H2999" s="5">
        <f t="shared" si="649"/>
        <v>1.5347200641574881</v>
      </c>
      <c r="I2999">
        <v>1.93</v>
      </c>
      <c r="J2999">
        <v>1.91</v>
      </c>
      <c r="K2999" s="5">
        <f t="shared" si="650"/>
        <v>2.0104712041884816</v>
      </c>
      <c r="L2999" s="5">
        <f t="shared" si="651"/>
        <v>1.9896373056994816</v>
      </c>
      <c r="M2999" s="24">
        <f t="shared" si="639"/>
        <v>0.49739583333333337</v>
      </c>
      <c r="N2999" s="24">
        <f t="shared" si="639"/>
        <v>0.50260416666666674</v>
      </c>
      <c r="O2999">
        <f t="shared" si="640"/>
        <v>0.75181798040678938</v>
      </c>
      <c r="P2999">
        <f t="shared" si="640"/>
        <v>1.244526636881188</v>
      </c>
      <c r="Q2999" t="s">
        <v>400</v>
      </c>
      <c r="R2999" t="s">
        <v>233</v>
      </c>
      <c r="S2999" t="s">
        <v>136</v>
      </c>
      <c r="T2999" s="75" t="s">
        <v>151</v>
      </c>
      <c r="U2999" s="75" t="s">
        <v>166</v>
      </c>
      <c r="V2999" t="s">
        <v>639</v>
      </c>
      <c r="W2999" s="137" t="s">
        <v>151</v>
      </c>
      <c r="X2999">
        <v>2</v>
      </c>
      <c r="Y2999" t="str">
        <f t="shared" si="652"/>
        <v>N</v>
      </c>
      <c r="Z2999" s="23">
        <v>100</v>
      </c>
      <c r="AA2999" s="23">
        <f t="shared" si="641"/>
        <v>191</v>
      </c>
      <c r="AB2999" s="23">
        <f t="shared" si="642"/>
        <v>91</v>
      </c>
      <c r="AC2999" s="23">
        <f t="shared" si="643"/>
        <v>0</v>
      </c>
      <c r="AD2999" s="23">
        <f t="shared" si="644"/>
        <v>-100</v>
      </c>
      <c r="AE2999" s="23">
        <f t="shared" si="645"/>
        <v>191</v>
      </c>
      <c r="AF2999" s="23">
        <f t="shared" si="646"/>
        <v>91</v>
      </c>
    </row>
    <row r="3000" spans="1:32" x14ac:dyDescent="0.25">
      <c r="A3000" s="6">
        <v>0.1499984148339063</v>
      </c>
      <c r="B3000" s="6">
        <v>0.84990568799550303</v>
      </c>
      <c r="C3000" s="3">
        <f t="shared" si="638"/>
        <v>6.6667371192375802</v>
      </c>
      <c r="D3000" s="4">
        <f t="shared" si="638"/>
        <v>1.1766011383668857</v>
      </c>
      <c r="E3000" s="132">
        <v>4.1694924449990456E-2</v>
      </c>
      <c r="F3000" s="5">
        <f t="shared" si="647"/>
        <v>1.0416949244499905</v>
      </c>
      <c r="G3000" s="5">
        <f t="shared" si="648"/>
        <v>6.3998940215222637</v>
      </c>
      <c r="H3000" s="5">
        <f t="shared" si="649"/>
        <v>1.1295064521775653</v>
      </c>
      <c r="I3000">
        <v>1.91</v>
      </c>
      <c r="J3000">
        <v>1.93</v>
      </c>
      <c r="K3000" s="5">
        <f t="shared" si="650"/>
        <v>1.9896373056994816</v>
      </c>
      <c r="L3000" s="5">
        <f t="shared" si="651"/>
        <v>2.0104712041884816</v>
      </c>
      <c r="M3000" s="24">
        <f t="shared" si="639"/>
        <v>0.50260416666666674</v>
      </c>
      <c r="N3000" s="24">
        <f t="shared" si="639"/>
        <v>0.49739583333333337</v>
      </c>
      <c r="O3000">
        <f t="shared" si="640"/>
        <v>0.29844244194932651</v>
      </c>
      <c r="P3000">
        <f t="shared" si="640"/>
        <v>1.7087109119909589</v>
      </c>
      <c r="Q3000" t="s">
        <v>249</v>
      </c>
      <c r="R3000" t="s">
        <v>245</v>
      </c>
      <c r="S3000" t="s">
        <v>136</v>
      </c>
      <c r="T3000" s="75" t="s">
        <v>154</v>
      </c>
      <c r="U3000" s="75" t="s">
        <v>160</v>
      </c>
      <c r="V3000" t="s">
        <v>639</v>
      </c>
      <c r="W3000" s="137" t="s">
        <v>170</v>
      </c>
      <c r="X3000">
        <v>2</v>
      </c>
      <c r="Y3000" t="str">
        <f t="shared" si="652"/>
        <v>N</v>
      </c>
      <c r="Z3000" s="23">
        <v>100</v>
      </c>
      <c r="AA3000" s="23">
        <f t="shared" si="641"/>
        <v>193</v>
      </c>
      <c r="AB3000" s="23">
        <f t="shared" si="642"/>
        <v>93</v>
      </c>
      <c r="AC3000" s="23">
        <f t="shared" si="643"/>
        <v>0</v>
      </c>
      <c r="AD3000" s="23">
        <f t="shared" si="644"/>
        <v>-100</v>
      </c>
      <c r="AE3000" s="23">
        <f t="shared" si="645"/>
        <v>193</v>
      </c>
      <c r="AF3000" s="23">
        <f t="shared" si="646"/>
        <v>93</v>
      </c>
    </row>
    <row r="3001" spans="1:32" x14ac:dyDescent="0.25">
      <c r="A3001" s="6">
        <v>0.27521574675465499</v>
      </c>
      <c r="B3001" s="6">
        <v>0.72452466840398633</v>
      </c>
      <c r="C3001" s="3">
        <f t="shared" si="638"/>
        <v>3.63351302311733</v>
      </c>
      <c r="D3001" s="4">
        <f t="shared" si="638"/>
        <v>1.3802152550621118</v>
      </c>
      <c r="E3001" s="132">
        <v>4.5097025283727721E-2</v>
      </c>
      <c r="F3001" s="5">
        <f t="shared" si="647"/>
        <v>1.0450970252837277</v>
      </c>
      <c r="G3001" s="5">
        <f t="shared" si="648"/>
        <v>3.4767231512604173</v>
      </c>
      <c r="H3001" s="5">
        <f t="shared" si="649"/>
        <v>1.3206575290819573</v>
      </c>
      <c r="I3001">
        <v>2.0299999999999998</v>
      </c>
      <c r="J3001">
        <v>1.81</v>
      </c>
      <c r="K3001" s="5">
        <f t="shared" si="650"/>
        <v>2.1215469613259672</v>
      </c>
      <c r="L3001" s="5">
        <f t="shared" si="651"/>
        <v>1.8916256157635472</v>
      </c>
      <c r="M3001" s="24">
        <f t="shared" si="639"/>
        <v>0.47135416666666657</v>
      </c>
      <c r="N3001" s="24">
        <f t="shared" si="639"/>
        <v>0.52864583333333326</v>
      </c>
      <c r="O3001">
        <f t="shared" si="640"/>
        <v>0.58388313123639524</v>
      </c>
      <c r="P3001">
        <f t="shared" si="640"/>
        <v>1.3705294220055706</v>
      </c>
      <c r="Q3001" t="s">
        <v>235</v>
      </c>
      <c r="R3001" t="s">
        <v>403</v>
      </c>
      <c r="S3001" t="s">
        <v>136</v>
      </c>
      <c r="T3001" s="75" t="s">
        <v>151</v>
      </c>
      <c r="U3001" s="75" t="s">
        <v>166</v>
      </c>
      <c r="V3001" t="s">
        <v>639</v>
      </c>
      <c r="W3001" s="137" t="s">
        <v>151</v>
      </c>
      <c r="X3001">
        <v>2</v>
      </c>
      <c r="Y3001" t="str">
        <f t="shared" si="652"/>
        <v>N</v>
      </c>
      <c r="Z3001" s="23">
        <v>100</v>
      </c>
      <c r="AA3001" s="23">
        <f t="shared" si="641"/>
        <v>181</v>
      </c>
      <c r="AB3001" s="23">
        <f t="shared" si="642"/>
        <v>81</v>
      </c>
      <c r="AC3001" s="23">
        <f t="shared" si="643"/>
        <v>0</v>
      </c>
      <c r="AD3001" s="23">
        <f t="shared" si="644"/>
        <v>-100</v>
      </c>
      <c r="AE3001" s="23">
        <f t="shared" si="645"/>
        <v>181</v>
      </c>
      <c r="AF3001" s="23">
        <f t="shared" si="646"/>
        <v>81</v>
      </c>
    </row>
    <row r="3002" spans="1:32" x14ac:dyDescent="0.25">
      <c r="A3002" s="6">
        <v>0.4816415833266301</v>
      </c>
      <c r="B3002" s="6">
        <v>0.51715236128962216</v>
      </c>
      <c r="C3002" s="3">
        <f t="shared" ref="C3002:D3065" si="653">(100%/A3002)</f>
        <v>2.0762326896551202</v>
      </c>
      <c r="D3002" s="4">
        <f t="shared" si="653"/>
        <v>1.9336661201861312</v>
      </c>
      <c r="E3002" s="132">
        <v>4.6650717703349276E-2</v>
      </c>
      <c r="F3002" s="5">
        <f t="shared" si="647"/>
        <v>1.0466507177033493</v>
      </c>
      <c r="G3002" s="5">
        <f t="shared" si="648"/>
        <v>1.9836920326304921</v>
      </c>
      <c r="H3002" s="5">
        <f t="shared" si="649"/>
        <v>1.8474798588292636</v>
      </c>
      <c r="I3002">
        <v>2.09</v>
      </c>
      <c r="J3002">
        <v>1.76</v>
      </c>
      <c r="K3002" s="5">
        <f t="shared" si="650"/>
        <v>2.1875</v>
      </c>
      <c r="L3002" s="5">
        <f t="shared" si="651"/>
        <v>1.8421052631578947</v>
      </c>
      <c r="M3002" s="24">
        <f t="shared" ref="M3002:N3065" si="654">(1/K3002)</f>
        <v>0.45714285714285713</v>
      </c>
      <c r="N3002" s="24">
        <f t="shared" si="654"/>
        <v>0.54285714285714282</v>
      </c>
      <c r="O3002">
        <f t="shared" ref="O3002:P3065" si="655">(I3002/G3002)</f>
        <v>1.0535909635270033</v>
      </c>
      <c r="P3002">
        <f t="shared" si="655"/>
        <v>0.95264908658614611</v>
      </c>
      <c r="Q3002" t="s">
        <v>406</v>
      </c>
      <c r="R3002" t="s">
        <v>248</v>
      </c>
      <c r="S3002" t="s">
        <v>136</v>
      </c>
      <c r="T3002" s="75" t="s">
        <v>162</v>
      </c>
      <c r="U3002" s="75" t="s">
        <v>160</v>
      </c>
      <c r="V3002" t="s">
        <v>639</v>
      </c>
      <c r="W3002" s="137" t="s">
        <v>154</v>
      </c>
      <c r="X3002">
        <v>1</v>
      </c>
      <c r="Y3002" t="str">
        <f t="shared" si="652"/>
        <v>N</v>
      </c>
      <c r="Z3002" s="23">
        <v>100</v>
      </c>
      <c r="AA3002" s="23">
        <f t="shared" si="641"/>
        <v>0</v>
      </c>
      <c r="AB3002" s="23">
        <f t="shared" si="642"/>
        <v>-100</v>
      </c>
      <c r="AC3002" s="23">
        <f t="shared" si="643"/>
        <v>0</v>
      </c>
      <c r="AD3002" s="23">
        <f t="shared" si="644"/>
        <v>-100</v>
      </c>
      <c r="AE3002" s="23">
        <f t="shared" si="645"/>
        <v>176</v>
      </c>
      <c r="AF3002" s="23">
        <f t="shared" si="646"/>
        <v>76</v>
      </c>
    </row>
    <row r="3003" spans="1:32" x14ac:dyDescent="0.25">
      <c r="A3003" s="6">
        <v>0.45833417880573574</v>
      </c>
      <c r="B3003" s="6">
        <v>0.5400358891455348</v>
      </c>
      <c r="C3003" s="3">
        <f t="shared" si="653"/>
        <v>2.1818141570974756</v>
      </c>
      <c r="D3003" s="4">
        <f t="shared" si="653"/>
        <v>1.8517287834003733</v>
      </c>
      <c r="E3003" s="132">
        <v>4.2682266276676373E-2</v>
      </c>
      <c r="F3003" s="5">
        <f t="shared" si="647"/>
        <v>1.0426822662766764</v>
      </c>
      <c r="G3003" s="5">
        <f t="shared" si="648"/>
        <v>2.0925014529004464</v>
      </c>
      <c r="H3003" s="5">
        <f t="shared" si="649"/>
        <v>1.7759281454097502</v>
      </c>
      <c r="I3003">
        <v>1.81</v>
      </c>
      <c r="J3003">
        <v>2.04</v>
      </c>
      <c r="K3003" s="5">
        <f t="shared" si="650"/>
        <v>1.8872549019607843</v>
      </c>
      <c r="L3003" s="5">
        <f t="shared" si="651"/>
        <v>2.1270718232044197</v>
      </c>
      <c r="M3003" s="24">
        <f t="shared" si="654"/>
        <v>0.52987012987012994</v>
      </c>
      <c r="N3003" s="24">
        <f t="shared" si="654"/>
        <v>0.47012987012987018</v>
      </c>
      <c r="O3003">
        <f t="shared" si="655"/>
        <v>0.86499342568729543</v>
      </c>
      <c r="P3003">
        <f t="shared" si="655"/>
        <v>1.1486951233206126</v>
      </c>
      <c r="Q3003" t="s">
        <v>334</v>
      </c>
      <c r="R3003" t="s">
        <v>246</v>
      </c>
      <c r="S3003" t="s">
        <v>136</v>
      </c>
      <c r="T3003" s="75" t="s">
        <v>155</v>
      </c>
      <c r="U3003" s="75" t="s">
        <v>161</v>
      </c>
      <c r="V3003" t="s">
        <v>639</v>
      </c>
      <c r="W3003" s="137" t="s">
        <v>151</v>
      </c>
      <c r="X3003">
        <v>2</v>
      </c>
      <c r="Y3003" t="str">
        <f t="shared" si="652"/>
        <v>N</v>
      </c>
      <c r="Z3003" s="23">
        <v>100</v>
      </c>
      <c r="AA3003" s="23">
        <f t="shared" si="641"/>
        <v>204</v>
      </c>
      <c r="AB3003" s="23">
        <f t="shared" si="642"/>
        <v>104</v>
      </c>
      <c r="AC3003" s="23">
        <f t="shared" si="643"/>
        <v>0</v>
      </c>
      <c r="AD3003" s="23">
        <f t="shared" si="644"/>
        <v>-100</v>
      </c>
      <c r="AE3003" s="23">
        <f t="shared" si="645"/>
        <v>204</v>
      </c>
      <c r="AF3003" s="23">
        <f t="shared" si="646"/>
        <v>104</v>
      </c>
    </row>
    <row r="3004" spans="1:32" x14ac:dyDescent="0.25">
      <c r="A3004" s="6">
        <v>0.29371394264323036</v>
      </c>
      <c r="B3004" s="6">
        <v>0.70460904265314173</v>
      </c>
      <c r="C3004" s="3">
        <f t="shared" si="653"/>
        <v>3.4046732375067532</v>
      </c>
      <c r="D3004" s="4">
        <f t="shared" si="653"/>
        <v>1.4192267476934306</v>
      </c>
      <c r="E3004" s="132">
        <v>4.9578059071729852E-2</v>
      </c>
      <c r="F3004" s="5">
        <f t="shared" si="647"/>
        <v>1.0495780590717299</v>
      </c>
      <c r="G3004" s="5">
        <f t="shared" si="648"/>
        <v>3.2438494765390979</v>
      </c>
      <c r="H3004" s="5">
        <f t="shared" si="649"/>
        <v>1.3521878962948466</v>
      </c>
      <c r="I3004">
        <v>2.4</v>
      </c>
      <c r="J3004">
        <v>1.58</v>
      </c>
      <c r="K3004" s="5">
        <f t="shared" si="650"/>
        <v>2.5189873417721516</v>
      </c>
      <c r="L3004" s="5">
        <f t="shared" si="651"/>
        <v>1.6583333333333332</v>
      </c>
      <c r="M3004" s="24">
        <f t="shared" si="654"/>
        <v>0.39698492462311563</v>
      </c>
      <c r="N3004" s="24">
        <f t="shared" si="654"/>
        <v>0.60301507537688448</v>
      </c>
      <c r="O3004">
        <f t="shared" si="655"/>
        <v>0.73986170362028902</v>
      </c>
      <c r="P3004">
        <f t="shared" si="655"/>
        <v>1.1684766623997933</v>
      </c>
      <c r="Q3004" t="s">
        <v>251</v>
      </c>
      <c r="R3004" t="s">
        <v>242</v>
      </c>
      <c r="S3004" t="s">
        <v>136</v>
      </c>
      <c r="T3004" s="75" t="s">
        <v>170</v>
      </c>
      <c r="U3004" s="75" t="s">
        <v>160</v>
      </c>
      <c r="V3004" t="s">
        <v>639</v>
      </c>
      <c r="W3004" s="137" t="s">
        <v>393</v>
      </c>
      <c r="X3004" t="s">
        <v>393</v>
      </c>
      <c r="Y3004" t="s">
        <v>393</v>
      </c>
      <c r="Z3004" s="23">
        <v>100</v>
      </c>
      <c r="AA3004" s="23">
        <f t="shared" si="641"/>
        <v>0</v>
      </c>
      <c r="AB3004" s="23">
        <f t="shared" si="642"/>
        <v>-100</v>
      </c>
      <c r="AC3004" s="23">
        <f t="shared" si="643"/>
        <v>0</v>
      </c>
      <c r="AD3004" s="23">
        <f t="shared" si="644"/>
        <v>-100</v>
      </c>
      <c r="AE3004" s="23">
        <f t="shared" si="645"/>
        <v>0</v>
      </c>
      <c r="AF3004" s="23">
        <f t="shared" si="646"/>
        <v>-100</v>
      </c>
    </row>
    <row r="3005" spans="1:32" x14ac:dyDescent="0.25">
      <c r="A3005" s="6">
        <v>0.32976695132580525</v>
      </c>
      <c r="B3005" s="6">
        <v>0.6675407606515249</v>
      </c>
      <c r="C3005" s="3">
        <f t="shared" si="653"/>
        <v>3.0324445672301881</v>
      </c>
      <c r="D3005" s="4">
        <f t="shared" si="653"/>
        <v>1.4980358637935343</v>
      </c>
      <c r="E3005" s="132">
        <v>5.8377896613190705E-2</v>
      </c>
      <c r="F3005" s="5">
        <f t="shared" si="647"/>
        <v>1.0583778966131907</v>
      </c>
      <c r="G3005" s="5">
        <f t="shared" si="648"/>
        <v>2.8651813089955969</v>
      </c>
      <c r="H3005" s="5">
        <f t="shared" si="649"/>
        <v>1.4154073593063963</v>
      </c>
      <c r="I3005">
        <v>2.04</v>
      </c>
      <c r="J3005">
        <v>1.76</v>
      </c>
      <c r="K3005" s="5">
        <f t="shared" si="650"/>
        <v>2.1590909090909092</v>
      </c>
      <c r="L3005" s="5">
        <f t="shared" si="651"/>
        <v>1.8627450980392157</v>
      </c>
      <c r="M3005" s="24">
        <f t="shared" si="654"/>
        <v>0.4631578947368421</v>
      </c>
      <c r="N3005" s="24">
        <f t="shared" si="654"/>
        <v>0.5368421052631579</v>
      </c>
      <c r="O3005">
        <f t="shared" si="655"/>
        <v>0.71199682672617037</v>
      </c>
      <c r="P3005">
        <f t="shared" si="655"/>
        <v>1.2434582796449973</v>
      </c>
      <c r="Q3005" t="s">
        <v>254</v>
      </c>
      <c r="R3005" t="s">
        <v>237</v>
      </c>
      <c r="S3005" t="s">
        <v>137</v>
      </c>
      <c r="T3005" s="75" t="s">
        <v>170</v>
      </c>
      <c r="U3005" s="75" t="s">
        <v>160</v>
      </c>
      <c r="V3005" t="s">
        <v>639</v>
      </c>
      <c r="W3005" s="137" t="s">
        <v>155</v>
      </c>
      <c r="X3005">
        <v>3</v>
      </c>
      <c r="Y3005" t="str">
        <f t="shared" si="652"/>
        <v>Y</v>
      </c>
      <c r="Z3005" s="23">
        <v>100</v>
      </c>
      <c r="AA3005" s="23">
        <f t="shared" si="641"/>
        <v>0</v>
      </c>
      <c r="AB3005" s="23">
        <f t="shared" si="642"/>
        <v>-100</v>
      </c>
      <c r="AC3005" s="23">
        <f t="shared" si="643"/>
        <v>0</v>
      </c>
      <c r="AD3005" s="23">
        <f t="shared" si="644"/>
        <v>-100</v>
      </c>
      <c r="AE3005" s="23">
        <f t="shared" si="645"/>
        <v>0</v>
      </c>
      <c r="AF3005" s="23">
        <f t="shared" si="646"/>
        <v>-100</v>
      </c>
    </row>
    <row r="3006" spans="1:32" x14ac:dyDescent="0.25">
      <c r="A3006" s="6">
        <v>0.42975808310522656</v>
      </c>
      <c r="B3006" s="6">
        <v>0.5683830789837786</v>
      </c>
      <c r="C3006" s="3">
        <f t="shared" si="653"/>
        <v>2.3268904979621974</v>
      </c>
      <c r="D3006" s="4">
        <f t="shared" si="653"/>
        <v>1.7593767952908035</v>
      </c>
      <c r="E3006" s="132">
        <v>4.999862565624924E-2</v>
      </c>
      <c r="F3006" s="5">
        <f t="shared" si="647"/>
        <v>1.0499986256562492</v>
      </c>
      <c r="G3006" s="5">
        <f t="shared" si="648"/>
        <v>2.2160890891717981</v>
      </c>
      <c r="H3006" s="5">
        <f t="shared" si="649"/>
        <v>1.6755991410857256</v>
      </c>
      <c r="I3006">
        <v>2.0099999999999998</v>
      </c>
      <c r="J3006">
        <v>1.81</v>
      </c>
      <c r="K3006" s="5">
        <f t="shared" si="650"/>
        <v>2.1104972375690609</v>
      </c>
      <c r="L3006" s="5">
        <f t="shared" si="651"/>
        <v>1.9004975124378112</v>
      </c>
      <c r="M3006" s="24">
        <f t="shared" si="654"/>
        <v>0.47382198952879578</v>
      </c>
      <c r="N3006" s="24">
        <f t="shared" si="654"/>
        <v>0.52617801047120416</v>
      </c>
      <c r="O3006">
        <f t="shared" si="655"/>
        <v>0.90700324721655556</v>
      </c>
      <c r="P3006">
        <f t="shared" si="655"/>
        <v>1.0802106277204151</v>
      </c>
      <c r="Q3006" t="s">
        <v>130</v>
      </c>
      <c r="R3006" t="s">
        <v>336</v>
      </c>
      <c r="S3006" t="s">
        <v>137</v>
      </c>
      <c r="T3006" s="75" t="s">
        <v>162</v>
      </c>
      <c r="U3006" s="75" t="s">
        <v>160</v>
      </c>
      <c r="V3006" t="s">
        <v>639</v>
      </c>
      <c r="W3006" s="137" t="s">
        <v>393</v>
      </c>
      <c r="X3006" t="s">
        <v>393</v>
      </c>
      <c r="Y3006" t="s">
        <v>393</v>
      </c>
      <c r="Z3006" s="23">
        <v>100</v>
      </c>
      <c r="AA3006" s="23">
        <f t="shared" si="641"/>
        <v>0</v>
      </c>
      <c r="AB3006" s="23">
        <f t="shared" si="642"/>
        <v>-100</v>
      </c>
      <c r="AC3006" s="23">
        <f t="shared" si="643"/>
        <v>0</v>
      </c>
      <c r="AD3006" s="23">
        <f t="shared" si="644"/>
        <v>-100</v>
      </c>
      <c r="AE3006" s="23">
        <f t="shared" si="645"/>
        <v>0</v>
      </c>
      <c r="AF3006" s="23">
        <f t="shared" si="646"/>
        <v>-100</v>
      </c>
    </row>
    <row r="3007" spans="1:32" x14ac:dyDescent="0.25">
      <c r="A3007" s="6">
        <v>0.40757341362523974</v>
      </c>
      <c r="B3007" s="6">
        <v>0.59018190579231178</v>
      </c>
      <c r="C3007" s="3">
        <f t="shared" si="653"/>
        <v>2.4535457087480474</v>
      </c>
      <c r="D3007" s="4">
        <f t="shared" si="653"/>
        <v>1.6943928476721302</v>
      </c>
      <c r="E3007" s="132">
        <v>5.5481874447391721E-2</v>
      </c>
      <c r="F3007" s="5">
        <f t="shared" si="647"/>
        <v>1.0554818744473917</v>
      </c>
      <c r="G3007" s="5">
        <f t="shared" si="648"/>
        <v>2.3245739866756367</v>
      </c>
      <c r="H3007" s="5">
        <f t="shared" si="649"/>
        <v>1.6053263335850716</v>
      </c>
      <c r="I3007">
        <v>2.08</v>
      </c>
      <c r="J3007">
        <v>1.74</v>
      </c>
      <c r="K3007" s="5">
        <f t="shared" si="650"/>
        <v>2.195402298850575</v>
      </c>
      <c r="L3007" s="5">
        <f t="shared" si="651"/>
        <v>1.8365384615384617</v>
      </c>
      <c r="M3007" s="24">
        <f t="shared" si="654"/>
        <v>0.4554973821989528</v>
      </c>
      <c r="N3007" s="24">
        <f t="shared" si="654"/>
        <v>0.54450261780104703</v>
      </c>
      <c r="O3007">
        <f t="shared" si="655"/>
        <v>0.89478760922322764</v>
      </c>
      <c r="P3007">
        <f t="shared" si="655"/>
        <v>1.0838917692916494</v>
      </c>
      <c r="Q3007" t="s">
        <v>25</v>
      </c>
      <c r="R3007" t="s">
        <v>338</v>
      </c>
      <c r="S3007" t="s">
        <v>137</v>
      </c>
      <c r="T3007" s="75" t="s">
        <v>162</v>
      </c>
      <c r="U3007" s="75" t="s">
        <v>160</v>
      </c>
      <c r="V3007" t="s">
        <v>639</v>
      </c>
      <c r="W3007" s="137" t="s">
        <v>393</v>
      </c>
      <c r="X3007" t="s">
        <v>393</v>
      </c>
      <c r="Y3007" t="s">
        <v>393</v>
      </c>
      <c r="Z3007" s="23">
        <v>100</v>
      </c>
      <c r="AA3007" s="23">
        <f t="shared" si="641"/>
        <v>0</v>
      </c>
      <c r="AB3007" s="23">
        <f t="shared" si="642"/>
        <v>-100</v>
      </c>
      <c r="AC3007" s="23">
        <f t="shared" si="643"/>
        <v>0</v>
      </c>
      <c r="AD3007" s="23">
        <f t="shared" si="644"/>
        <v>-100</v>
      </c>
      <c r="AE3007" s="23">
        <f t="shared" si="645"/>
        <v>0</v>
      </c>
      <c r="AF3007" s="23">
        <f t="shared" si="646"/>
        <v>-100</v>
      </c>
    </row>
    <row r="3008" spans="1:32" x14ac:dyDescent="0.25">
      <c r="A3008" s="6">
        <v>0.41457487267970544</v>
      </c>
      <c r="B3008" s="6">
        <v>0.5829618534102704</v>
      </c>
      <c r="C3008" s="3">
        <f t="shared" si="653"/>
        <v>2.4121095268901778</v>
      </c>
      <c r="D3008" s="4">
        <f t="shared" si="653"/>
        <v>1.715378106046042</v>
      </c>
      <c r="E3008" s="132">
        <v>5.7718862192764453E-2</v>
      </c>
      <c r="F3008" s="5">
        <f t="shared" si="647"/>
        <v>1.0577188621927645</v>
      </c>
      <c r="G3008" s="5">
        <f t="shared" si="648"/>
        <v>2.2804826623679721</v>
      </c>
      <c r="H3008" s="5">
        <f t="shared" si="649"/>
        <v>1.6217713112252528</v>
      </c>
      <c r="I3008">
        <v>1.7</v>
      </c>
      <c r="J3008">
        <v>2.13</v>
      </c>
      <c r="K3008" s="5">
        <f t="shared" si="650"/>
        <v>1.7981220657276995</v>
      </c>
      <c r="L3008" s="5">
        <f t="shared" si="651"/>
        <v>2.2529411764705882</v>
      </c>
      <c r="M3008" s="24">
        <f t="shared" si="654"/>
        <v>0.55613577023498695</v>
      </c>
      <c r="N3008" s="24">
        <f t="shared" si="654"/>
        <v>0.44386422976501305</v>
      </c>
      <c r="O3008">
        <f t="shared" si="655"/>
        <v>0.74545622646163001</v>
      </c>
      <c r="P3008">
        <f t="shared" si="655"/>
        <v>1.3133787638596091</v>
      </c>
      <c r="Q3008" t="s">
        <v>444</v>
      </c>
      <c r="R3008" t="s">
        <v>252</v>
      </c>
      <c r="S3008" t="s">
        <v>137</v>
      </c>
      <c r="T3008" s="75" t="s">
        <v>155</v>
      </c>
      <c r="U3008" s="75" t="s">
        <v>161</v>
      </c>
      <c r="V3008" t="s">
        <v>639</v>
      </c>
      <c r="W3008" s="137" t="s">
        <v>152</v>
      </c>
      <c r="X3008">
        <v>1</v>
      </c>
      <c r="Y3008" t="str">
        <f t="shared" si="652"/>
        <v>N</v>
      </c>
      <c r="Z3008" s="23">
        <v>100</v>
      </c>
      <c r="AA3008" s="23">
        <f t="shared" si="641"/>
        <v>213</v>
      </c>
      <c r="AB3008" s="23">
        <f t="shared" si="642"/>
        <v>113</v>
      </c>
      <c r="AC3008" s="23">
        <f t="shared" si="643"/>
        <v>0</v>
      </c>
      <c r="AD3008" s="23">
        <f t="shared" si="644"/>
        <v>-100</v>
      </c>
      <c r="AE3008" s="23">
        <f t="shared" si="645"/>
        <v>213</v>
      </c>
      <c r="AF3008" s="23">
        <f t="shared" si="646"/>
        <v>113</v>
      </c>
    </row>
    <row r="3009" spans="1:32" x14ac:dyDescent="0.25">
      <c r="A3009" s="6">
        <v>0.36526822227839401</v>
      </c>
      <c r="B3009" s="6">
        <v>0.63444205836345402</v>
      </c>
      <c r="C3009" s="3">
        <f t="shared" si="653"/>
        <v>2.7377142029011128</v>
      </c>
      <c r="D3009" s="4">
        <f t="shared" si="653"/>
        <v>1.5761880644853594</v>
      </c>
      <c r="E3009" s="132">
        <v>5.1092474067534699E-2</v>
      </c>
      <c r="F3009" s="5">
        <f t="shared" si="647"/>
        <v>1.0510924740675347</v>
      </c>
      <c r="G3009" s="5">
        <f t="shared" si="648"/>
        <v>2.6046368615947388</v>
      </c>
      <c r="H3009" s="5">
        <f t="shared" si="649"/>
        <v>1.4995712588311105</v>
      </c>
      <c r="I3009">
        <v>1.84</v>
      </c>
      <c r="J3009">
        <v>1.97</v>
      </c>
      <c r="K3009" s="5">
        <f t="shared" si="650"/>
        <v>1.9340101522842639</v>
      </c>
      <c r="L3009" s="5">
        <f t="shared" si="651"/>
        <v>2.0706521739130435</v>
      </c>
      <c r="M3009" s="24">
        <f t="shared" si="654"/>
        <v>0.51706036745406825</v>
      </c>
      <c r="N3009" s="24">
        <f t="shared" si="654"/>
        <v>0.48293963254593175</v>
      </c>
      <c r="O3009">
        <f t="shared" si="655"/>
        <v>0.70643245019323919</v>
      </c>
      <c r="P3009">
        <f t="shared" si="655"/>
        <v>1.313708827372152</v>
      </c>
      <c r="Q3009" t="s">
        <v>256</v>
      </c>
      <c r="R3009" t="s">
        <v>129</v>
      </c>
      <c r="S3009" t="s">
        <v>137</v>
      </c>
      <c r="T3009" s="75" t="s">
        <v>151</v>
      </c>
      <c r="U3009" s="75" t="s">
        <v>166</v>
      </c>
      <c r="V3009" t="s">
        <v>639</v>
      </c>
      <c r="W3009" s="137" t="s">
        <v>172</v>
      </c>
      <c r="X3009">
        <v>5</v>
      </c>
      <c r="Y3009" t="str">
        <f t="shared" si="652"/>
        <v>Y</v>
      </c>
      <c r="Z3009" s="23">
        <v>100</v>
      </c>
      <c r="AA3009" s="23">
        <f t="shared" si="641"/>
        <v>0</v>
      </c>
      <c r="AB3009" s="23">
        <f t="shared" si="642"/>
        <v>-100</v>
      </c>
      <c r="AC3009" s="23">
        <f t="shared" si="643"/>
        <v>0</v>
      </c>
      <c r="AD3009" s="23">
        <f t="shared" si="644"/>
        <v>-100</v>
      </c>
      <c r="AE3009" s="23">
        <f t="shared" si="645"/>
        <v>0</v>
      </c>
      <c r="AF3009" s="23">
        <f t="shared" si="646"/>
        <v>-100</v>
      </c>
    </row>
    <row r="3010" spans="1:32" x14ac:dyDescent="0.25">
      <c r="A3010" s="6">
        <v>0.1820560578109133</v>
      </c>
      <c r="B3010" s="6">
        <v>0.81791517393525948</v>
      </c>
      <c r="C3010" s="3">
        <f t="shared" si="653"/>
        <v>5.4928136532463974</v>
      </c>
      <c r="D3010" s="4">
        <f t="shared" si="653"/>
        <v>1.2226206724942763</v>
      </c>
      <c r="E3010" s="132">
        <v>5.1092474067534699E-2</v>
      </c>
      <c r="F3010" s="5">
        <f t="shared" si="647"/>
        <v>1.0510924740675347</v>
      </c>
      <c r="G3010" s="5">
        <f t="shared" si="648"/>
        <v>5.2258138924639219</v>
      </c>
      <c r="H3010" s="5">
        <f t="shared" si="649"/>
        <v>1.1631903972853683</v>
      </c>
      <c r="I3010">
        <v>1.84</v>
      </c>
      <c r="J3010">
        <v>1.97</v>
      </c>
      <c r="K3010" s="5">
        <f t="shared" si="650"/>
        <v>1.9340101522842639</v>
      </c>
      <c r="L3010" s="5">
        <f t="shared" si="651"/>
        <v>2.0706521739130435</v>
      </c>
      <c r="M3010" s="24">
        <f t="shared" si="654"/>
        <v>0.51706036745406825</v>
      </c>
      <c r="N3010" s="24">
        <f t="shared" si="654"/>
        <v>0.48293963254593175</v>
      </c>
      <c r="O3010">
        <f t="shared" si="655"/>
        <v>0.35209826409115719</v>
      </c>
      <c r="P3010">
        <f t="shared" si="655"/>
        <v>1.6936178329855101</v>
      </c>
      <c r="Q3010" t="s">
        <v>405</v>
      </c>
      <c r="R3010" t="s">
        <v>128</v>
      </c>
      <c r="S3010" t="s">
        <v>137</v>
      </c>
      <c r="T3010" s="75" t="s">
        <v>151</v>
      </c>
      <c r="U3010" s="75" t="s">
        <v>166</v>
      </c>
      <c r="V3010" t="s">
        <v>639</v>
      </c>
      <c r="W3010" s="137" t="s">
        <v>167</v>
      </c>
      <c r="X3010">
        <v>5</v>
      </c>
      <c r="Y3010" t="str">
        <f t="shared" si="652"/>
        <v>Y</v>
      </c>
      <c r="Z3010" s="23">
        <v>100</v>
      </c>
      <c r="AA3010" s="23">
        <f t="shared" si="641"/>
        <v>0</v>
      </c>
      <c r="AB3010" s="23">
        <f t="shared" si="642"/>
        <v>-100</v>
      </c>
      <c r="AC3010" s="23">
        <f t="shared" si="643"/>
        <v>0</v>
      </c>
      <c r="AD3010" s="23">
        <f t="shared" si="644"/>
        <v>-100</v>
      </c>
      <c r="AE3010" s="23">
        <f t="shared" si="645"/>
        <v>0</v>
      </c>
      <c r="AF3010" s="23">
        <f t="shared" si="646"/>
        <v>-100</v>
      </c>
    </row>
    <row r="3011" spans="1:32" x14ac:dyDescent="0.25">
      <c r="A3011" s="6">
        <v>0.61987811969938267</v>
      </c>
      <c r="B3011" s="6">
        <v>0.37698993511045542</v>
      </c>
      <c r="C3011" s="3">
        <f t="shared" si="653"/>
        <v>1.6132203544867207</v>
      </c>
      <c r="D3011" s="4">
        <f t="shared" si="653"/>
        <v>2.6525907109615723</v>
      </c>
      <c r="E3011" s="132">
        <v>5.2748226950354749E-2</v>
      </c>
      <c r="F3011" s="5">
        <f t="shared" si="647"/>
        <v>1.0527482269503547</v>
      </c>
      <c r="G3011" s="5">
        <f t="shared" si="648"/>
        <v>1.5323895240934913</v>
      </c>
      <c r="H3011" s="5">
        <f t="shared" si="649"/>
        <v>2.5196819553386551</v>
      </c>
      <c r="I3011">
        <v>1.88</v>
      </c>
      <c r="J3011">
        <v>1.92</v>
      </c>
      <c r="K3011" s="5">
        <f t="shared" si="650"/>
        <v>1.9791666666666667</v>
      </c>
      <c r="L3011" s="5">
        <f t="shared" si="651"/>
        <v>2.021276595744681</v>
      </c>
      <c r="M3011" s="24">
        <f t="shared" si="654"/>
        <v>0.50526315789473686</v>
      </c>
      <c r="N3011" s="24">
        <f t="shared" si="654"/>
        <v>0.49473684210526314</v>
      </c>
      <c r="O3011">
        <f t="shared" si="655"/>
        <v>1.2268421119050281</v>
      </c>
      <c r="P3011">
        <f t="shared" si="655"/>
        <v>0.76200093267006963</v>
      </c>
      <c r="Q3011" t="s">
        <v>253</v>
      </c>
      <c r="R3011" t="s">
        <v>337</v>
      </c>
      <c r="S3011" t="s">
        <v>137</v>
      </c>
      <c r="T3011" s="75" t="s">
        <v>162</v>
      </c>
      <c r="U3011" s="75" t="s">
        <v>160</v>
      </c>
      <c r="V3011" t="s">
        <v>639</v>
      </c>
      <c r="W3011" s="137" t="s">
        <v>155</v>
      </c>
      <c r="X3011">
        <v>3</v>
      </c>
      <c r="Y3011" t="str">
        <f t="shared" si="652"/>
        <v>Y</v>
      </c>
      <c r="Z3011" s="23">
        <v>100</v>
      </c>
      <c r="AA3011" s="23">
        <f t="shared" si="641"/>
        <v>188</v>
      </c>
      <c r="AB3011" s="23">
        <f t="shared" si="642"/>
        <v>88</v>
      </c>
      <c r="AC3011" s="23">
        <f t="shared" si="643"/>
        <v>188</v>
      </c>
      <c r="AD3011" s="23">
        <f t="shared" si="644"/>
        <v>88</v>
      </c>
      <c r="AE3011" s="23">
        <f t="shared" si="645"/>
        <v>0</v>
      </c>
      <c r="AF3011" s="23">
        <f t="shared" si="646"/>
        <v>-100</v>
      </c>
    </row>
    <row r="3012" spans="1:32" x14ac:dyDescent="0.25">
      <c r="A3012" s="6">
        <v>0.15646139879072513</v>
      </c>
      <c r="B3012" s="6">
        <v>0.84351716659833675</v>
      </c>
      <c r="C3012" s="3">
        <f t="shared" si="653"/>
        <v>6.3913528047742281</v>
      </c>
      <c r="D3012" s="4">
        <f t="shared" si="653"/>
        <v>1.1855123281399402</v>
      </c>
      <c r="E3012" s="132">
        <v>5.406230062966344E-2</v>
      </c>
      <c r="F3012" s="5">
        <f t="shared" si="647"/>
        <v>1.0540623006296634</v>
      </c>
      <c r="G3012" s="5">
        <f t="shared" si="648"/>
        <v>6.0635436832872553</v>
      </c>
      <c r="H3012" s="5">
        <f t="shared" si="649"/>
        <v>1.1247080247834997</v>
      </c>
      <c r="I3012">
        <v>1.83</v>
      </c>
      <c r="J3012">
        <v>1.97</v>
      </c>
      <c r="K3012" s="5">
        <f t="shared" si="650"/>
        <v>1.9289340101522843</v>
      </c>
      <c r="L3012" s="5">
        <f t="shared" si="651"/>
        <v>2.0765027322404368</v>
      </c>
      <c r="M3012" s="24">
        <f t="shared" si="654"/>
        <v>0.51842105263157889</v>
      </c>
      <c r="N3012" s="24">
        <f t="shared" si="654"/>
        <v>0.48157894736842116</v>
      </c>
      <c r="O3012">
        <f t="shared" si="655"/>
        <v>0.30180371340342915</v>
      </c>
      <c r="P3012">
        <f t="shared" si="655"/>
        <v>1.751565701133158</v>
      </c>
      <c r="Q3012" t="s">
        <v>440</v>
      </c>
      <c r="R3012" t="s">
        <v>404</v>
      </c>
      <c r="S3012" t="s">
        <v>137</v>
      </c>
      <c r="T3012" s="75" t="s">
        <v>151</v>
      </c>
      <c r="U3012" s="75" t="s">
        <v>166</v>
      </c>
      <c r="V3012" t="s">
        <v>639</v>
      </c>
      <c r="W3012" s="137" t="s">
        <v>170</v>
      </c>
      <c r="X3012">
        <v>2</v>
      </c>
      <c r="Y3012" t="str">
        <f t="shared" si="652"/>
        <v>N</v>
      </c>
      <c r="Z3012" s="23">
        <v>100</v>
      </c>
      <c r="AA3012" s="23">
        <f t="shared" ref="AA3012:AA3075" si="656">IF(AND(O3012&gt;1,Y3012="Y"),Z3012*I3012,IF(AND(P3012&gt;1,Y3012="N"),Z3012*J3012,0))</f>
        <v>197</v>
      </c>
      <c r="AB3012" s="23">
        <f t="shared" ref="AB3012:AB3075" si="657">AA3012-Z3012</f>
        <v>97</v>
      </c>
      <c r="AC3012" s="23">
        <f t="shared" ref="AC3012:AC3075" si="658">IF(AND(A3012 &gt; 50%,Y3012 = "Y"),Z3012*I3012,0)</f>
        <v>0</v>
      </c>
      <c r="AD3012" s="23">
        <f t="shared" ref="AD3012:AD3075" si="659">AC3012-Z3012</f>
        <v>-100</v>
      </c>
      <c r="AE3012" s="23">
        <f t="shared" ref="AE3012:AE3075" si="660">IF(AND(B3012 &gt; 50%,Y3012 = "N"),Z3012*J3012,0)</f>
        <v>197</v>
      </c>
      <c r="AF3012" s="23">
        <f t="shared" ref="AF3012:AF3075" si="661">AE3012-Z3012</f>
        <v>97</v>
      </c>
    </row>
    <row r="3013" spans="1:32" x14ac:dyDescent="0.25">
      <c r="A3013" s="6">
        <v>0.42669783747504314</v>
      </c>
      <c r="B3013" s="6">
        <v>0.57054324349027741</v>
      </c>
      <c r="C3013" s="3">
        <f t="shared" si="653"/>
        <v>2.3435787861439263</v>
      </c>
      <c r="D3013" s="4">
        <f t="shared" si="653"/>
        <v>1.7527155240372958</v>
      </c>
      <c r="E3013" s="132">
        <v>5.6493434844973933E-2</v>
      </c>
      <c r="F3013" s="5">
        <f t="shared" si="647"/>
        <v>1.0564934348449739</v>
      </c>
      <c r="G3013" s="5">
        <f t="shared" si="648"/>
        <v>2.2182615706341942</v>
      </c>
      <c r="H3013" s="5">
        <f t="shared" si="649"/>
        <v>1.6589932944490877</v>
      </c>
      <c r="I3013">
        <v>1.71</v>
      </c>
      <c r="J3013">
        <v>2.12</v>
      </c>
      <c r="K3013" s="5">
        <f t="shared" si="650"/>
        <v>1.8066037735849054</v>
      </c>
      <c r="L3013" s="5">
        <f t="shared" si="651"/>
        <v>2.2397660818713447</v>
      </c>
      <c r="M3013" s="24">
        <f t="shared" si="654"/>
        <v>0.55352480417754579</v>
      </c>
      <c r="N3013" s="24">
        <f t="shared" si="654"/>
        <v>0.44647519582245437</v>
      </c>
      <c r="O3013">
        <f t="shared" si="655"/>
        <v>0.77087392336293159</v>
      </c>
      <c r="P3013">
        <f t="shared" si="655"/>
        <v>1.2778834050103871</v>
      </c>
      <c r="Q3013" t="s">
        <v>257</v>
      </c>
      <c r="R3013" t="s">
        <v>258</v>
      </c>
      <c r="S3013" t="s">
        <v>137</v>
      </c>
      <c r="T3013" s="75" t="s">
        <v>162</v>
      </c>
      <c r="U3013" s="75" t="s">
        <v>160</v>
      </c>
      <c r="V3013" t="s">
        <v>639</v>
      </c>
      <c r="W3013" s="137" t="s">
        <v>151</v>
      </c>
      <c r="X3013">
        <v>2</v>
      </c>
      <c r="Y3013" t="str">
        <f t="shared" si="652"/>
        <v>N</v>
      </c>
      <c r="Z3013" s="23">
        <v>100</v>
      </c>
      <c r="AA3013" s="23">
        <f t="shared" si="656"/>
        <v>212</v>
      </c>
      <c r="AB3013" s="23">
        <f t="shared" si="657"/>
        <v>112</v>
      </c>
      <c r="AC3013" s="23">
        <f t="shared" si="658"/>
        <v>0</v>
      </c>
      <c r="AD3013" s="23">
        <f t="shared" si="659"/>
        <v>-100</v>
      </c>
      <c r="AE3013" s="23">
        <f t="shared" si="660"/>
        <v>212</v>
      </c>
      <c r="AF3013" s="23">
        <f t="shared" si="661"/>
        <v>112</v>
      </c>
    </row>
    <row r="3014" spans="1:32" x14ac:dyDescent="0.25">
      <c r="A3014" s="6">
        <v>0.43237649616570412</v>
      </c>
      <c r="B3014" s="6">
        <v>0.56709707511205598</v>
      </c>
      <c r="C3014" s="3">
        <f t="shared" si="653"/>
        <v>2.312799166624357</v>
      </c>
      <c r="D3014" s="4">
        <f t="shared" si="653"/>
        <v>1.7633665273311527</v>
      </c>
      <c r="E3014" s="132">
        <v>5.406230062966344E-2</v>
      </c>
      <c r="F3014" s="5">
        <f t="shared" si="647"/>
        <v>1.0540623006296634</v>
      </c>
      <c r="G3014" s="5">
        <f t="shared" si="648"/>
        <v>2.1941769146309134</v>
      </c>
      <c r="H3014" s="5">
        <f t="shared" si="649"/>
        <v>1.672924386231984</v>
      </c>
      <c r="I3014">
        <v>1.83</v>
      </c>
      <c r="J3014">
        <v>1.97</v>
      </c>
      <c r="K3014" s="5">
        <f t="shared" si="650"/>
        <v>1.9289340101522843</v>
      </c>
      <c r="L3014" s="5">
        <f t="shared" si="651"/>
        <v>2.0765027322404368</v>
      </c>
      <c r="M3014" s="24">
        <f t="shared" si="654"/>
        <v>0.51842105263157889</v>
      </c>
      <c r="N3014" s="24">
        <f t="shared" si="654"/>
        <v>0.48157894736842116</v>
      </c>
      <c r="O3014">
        <f t="shared" si="655"/>
        <v>0.8340257286445053</v>
      </c>
      <c r="P3014">
        <f t="shared" si="655"/>
        <v>1.1775786259157446</v>
      </c>
      <c r="Q3014" t="s">
        <v>449</v>
      </c>
      <c r="R3014" t="s">
        <v>259</v>
      </c>
      <c r="S3014" t="s">
        <v>137</v>
      </c>
      <c r="T3014" s="75" t="s">
        <v>151</v>
      </c>
      <c r="U3014" s="75" t="s">
        <v>166</v>
      </c>
      <c r="V3014" t="s">
        <v>639</v>
      </c>
      <c r="W3014" s="137" t="s">
        <v>162</v>
      </c>
      <c r="X3014">
        <v>3</v>
      </c>
      <c r="Y3014" t="str">
        <f t="shared" si="652"/>
        <v>Y</v>
      </c>
      <c r="Z3014" s="23">
        <v>100</v>
      </c>
      <c r="AA3014" s="23">
        <f t="shared" si="656"/>
        <v>0</v>
      </c>
      <c r="AB3014" s="23">
        <f t="shared" si="657"/>
        <v>-100</v>
      </c>
      <c r="AC3014" s="23">
        <f t="shared" si="658"/>
        <v>0</v>
      </c>
      <c r="AD3014" s="23">
        <f t="shared" si="659"/>
        <v>-100</v>
      </c>
      <c r="AE3014" s="23">
        <f t="shared" si="660"/>
        <v>0</v>
      </c>
      <c r="AF3014" s="23">
        <f t="shared" si="661"/>
        <v>-100</v>
      </c>
    </row>
    <row r="3015" spans="1:32" x14ac:dyDescent="0.25">
      <c r="A3015" s="6">
        <v>0.3943781384684783</v>
      </c>
      <c r="B3015" s="6">
        <v>0.60505760262592612</v>
      </c>
      <c r="C3015" s="3">
        <f t="shared" si="653"/>
        <v>2.5356375074018653</v>
      </c>
      <c r="D3015" s="4">
        <f t="shared" si="653"/>
        <v>1.6527352034914353</v>
      </c>
      <c r="E3015" s="132">
        <v>2.6964398567516312E-2</v>
      </c>
      <c r="F3015" s="5">
        <f t="shared" si="647"/>
        <v>1.0269643985675163</v>
      </c>
      <c r="G3015" s="5">
        <f t="shared" si="648"/>
        <v>2.4690607687459805</v>
      </c>
      <c r="H3015" s="5">
        <f t="shared" si="649"/>
        <v>1.6093403099433525</v>
      </c>
      <c r="I3015">
        <v>2.02</v>
      </c>
      <c r="J3015">
        <v>1.88</v>
      </c>
      <c r="K3015" s="5">
        <f t="shared" si="650"/>
        <v>2.0744680851063828</v>
      </c>
      <c r="L3015" s="5">
        <f t="shared" si="651"/>
        <v>1.9306930693069306</v>
      </c>
      <c r="M3015" s="24">
        <f t="shared" si="654"/>
        <v>0.48205128205128212</v>
      </c>
      <c r="N3015" s="24">
        <f t="shared" si="654"/>
        <v>0.517948717948718</v>
      </c>
      <c r="O3015">
        <f t="shared" si="655"/>
        <v>0.8181248617165241</v>
      </c>
      <c r="P3015">
        <f t="shared" si="655"/>
        <v>1.1681805199213424</v>
      </c>
      <c r="Q3015" t="s">
        <v>94</v>
      </c>
      <c r="R3015" t="s">
        <v>86</v>
      </c>
      <c r="S3015" t="s">
        <v>138</v>
      </c>
      <c r="T3015" s="75" t="s">
        <v>151</v>
      </c>
      <c r="U3015" s="75" t="s">
        <v>166</v>
      </c>
      <c r="V3015" t="s">
        <v>639</v>
      </c>
      <c r="W3015" s="137" t="s">
        <v>151</v>
      </c>
      <c r="X3015">
        <v>2</v>
      </c>
      <c r="Y3015" t="str">
        <f t="shared" si="652"/>
        <v>N</v>
      </c>
      <c r="Z3015" s="23">
        <v>100</v>
      </c>
      <c r="AA3015" s="23">
        <f t="shared" si="656"/>
        <v>188</v>
      </c>
      <c r="AB3015" s="23">
        <f t="shared" si="657"/>
        <v>88</v>
      </c>
      <c r="AC3015" s="23">
        <f t="shared" si="658"/>
        <v>0</v>
      </c>
      <c r="AD3015" s="23">
        <f t="shared" si="659"/>
        <v>-100</v>
      </c>
      <c r="AE3015" s="23">
        <f t="shared" si="660"/>
        <v>188</v>
      </c>
      <c r="AF3015" s="23">
        <f t="shared" si="661"/>
        <v>88</v>
      </c>
    </row>
    <row r="3016" spans="1:32" x14ac:dyDescent="0.25">
      <c r="A3016" s="6">
        <v>0.51685859253522792</v>
      </c>
      <c r="B3016" s="6">
        <v>0.4760074820549367</v>
      </c>
      <c r="C3016" s="3">
        <f t="shared" si="653"/>
        <v>1.9347651648682658</v>
      </c>
      <c r="D3016" s="4">
        <f t="shared" si="653"/>
        <v>2.1008073143787027</v>
      </c>
      <c r="E3016" s="132">
        <v>2.9011311269375728E-2</v>
      </c>
      <c r="F3016" s="5">
        <f t="shared" si="647"/>
        <v>1.0290113112693757</v>
      </c>
      <c r="G3016" s="5">
        <f t="shared" si="648"/>
        <v>1.8802175871920817</v>
      </c>
      <c r="H3016" s="5">
        <f t="shared" si="649"/>
        <v>2.0415784465840057</v>
      </c>
      <c r="I3016">
        <v>1.76</v>
      </c>
      <c r="J3016">
        <v>2.17</v>
      </c>
      <c r="K3016" s="5">
        <f t="shared" si="650"/>
        <v>1.8110599078341012</v>
      </c>
      <c r="L3016" s="5">
        <f t="shared" si="651"/>
        <v>2.2329545454545454</v>
      </c>
      <c r="M3016" s="24">
        <f t="shared" si="654"/>
        <v>0.55216284987277364</v>
      </c>
      <c r="N3016" s="24">
        <f t="shared" si="654"/>
        <v>0.44783715012722647</v>
      </c>
      <c r="O3016">
        <f t="shared" si="655"/>
        <v>0.93606187496011317</v>
      </c>
      <c r="P3016">
        <f t="shared" si="655"/>
        <v>1.0629030707249436</v>
      </c>
      <c r="Q3016" t="s">
        <v>30</v>
      </c>
      <c r="R3016" t="s">
        <v>26</v>
      </c>
      <c r="S3016" t="s">
        <v>138</v>
      </c>
      <c r="T3016" s="75" t="s">
        <v>162</v>
      </c>
      <c r="U3016" s="75" t="s">
        <v>160</v>
      </c>
      <c r="V3016" t="s">
        <v>639</v>
      </c>
      <c r="W3016" s="137" t="s">
        <v>152</v>
      </c>
      <c r="X3016">
        <v>1</v>
      </c>
      <c r="Y3016" t="str">
        <f t="shared" si="652"/>
        <v>N</v>
      </c>
      <c r="Z3016" s="23">
        <v>100</v>
      </c>
      <c r="AA3016" s="23">
        <f t="shared" si="656"/>
        <v>217</v>
      </c>
      <c r="AB3016" s="23">
        <f t="shared" si="657"/>
        <v>117</v>
      </c>
      <c r="AC3016" s="23">
        <f t="shared" si="658"/>
        <v>0</v>
      </c>
      <c r="AD3016" s="23">
        <f t="shared" si="659"/>
        <v>-100</v>
      </c>
      <c r="AE3016" s="23">
        <f t="shared" si="660"/>
        <v>0</v>
      </c>
      <c r="AF3016" s="23">
        <f t="shared" si="661"/>
        <v>-100</v>
      </c>
    </row>
    <row r="3017" spans="1:32" x14ac:dyDescent="0.25">
      <c r="A3017" s="6">
        <v>0</v>
      </c>
      <c r="B3017" s="6">
        <v>1</v>
      </c>
      <c r="C3017" s="3" t="e">
        <f t="shared" si="653"/>
        <v>#DIV/0!</v>
      </c>
      <c r="D3017" s="4">
        <f t="shared" si="653"/>
        <v>1</v>
      </c>
      <c r="E3017" s="132">
        <v>5.3953691568370488E-2</v>
      </c>
      <c r="F3017" s="5">
        <f t="shared" si="647"/>
        <v>1.0539536915683705</v>
      </c>
      <c r="G3017" s="5" t="e">
        <f t="shared" si="648"/>
        <v>#DIV/0!</v>
      </c>
      <c r="H3017" s="5">
        <f t="shared" si="649"/>
        <v>0.94880829015544044</v>
      </c>
      <c r="I3017">
        <v>2.1800000000000002</v>
      </c>
      <c r="J3017">
        <v>1.68</v>
      </c>
      <c r="K3017" s="5">
        <f t="shared" si="650"/>
        <v>2.2976190476190479</v>
      </c>
      <c r="L3017" s="5">
        <f t="shared" si="651"/>
        <v>1.7706422018348624</v>
      </c>
      <c r="M3017" s="24">
        <f t="shared" si="654"/>
        <v>0.43523316062176159</v>
      </c>
      <c r="N3017" s="24">
        <f t="shared" si="654"/>
        <v>0.56476683937823835</v>
      </c>
      <c r="O3017" t="e">
        <f t="shared" si="655"/>
        <v>#DIV/0!</v>
      </c>
      <c r="P3017">
        <f t="shared" si="655"/>
        <v>1.7706422018348622</v>
      </c>
      <c r="Q3017" t="s">
        <v>569</v>
      </c>
      <c r="R3017" t="s">
        <v>575</v>
      </c>
      <c r="S3017" t="s">
        <v>370</v>
      </c>
      <c r="T3017" s="75" t="s">
        <v>149</v>
      </c>
      <c r="U3017" s="75" t="s">
        <v>166</v>
      </c>
      <c r="V3017" t="s">
        <v>639</v>
      </c>
      <c r="W3017" s="137" t="s">
        <v>375</v>
      </c>
      <c r="X3017">
        <v>8</v>
      </c>
      <c r="Y3017" t="str">
        <f t="shared" si="652"/>
        <v>Y</v>
      </c>
      <c r="Z3017" s="23">
        <v>100</v>
      </c>
      <c r="AA3017" s="23" t="e">
        <f t="shared" si="656"/>
        <v>#DIV/0!</v>
      </c>
      <c r="AB3017" s="23" t="e">
        <f t="shared" si="657"/>
        <v>#DIV/0!</v>
      </c>
      <c r="AC3017" s="23">
        <f t="shared" si="658"/>
        <v>0</v>
      </c>
      <c r="AD3017" s="23">
        <f t="shared" si="659"/>
        <v>-100</v>
      </c>
      <c r="AE3017" s="23">
        <f t="shared" si="660"/>
        <v>0</v>
      </c>
      <c r="AF3017" s="23">
        <f t="shared" si="661"/>
        <v>-100</v>
      </c>
    </row>
    <row r="3018" spans="1:32" x14ac:dyDescent="0.25">
      <c r="A3018" s="6">
        <v>0</v>
      </c>
      <c r="B3018" s="6">
        <v>1</v>
      </c>
      <c r="C3018" s="3" t="e">
        <f t="shared" si="653"/>
        <v>#DIV/0!</v>
      </c>
      <c r="D3018" s="4">
        <f t="shared" si="653"/>
        <v>1</v>
      </c>
      <c r="E3018" s="132">
        <v>5.7812584978517378E-2</v>
      </c>
      <c r="F3018" s="5">
        <f t="shared" si="647"/>
        <v>1.0578125849785174</v>
      </c>
      <c r="G3018" s="5" t="e">
        <f t="shared" si="648"/>
        <v>#DIV/0!</v>
      </c>
      <c r="H3018" s="5">
        <f t="shared" si="649"/>
        <v>0.94534704370179956</v>
      </c>
      <c r="I3018">
        <v>2.27</v>
      </c>
      <c r="J3018">
        <v>1.62</v>
      </c>
      <c r="K3018" s="5">
        <f t="shared" si="650"/>
        <v>2.4012345679012346</v>
      </c>
      <c r="L3018" s="5">
        <f t="shared" si="651"/>
        <v>1.7136563876651982</v>
      </c>
      <c r="M3018" s="24">
        <f t="shared" si="654"/>
        <v>0.41645244215938304</v>
      </c>
      <c r="N3018" s="24">
        <f t="shared" si="654"/>
        <v>0.58354755784061696</v>
      </c>
      <c r="O3018" t="e">
        <f t="shared" si="655"/>
        <v>#DIV/0!</v>
      </c>
      <c r="P3018">
        <f t="shared" si="655"/>
        <v>1.7136563876651982</v>
      </c>
      <c r="Q3018" t="s">
        <v>570</v>
      </c>
      <c r="R3018" t="s">
        <v>572</v>
      </c>
      <c r="S3018" t="s">
        <v>370</v>
      </c>
      <c r="T3018" s="75" t="s">
        <v>149</v>
      </c>
      <c r="U3018" s="75" t="s">
        <v>166</v>
      </c>
      <c r="V3018" t="s">
        <v>639</v>
      </c>
      <c r="W3018" s="137" t="s">
        <v>149</v>
      </c>
      <c r="X3018">
        <v>0</v>
      </c>
      <c r="Y3018" t="str">
        <f t="shared" si="652"/>
        <v>N</v>
      </c>
      <c r="Z3018" s="23">
        <v>100</v>
      </c>
      <c r="AA3018" s="23" t="e">
        <f t="shared" si="656"/>
        <v>#DIV/0!</v>
      </c>
      <c r="AB3018" s="23" t="e">
        <f t="shared" si="657"/>
        <v>#DIV/0!</v>
      </c>
      <c r="AC3018" s="23">
        <f t="shared" si="658"/>
        <v>0</v>
      </c>
      <c r="AD3018" s="23">
        <f t="shared" si="659"/>
        <v>-100</v>
      </c>
      <c r="AE3018" s="23">
        <f t="shared" si="660"/>
        <v>162</v>
      </c>
      <c r="AF3018" s="23">
        <f t="shared" si="661"/>
        <v>62</v>
      </c>
    </row>
    <row r="3019" spans="1:32" x14ac:dyDescent="0.25">
      <c r="A3019" s="6">
        <v>0</v>
      </c>
      <c r="B3019" s="6">
        <v>1</v>
      </c>
      <c r="C3019" s="3" t="e">
        <f t="shared" si="653"/>
        <v>#DIV/0!</v>
      </c>
      <c r="D3019" s="4">
        <f t="shared" si="653"/>
        <v>1</v>
      </c>
      <c r="E3019" s="132">
        <v>5.5525013743815244E-2</v>
      </c>
      <c r="F3019" s="5">
        <f t="shared" si="647"/>
        <v>1.0555250137438152</v>
      </c>
      <c r="G3019" s="5" t="e">
        <f t="shared" si="648"/>
        <v>#DIV/0!</v>
      </c>
      <c r="H3019" s="5">
        <f t="shared" si="649"/>
        <v>0.94739583333333333</v>
      </c>
      <c r="I3019">
        <v>2.14</v>
      </c>
      <c r="J3019">
        <v>1.7</v>
      </c>
      <c r="K3019" s="5">
        <f t="shared" si="650"/>
        <v>2.2588235294117647</v>
      </c>
      <c r="L3019" s="5">
        <f t="shared" si="651"/>
        <v>1.794392523364486</v>
      </c>
      <c r="M3019" s="24">
        <f t="shared" si="654"/>
        <v>0.44270833333333331</v>
      </c>
      <c r="N3019" s="24">
        <f t="shared" si="654"/>
        <v>0.55729166666666663</v>
      </c>
      <c r="O3019" t="e">
        <f t="shared" si="655"/>
        <v>#DIV/0!</v>
      </c>
      <c r="P3019">
        <f t="shared" si="655"/>
        <v>1.794392523364486</v>
      </c>
      <c r="Q3019" t="s">
        <v>573</v>
      </c>
      <c r="R3019" t="s">
        <v>374</v>
      </c>
      <c r="S3019" t="s">
        <v>370</v>
      </c>
      <c r="T3019" s="75" t="s">
        <v>149</v>
      </c>
      <c r="U3019" s="75" t="s">
        <v>166</v>
      </c>
      <c r="V3019" t="s">
        <v>639</v>
      </c>
      <c r="W3019" s="137" t="s">
        <v>155</v>
      </c>
      <c r="X3019">
        <v>3</v>
      </c>
      <c r="Y3019" t="str">
        <f t="shared" si="652"/>
        <v>Y</v>
      </c>
      <c r="Z3019" s="23">
        <v>100</v>
      </c>
      <c r="AA3019" s="23" t="e">
        <f t="shared" si="656"/>
        <v>#DIV/0!</v>
      </c>
      <c r="AB3019" s="23" t="e">
        <f t="shared" si="657"/>
        <v>#DIV/0!</v>
      </c>
      <c r="AC3019" s="23">
        <f t="shared" si="658"/>
        <v>0</v>
      </c>
      <c r="AD3019" s="23">
        <f t="shared" si="659"/>
        <v>-100</v>
      </c>
      <c r="AE3019" s="23">
        <f t="shared" si="660"/>
        <v>0</v>
      </c>
      <c r="AF3019" s="23">
        <f t="shared" si="661"/>
        <v>-100</v>
      </c>
    </row>
    <row r="3020" spans="1:32" x14ac:dyDescent="0.25">
      <c r="A3020" s="6">
        <v>0.37370412184316498</v>
      </c>
      <c r="B3020" s="6">
        <v>0.62583016397774505</v>
      </c>
      <c r="C3020" s="3">
        <f t="shared" si="653"/>
        <v>2.6759137551596957</v>
      </c>
      <c r="D3020" s="4">
        <f t="shared" si="653"/>
        <v>1.5978775993219156</v>
      </c>
      <c r="E3020" s="132">
        <v>2.9011311269375728E-2</v>
      </c>
      <c r="F3020" s="5">
        <f t="shared" si="647"/>
        <v>1.0290113112693757</v>
      </c>
      <c r="G3020" s="5">
        <f t="shared" si="648"/>
        <v>2.6004706905104098</v>
      </c>
      <c r="H3020" s="5">
        <f t="shared" si="649"/>
        <v>1.5528280222214403</v>
      </c>
      <c r="I3020">
        <v>1.76</v>
      </c>
      <c r="J3020">
        <v>2.17</v>
      </c>
      <c r="K3020" s="5">
        <f t="shared" si="650"/>
        <v>1.8110599078341012</v>
      </c>
      <c r="L3020" s="5">
        <f t="shared" si="651"/>
        <v>2.2329545454545454</v>
      </c>
      <c r="M3020" s="24">
        <f t="shared" si="654"/>
        <v>0.55216284987277364</v>
      </c>
      <c r="N3020" s="24">
        <f t="shared" si="654"/>
        <v>0.44783715012722647</v>
      </c>
      <c r="O3020">
        <f t="shared" si="655"/>
        <v>0.67680055246250603</v>
      </c>
      <c r="P3020">
        <f t="shared" si="655"/>
        <v>1.397450309336669</v>
      </c>
      <c r="Q3020" t="s">
        <v>43</v>
      </c>
      <c r="R3020" t="s">
        <v>36</v>
      </c>
      <c r="S3020" t="s">
        <v>140</v>
      </c>
      <c r="T3020" s="75" t="s">
        <v>151</v>
      </c>
      <c r="U3020" s="75" t="s">
        <v>166</v>
      </c>
      <c r="V3020" t="s">
        <v>639</v>
      </c>
      <c r="W3020" s="137" t="s">
        <v>162</v>
      </c>
      <c r="X3020">
        <v>3</v>
      </c>
      <c r="Y3020" t="str">
        <f t="shared" si="652"/>
        <v>Y</v>
      </c>
      <c r="Z3020" s="23">
        <v>100</v>
      </c>
      <c r="AA3020" s="23">
        <f t="shared" si="656"/>
        <v>0</v>
      </c>
      <c r="AB3020" s="23">
        <f t="shared" si="657"/>
        <v>-100</v>
      </c>
      <c r="AC3020" s="23">
        <f t="shared" si="658"/>
        <v>0</v>
      </c>
      <c r="AD3020" s="23">
        <f t="shared" si="659"/>
        <v>-100</v>
      </c>
      <c r="AE3020" s="23">
        <f t="shared" si="660"/>
        <v>0</v>
      </c>
      <c r="AF3020" s="23">
        <f t="shared" si="661"/>
        <v>-100</v>
      </c>
    </row>
    <row r="3021" spans="1:32" x14ac:dyDescent="0.25">
      <c r="A3021" s="6">
        <v>0.65835280922437756</v>
      </c>
      <c r="B3021" s="6">
        <v>0.33615483860092277</v>
      </c>
      <c r="C3021" s="3">
        <f t="shared" si="653"/>
        <v>1.5189424059390373</v>
      </c>
      <c r="D3021" s="4">
        <f t="shared" si="653"/>
        <v>2.9748195925484886</v>
      </c>
      <c r="E3021" s="132">
        <v>2.631578947368407E-2</v>
      </c>
      <c r="F3021" s="5">
        <f t="shared" si="647"/>
        <v>1.0263157894736841</v>
      </c>
      <c r="G3021" s="5">
        <f t="shared" si="648"/>
        <v>1.4799951647611134</v>
      </c>
      <c r="H3021" s="5">
        <f t="shared" si="649"/>
        <v>2.8985421670985279</v>
      </c>
      <c r="I3021">
        <v>1.9</v>
      </c>
      <c r="J3021">
        <v>2</v>
      </c>
      <c r="K3021" s="5">
        <f t="shared" si="650"/>
        <v>1.9499999999999997</v>
      </c>
      <c r="L3021" s="5">
        <f t="shared" si="651"/>
        <v>2.0526315789473681</v>
      </c>
      <c r="M3021" s="24">
        <f t="shared" si="654"/>
        <v>0.51282051282051289</v>
      </c>
      <c r="N3021" s="24">
        <f t="shared" si="654"/>
        <v>0.48717948717948723</v>
      </c>
      <c r="O3021">
        <f t="shared" si="655"/>
        <v>1.2837879779875361</v>
      </c>
      <c r="P3021">
        <f t="shared" si="655"/>
        <v>0.69000203712820973</v>
      </c>
      <c r="Q3021" t="s">
        <v>38</v>
      </c>
      <c r="R3021" t="s">
        <v>37</v>
      </c>
      <c r="S3021" t="s">
        <v>140</v>
      </c>
      <c r="T3021" s="75" t="s">
        <v>155</v>
      </c>
      <c r="U3021" s="75" t="s">
        <v>161</v>
      </c>
      <c r="V3021" t="s">
        <v>639</v>
      </c>
      <c r="W3021" s="137" t="s">
        <v>165</v>
      </c>
      <c r="X3021">
        <v>4</v>
      </c>
      <c r="Y3021" t="str">
        <f t="shared" si="652"/>
        <v>Y</v>
      </c>
      <c r="Z3021" s="23">
        <v>100</v>
      </c>
      <c r="AA3021" s="23">
        <f t="shared" si="656"/>
        <v>190</v>
      </c>
      <c r="AB3021" s="23">
        <f t="shared" si="657"/>
        <v>90</v>
      </c>
      <c r="AC3021" s="23">
        <f t="shared" si="658"/>
        <v>190</v>
      </c>
      <c r="AD3021" s="23">
        <f t="shared" si="659"/>
        <v>90</v>
      </c>
      <c r="AE3021" s="23">
        <f t="shared" si="660"/>
        <v>0</v>
      </c>
      <c r="AF3021" s="23">
        <f t="shared" si="661"/>
        <v>-100</v>
      </c>
    </row>
    <row r="3022" spans="1:32" x14ac:dyDescent="0.25">
      <c r="A3022" s="6">
        <v>0.34119640190100953</v>
      </c>
      <c r="B3022" s="6">
        <v>0.65822496447597489</v>
      </c>
      <c r="C3022" s="3">
        <f t="shared" si="653"/>
        <v>2.9308632635877783</v>
      </c>
      <c r="D3022" s="4">
        <f t="shared" si="653"/>
        <v>1.5192374248462583</v>
      </c>
      <c r="E3022" s="132">
        <v>2.6914031878756184E-2</v>
      </c>
      <c r="F3022" s="5">
        <f t="shared" si="647"/>
        <v>1.0269140318787562</v>
      </c>
      <c r="G3022" s="5">
        <f t="shared" si="648"/>
        <v>2.8540492900128314</v>
      </c>
      <c r="H3022" s="5">
        <f t="shared" si="649"/>
        <v>1.4794202607854023</v>
      </c>
      <c r="I3022">
        <v>1.78</v>
      </c>
      <c r="J3022">
        <v>2.15</v>
      </c>
      <c r="K3022" s="5">
        <f t="shared" si="650"/>
        <v>1.827906976744186</v>
      </c>
      <c r="L3022" s="5">
        <f t="shared" si="651"/>
        <v>2.2078651685393256</v>
      </c>
      <c r="M3022" s="24">
        <f t="shared" si="654"/>
        <v>0.54707379134860057</v>
      </c>
      <c r="N3022" s="24">
        <f t="shared" si="654"/>
        <v>0.45292620865139954</v>
      </c>
      <c r="O3022">
        <f t="shared" si="655"/>
        <v>0.62367528347486856</v>
      </c>
      <c r="P3022">
        <f t="shared" si="655"/>
        <v>1.45327197212954</v>
      </c>
      <c r="Q3022" t="s">
        <v>41</v>
      </c>
      <c r="R3022" t="s">
        <v>106</v>
      </c>
      <c r="S3022" t="s">
        <v>140</v>
      </c>
      <c r="T3022" s="75" t="s">
        <v>151</v>
      </c>
      <c r="U3022" s="75" t="s">
        <v>166</v>
      </c>
      <c r="V3022" t="s">
        <v>639</v>
      </c>
      <c r="W3022" s="137" t="s">
        <v>152</v>
      </c>
      <c r="X3022">
        <v>1</v>
      </c>
      <c r="Y3022" t="str">
        <f t="shared" si="652"/>
        <v>N</v>
      </c>
      <c r="Z3022" s="23">
        <v>100</v>
      </c>
      <c r="AA3022" s="23">
        <f t="shared" si="656"/>
        <v>215</v>
      </c>
      <c r="AB3022" s="23">
        <f t="shared" si="657"/>
        <v>115</v>
      </c>
      <c r="AC3022" s="23">
        <f t="shared" si="658"/>
        <v>0</v>
      </c>
      <c r="AD3022" s="23">
        <f t="shared" si="659"/>
        <v>-100</v>
      </c>
      <c r="AE3022" s="23">
        <f t="shared" si="660"/>
        <v>215</v>
      </c>
      <c r="AF3022" s="23">
        <f t="shared" si="661"/>
        <v>115</v>
      </c>
    </row>
    <row r="3023" spans="1:32" x14ac:dyDescent="0.25">
      <c r="A3023" s="6">
        <v>0</v>
      </c>
      <c r="B3023" s="6">
        <v>1</v>
      </c>
      <c r="C3023" s="3" t="e">
        <f t="shared" si="653"/>
        <v>#DIV/0!</v>
      </c>
      <c r="D3023" s="4">
        <f t="shared" si="653"/>
        <v>1</v>
      </c>
      <c r="E3023" s="132">
        <v>3.002070393374745E-2</v>
      </c>
      <c r="F3023" s="5">
        <f t="shared" si="647"/>
        <v>1.0300207039337475</v>
      </c>
      <c r="G3023" s="5" t="e">
        <f t="shared" si="648"/>
        <v>#DIV/0!</v>
      </c>
      <c r="H3023" s="5">
        <f t="shared" si="649"/>
        <v>0.97085427135678393</v>
      </c>
      <c r="I3023">
        <v>1.68</v>
      </c>
      <c r="J3023">
        <v>2.2999999999999998</v>
      </c>
      <c r="K3023" s="5">
        <f t="shared" si="650"/>
        <v>1.7304347826086957</v>
      </c>
      <c r="L3023" s="5">
        <f t="shared" si="651"/>
        <v>2.3690476190476191</v>
      </c>
      <c r="M3023" s="24">
        <f t="shared" si="654"/>
        <v>0.57788944723618085</v>
      </c>
      <c r="N3023" s="24">
        <f t="shared" si="654"/>
        <v>0.42211055276381909</v>
      </c>
      <c r="O3023" t="e">
        <f t="shared" si="655"/>
        <v>#DIV/0!</v>
      </c>
      <c r="P3023">
        <f t="shared" si="655"/>
        <v>2.3690476190476191</v>
      </c>
      <c r="Q3023" t="s">
        <v>52</v>
      </c>
      <c r="R3023" t="s">
        <v>102</v>
      </c>
      <c r="S3023" t="s">
        <v>140</v>
      </c>
      <c r="T3023" s="75" t="s">
        <v>149</v>
      </c>
      <c r="U3023" s="75" t="s">
        <v>166</v>
      </c>
      <c r="V3023" t="s">
        <v>639</v>
      </c>
      <c r="W3023" s="137" t="s">
        <v>153</v>
      </c>
      <c r="X3023">
        <v>2</v>
      </c>
      <c r="Y3023" t="str">
        <f t="shared" si="652"/>
        <v>N</v>
      </c>
      <c r="Z3023" s="23">
        <v>100</v>
      </c>
      <c r="AA3023" s="23" t="e">
        <f t="shared" si="656"/>
        <v>#DIV/0!</v>
      </c>
      <c r="AB3023" s="23" t="e">
        <f t="shared" si="657"/>
        <v>#DIV/0!</v>
      </c>
      <c r="AC3023" s="23">
        <f t="shared" si="658"/>
        <v>0</v>
      </c>
      <c r="AD3023" s="23">
        <f t="shared" si="659"/>
        <v>-100</v>
      </c>
      <c r="AE3023" s="23">
        <f t="shared" si="660"/>
        <v>229.99999999999997</v>
      </c>
      <c r="AF3023" s="23">
        <f t="shared" si="661"/>
        <v>129.99999999999997</v>
      </c>
    </row>
    <row r="3024" spans="1:32" x14ac:dyDescent="0.25">
      <c r="A3024" s="6">
        <v>0.29234800766451785</v>
      </c>
      <c r="B3024" s="6">
        <v>0.70729056585853711</v>
      </c>
      <c r="C3024" s="3">
        <f t="shared" si="653"/>
        <v>3.4205808617910742</v>
      </c>
      <c r="D3024" s="4">
        <f t="shared" si="653"/>
        <v>1.413846088539525</v>
      </c>
      <c r="E3024" s="132">
        <v>3.2679738562091387E-2</v>
      </c>
      <c r="F3024" s="5">
        <f t="shared" si="647"/>
        <v>1.0326797385620914</v>
      </c>
      <c r="G3024" s="5">
        <f t="shared" si="648"/>
        <v>3.3123346319875595</v>
      </c>
      <c r="H3024" s="5">
        <f t="shared" si="649"/>
        <v>1.3691041237123249</v>
      </c>
      <c r="I3024">
        <v>2.25</v>
      </c>
      <c r="J3024">
        <v>1.7</v>
      </c>
      <c r="K3024" s="5">
        <f t="shared" si="650"/>
        <v>2.3235294117647056</v>
      </c>
      <c r="L3024" s="5">
        <f t="shared" si="651"/>
        <v>1.7555555555555553</v>
      </c>
      <c r="M3024" s="24">
        <f t="shared" si="654"/>
        <v>0.43037974683544311</v>
      </c>
      <c r="N3024" s="24">
        <f t="shared" si="654"/>
        <v>0.569620253164557</v>
      </c>
      <c r="O3024">
        <f t="shared" si="655"/>
        <v>0.67927919427932082</v>
      </c>
      <c r="P3024">
        <f t="shared" si="655"/>
        <v>1.2416878822849873</v>
      </c>
      <c r="Q3024" t="s">
        <v>559</v>
      </c>
      <c r="R3024" t="s">
        <v>44</v>
      </c>
      <c r="S3024" t="s">
        <v>141</v>
      </c>
      <c r="T3024" s="75" t="s">
        <v>151</v>
      </c>
      <c r="U3024" s="75" t="s">
        <v>166</v>
      </c>
      <c r="V3024" t="s">
        <v>639</v>
      </c>
      <c r="W3024" s="137" t="s">
        <v>154</v>
      </c>
      <c r="X3024">
        <v>1</v>
      </c>
      <c r="Y3024" t="str">
        <f t="shared" si="652"/>
        <v>N</v>
      </c>
      <c r="Z3024" s="23">
        <v>100</v>
      </c>
      <c r="AA3024" s="23">
        <f t="shared" si="656"/>
        <v>170</v>
      </c>
      <c r="AB3024" s="23">
        <f t="shared" si="657"/>
        <v>70</v>
      </c>
      <c r="AC3024" s="23">
        <f t="shared" si="658"/>
        <v>0</v>
      </c>
      <c r="AD3024" s="23">
        <f t="shared" si="659"/>
        <v>-100</v>
      </c>
      <c r="AE3024" s="23">
        <f t="shared" si="660"/>
        <v>170</v>
      </c>
      <c r="AF3024" s="23">
        <f t="shared" si="661"/>
        <v>70</v>
      </c>
    </row>
    <row r="3025" spans="1:32" x14ac:dyDescent="0.25">
      <c r="A3025" s="6">
        <v>0.16533862424038995</v>
      </c>
      <c r="B3025" s="6">
        <v>0.83463223077975535</v>
      </c>
      <c r="C3025" s="3">
        <f t="shared" si="653"/>
        <v>6.0481935457868277</v>
      </c>
      <c r="D3025" s="4">
        <f t="shared" si="653"/>
        <v>1.1981324985086543</v>
      </c>
      <c r="E3025" s="132">
        <v>3.4655686647135031E-2</v>
      </c>
      <c r="F3025" s="5">
        <f t="shared" si="647"/>
        <v>1.034655686647135</v>
      </c>
      <c r="G3025" s="5">
        <f t="shared" si="648"/>
        <v>5.8456099201333043</v>
      </c>
      <c r="H3025" s="5">
        <f t="shared" si="649"/>
        <v>1.158001172729525</v>
      </c>
      <c r="I3025">
        <v>2.19</v>
      </c>
      <c r="J3025">
        <v>1.73</v>
      </c>
      <c r="K3025" s="5">
        <f t="shared" si="650"/>
        <v>2.2658959537572256</v>
      </c>
      <c r="L3025" s="5">
        <f t="shared" si="651"/>
        <v>1.7899543378995435</v>
      </c>
      <c r="M3025" s="24">
        <f t="shared" si="654"/>
        <v>0.44132653061224486</v>
      </c>
      <c r="N3025" s="24">
        <f t="shared" si="654"/>
        <v>0.55867346938775508</v>
      </c>
      <c r="O3025">
        <f t="shared" si="655"/>
        <v>0.3746401196660859</v>
      </c>
      <c r="P3025">
        <f t="shared" si="655"/>
        <v>1.4939535820349961</v>
      </c>
      <c r="Q3025" t="s">
        <v>50</v>
      </c>
      <c r="R3025" t="s">
        <v>51</v>
      </c>
      <c r="S3025" t="s">
        <v>141</v>
      </c>
      <c r="T3025" s="75" t="s">
        <v>151</v>
      </c>
      <c r="U3025" s="75" t="s">
        <v>166</v>
      </c>
      <c r="V3025" t="s">
        <v>639</v>
      </c>
      <c r="W3025" s="137" t="s">
        <v>151</v>
      </c>
      <c r="X3025">
        <v>2</v>
      </c>
      <c r="Y3025" t="str">
        <f t="shared" si="652"/>
        <v>N</v>
      </c>
      <c r="Z3025" s="23">
        <v>100</v>
      </c>
      <c r="AA3025" s="23">
        <f t="shared" si="656"/>
        <v>173</v>
      </c>
      <c r="AB3025" s="23">
        <f t="shared" si="657"/>
        <v>73</v>
      </c>
      <c r="AC3025" s="23">
        <f t="shared" si="658"/>
        <v>0</v>
      </c>
      <c r="AD3025" s="23">
        <f t="shared" si="659"/>
        <v>-100</v>
      </c>
      <c r="AE3025" s="23">
        <f t="shared" si="660"/>
        <v>173</v>
      </c>
      <c r="AF3025" s="23">
        <f t="shared" si="661"/>
        <v>73</v>
      </c>
    </row>
    <row r="3026" spans="1:32" x14ac:dyDescent="0.25">
      <c r="A3026" s="6">
        <v>0.26056945545265642</v>
      </c>
      <c r="B3026" s="6">
        <v>0.73934784547734922</v>
      </c>
      <c r="C3026" s="3">
        <f t="shared" si="653"/>
        <v>3.8377483587353649</v>
      </c>
      <c r="D3026" s="4">
        <f t="shared" si="653"/>
        <v>1.3525433341249065</v>
      </c>
      <c r="E3026" s="132">
        <v>3.2679738562091387E-2</v>
      </c>
      <c r="F3026" s="5">
        <f t="shared" si="647"/>
        <v>1.0326797385620914</v>
      </c>
      <c r="G3026" s="5">
        <f t="shared" si="648"/>
        <v>3.716300625863993</v>
      </c>
      <c r="H3026" s="5">
        <f t="shared" si="649"/>
        <v>1.3097413298804474</v>
      </c>
      <c r="I3026">
        <v>2.25</v>
      </c>
      <c r="J3026">
        <v>1.7</v>
      </c>
      <c r="K3026" s="5">
        <f t="shared" si="650"/>
        <v>2.3235294117647056</v>
      </c>
      <c r="L3026" s="5">
        <f t="shared" si="651"/>
        <v>1.7555555555555553</v>
      </c>
      <c r="M3026" s="24">
        <f t="shared" si="654"/>
        <v>0.43037974683544311</v>
      </c>
      <c r="N3026" s="24">
        <f t="shared" si="654"/>
        <v>0.569620253164557</v>
      </c>
      <c r="O3026">
        <f t="shared" si="655"/>
        <v>0.6054407935517605</v>
      </c>
      <c r="P3026">
        <f t="shared" si="655"/>
        <v>1.2979662176157907</v>
      </c>
      <c r="Q3026" t="s">
        <v>98</v>
      </c>
      <c r="R3026" t="s">
        <v>48</v>
      </c>
      <c r="S3026" t="s">
        <v>141</v>
      </c>
      <c r="T3026" s="75" t="s">
        <v>151</v>
      </c>
      <c r="U3026" s="75" t="s">
        <v>166</v>
      </c>
      <c r="V3026" t="s">
        <v>639</v>
      </c>
      <c r="W3026" s="137" t="s">
        <v>164</v>
      </c>
      <c r="X3026">
        <v>4</v>
      </c>
      <c r="Y3026" t="str">
        <f t="shared" si="652"/>
        <v>Y</v>
      </c>
      <c r="Z3026" s="23">
        <v>100</v>
      </c>
      <c r="AA3026" s="23">
        <f t="shared" si="656"/>
        <v>0</v>
      </c>
      <c r="AB3026" s="23">
        <f t="shared" si="657"/>
        <v>-100</v>
      </c>
      <c r="AC3026" s="23">
        <f t="shared" si="658"/>
        <v>0</v>
      </c>
      <c r="AD3026" s="23">
        <f t="shared" si="659"/>
        <v>-100</v>
      </c>
      <c r="AE3026" s="23">
        <f t="shared" si="660"/>
        <v>0</v>
      </c>
      <c r="AF3026" s="23">
        <f t="shared" si="661"/>
        <v>-100</v>
      </c>
    </row>
    <row r="3027" spans="1:32" x14ac:dyDescent="0.25">
      <c r="A3027" s="6">
        <v>0.11061675875481895</v>
      </c>
      <c r="B3027" s="6">
        <v>0.88933496776173593</v>
      </c>
      <c r="C3027" s="3">
        <f t="shared" si="653"/>
        <v>9.0402214931689606</v>
      </c>
      <c r="D3027" s="4">
        <f t="shared" si="653"/>
        <v>1.1244357146068191</v>
      </c>
      <c r="E3027" s="132">
        <v>3.4849694067571102E-2</v>
      </c>
      <c r="F3027" s="5">
        <f t="shared" si="647"/>
        <v>1.0348496940675711</v>
      </c>
      <c r="G3027" s="5">
        <f t="shared" si="648"/>
        <v>8.7357821575378214</v>
      </c>
      <c r="H3027" s="5">
        <f t="shared" si="649"/>
        <v>1.0865691134208313</v>
      </c>
      <c r="I3027">
        <v>2.1</v>
      </c>
      <c r="J3027">
        <v>1.79</v>
      </c>
      <c r="K3027" s="5">
        <f t="shared" si="650"/>
        <v>2.1731843575418992</v>
      </c>
      <c r="L3027" s="5">
        <f t="shared" si="651"/>
        <v>1.8523809523809522</v>
      </c>
      <c r="M3027" s="24">
        <f t="shared" si="654"/>
        <v>0.46015424164524427</v>
      </c>
      <c r="N3027" s="24">
        <f t="shared" si="654"/>
        <v>0.53984575835475579</v>
      </c>
      <c r="O3027">
        <f t="shared" si="655"/>
        <v>0.24039060980795848</v>
      </c>
      <c r="P3027">
        <f t="shared" si="655"/>
        <v>1.6473871545681678</v>
      </c>
      <c r="Q3027" t="s">
        <v>45</v>
      </c>
      <c r="R3027" t="s">
        <v>442</v>
      </c>
      <c r="S3027" t="s">
        <v>141</v>
      </c>
      <c r="T3027" s="75" t="s">
        <v>154</v>
      </c>
      <c r="U3027" s="75" t="s">
        <v>160</v>
      </c>
      <c r="V3027" t="s">
        <v>639</v>
      </c>
      <c r="W3027" s="137" t="s">
        <v>152</v>
      </c>
      <c r="X3027">
        <v>1</v>
      </c>
      <c r="Y3027" t="str">
        <f t="shared" si="652"/>
        <v>N</v>
      </c>
      <c r="Z3027" s="23">
        <v>100</v>
      </c>
      <c r="AA3027" s="23">
        <f t="shared" si="656"/>
        <v>179</v>
      </c>
      <c r="AB3027" s="23">
        <f t="shared" si="657"/>
        <v>79</v>
      </c>
      <c r="AC3027" s="23">
        <f t="shared" si="658"/>
        <v>0</v>
      </c>
      <c r="AD3027" s="23">
        <f t="shared" si="659"/>
        <v>-100</v>
      </c>
      <c r="AE3027" s="23">
        <f t="shared" si="660"/>
        <v>179</v>
      </c>
      <c r="AF3027" s="23">
        <f t="shared" si="661"/>
        <v>79</v>
      </c>
    </row>
    <row r="3028" spans="1:32" x14ac:dyDescent="0.25">
      <c r="A3028" s="6">
        <v>0.29380788491193105</v>
      </c>
      <c r="B3028" s="6">
        <v>0.70456570869979229</v>
      </c>
      <c r="C3028" s="3">
        <f t="shared" si="653"/>
        <v>3.4035846257146916</v>
      </c>
      <c r="D3028" s="4">
        <f t="shared" si="653"/>
        <v>1.4193140365082528</v>
      </c>
      <c r="E3028" s="132">
        <v>3.5245772087877381E-2</v>
      </c>
      <c r="F3028" s="5">
        <f t="shared" ref="F3028:F3091" si="662">(E3028/100%) + 1</f>
        <v>1.0352457720878774</v>
      </c>
      <c r="G3028" s="5">
        <f t="shared" ref="G3028:G3091" si="663">C3028/F3028</f>
        <v>3.2877068590682219</v>
      </c>
      <c r="H3028" s="5">
        <f t="shared" ref="H3028:H3091" si="664">D3028/F3028</f>
        <v>1.3709923525172085</v>
      </c>
      <c r="I3028">
        <v>2.2200000000000002</v>
      </c>
      <c r="J3028">
        <v>1.71</v>
      </c>
      <c r="K3028" s="5">
        <f t="shared" ref="K3028:K3091" si="665">(I3028*F3028)</f>
        <v>2.2982456140350882</v>
      </c>
      <c r="L3028" s="5">
        <f t="shared" ref="L3028:L3091" si="666">(J3028*F3028)</f>
        <v>1.7702702702702702</v>
      </c>
      <c r="M3028" s="24">
        <f t="shared" si="654"/>
        <v>0.43511450381679379</v>
      </c>
      <c r="N3028" s="24">
        <f t="shared" si="654"/>
        <v>0.56488549618320616</v>
      </c>
      <c r="O3028">
        <f t="shared" si="655"/>
        <v>0.67524268286777145</v>
      </c>
      <c r="P3028">
        <f t="shared" si="655"/>
        <v>1.2472717275631457</v>
      </c>
      <c r="Q3028" t="s">
        <v>434</v>
      </c>
      <c r="R3028" t="s">
        <v>21</v>
      </c>
      <c r="S3028" t="s">
        <v>141</v>
      </c>
      <c r="T3028" s="75" t="s">
        <v>170</v>
      </c>
      <c r="U3028" s="75" t="s">
        <v>160</v>
      </c>
      <c r="V3028" t="s">
        <v>639</v>
      </c>
      <c r="W3028" s="137" t="s">
        <v>150</v>
      </c>
      <c r="X3028">
        <v>4</v>
      </c>
      <c r="Y3028" t="str">
        <f t="shared" ref="Y3028:Y3091" si="667">IF(X3028 &gt;= 3,"Y","N")</f>
        <v>Y</v>
      </c>
      <c r="Z3028" s="23">
        <v>100</v>
      </c>
      <c r="AA3028" s="23">
        <f t="shared" si="656"/>
        <v>0</v>
      </c>
      <c r="AB3028" s="23">
        <f t="shared" si="657"/>
        <v>-100</v>
      </c>
      <c r="AC3028" s="23">
        <f t="shared" si="658"/>
        <v>0</v>
      </c>
      <c r="AD3028" s="23">
        <f t="shared" si="659"/>
        <v>-100</v>
      </c>
      <c r="AE3028" s="23">
        <f t="shared" si="660"/>
        <v>0</v>
      </c>
      <c r="AF3028" s="23">
        <f t="shared" si="661"/>
        <v>-100</v>
      </c>
    </row>
    <row r="3029" spans="1:32" x14ac:dyDescent="0.25">
      <c r="A3029" s="6">
        <v>0.68360316496108819</v>
      </c>
      <c r="B3029" s="6">
        <v>0.31116950340671895</v>
      </c>
      <c r="C3029" s="3">
        <f t="shared" si="653"/>
        <v>1.4628369955790383</v>
      </c>
      <c r="D3029" s="4">
        <f t="shared" si="653"/>
        <v>3.2136825397472655</v>
      </c>
      <c r="E3029" s="132">
        <v>2.8345418589321048E-2</v>
      </c>
      <c r="F3029" s="5">
        <f t="shared" si="662"/>
        <v>1.028345418589321</v>
      </c>
      <c r="G3029" s="5">
        <f t="shared" si="663"/>
        <v>1.422515206598334</v>
      </c>
      <c r="H3029" s="5">
        <f t="shared" si="664"/>
        <v>3.1251002646132062</v>
      </c>
      <c r="I3029">
        <v>2.0499999999999998</v>
      </c>
      <c r="J3029">
        <v>1.85</v>
      </c>
      <c r="K3029" s="5">
        <f t="shared" si="665"/>
        <v>2.1081081081081079</v>
      </c>
      <c r="L3029" s="5">
        <f t="shared" si="666"/>
        <v>1.902439024390244</v>
      </c>
      <c r="M3029" s="24">
        <f t="shared" si="654"/>
        <v>0.47435897435897439</v>
      </c>
      <c r="N3029" s="24">
        <f t="shared" si="654"/>
        <v>0.52564102564102555</v>
      </c>
      <c r="O3029">
        <f t="shared" si="655"/>
        <v>1.4411093747828345</v>
      </c>
      <c r="P3029">
        <f t="shared" si="655"/>
        <v>0.5919810064810751</v>
      </c>
      <c r="Q3029" t="s">
        <v>42</v>
      </c>
      <c r="R3029" t="s">
        <v>47</v>
      </c>
      <c r="S3029" t="s">
        <v>141</v>
      </c>
      <c r="T3029" s="75" t="s">
        <v>150</v>
      </c>
      <c r="U3029" s="75" t="s">
        <v>166</v>
      </c>
      <c r="V3029" t="s">
        <v>639</v>
      </c>
      <c r="W3029" s="137" t="s">
        <v>152</v>
      </c>
      <c r="X3029">
        <v>1</v>
      </c>
      <c r="Y3029" t="str">
        <f t="shared" si="667"/>
        <v>N</v>
      </c>
      <c r="Z3029" s="23">
        <v>100</v>
      </c>
      <c r="AA3029" s="23">
        <f t="shared" si="656"/>
        <v>0</v>
      </c>
      <c r="AB3029" s="23">
        <f t="shared" si="657"/>
        <v>-100</v>
      </c>
      <c r="AC3029" s="23">
        <f t="shared" si="658"/>
        <v>0</v>
      </c>
      <c r="AD3029" s="23">
        <f t="shared" si="659"/>
        <v>-100</v>
      </c>
      <c r="AE3029" s="23">
        <f t="shared" si="660"/>
        <v>0</v>
      </c>
      <c r="AF3029" s="23">
        <f t="shared" si="661"/>
        <v>-100</v>
      </c>
    </row>
    <row r="3030" spans="1:32" x14ac:dyDescent="0.25">
      <c r="A3030" s="6">
        <v>0.2406982913598737</v>
      </c>
      <c r="B3030" s="6">
        <v>0.75911958627415932</v>
      </c>
      <c r="C3030" s="3">
        <f t="shared" si="653"/>
        <v>4.1545787232235742</v>
      </c>
      <c r="D3030" s="4">
        <f t="shared" si="653"/>
        <v>1.3173155034875437</v>
      </c>
      <c r="E3030" s="132">
        <v>3.1919317945518833E-2</v>
      </c>
      <c r="F3030" s="5">
        <f t="shared" si="662"/>
        <v>1.0319193179455188</v>
      </c>
      <c r="G3030" s="5">
        <f t="shared" si="663"/>
        <v>4.0260693360165583</v>
      </c>
      <c r="H3030" s="5">
        <f t="shared" si="664"/>
        <v>1.2765683136063672</v>
      </c>
      <c r="I3030">
        <v>2.29</v>
      </c>
      <c r="J3030">
        <v>1.68</v>
      </c>
      <c r="K3030" s="5">
        <f t="shared" si="665"/>
        <v>2.3630952380952381</v>
      </c>
      <c r="L3030" s="5">
        <f t="shared" si="666"/>
        <v>1.7336244541484715</v>
      </c>
      <c r="M3030" s="24">
        <f t="shared" si="654"/>
        <v>0.42317380352644834</v>
      </c>
      <c r="N3030" s="24">
        <f t="shared" si="654"/>
        <v>0.57682619647355171</v>
      </c>
      <c r="O3030">
        <f t="shared" si="655"/>
        <v>0.5687929861301777</v>
      </c>
      <c r="P3030">
        <f t="shared" si="655"/>
        <v>1.3160282783879529</v>
      </c>
      <c r="Q3030" t="s">
        <v>555</v>
      </c>
      <c r="R3030" t="s">
        <v>407</v>
      </c>
      <c r="S3030" t="s">
        <v>141</v>
      </c>
      <c r="T3030" s="75" t="s">
        <v>151</v>
      </c>
      <c r="U3030" s="75" t="s">
        <v>166</v>
      </c>
      <c r="V3030" t="s">
        <v>639</v>
      </c>
      <c r="W3030" s="137" t="s">
        <v>151</v>
      </c>
      <c r="X3030">
        <v>2</v>
      </c>
      <c r="Y3030" t="str">
        <f t="shared" si="667"/>
        <v>N</v>
      </c>
      <c r="Z3030" s="23">
        <v>100</v>
      </c>
      <c r="AA3030" s="23">
        <f t="shared" si="656"/>
        <v>168</v>
      </c>
      <c r="AB3030" s="23">
        <f t="shared" si="657"/>
        <v>68</v>
      </c>
      <c r="AC3030" s="23">
        <f t="shared" si="658"/>
        <v>0</v>
      </c>
      <c r="AD3030" s="23">
        <f t="shared" si="659"/>
        <v>-100</v>
      </c>
      <c r="AE3030" s="23">
        <f t="shared" si="660"/>
        <v>168</v>
      </c>
      <c r="AF3030" s="23">
        <f t="shared" si="661"/>
        <v>68</v>
      </c>
    </row>
    <row r="3031" spans="1:32" x14ac:dyDescent="0.25">
      <c r="A3031" s="6">
        <v>0.54841442972623866</v>
      </c>
      <c r="B3031" s="6">
        <v>0.45011441998235618</v>
      </c>
      <c r="C3031" s="3">
        <f t="shared" si="653"/>
        <v>1.8234385271357412</v>
      </c>
      <c r="D3031" s="4">
        <f t="shared" si="653"/>
        <v>2.2216573289058337</v>
      </c>
      <c r="E3031" s="132">
        <v>3.0955227846419575E-2</v>
      </c>
      <c r="F3031" s="5">
        <f t="shared" si="662"/>
        <v>1.0309552278464196</v>
      </c>
      <c r="G3031" s="5">
        <f t="shared" si="663"/>
        <v>1.7686883754833407</v>
      </c>
      <c r="H3031" s="5">
        <f t="shared" si="664"/>
        <v>2.1549503498291509</v>
      </c>
      <c r="I3031">
        <v>1.93</v>
      </c>
      <c r="J3031">
        <v>1.95</v>
      </c>
      <c r="K3031" s="5">
        <f t="shared" si="665"/>
        <v>1.9897435897435898</v>
      </c>
      <c r="L3031" s="5">
        <f t="shared" si="666"/>
        <v>2.0103626943005182</v>
      </c>
      <c r="M3031" s="24">
        <f t="shared" si="654"/>
        <v>0.50257731958762886</v>
      </c>
      <c r="N3031" s="24">
        <f t="shared" si="654"/>
        <v>0.49742268041237114</v>
      </c>
      <c r="O3031">
        <f t="shared" si="655"/>
        <v>1.0912040960706697</v>
      </c>
      <c r="P3031">
        <f t="shared" si="655"/>
        <v>0.90489323809924449</v>
      </c>
      <c r="Q3031" t="s">
        <v>428</v>
      </c>
      <c r="R3031" t="s">
        <v>416</v>
      </c>
      <c r="S3031" t="s">
        <v>409</v>
      </c>
      <c r="T3031" s="75" t="s">
        <v>151</v>
      </c>
      <c r="U3031" s="75" t="s">
        <v>166</v>
      </c>
      <c r="V3031" t="s">
        <v>639</v>
      </c>
      <c r="W3031" s="137" t="s">
        <v>167</v>
      </c>
      <c r="X3031">
        <v>5</v>
      </c>
      <c r="Y3031" t="str">
        <f t="shared" si="667"/>
        <v>Y</v>
      </c>
      <c r="Z3031" s="23">
        <v>100</v>
      </c>
      <c r="AA3031" s="23">
        <f t="shared" si="656"/>
        <v>193</v>
      </c>
      <c r="AB3031" s="23">
        <f t="shared" si="657"/>
        <v>93</v>
      </c>
      <c r="AC3031" s="23">
        <f t="shared" si="658"/>
        <v>193</v>
      </c>
      <c r="AD3031" s="23">
        <f t="shared" si="659"/>
        <v>93</v>
      </c>
      <c r="AE3031" s="23">
        <f t="shared" si="660"/>
        <v>0</v>
      </c>
      <c r="AF3031" s="23">
        <f t="shared" si="661"/>
        <v>-100</v>
      </c>
    </row>
    <row r="3032" spans="1:32" x14ac:dyDescent="0.25">
      <c r="A3032" s="6">
        <v>0.19859959632342014</v>
      </c>
      <c r="B3032" s="6">
        <v>0.80131555267050625</v>
      </c>
      <c r="C3032" s="3">
        <f t="shared" si="653"/>
        <v>5.0352569618092096</v>
      </c>
      <c r="D3032" s="4">
        <f t="shared" si="653"/>
        <v>1.2479478236349557</v>
      </c>
      <c r="E3032" s="132">
        <v>2.844754653130277E-2</v>
      </c>
      <c r="F3032" s="5">
        <f t="shared" si="662"/>
        <v>1.0284475465313028</v>
      </c>
      <c r="G3032" s="5">
        <f t="shared" si="663"/>
        <v>4.8959783887781896</v>
      </c>
      <c r="H3032" s="5">
        <f t="shared" si="664"/>
        <v>1.2134287527292691</v>
      </c>
      <c r="I3032">
        <v>1.92</v>
      </c>
      <c r="J3032">
        <v>1.97</v>
      </c>
      <c r="K3032" s="5">
        <f t="shared" si="665"/>
        <v>1.9746192893401013</v>
      </c>
      <c r="L3032" s="5">
        <f t="shared" si="666"/>
        <v>2.0260416666666665</v>
      </c>
      <c r="M3032" s="24">
        <f t="shared" si="654"/>
        <v>0.50642673521850901</v>
      </c>
      <c r="N3032" s="24">
        <f t="shared" si="654"/>
        <v>0.49357326478149105</v>
      </c>
      <c r="O3032">
        <f t="shared" si="655"/>
        <v>0.39215859375538287</v>
      </c>
      <c r="P3032">
        <f t="shared" si="655"/>
        <v>1.6234986978584736</v>
      </c>
      <c r="Q3032" t="s">
        <v>413</v>
      </c>
      <c r="R3032" t="s">
        <v>408</v>
      </c>
      <c r="S3032" t="s">
        <v>409</v>
      </c>
      <c r="T3032" s="75" t="s">
        <v>151</v>
      </c>
      <c r="U3032" s="75" t="s">
        <v>166</v>
      </c>
      <c r="V3032" t="s">
        <v>639</v>
      </c>
      <c r="W3032" s="137" t="s">
        <v>149</v>
      </c>
      <c r="X3032">
        <v>0</v>
      </c>
      <c r="Y3032" t="str">
        <f t="shared" si="667"/>
        <v>N</v>
      </c>
      <c r="Z3032" s="23">
        <v>100</v>
      </c>
      <c r="AA3032" s="23">
        <f t="shared" si="656"/>
        <v>197</v>
      </c>
      <c r="AB3032" s="23">
        <f t="shared" si="657"/>
        <v>97</v>
      </c>
      <c r="AC3032" s="23">
        <f t="shared" si="658"/>
        <v>0</v>
      </c>
      <c r="AD3032" s="23">
        <f t="shared" si="659"/>
        <v>-100</v>
      </c>
      <c r="AE3032" s="23">
        <f t="shared" si="660"/>
        <v>197</v>
      </c>
      <c r="AF3032" s="23">
        <f t="shared" si="661"/>
        <v>97</v>
      </c>
    </row>
    <row r="3033" spans="1:32" x14ac:dyDescent="0.25">
      <c r="A3033" s="6">
        <v>0.3636030726454153</v>
      </c>
      <c r="B3033" s="6">
        <v>0.63586912384994065</v>
      </c>
      <c r="C3033" s="3">
        <f t="shared" si="653"/>
        <v>2.7502517861701272</v>
      </c>
      <c r="D3033" s="4">
        <f t="shared" si="653"/>
        <v>1.5726506642520843</v>
      </c>
      <c r="E3033" s="132">
        <v>3.16130919145996E-2</v>
      </c>
      <c r="F3033" s="5">
        <f t="shared" si="662"/>
        <v>1.0316130919145996</v>
      </c>
      <c r="G3033" s="5">
        <f t="shared" si="663"/>
        <v>2.6659721631351712</v>
      </c>
      <c r="H3033" s="5">
        <f t="shared" si="664"/>
        <v>1.5244578384841529</v>
      </c>
      <c r="I3033">
        <v>1.89</v>
      </c>
      <c r="J3033">
        <v>1.99</v>
      </c>
      <c r="K3033" s="5">
        <f t="shared" si="665"/>
        <v>1.9497487437185932</v>
      </c>
      <c r="L3033" s="5">
        <f t="shared" si="666"/>
        <v>2.052910052910053</v>
      </c>
      <c r="M3033" s="24">
        <f t="shared" si="654"/>
        <v>0.51288659793814428</v>
      </c>
      <c r="N3033" s="24">
        <f t="shared" si="654"/>
        <v>0.48711340206185566</v>
      </c>
      <c r="O3033">
        <f t="shared" si="655"/>
        <v>0.70893463410261892</v>
      </c>
      <c r="P3033">
        <f t="shared" si="655"/>
        <v>1.3053821166866508</v>
      </c>
      <c r="Q3033" t="s">
        <v>429</v>
      </c>
      <c r="R3033" t="s">
        <v>535</v>
      </c>
      <c r="S3033" t="s">
        <v>409</v>
      </c>
      <c r="T3033" s="75" t="s">
        <v>151</v>
      </c>
      <c r="U3033" s="75" t="s">
        <v>166</v>
      </c>
      <c r="V3033" t="s">
        <v>639</v>
      </c>
      <c r="W3033" s="137" t="s">
        <v>152</v>
      </c>
      <c r="X3033">
        <v>1</v>
      </c>
      <c r="Y3033" t="str">
        <f t="shared" si="667"/>
        <v>N</v>
      </c>
      <c r="Z3033" s="23">
        <v>100</v>
      </c>
      <c r="AA3033" s="23">
        <f t="shared" si="656"/>
        <v>199</v>
      </c>
      <c r="AB3033" s="23">
        <f t="shared" si="657"/>
        <v>99</v>
      </c>
      <c r="AC3033" s="23">
        <f t="shared" si="658"/>
        <v>0</v>
      </c>
      <c r="AD3033" s="23">
        <f t="shared" si="659"/>
        <v>-100</v>
      </c>
      <c r="AE3033" s="23">
        <f t="shared" si="660"/>
        <v>199</v>
      </c>
      <c r="AF3033" s="23">
        <f t="shared" si="661"/>
        <v>99</v>
      </c>
    </row>
    <row r="3034" spans="1:32" x14ac:dyDescent="0.25">
      <c r="A3034" s="6">
        <v>0.19377487975763955</v>
      </c>
      <c r="B3034" s="6">
        <v>0.80611314789228372</v>
      </c>
      <c r="C3034" s="3">
        <f t="shared" si="653"/>
        <v>5.1606276378585916</v>
      </c>
      <c r="D3034" s="4">
        <f t="shared" si="653"/>
        <v>1.24052064231264</v>
      </c>
      <c r="E3034" s="132">
        <v>3.3484911120297722E-2</v>
      </c>
      <c r="F3034" s="5">
        <f t="shared" si="662"/>
        <v>1.0334849111202977</v>
      </c>
      <c r="G3034" s="5">
        <f t="shared" si="663"/>
        <v>4.9934233023919727</v>
      </c>
      <c r="H3034" s="5">
        <f t="shared" si="664"/>
        <v>1.2003277735017104</v>
      </c>
      <c r="I3034">
        <v>2.36</v>
      </c>
      <c r="J3034">
        <v>1.64</v>
      </c>
      <c r="K3034" s="5">
        <f t="shared" si="665"/>
        <v>2.4390243902439024</v>
      </c>
      <c r="L3034" s="5">
        <f t="shared" si="666"/>
        <v>1.6949152542372881</v>
      </c>
      <c r="M3034" s="24">
        <f t="shared" si="654"/>
        <v>0.41000000000000003</v>
      </c>
      <c r="N3034" s="24">
        <f t="shared" si="654"/>
        <v>0.59000000000000008</v>
      </c>
      <c r="O3034">
        <f t="shared" si="655"/>
        <v>0.47262165794546235</v>
      </c>
      <c r="P3034">
        <f t="shared" si="655"/>
        <v>1.3662934710038708</v>
      </c>
      <c r="Q3034" t="s">
        <v>290</v>
      </c>
      <c r="R3034" t="s">
        <v>299</v>
      </c>
      <c r="S3034" t="s">
        <v>142</v>
      </c>
      <c r="T3034" s="75" t="s">
        <v>152</v>
      </c>
      <c r="U3034" s="75" t="s">
        <v>161</v>
      </c>
      <c r="V3034" t="s">
        <v>639</v>
      </c>
      <c r="W3034" s="137" t="s">
        <v>163</v>
      </c>
      <c r="X3034">
        <v>3</v>
      </c>
      <c r="Y3034" t="str">
        <f t="shared" si="667"/>
        <v>Y</v>
      </c>
      <c r="Z3034" s="23">
        <v>100</v>
      </c>
      <c r="AA3034" s="23">
        <f t="shared" si="656"/>
        <v>0</v>
      </c>
      <c r="AB3034" s="23">
        <f t="shared" si="657"/>
        <v>-100</v>
      </c>
      <c r="AC3034" s="23">
        <f t="shared" si="658"/>
        <v>0</v>
      </c>
      <c r="AD3034" s="23">
        <f t="shared" si="659"/>
        <v>-100</v>
      </c>
      <c r="AE3034" s="23">
        <f t="shared" si="660"/>
        <v>0</v>
      </c>
      <c r="AF3034" s="23">
        <f t="shared" si="661"/>
        <v>-100</v>
      </c>
    </row>
    <row r="3035" spans="1:32" x14ac:dyDescent="0.25">
      <c r="A3035" s="6">
        <v>0.68997189812527693</v>
      </c>
      <c r="B3035" s="6">
        <v>0.29117890886392361</v>
      </c>
      <c r="C3035" s="3">
        <f t="shared" si="653"/>
        <v>1.4493343898745741</v>
      </c>
      <c r="D3035" s="4">
        <f t="shared" si="653"/>
        <v>3.4343146758178462</v>
      </c>
      <c r="E3035" s="132">
        <v>3.3428240008436028E-2</v>
      </c>
      <c r="F3035" s="5">
        <f t="shared" si="662"/>
        <v>1.033428240008436</v>
      </c>
      <c r="G3035" s="5">
        <f t="shared" si="663"/>
        <v>1.40245285910006</v>
      </c>
      <c r="H3035" s="5">
        <f t="shared" si="664"/>
        <v>3.3232251092633307</v>
      </c>
      <c r="I3035">
        <v>2.1800000000000002</v>
      </c>
      <c r="J3035">
        <v>1.74</v>
      </c>
      <c r="K3035" s="5">
        <f t="shared" si="665"/>
        <v>2.2528735632183907</v>
      </c>
      <c r="L3035" s="5">
        <f t="shared" si="666"/>
        <v>1.7981651376146788</v>
      </c>
      <c r="M3035" s="24">
        <f t="shared" si="654"/>
        <v>0.44387755102040816</v>
      </c>
      <c r="N3035" s="24">
        <f t="shared" si="654"/>
        <v>0.55612244897959184</v>
      </c>
      <c r="O3035">
        <f t="shared" si="655"/>
        <v>1.5544194486500491</v>
      </c>
      <c r="P3035">
        <f t="shared" si="655"/>
        <v>0.52358776272778917</v>
      </c>
      <c r="Q3035" t="s">
        <v>530</v>
      </c>
      <c r="R3035" t="s">
        <v>297</v>
      </c>
      <c r="S3035" t="s">
        <v>142</v>
      </c>
      <c r="T3035" s="75" t="s">
        <v>165</v>
      </c>
      <c r="U3035" s="75" t="s">
        <v>160</v>
      </c>
      <c r="V3035" t="s">
        <v>639</v>
      </c>
      <c r="W3035" s="137" t="s">
        <v>162</v>
      </c>
      <c r="X3035">
        <v>3</v>
      </c>
      <c r="Y3035" t="str">
        <f t="shared" si="667"/>
        <v>Y</v>
      </c>
      <c r="Z3035" s="23">
        <v>100</v>
      </c>
      <c r="AA3035" s="23">
        <f t="shared" si="656"/>
        <v>218.00000000000003</v>
      </c>
      <c r="AB3035" s="23">
        <f t="shared" si="657"/>
        <v>118.00000000000003</v>
      </c>
      <c r="AC3035" s="23">
        <f t="shared" si="658"/>
        <v>218.00000000000003</v>
      </c>
      <c r="AD3035" s="23">
        <f t="shared" si="659"/>
        <v>118.00000000000003</v>
      </c>
      <c r="AE3035" s="23">
        <f t="shared" si="660"/>
        <v>0</v>
      </c>
      <c r="AF3035" s="23">
        <f t="shared" si="661"/>
        <v>-100</v>
      </c>
    </row>
    <row r="3036" spans="1:32" x14ac:dyDescent="0.25">
      <c r="A3036" s="6">
        <v>0.50321503266683765</v>
      </c>
      <c r="B3036" s="6">
        <v>0.48588026245704502</v>
      </c>
      <c r="C3036" s="3">
        <f t="shared" si="653"/>
        <v>1.9872220324985155</v>
      </c>
      <c r="D3036" s="4">
        <f t="shared" si="653"/>
        <v>2.0581202351029981</v>
      </c>
      <c r="E3036" s="132">
        <v>4.1666666666666519E-2</v>
      </c>
      <c r="F3036" s="5">
        <f t="shared" si="662"/>
        <v>1.0416666666666665</v>
      </c>
      <c r="G3036" s="5">
        <f t="shared" si="663"/>
        <v>1.9077331511985751</v>
      </c>
      <c r="H3036" s="5">
        <f t="shared" si="664"/>
        <v>1.9757954256988786</v>
      </c>
      <c r="I3036">
        <v>1.68</v>
      </c>
      <c r="J3036">
        <v>2.2400000000000002</v>
      </c>
      <c r="K3036" s="5">
        <f t="shared" si="665"/>
        <v>1.7499999999999998</v>
      </c>
      <c r="L3036" s="5">
        <f t="shared" si="666"/>
        <v>2.333333333333333</v>
      </c>
      <c r="M3036" s="24">
        <f t="shared" si="654"/>
        <v>0.57142857142857151</v>
      </c>
      <c r="N3036" s="24">
        <f t="shared" si="654"/>
        <v>0.4285714285714286</v>
      </c>
      <c r="O3036">
        <f t="shared" si="655"/>
        <v>0.88062630716696577</v>
      </c>
      <c r="P3036">
        <f t="shared" si="655"/>
        <v>1.1337206123997716</v>
      </c>
      <c r="Q3036" t="s">
        <v>294</v>
      </c>
      <c r="R3036" t="s">
        <v>298</v>
      </c>
      <c r="S3036" t="s">
        <v>142</v>
      </c>
      <c r="T3036" s="75" t="s">
        <v>153</v>
      </c>
      <c r="U3036" s="75" t="s">
        <v>161</v>
      </c>
      <c r="V3036" t="s">
        <v>639</v>
      </c>
      <c r="W3036" s="137" t="s">
        <v>513</v>
      </c>
      <c r="X3036">
        <v>7</v>
      </c>
      <c r="Y3036" t="str">
        <f t="shared" si="667"/>
        <v>Y</v>
      </c>
      <c r="Z3036" s="23">
        <v>100</v>
      </c>
      <c r="AA3036" s="23">
        <f t="shared" si="656"/>
        <v>0</v>
      </c>
      <c r="AB3036" s="23">
        <f t="shared" si="657"/>
        <v>-100</v>
      </c>
      <c r="AC3036" s="23">
        <f t="shared" si="658"/>
        <v>168</v>
      </c>
      <c r="AD3036" s="23">
        <f t="shared" si="659"/>
        <v>68</v>
      </c>
      <c r="AE3036" s="23">
        <f t="shared" si="660"/>
        <v>0</v>
      </c>
      <c r="AF3036" s="23">
        <f t="shared" si="661"/>
        <v>-100</v>
      </c>
    </row>
    <row r="3037" spans="1:32" x14ac:dyDescent="0.25">
      <c r="A3037" s="6">
        <v>0.50296635488582331</v>
      </c>
      <c r="B3037" s="6">
        <v>0.49474889251060528</v>
      </c>
      <c r="C3037" s="3">
        <f t="shared" si="653"/>
        <v>1.9882045593825191</v>
      </c>
      <c r="D3037" s="4">
        <f t="shared" si="653"/>
        <v>2.0212273643009002</v>
      </c>
      <c r="E3037" s="132">
        <v>3.5577975284917462E-2</v>
      </c>
      <c r="F3037" s="5">
        <f t="shared" si="662"/>
        <v>1.0355779752849175</v>
      </c>
      <c r="G3037" s="5">
        <f t="shared" si="663"/>
        <v>1.9198984594429083</v>
      </c>
      <c r="H3037" s="5">
        <f t="shared" si="664"/>
        <v>1.9517867437696346</v>
      </c>
      <c r="I3037">
        <v>2.0699999999999998</v>
      </c>
      <c r="J3037">
        <v>1.81</v>
      </c>
      <c r="K3037" s="5">
        <f t="shared" si="665"/>
        <v>2.1436464088397789</v>
      </c>
      <c r="L3037" s="5">
        <f t="shared" si="666"/>
        <v>1.8743961352657006</v>
      </c>
      <c r="M3037" s="24">
        <f t="shared" si="654"/>
        <v>0.46649484536082475</v>
      </c>
      <c r="N3037" s="24">
        <f t="shared" si="654"/>
        <v>0.53350515463917525</v>
      </c>
      <c r="O3037">
        <f t="shared" si="655"/>
        <v>1.0781820204182289</v>
      </c>
      <c r="P3037">
        <f t="shared" si="655"/>
        <v>0.92735541204886407</v>
      </c>
      <c r="Q3037" t="s">
        <v>271</v>
      </c>
      <c r="R3037" t="s">
        <v>54</v>
      </c>
      <c r="S3037" t="s">
        <v>143</v>
      </c>
      <c r="T3037" s="75" t="s">
        <v>155</v>
      </c>
      <c r="U3037" s="75" t="s">
        <v>161</v>
      </c>
      <c r="V3037" t="s">
        <v>639</v>
      </c>
      <c r="W3037" s="137" t="s">
        <v>176</v>
      </c>
      <c r="X3037">
        <v>3</v>
      </c>
      <c r="Y3037" t="str">
        <f t="shared" si="667"/>
        <v>Y</v>
      </c>
      <c r="Z3037" s="23">
        <v>100</v>
      </c>
      <c r="AA3037" s="23">
        <f t="shared" si="656"/>
        <v>206.99999999999997</v>
      </c>
      <c r="AB3037" s="23">
        <f t="shared" si="657"/>
        <v>106.99999999999997</v>
      </c>
      <c r="AC3037" s="23">
        <f t="shared" si="658"/>
        <v>206.99999999999997</v>
      </c>
      <c r="AD3037" s="23">
        <f t="shared" si="659"/>
        <v>106.99999999999997</v>
      </c>
      <c r="AE3037" s="23">
        <f t="shared" si="660"/>
        <v>0</v>
      </c>
      <c r="AF3037" s="23">
        <f t="shared" si="661"/>
        <v>-100</v>
      </c>
    </row>
    <row r="3038" spans="1:32" x14ac:dyDescent="0.25">
      <c r="A3038" s="6">
        <v>0.661793731660823</v>
      </c>
      <c r="B3038" s="6">
        <v>0.31302097089020559</v>
      </c>
      <c r="C3038" s="3">
        <f t="shared" si="653"/>
        <v>1.5110448349071273</v>
      </c>
      <c r="D3038" s="4">
        <f t="shared" si="653"/>
        <v>3.1946741368671985</v>
      </c>
      <c r="E3038" s="132">
        <v>3.0245246040574214E-2</v>
      </c>
      <c r="F3038" s="5">
        <f t="shared" si="662"/>
        <v>1.0302452460405742</v>
      </c>
      <c r="G3038" s="5">
        <f t="shared" si="663"/>
        <v>1.4666845983656378</v>
      </c>
      <c r="H3038" s="5">
        <f t="shared" si="664"/>
        <v>3.1008870452398889</v>
      </c>
      <c r="I3038">
        <v>2.0299999999999998</v>
      </c>
      <c r="J3038">
        <v>1.86</v>
      </c>
      <c r="K3038" s="5">
        <f t="shared" si="665"/>
        <v>2.0913978494623655</v>
      </c>
      <c r="L3038" s="5">
        <f t="shared" si="666"/>
        <v>1.9162561576354682</v>
      </c>
      <c r="M3038" s="24">
        <f t="shared" si="654"/>
        <v>0.47814910025706941</v>
      </c>
      <c r="N3038" s="24">
        <f t="shared" si="654"/>
        <v>0.52185089974293053</v>
      </c>
      <c r="O3038">
        <f t="shared" si="655"/>
        <v>1.3840739871831189</v>
      </c>
      <c r="P3038">
        <f t="shared" si="655"/>
        <v>0.59982836293738906</v>
      </c>
      <c r="Q3038" t="s">
        <v>266</v>
      </c>
      <c r="R3038" t="s">
        <v>57</v>
      </c>
      <c r="S3038" t="s">
        <v>143</v>
      </c>
      <c r="T3038" s="75" t="s">
        <v>165</v>
      </c>
      <c r="U3038" s="75" t="s">
        <v>160</v>
      </c>
      <c r="V3038" t="s">
        <v>639</v>
      </c>
      <c r="W3038" s="137" t="s">
        <v>170</v>
      </c>
      <c r="X3038">
        <v>2</v>
      </c>
      <c r="Y3038" t="str">
        <f t="shared" si="667"/>
        <v>N</v>
      </c>
      <c r="Z3038" s="23">
        <v>100</v>
      </c>
      <c r="AA3038" s="23">
        <f t="shared" si="656"/>
        <v>0</v>
      </c>
      <c r="AB3038" s="23">
        <f t="shared" si="657"/>
        <v>-100</v>
      </c>
      <c r="AC3038" s="23">
        <f t="shared" si="658"/>
        <v>0</v>
      </c>
      <c r="AD3038" s="23">
        <f t="shared" si="659"/>
        <v>-100</v>
      </c>
      <c r="AE3038" s="23">
        <f t="shared" si="660"/>
        <v>0</v>
      </c>
      <c r="AF3038" s="23">
        <f t="shared" si="661"/>
        <v>-100</v>
      </c>
    </row>
    <row r="3039" spans="1:32" x14ac:dyDescent="0.25">
      <c r="A3039" s="6">
        <v>0.65503816472216836</v>
      </c>
      <c r="B3039" s="6">
        <v>0.34033409585816904</v>
      </c>
      <c r="C3039" s="3">
        <f t="shared" si="653"/>
        <v>1.5266286055624647</v>
      </c>
      <c r="D3039" s="4">
        <f t="shared" si="653"/>
        <v>2.93828920513665</v>
      </c>
      <c r="E3039" s="132">
        <v>3.3884036620014824E-2</v>
      </c>
      <c r="F3039" s="5">
        <f t="shared" si="662"/>
        <v>1.0338840366200148</v>
      </c>
      <c r="G3039" s="5">
        <f t="shared" si="663"/>
        <v>1.4765955866320712</v>
      </c>
      <c r="H3039" s="5">
        <f t="shared" si="664"/>
        <v>2.8419910754619422</v>
      </c>
      <c r="I3039">
        <v>2.21</v>
      </c>
      <c r="J3039">
        <v>1.72</v>
      </c>
      <c r="K3039" s="5">
        <f t="shared" si="665"/>
        <v>2.2848837209302326</v>
      </c>
      <c r="L3039" s="5">
        <f t="shared" si="666"/>
        <v>1.7782805429864255</v>
      </c>
      <c r="M3039" s="24">
        <f t="shared" si="654"/>
        <v>0.43765903307888038</v>
      </c>
      <c r="N3039" s="24">
        <f t="shared" si="654"/>
        <v>0.56234096692111957</v>
      </c>
      <c r="O3039">
        <f t="shared" si="655"/>
        <v>1.496686039161699</v>
      </c>
      <c r="P3039">
        <f t="shared" si="655"/>
        <v>0.60520950077945901</v>
      </c>
      <c r="Q3039" t="s">
        <v>55</v>
      </c>
      <c r="R3039" t="s">
        <v>60</v>
      </c>
      <c r="S3039" t="s">
        <v>143</v>
      </c>
      <c r="T3039" s="75" t="s">
        <v>155</v>
      </c>
      <c r="U3039" s="75" t="s">
        <v>161</v>
      </c>
      <c r="V3039" t="s">
        <v>639</v>
      </c>
      <c r="W3039" s="137" t="s">
        <v>151</v>
      </c>
      <c r="X3039">
        <v>2</v>
      </c>
      <c r="Y3039" t="str">
        <f t="shared" si="667"/>
        <v>N</v>
      </c>
      <c r="Z3039" s="23">
        <v>100</v>
      </c>
      <c r="AA3039" s="23">
        <f t="shared" si="656"/>
        <v>0</v>
      </c>
      <c r="AB3039" s="23">
        <f t="shared" si="657"/>
        <v>-100</v>
      </c>
      <c r="AC3039" s="23">
        <f t="shared" si="658"/>
        <v>0</v>
      </c>
      <c r="AD3039" s="23">
        <f t="shared" si="659"/>
        <v>-100</v>
      </c>
      <c r="AE3039" s="23">
        <f t="shared" si="660"/>
        <v>0</v>
      </c>
      <c r="AF3039" s="23">
        <f t="shared" si="661"/>
        <v>-100</v>
      </c>
    </row>
    <row r="3040" spans="1:32" x14ac:dyDescent="0.25">
      <c r="A3040" s="6">
        <v>0.30610715460633142</v>
      </c>
      <c r="B3040" s="6">
        <v>0.69371951029479406</v>
      </c>
      <c r="C3040" s="3">
        <f t="shared" si="653"/>
        <v>3.2668298827776447</v>
      </c>
      <c r="D3040" s="4">
        <f t="shared" si="653"/>
        <v>1.4415047943152888</v>
      </c>
      <c r="E3040" s="132">
        <v>3.4341152918228035E-2</v>
      </c>
      <c r="F3040" s="5">
        <f t="shared" si="662"/>
        <v>1.034341152918228</v>
      </c>
      <c r="G3040" s="5">
        <f t="shared" si="663"/>
        <v>3.1583678881583768</v>
      </c>
      <c r="H3040" s="5">
        <f t="shared" si="664"/>
        <v>1.3936454043700317</v>
      </c>
      <c r="I3040">
        <v>2.42</v>
      </c>
      <c r="J3040">
        <v>1.61</v>
      </c>
      <c r="K3040" s="5">
        <f t="shared" si="665"/>
        <v>2.5031055900621118</v>
      </c>
      <c r="L3040" s="5">
        <f t="shared" si="666"/>
        <v>1.6652892561983472</v>
      </c>
      <c r="M3040" s="24">
        <f t="shared" si="654"/>
        <v>0.39950372208436724</v>
      </c>
      <c r="N3040" s="24">
        <f t="shared" si="654"/>
        <v>0.60049627791563276</v>
      </c>
      <c r="O3040">
        <f t="shared" si="655"/>
        <v>0.76621852985311534</v>
      </c>
      <c r="P3040">
        <f t="shared" si="655"/>
        <v>1.1552436473090995</v>
      </c>
      <c r="Q3040" t="s">
        <v>58</v>
      </c>
      <c r="R3040" t="s">
        <v>59</v>
      </c>
      <c r="S3040" t="s">
        <v>143</v>
      </c>
      <c r="T3040" s="75" t="s">
        <v>151</v>
      </c>
      <c r="U3040" s="75" t="s">
        <v>166</v>
      </c>
      <c r="V3040" t="s">
        <v>639</v>
      </c>
      <c r="W3040" s="137" t="s">
        <v>155</v>
      </c>
      <c r="X3040">
        <v>3</v>
      </c>
      <c r="Y3040" t="str">
        <f t="shared" si="667"/>
        <v>Y</v>
      </c>
      <c r="Z3040" s="23">
        <v>100</v>
      </c>
      <c r="AA3040" s="23">
        <f t="shared" si="656"/>
        <v>0</v>
      </c>
      <c r="AB3040" s="23">
        <f t="shared" si="657"/>
        <v>-100</v>
      </c>
      <c r="AC3040" s="23">
        <f t="shared" si="658"/>
        <v>0</v>
      </c>
      <c r="AD3040" s="23">
        <f t="shared" si="659"/>
        <v>-100</v>
      </c>
      <c r="AE3040" s="23">
        <f t="shared" si="660"/>
        <v>0</v>
      </c>
      <c r="AF3040" s="23">
        <f t="shared" si="661"/>
        <v>-100</v>
      </c>
    </row>
    <row r="3041" spans="1:32" x14ac:dyDescent="0.25">
      <c r="A3041" s="6">
        <v>0.22764522263893069</v>
      </c>
      <c r="B3041" s="6">
        <v>0.77219650005628981</v>
      </c>
      <c r="C3041" s="3">
        <f t="shared" si="653"/>
        <v>4.392800289888382</v>
      </c>
      <c r="D3041" s="4">
        <f t="shared" si="653"/>
        <v>1.2950071645327379</v>
      </c>
      <c r="E3041" s="132">
        <v>2.8806584362139898E-2</v>
      </c>
      <c r="F3041" s="5">
        <f t="shared" si="662"/>
        <v>1.0288065843621399</v>
      </c>
      <c r="G3041" s="5">
        <f t="shared" si="663"/>
        <v>4.2698018817715075</v>
      </c>
      <c r="H3041" s="5">
        <f t="shared" si="664"/>
        <v>1.2587469639258213</v>
      </c>
      <c r="I3041">
        <v>2.4300000000000002</v>
      </c>
      <c r="J3041">
        <v>1.62</v>
      </c>
      <c r="K3041" s="5">
        <f t="shared" si="665"/>
        <v>2.5</v>
      </c>
      <c r="L3041" s="5">
        <f t="shared" si="666"/>
        <v>1.6666666666666667</v>
      </c>
      <c r="M3041" s="24">
        <f t="shared" si="654"/>
        <v>0.4</v>
      </c>
      <c r="N3041" s="24">
        <f t="shared" si="654"/>
        <v>0.6</v>
      </c>
      <c r="O3041">
        <f t="shared" si="655"/>
        <v>0.56911305659732669</v>
      </c>
      <c r="P3041">
        <f t="shared" si="655"/>
        <v>1.2869941667604829</v>
      </c>
      <c r="Q3041" t="s">
        <v>113</v>
      </c>
      <c r="R3041" t="s">
        <v>112</v>
      </c>
      <c r="S3041" t="s">
        <v>146</v>
      </c>
      <c r="T3041" s="75" t="s">
        <v>151</v>
      </c>
      <c r="U3041" s="75" t="s">
        <v>166</v>
      </c>
      <c r="V3041" t="s">
        <v>639</v>
      </c>
      <c r="W3041" s="137" t="s">
        <v>155</v>
      </c>
      <c r="X3041">
        <v>3</v>
      </c>
      <c r="Y3041" t="str">
        <f t="shared" si="667"/>
        <v>Y</v>
      </c>
      <c r="Z3041" s="23">
        <v>100</v>
      </c>
      <c r="AA3041" s="23">
        <f t="shared" si="656"/>
        <v>0</v>
      </c>
      <c r="AB3041" s="23">
        <f t="shared" si="657"/>
        <v>-100</v>
      </c>
      <c r="AC3041" s="23">
        <f t="shared" si="658"/>
        <v>0</v>
      </c>
      <c r="AD3041" s="23">
        <f t="shared" si="659"/>
        <v>-100</v>
      </c>
      <c r="AE3041" s="23">
        <f t="shared" si="660"/>
        <v>0</v>
      </c>
      <c r="AF3041" s="23">
        <f t="shared" si="661"/>
        <v>-100</v>
      </c>
    </row>
    <row r="3042" spans="1:32" x14ac:dyDescent="0.25">
      <c r="A3042" s="6">
        <v>0.58121524522613544</v>
      </c>
      <c r="B3042" s="6">
        <v>0.40838109638848358</v>
      </c>
      <c r="C3042" s="3">
        <f t="shared" si="653"/>
        <v>1.7205329836297163</v>
      </c>
      <c r="D3042" s="4">
        <f t="shared" si="653"/>
        <v>2.4486931663671401</v>
      </c>
      <c r="E3042" s="132">
        <v>3.0713170223841679E-2</v>
      </c>
      <c r="F3042" s="5">
        <f t="shared" si="662"/>
        <v>1.0307131702238417</v>
      </c>
      <c r="G3042" s="5">
        <f t="shared" si="663"/>
        <v>1.6692645765417602</v>
      </c>
      <c r="H3042" s="5">
        <f t="shared" si="664"/>
        <v>2.3757270568642812</v>
      </c>
      <c r="I3042">
        <v>2.2599999999999998</v>
      </c>
      <c r="J3042">
        <v>1.7</v>
      </c>
      <c r="K3042" s="5">
        <f t="shared" si="665"/>
        <v>2.3294117647058821</v>
      </c>
      <c r="L3042" s="5">
        <f t="shared" si="666"/>
        <v>1.7522123893805308</v>
      </c>
      <c r="M3042" s="24">
        <f t="shared" si="654"/>
        <v>0.42929292929292934</v>
      </c>
      <c r="N3042" s="24">
        <f t="shared" si="654"/>
        <v>0.57070707070707072</v>
      </c>
      <c r="O3042">
        <f t="shared" si="655"/>
        <v>1.353889630056174</v>
      </c>
      <c r="P3042">
        <f t="shared" si="655"/>
        <v>0.71557041668070553</v>
      </c>
      <c r="Q3042" t="s">
        <v>67</v>
      </c>
      <c r="R3042" t="s">
        <v>350</v>
      </c>
      <c r="S3042" t="s">
        <v>146</v>
      </c>
      <c r="T3042" s="75" t="s">
        <v>162</v>
      </c>
      <c r="U3042" s="75" t="s">
        <v>160</v>
      </c>
      <c r="V3042" t="s">
        <v>639</v>
      </c>
      <c r="W3042" s="137" t="s">
        <v>151</v>
      </c>
      <c r="X3042">
        <v>2</v>
      </c>
      <c r="Y3042" t="str">
        <f t="shared" si="667"/>
        <v>N</v>
      </c>
      <c r="Z3042" s="23">
        <v>100</v>
      </c>
      <c r="AA3042" s="23">
        <f t="shared" si="656"/>
        <v>0</v>
      </c>
      <c r="AB3042" s="23">
        <f t="shared" si="657"/>
        <v>-100</v>
      </c>
      <c r="AC3042" s="23">
        <f t="shared" si="658"/>
        <v>0</v>
      </c>
      <c r="AD3042" s="23">
        <f t="shared" si="659"/>
        <v>-100</v>
      </c>
      <c r="AE3042" s="23">
        <f t="shared" si="660"/>
        <v>0</v>
      </c>
      <c r="AF3042" s="23">
        <f t="shared" si="661"/>
        <v>-100</v>
      </c>
    </row>
    <row r="3043" spans="1:32" x14ac:dyDescent="0.25">
      <c r="A3043" s="6">
        <v>0.16873210807496414</v>
      </c>
      <c r="B3043" s="6">
        <v>0.83101705186166241</v>
      </c>
      <c r="C3043" s="3">
        <f t="shared" si="653"/>
        <v>5.9265542960899946</v>
      </c>
      <c r="D3043" s="4">
        <f t="shared" si="653"/>
        <v>1.2033447421563472</v>
      </c>
      <c r="E3043" s="132">
        <v>3.215372907153724E-2</v>
      </c>
      <c r="F3043" s="5">
        <f t="shared" si="662"/>
        <v>1.0321537290715372</v>
      </c>
      <c r="G3043" s="5">
        <f t="shared" si="663"/>
        <v>5.7419298396772378</v>
      </c>
      <c r="H3043" s="5">
        <f t="shared" si="664"/>
        <v>1.1658580580228131</v>
      </c>
      <c r="I3043">
        <v>2.88</v>
      </c>
      <c r="J3043">
        <v>1.46</v>
      </c>
      <c r="K3043" s="5">
        <f t="shared" si="665"/>
        <v>2.9726027397260273</v>
      </c>
      <c r="L3043" s="5">
        <f t="shared" si="666"/>
        <v>1.5069444444444444</v>
      </c>
      <c r="M3043" s="24">
        <f t="shared" si="654"/>
        <v>0.33640552995391704</v>
      </c>
      <c r="N3043" s="24">
        <f t="shared" si="654"/>
        <v>0.66359447004608296</v>
      </c>
      <c r="O3043">
        <f t="shared" si="655"/>
        <v>0.50157352674338651</v>
      </c>
      <c r="P3043">
        <f t="shared" si="655"/>
        <v>1.2522965295415329</v>
      </c>
      <c r="Q3043" t="s">
        <v>383</v>
      </c>
      <c r="R3043" t="s">
        <v>117</v>
      </c>
      <c r="S3043" t="s">
        <v>146</v>
      </c>
      <c r="T3043" s="75" t="s">
        <v>154</v>
      </c>
      <c r="U3043" s="75" t="s">
        <v>160</v>
      </c>
      <c r="V3043" t="s">
        <v>639</v>
      </c>
      <c r="W3043" s="137" t="s">
        <v>149</v>
      </c>
      <c r="X3043">
        <v>0</v>
      </c>
      <c r="Y3043" t="str">
        <f t="shared" si="667"/>
        <v>N</v>
      </c>
      <c r="Z3043" s="23">
        <v>100</v>
      </c>
      <c r="AA3043" s="23">
        <f t="shared" si="656"/>
        <v>146</v>
      </c>
      <c r="AB3043" s="23">
        <f t="shared" si="657"/>
        <v>46</v>
      </c>
      <c r="AC3043" s="23">
        <f t="shared" si="658"/>
        <v>0</v>
      </c>
      <c r="AD3043" s="23">
        <f t="shared" si="659"/>
        <v>-100</v>
      </c>
      <c r="AE3043" s="23">
        <f t="shared" si="660"/>
        <v>146</v>
      </c>
      <c r="AF3043" s="23">
        <f t="shared" si="661"/>
        <v>46</v>
      </c>
    </row>
    <row r="3044" spans="1:32" x14ac:dyDescent="0.25">
      <c r="A3044" s="6">
        <v>0.44839812056281297</v>
      </c>
      <c r="B3044" s="6">
        <v>0.54823517231476238</v>
      </c>
      <c r="C3044" s="3">
        <f t="shared" si="653"/>
        <v>2.2301609978758083</v>
      </c>
      <c r="D3044" s="4">
        <f t="shared" si="653"/>
        <v>1.8240347400145689</v>
      </c>
      <c r="E3044" s="132">
        <v>2.7919448972080652E-2</v>
      </c>
      <c r="F3044" s="5">
        <f t="shared" si="662"/>
        <v>1.0279194489720807</v>
      </c>
      <c r="G3044" s="5">
        <f t="shared" si="663"/>
        <v>2.1695873155294114</v>
      </c>
      <c r="H3044" s="5">
        <f t="shared" si="664"/>
        <v>1.7744919038535591</v>
      </c>
      <c r="I3044">
        <v>1.82</v>
      </c>
      <c r="J3044">
        <v>2.09</v>
      </c>
      <c r="K3044" s="5">
        <f t="shared" si="665"/>
        <v>1.8708133971291869</v>
      </c>
      <c r="L3044" s="5">
        <f t="shared" si="666"/>
        <v>2.1483516483516483</v>
      </c>
      <c r="M3044" s="24">
        <f t="shared" si="654"/>
        <v>0.53452685421994872</v>
      </c>
      <c r="N3044" s="24">
        <f t="shared" si="654"/>
        <v>0.46547314578005117</v>
      </c>
      <c r="O3044">
        <f t="shared" si="655"/>
        <v>0.83886921119645885</v>
      </c>
      <c r="P3044">
        <f t="shared" si="655"/>
        <v>1.1778019361267698</v>
      </c>
      <c r="Q3044" t="s">
        <v>71</v>
      </c>
      <c r="R3044" t="s">
        <v>66</v>
      </c>
      <c r="S3044" t="s">
        <v>146</v>
      </c>
      <c r="T3044" s="75" t="s">
        <v>162</v>
      </c>
      <c r="U3044" s="75" t="s">
        <v>160</v>
      </c>
      <c r="V3044" t="s">
        <v>639</v>
      </c>
      <c r="W3044" s="137" t="s">
        <v>178</v>
      </c>
      <c r="X3044">
        <v>4</v>
      </c>
      <c r="Y3044" t="str">
        <f t="shared" si="667"/>
        <v>Y</v>
      </c>
      <c r="Z3044" s="23">
        <v>100</v>
      </c>
      <c r="AA3044" s="23">
        <f t="shared" si="656"/>
        <v>0</v>
      </c>
      <c r="AB3044" s="23">
        <f t="shared" si="657"/>
        <v>-100</v>
      </c>
      <c r="AC3044" s="23">
        <f t="shared" si="658"/>
        <v>0</v>
      </c>
      <c r="AD3044" s="23">
        <f t="shared" si="659"/>
        <v>-100</v>
      </c>
      <c r="AE3044" s="23">
        <f t="shared" si="660"/>
        <v>0</v>
      </c>
      <c r="AF3044" s="23">
        <f t="shared" si="661"/>
        <v>-100</v>
      </c>
    </row>
    <row r="3045" spans="1:32" x14ac:dyDescent="0.25">
      <c r="A3045" s="6">
        <v>0.31656235209956707</v>
      </c>
      <c r="B3045" s="6">
        <v>0.68159105009910648</v>
      </c>
      <c r="C3045" s="3">
        <f t="shared" si="653"/>
        <v>3.1589353357011767</v>
      </c>
      <c r="D3045" s="4">
        <f t="shared" si="653"/>
        <v>1.4671554150463029</v>
      </c>
      <c r="E3045" s="132">
        <v>4.390847247990104E-2</v>
      </c>
      <c r="F3045" s="5">
        <f t="shared" si="662"/>
        <v>1.043908472479901</v>
      </c>
      <c r="G3045" s="5">
        <f t="shared" si="663"/>
        <v>3.0260654252540302</v>
      </c>
      <c r="H3045" s="5">
        <f t="shared" si="664"/>
        <v>1.4054444941527677</v>
      </c>
      <c r="I3045">
        <v>2.75</v>
      </c>
      <c r="J3045">
        <v>1.47</v>
      </c>
      <c r="K3045" s="5">
        <f t="shared" si="665"/>
        <v>2.870748299319728</v>
      </c>
      <c r="L3045" s="5">
        <f t="shared" si="666"/>
        <v>1.5345454545454544</v>
      </c>
      <c r="M3045" s="24">
        <f t="shared" si="654"/>
        <v>0.34834123222748814</v>
      </c>
      <c r="N3045" s="24">
        <f t="shared" si="654"/>
        <v>0.65165876777251186</v>
      </c>
      <c r="O3045">
        <f t="shared" si="655"/>
        <v>0.90877083391848501</v>
      </c>
      <c r="P3045">
        <f t="shared" si="655"/>
        <v>1.0459324477884469</v>
      </c>
      <c r="Q3045" t="s">
        <v>547</v>
      </c>
      <c r="R3045" t="s">
        <v>379</v>
      </c>
      <c r="S3045" t="s">
        <v>349</v>
      </c>
      <c r="T3045" s="75" t="s">
        <v>170</v>
      </c>
      <c r="U3045" s="75" t="s">
        <v>160</v>
      </c>
      <c r="V3045" t="s">
        <v>639</v>
      </c>
      <c r="W3045" s="137" t="s">
        <v>176</v>
      </c>
      <c r="X3045">
        <v>3</v>
      </c>
      <c r="Y3045" t="str">
        <f t="shared" si="667"/>
        <v>Y</v>
      </c>
      <c r="Z3045" s="23">
        <v>100</v>
      </c>
      <c r="AA3045" s="23">
        <f t="shared" si="656"/>
        <v>0</v>
      </c>
      <c r="AB3045" s="23">
        <f t="shared" si="657"/>
        <v>-100</v>
      </c>
      <c r="AC3045" s="23">
        <f t="shared" si="658"/>
        <v>0</v>
      </c>
      <c r="AD3045" s="23">
        <f t="shared" si="659"/>
        <v>-100</v>
      </c>
      <c r="AE3045" s="23">
        <f t="shared" si="660"/>
        <v>0</v>
      </c>
      <c r="AF3045" s="23">
        <f t="shared" si="661"/>
        <v>-100</v>
      </c>
    </row>
    <row r="3046" spans="1:32" x14ac:dyDescent="0.25">
      <c r="A3046" s="6">
        <v>0.49383933945837555</v>
      </c>
      <c r="B3046" s="6">
        <v>0.5013728925040053</v>
      </c>
      <c r="C3046" s="3">
        <f t="shared" si="653"/>
        <v>2.0249500598651426</v>
      </c>
      <c r="D3046" s="4">
        <f t="shared" si="653"/>
        <v>1.9945234673651833</v>
      </c>
      <c r="E3046" s="132">
        <v>4.3510917967702012E-2</v>
      </c>
      <c r="F3046" s="5">
        <f t="shared" si="662"/>
        <v>1.043510917967702</v>
      </c>
      <c r="G3046" s="5">
        <f t="shared" si="663"/>
        <v>1.9405164095540564</v>
      </c>
      <c r="H3046" s="5">
        <f t="shared" si="664"/>
        <v>1.9113585042786454</v>
      </c>
      <c r="I3046">
        <v>2.1800000000000002</v>
      </c>
      <c r="J3046">
        <v>1.71</v>
      </c>
      <c r="K3046" s="5">
        <f t="shared" si="665"/>
        <v>2.2748538011695905</v>
      </c>
      <c r="L3046" s="5">
        <f t="shared" si="666"/>
        <v>1.7844036697247705</v>
      </c>
      <c r="M3046" s="24">
        <f t="shared" si="654"/>
        <v>0.43958868894601544</v>
      </c>
      <c r="N3046" s="24">
        <f t="shared" si="654"/>
        <v>0.56041131105398467</v>
      </c>
      <c r="O3046">
        <f t="shared" si="655"/>
        <v>1.1234122985339654</v>
      </c>
      <c r="P3046">
        <f t="shared" si="655"/>
        <v>0.89465162928467001</v>
      </c>
      <c r="Q3046" t="s">
        <v>380</v>
      </c>
      <c r="R3046" t="s">
        <v>23</v>
      </c>
      <c r="S3046" t="s">
        <v>349</v>
      </c>
      <c r="T3046" s="75" t="s">
        <v>162</v>
      </c>
      <c r="U3046" s="75" t="s">
        <v>160</v>
      </c>
      <c r="V3046" t="s">
        <v>639</v>
      </c>
      <c r="W3046" s="137" t="s">
        <v>149</v>
      </c>
      <c r="X3046">
        <v>0</v>
      </c>
      <c r="Y3046" t="str">
        <f t="shared" si="667"/>
        <v>N</v>
      </c>
      <c r="Z3046" s="23">
        <v>100</v>
      </c>
      <c r="AA3046" s="23">
        <f t="shared" si="656"/>
        <v>0</v>
      </c>
      <c r="AB3046" s="23">
        <f t="shared" si="657"/>
        <v>-100</v>
      </c>
      <c r="AC3046" s="23">
        <f t="shared" si="658"/>
        <v>0</v>
      </c>
      <c r="AD3046" s="23">
        <f t="shared" si="659"/>
        <v>-100</v>
      </c>
      <c r="AE3046" s="23">
        <f t="shared" si="660"/>
        <v>171</v>
      </c>
      <c r="AF3046" s="23">
        <f t="shared" si="661"/>
        <v>71</v>
      </c>
    </row>
    <row r="3047" spans="1:32" x14ac:dyDescent="0.25">
      <c r="A3047" s="6">
        <v>0.13977004918314853</v>
      </c>
      <c r="B3047" s="6">
        <v>0.86016746828423329</v>
      </c>
      <c r="C3047" s="3">
        <f t="shared" si="653"/>
        <v>7.1546086292753888</v>
      </c>
      <c r="D3047" s="4">
        <f t="shared" si="653"/>
        <v>1.1625643108715669</v>
      </c>
      <c r="E3047" s="132">
        <v>4.21539581059307E-2</v>
      </c>
      <c r="F3047" s="5">
        <f t="shared" si="662"/>
        <v>1.0421539581059307</v>
      </c>
      <c r="G3047" s="5">
        <f t="shared" si="663"/>
        <v>6.8652127390837503</v>
      </c>
      <c r="H3047" s="5">
        <f t="shared" si="664"/>
        <v>1.1155398891201034</v>
      </c>
      <c r="I3047">
        <v>2.42</v>
      </c>
      <c r="J3047">
        <v>1.59</v>
      </c>
      <c r="K3047" s="5">
        <f t="shared" si="665"/>
        <v>2.5220125786163523</v>
      </c>
      <c r="L3047" s="5">
        <f t="shared" si="666"/>
        <v>1.6570247933884299</v>
      </c>
      <c r="M3047" s="24">
        <f t="shared" si="654"/>
        <v>0.39650872817955113</v>
      </c>
      <c r="N3047" s="24">
        <f t="shared" si="654"/>
        <v>0.60349127182044882</v>
      </c>
      <c r="O3047">
        <f t="shared" si="655"/>
        <v>0.35250182215372683</v>
      </c>
      <c r="P3047">
        <f t="shared" si="655"/>
        <v>1.4253188214131305</v>
      </c>
      <c r="Q3047" t="s">
        <v>390</v>
      </c>
      <c r="R3047" t="s">
        <v>347</v>
      </c>
      <c r="S3047" t="s">
        <v>349</v>
      </c>
      <c r="T3047" s="75" t="s">
        <v>154</v>
      </c>
      <c r="U3047" s="75" t="s">
        <v>160</v>
      </c>
      <c r="V3047" t="s">
        <v>639</v>
      </c>
      <c r="W3047" s="137" t="s">
        <v>151</v>
      </c>
      <c r="X3047">
        <v>2</v>
      </c>
      <c r="Y3047" t="str">
        <f t="shared" si="667"/>
        <v>N</v>
      </c>
      <c r="Z3047" s="23">
        <v>100</v>
      </c>
      <c r="AA3047" s="23">
        <f t="shared" si="656"/>
        <v>159</v>
      </c>
      <c r="AB3047" s="23">
        <f t="shared" si="657"/>
        <v>59</v>
      </c>
      <c r="AC3047" s="23">
        <f t="shared" si="658"/>
        <v>0</v>
      </c>
      <c r="AD3047" s="23">
        <f t="shared" si="659"/>
        <v>-100</v>
      </c>
      <c r="AE3047" s="23">
        <f t="shared" si="660"/>
        <v>159</v>
      </c>
      <c r="AF3047" s="23">
        <f t="shared" si="661"/>
        <v>59</v>
      </c>
    </row>
    <row r="3048" spans="1:32" x14ac:dyDescent="0.25">
      <c r="A3048" s="6">
        <v>0.54254667470626594</v>
      </c>
      <c r="B3048" s="6">
        <v>0.44345278466287913</v>
      </c>
      <c r="C3048" s="3">
        <f t="shared" si="653"/>
        <v>1.8431593936897663</v>
      </c>
      <c r="D3048" s="4">
        <f t="shared" si="653"/>
        <v>2.2550315041097737</v>
      </c>
      <c r="E3048" s="132">
        <v>4.2566983578219642E-2</v>
      </c>
      <c r="F3048" s="5">
        <f t="shared" si="662"/>
        <v>1.0425669835782196</v>
      </c>
      <c r="G3048" s="5">
        <f t="shared" si="663"/>
        <v>1.7679050101546607</v>
      </c>
      <c r="H3048" s="5">
        <f t="shared" si="664"/>
        <v>2.1629607877761723</v>
      </c>
      <c r="I3048">
        <v>2.08</v>
      </c>
      <c r="J3048">
        <v>1.78</v>
      </c>
      <c r="K3048" s="5">
        <f t="shared" si="665"/>
        <v>2.1685393258426968</v>
      </c>
      <c r="L3048" s="5">
        <f t="shared" si="666"/>
        <v>1.8557692307692311</v>
      </c>
      <c r="M3048" s="24">
        <f t="shared" si="654"/>
        <v>0.46113989637305697</v>
      </c>
      <c r="N3048" s="24">
        <f t="shared" si="654"/>
        <v>0.53886010362694292</v>
      </c>
      <c r="O3048">
        <f t="shared" si="655"/>
        <v>1.1765338002057228</v>
      </c>
      <c r="P3048">
        <f t="shared" si="655"/>
        <v>0.82294603307630476</v>
      </c>
      <c r="Q3048" t="s">
        <v>73</v>
      </c>
      <c r="R3048" t="s">
        <v>353</v>
      </c>
      <c r="S3048" t="s">
        <v>349</v>
      </c>
      <c r="T3048" s="75" t="s">
        <v>170</v>
      </c>
      <c r="U3048" s="75" t="s">
        <v>160</v>
      </c>
      <c r="V3048" t="s">
        <v>639</v>
      </c>
      <c r="W3048" s="137" t="s">
        <v>170</v>
      </c>
      <c r="X3048">
        <v>2</v>
      </c>
      <c r="Y3048" t="str">
        <f t="shared" si="667"/>
        <v>N</v>
      </c>
      <c r="Z3048" s="23">
        <v>100</v>
      </c>
      <c r="AA3048" s="23">
        <f t="shared" si="656"/>
        <v>0</v>
      </c>
      <c r="AB3048" s="23">
        <f t="shared" si="657"/>
        <v>-100</v>
      </c>
      <c r="AC3048" s="23">
        <f t="shared" si="658"/>
        <v>0</v>
      </c>
      <c r="AD3048" s="23">
        <f t="shared" si="659"/>
        <v>-100</v>
      </c>
      <c r="AE3048" s="23">
        <f t="shared" si="660"/>
        <v>0</v>
      </c>
      <c r="AF3048" s="23">
        <f t="shared" si="661"/>
        <v>-100</v>
      </c>
    </row>
    <row r="3049" spans="1:32" x14ac:dyDescent="0.25">
      <c r="A3049" s="6">
        <v>0.34400794175776755</v>
      </c>
      <c r="B3049" s="6">
        <v>0.65556109382589456</v>
      </c>
      <c r="C3049" s="3">
        <f t="shared" si="653"/>
        <v>2.9069096338018494</v>
      </c>
      <c r="D3049" s="4">
        <f t="shared" si="653"/>
        <v>1.5254108418239694</v>
      </c>
      <c r="E3049" s="132">
        <v>2.844754653130277E-2</v>
      </c>
      <c r="F3049" s="5">
        <f t="shared" si="662"/>
        <v>1.0284475465313028</v>
      </c>
      <c r="G3049" s="5">
        <f t="shared" si="663"/>
        <v>2.8265025704092843</v>
      </c>
      <c r="H3049" s="5">
        <f t="shared" si="664"/>
        <v>1.4832169583843142</v>
      </c>
      <c r="I3049">
        <v>1.97</v>
      </c>
      <c r="J3049">
        <v>1.92</v>
      </c>
      <c r="K3049" s="5">
        <f t="shared" si="665"/>
        <v>2.0260416666666665</v>
      </c>
      <c r="L3049" s="5">
        <f t="shared" si="666"/>
        <v>1.9746192893401013</v>
      </c>
      <c r="M3049" s="24">
        <f t="shared" si="654"/>
        <v>0.49357326478149105</v>
      </c>
      <c r="N3049" s="24">
        <f t="shared" si="654"/>
        <v>0.50642673521850901</v>
      </c>
      <c r="O3049">
        <f t="shared" si="655"/>
        <v>0.69697442366547691</v>
      </c>
      <c r="P3049">
        <f t="shared" si="655"/>
        <v>1.2944835812095075</v>
      </c>
      <c r="Q3049" t="s">
        <v>122</v>
      </c>
      <c r="R3049" t="s">
        <v>120</v>
      </c>
      <c r="S3049" t="s">
        <v>147</v>
      </c>
      <c r="T3049" s="75" t="s">
        <v>151</v>
      </c>
      <c r="U3049" s="75" t="s">
        <v>166</v>
      </c>
      <c r="V3049" t="s">
        <v>639</v>
      </c>
      <c r="W3049" s="137" t="s">
        <v>176</v>
      </c>
      <c r="X3049">
        <v>3</v>
      </c>
      <c r="Y3049" t="str">
        <f t="shared" si="667"/>
        <v>Y</v>
      </c>
      <c r="Z3049" s="23">
        <v>100</v>
      </c>
      <c r="AA3049" s="23">
        <f t="shared" si="656"/>
        <v>0</v>
      </c>
      <c r="AB3049" s="23">
        <f t="shared" si="657"/>
        <v>-100</v>
      </c>
      <c r="AC3049" s="23">
        <f t="shared" si="658"/>
        <v>0</v>
      </c>
      <c r="AD3049" s="23">
        <f t="shared" si="659"/>
        <v>-100</v>
      </c>
      <c r="AE3049" s="23">
        <f t="shared" si="660"/>
        <v>0</v>
      </c>
      <c r="AF3049" s="23">
        <f t="shared" si="661"/>
        <v>-100</v>
      </c>
    </row>
    <row r="3050" spans="1:32" x14ac:dyDescent="0.25">
      <c r="A3050" s="6">
        <v>0.49224718207271284</v>
      </c>
      <c r="B3050" s="6">
        <v>0.50586207842532238</v>
      </c>
      <c r="C3050" s="3">
        <f t="shared" si="653"/>
        <v>2.0314996945016213</v>
      </c>
      <c r="D3050" s="4">
        <f t="shared" si="653"/>
        <v>1.9768234122487687</v>
      </c>
      <c r="E3050" s="132">
        <v>2.861071447458885E-2</v>
      </c>
      <c r="F3050" s="5">
        <f t="shared" si="662"/>
        <v>1.0286107144745888</v>
      </c>
      <c r="G3050" s="5">
        <f t="shared" si="663"/>
        <v>1.9749937132818074</v>
      </c>
      <c r="H3050" s="5">
        <f t="shared" si="664"/>
        <v>1.9218382469003581</v>
      </c>
      <c r="I3050">
        <v>1.91</v>
      </c>
      <c r="J3050">
        <v>1.98</v>
      </c>
      <c r="K3050" s="5">
        <f t="shared" si="665"/>
        <v>1.9646464646464645</v>
      </c>
      <c r="L3050" s="5">
        <f t="shared" si="666"/>
        <v>2.0366492146596857</v>
      </c>
      <c r="M3050" s="24">
        <f t="shared" si="654"/>
        <v>0.50899742930591263</v>
      </c>
      <c r="N3050" s="24">
        <f t="shared" si="654"/>
        <v>0.49100257069408743</v>
      </c>
      <c r="O3050">
        <f t="shared" si="655"/>
        <v>0.96709168599133988</v>
      </c>
      <c r="P3050">
        <f t="shared" si="655"/>
        <v>1.0302636047510492</v>
      </c>
      <c r="Q3050" t="s">
        <v>77</v>
      </c>
      <c r="R3050" t="s">
        <v>123</v>
      </c>
      <c r="S3050" t="s">
        <v>147</v>
      </c>
      <c r="T3050" s="75" t="s">
        <v>162</v>
      </c>
      <c r="U3050" s="75" t="s">
        <v>160</v>
      </c>
      <c r="V3050" t="s">
        <v>639</v>
      </c>
      <c r="W3050" s="137" t="s">
        <v>154</v>
      </c>
      <c r="X3050">
        <v>1</v>
      </c>
      <c r="Y3050" t="str">
        <f t="shared" si="667"/>
        <v>N</v>
      </c>
      <c r="Z3050" s="23">
        <v>100</v>
      </c>
      <c r="AA3050" s="23">
        <f t="shared" si="656"/>
        <v>198</v>
      </c>
      <c r="AB3050" s="23">
        <f t="shared" si="657"/>
        <v>98</v>
      </c>
      <c r="AC3050" s="23">
        <f t="shared" si="658"/>
        <v>0</v>
      </c>
      <c r="AD3050" s="23">
        <f t="shared" si="659"/>
        <v>-100</v>
      </c>
      <c r="AE3050" s="23">
        <f t="shared" si="660"/>
        <v>198</v>
      </c>
      <c r="AF3050" s="23">
        <f t="shared" si="661"/>
        <v>98</v>
      </c>
    </row>
    <row r="3051" spans="1:32" x14ac:dyDescent="0.25">
      <c r="A3051" s="6">
        <v>0.23474801109822394</v>
      </c>
      <c r="B3051" s="6">
        <v>0.764745962326003</v>
      </c>
      <c r="C3051" s="3">
        <f t="shared" si="653"/>
        <v>4.2598869967915389</v>
      </c>
      <c r="D3051" s="4">
        <f t="shared" si="653"/>
        <v>1.307623772158879</v>
      </c>
      <c r="E3051" s="132">
        <v>3.16130919145996E-2</v>
      </c>
      <c r="F3051" s="5">
        <f t="shared" si="662"/>
        <v>1.0316130919145996</v>
      </c>
      <c r="G3051" s="5">
        <f t="shared" si="663"/>
        <v>4.1293456143383134</v>
      </c>
      <c r="H3051" s="5">
        <f t="shared" si="664"/>
        <v>1.2675525179038039</v>
      </c>
      <c r="I3051">
        <v>1.89</v>
      </c>
      <c r="J3051">
        <v>1.99</v>
      </c>
      <c r="K3051" s="5">
        <f t="shared" si="665"/>
        <v>1.9497487437185932</v>
      </c>
      <c r="L3051" s="5">
        <f t="shared" si="666"/>
        <v>2.052910052910053</v>
      </c>
      <c r="M3051" s="24">
        <f t="shared" si="654"/>
        <v>0.51288659793814428</v>
      </c>
      <c r="N3051" s="24">
        <f t="shared" si="654"/>
        <v>0.48711340206185566</v>
      </c>
      <c r="O3051">
        <f t="shared" si="655"/>
        <v>0.45769963972920047</v>
      </c>
      <c r="P3051">
        <f t="shared" si="655"/>
        <v>1.5699546739814243</v>
      </c>
      <c r="Q3051" t="s">
        <v>121</v>
      </c>
      <c r="R3051" t="s">
        <v>550</v>
      </c>
      <c r="S3051" t="s">
        <v>147</v>
      </c>
      <c r="T3051" s="75" t="s">
        <v>154</v>
      </c>
      <c r="U3051" s="75" t="s">
        <v>160</v>
      </c>
      <c r="V3051" t="s">
        <v>639</v>
      </c>
      <c r="W3051" s="137" t="s">
        <v>179</v>
      </c>
      <c r="X3051">
        <v>4</v>
      </c>
      <c r="Y3051" t="str">
        <f t="shared" si="667"/>
        <v>Y</v>
      </c>
      <c r="Z3051" s="23">
        <v>100</v>
      </c>
      <c r="AA3051" s="23">
        <f t="shared" si="656"/>
        <v>0</v>
      </c>
      <c r="AB3051" s="23">
        <f t="shared" si="657"/>
        <v>-100</v>
      </c>
      <c r="AC3051" s="23">
        <f t="shared" si="658"/>
        <v>0</v>
      </c>
      <c r="AD3051" s="23">
        <f t="shared" si="659"/>
        <v>-100</v>
      </c>
      <c r="AE3051" s="23">
        <f t="shared" si="660"/>
        <v>0</v>
      </c>
      <c r="AF3051" s="23">
        <f t="shared" si="661"/>
        <v>-100</v>
      </c>
    </row>
    <row r="3052" spans="1:32" x14ac:dyDescent="0.25">
      <c r="A3052" s="6">
        <v>0.53969433884164941</v>
      </c>
      <c r="B3052" s="6">
        <v>0.45858934915838051</v>
      </c>
      <c r="C3052" s="3">
        <f t="shared" si="653"/>
        <v>1.852900666229534</v>
      </c>
      <c r="D3052" s="4">
        <f t="shared" si="653"/>
        <v>2.1806001422301575</v>
      </c>
      <c r="E3052" s="132">
        <v>5.9435682866645134E-2</v>
      </c>
      <c r="F3052" s="5">
        <f t="shared" si="662"/>
        <v>1.0594356828666451</v>
      </c>
      <c r="G3052" s="5">
        <f t="shared" si="663"/>
        <v>1.7489505934101759</v>
      </c>
      <c r="H3052" s="5">
        <f t="shared" si="664"/>
        <v>2.0582657139977014</v>
      </c>
      <c r="I3052">
        <v>1.56</v>
      </c>
      <c r="J3052">
        <v>2.39</v>
      </c>
      <c r="K3052" s="5">
        <f t="shared" si="665"/>
        <v>1.6527196652719665</v>
      </c>
      <c r="L3052" s="5">
        <f t="shared" si="666"/>
        <v>2.5320512820512819</v>
      </c>
      <c r="M3052" s="24">
        <f t="shared" si="654"/>
        <v>0.60506329113924051</v>
      </c>
      <c r="N3052" s="24">
        <f t="shared" si="654"/>
        <v>0.39493670886075949</v>
      </c>
      <c r="O3052">
        <f t="shared" si="655"/>
        <v>0.891963447039546</v>
      </c>
      <c r="P3052">
        <f t="shared" si="655"/>
        <v>1.1611717494715403</v>
      </c>
      <c r="Q3052" t="s">
        <v>280</v>
      </c>
      <c r="R3052" t="s">
        <v>424</v>
      </c>
      <c r="S3052" t="s">
        <v>186</v>
      </c>
      <c r="T3052" s="75" t="s">
        <v>162</v>
      </c>
      <c r="U3052" s="75" t="s">
        <v>160</v>
      </c>
      <c r="V3052" t="s">
        <v>640</v>
      </c>
      <c r="W3052" s="137" t="s">
        <v>172</v>
      </c>
      <c r="X3052">
        <v>5</v>
      </c>
      <c r="Y3052" t="str">
        <f t="shared" si="667"/>
        <v>Y</v>
      </c>
      <c r="Z3052" s="23">
        <v>100</v>
      </c>
      <c r="AA3052" s="23">
        <f t="shared" si="656"/>
        <v>0</v>
      </c>
      <c r="AB3052" s="23">
        <f t="shared" si="657"/>
        <v>-100</v>
      </c>
      <c r="AC3052" s="23">
        <f t="shared" si="658"/>
        <v>156</v>
      </c>
      <c r="AD3052" s="23">
        <f t="shared" si="659"/>
        <v>56</v>
      </c>
      <c r="AE3052" s="23">
        <f t="shared" si="660"/>
        <v>0</v>
      </c>
      <c r="AF3052" s="23">
        <f t="shared" si="661"/>
        <v>-100</v>
      </c>
    </row>
    <row r="3053" spans="1:32" x14ac:dyDescent="0.25">
      <c r="A3053" s="6">
        <v>0.85011344173368319</v>
      </c>
      <c r="B3053" s="6">
        <v>0.11975891556281273</v>
      </c>
      <c r="C3053" s="3">
        <f t="shared" si="653"/>
        <v>1.1763135964073745</v>
      </c>
      <c r="D3053" s="4">
        <f t="shared" si="653"/>
        <v>8.3501090110949345</v>
      </c>
      <c r="E3053" s="132">
        <v>4.6468499973506994E-2</v>
      </c>
      <c r="F3053" s="5">
        <f t="shared" si="662"/>
        <v>1.046468499973507</v>
      </c>
      <c r="G3053" s="5">
        <f t="shared" si="663"/>
        <v>1.1240793167086776</v>
      </c>
      <c r="H3053" s="5">
        <f t="shared" si="664"/>
        <v>7.9793218919693532</v>
      </c>
      <c r="I3053">
        <v>1.62</v>
      </c>
      <c r="J3053">
        <v>2.33</v>
      </c>
      <c r="K3053" s="5">
        <f t="shared" si="665"/>
        <v>1.6952789699570814</v>
      </c>
      <c r="L3053" s="5">
        <f t="shared" si="666"/>
        <v>2.4382716049382713</v>
      </c>
      <c r="M3053" s="24">
        <f t="shared" si="654"/>
        <v>0.58987341772151902</v>
      </c>
      <c r="N3053" s="24">
        <f t="shared" si="654"/>
        <v>0.41012658227848103</v>
      </c>
      <c r="O3053">
        <f t="shared" si="655"/>
        <v>1.4411794398489479</v>
      </c>
      <c r="P3053">
        <f t="shared" si="655"/>
        <v>0.29200476325500629</v>
      </c>
      <c r="Q3053" t="s">
        <v>394</v>
      </c>
      <c r="R3053" t="s">
        <v>419</v>
      </c>
      <c r="S3053" t="s">
        <v>186</v>
      </c>
      <c r="T3053" s="75" t="s">
        <v>172</v>
      </c>
      <c r="U3053" s="75" t="s">
        <v>161</v>
      </c>
      <c r="V3053" t="s">
        <v>640</v>
      </c>
      <c r="W3053" s="137" t="s">
        <v>170</v>
      </c>
      <c r="X3053">
        <v>2</v>
      </c>
      <c r="Y3053" t="str">
        <f t="shared" si="667"/>
        <v>N</v>
      </c>
      <c r="Z3053" s="23">
        <v>100</v>
      </c>
      <c r="AA3053" s="23">
        <f t="shared" si="656"/>
        <v>0</v>
      </c>
      <c r="AB3053" s="23">
        <f t="shared" si="657"/>
        <v>-100</v>
      </c>
      <c r="AC3053" s="23">
        <f t="shared" si="658"/>
        <v>0</v>
      </c>
      <c r="AD3053" s="23">
        <f t="shared" si="659"/>
        <v>-100</v>
      </c>
      <c r="AE3053" s="23">
        <f t="shared" si="660"/>
        <v>0</v>
      </c>
      <c r="AF3053" s="23">
        <f t="shared" si="661"/>
        <v>-100</v>
      </c>
    </row>
    <row r="3054" spans="1:32" x14ac:dyDescent="0.25">
      <c r="A3054" s="6">
        <v>0.61447994288067787</v>
      </c>
      <c r="B3054" s="6">
        <v>0.3763551357762272</v>
      </c>
      <c r="C3054" s="3">
        <f t="shared" si="653"/>
        <v>1.6273924179070951</v>
      </c>
      <c r="D3054" s="4">
        <f t="shared" si="653"/>
        <v>2.6570648436549535</v>
      </c>
      <c r="E3054" s="132">
        <v>4.6950890447922333E-2</v>
      </c>
      <c r="F3054" s="5">
        <f t="shared" si="662"/>
        <v>1.0469508904479223</v>
      </c>
      <c r="G3054" s="5">
        <f t="shared" si="663"/>
        <v>1.5544114177226016</v>
      </c>
      <c r="H3054" s="5">
        <f t="shared" si="664"/>
        <v>2.5379078120065097</v>
      </c>
      <c r="I3054">
        <v>1.7</v>
      </c>
      <c r="J3054">
        <v>2.1800000000000002</v>
      </c>
      <c r="K3054" s="5">
        <f t="shared" si="665"/>
        <v>1.7798165137614679</v>
      </c>
      <c r="L3054" s="5">
        <f t="shared" si="666"/>
        <v>2.2823529411764709</v>
      </c>
      <c r="M3054" s="24">
        <f t="shared" si="654"/>
        <v>0.56185567010309279</v>
      </c>
      <c r="N3054" s="24">
        <f t="shared" si="654"/>
        <v>0.43814432989690716</v>
      </c>
      <c r="O3054">
        <f t="shared" si="655"/>
        <v>1.0936615497142339</v>
      </c>
      <c r="P3054">
        <f t="shared" si="655"/>
        <v>0.85897525106574224</v>
      </c>
      <c r="Q3054" t="s">
        <v>420</v>
      </c>
      <c r="R3054" t="s">
        <v>432</v>
      </c>
      <c r="S3054" t="s">
        <v>186</v>
      </c>
      <c r="T3054" s="75" t="s">
        <v>162</v>
      </c>
      <c r="U3054" s="75" t="s">
        <v>160</v>
      </c>
      <c r="V3054" t="s">
        <v>640</v>
      </c>
      <c r="W3054" s="137" t="s">
        <v>165</v>
      </c>
      <c r="X3054">
        <v>4</v>
      </c>
      <c r="Y3054" t="str">
        <f t="shared" si="667"/>
        <v>Y</v>
      </c>
      <c r="Z3054" s="23">
        <v>100</v>
      </c>
      <c r="AA3054" s="23">
        <f t="shared" si="656"/>
        <v>170</v>
      </c>
      <c r="AB3054" s="23">
        <f t="shared" si="657"/>
        <v>70</v>
      </c>
      <c r="AC3054" s="23">
        <f t="shared" si="658"/>
        <v>170</v>
      </c>
      <c r="AD3054" s="23">
        <f t="shared" si="659"/>
        <v>70</v>
      </c>
      <c r="AE3054" s="23">
        <f t="shared" si="660"/>
        <v>0</v>
      </c>
      <c r="AF3054" s="23">
        <f t="shared" si="661"/>
        <v>-100</v>
      </c>
    </row>
    <row r="3055" spans="1:32" x14ac:dyDescent="0.25">
      <c r="A3055" s="6">
        <v>0.47650595294392645</v>
      </c>
      <c r="B3055" s="6">
        <v>0.52027938876209001</v>
      </c>
      <c r="C3055" s="3">
        <f t="shared" si="653"/>
        <v>2.0986096686134719</v>
      </c>
      <c r="D3055" s="4">
        <f t="shared" si="653"/>
        <v>1.9220442354622538</v>
      </c>
      <c r="E3055" s="132">
        <v>4.8063538852042953E-2</v>
      </c>
      <c r="F3055" s="5">
        <f t="shared" si="662"/>
        <v>1.048063538852043</v>
      </c>
      <c r="G3055" s="5">
        <f t="shared" si="663"/>
        <v>2.0023687408419009</v>
      </c>
      <c r="H3055" s="5">
        <f t="shared" si="664"/>
        <v>1.8339004881016019</v>
      </c>
      <c r="I3055">
        <v>1.77</v>
      </c>
      <c r="J3055">
        <v>2.0699999999999998</v>
      </c>
      <c r="K3055" s="5">
        <f t="shared" si="665"/>
        <v>1.855072463768116</v>
      </c>
      <c r="L3055" s="5">
        <f t="shared" si="666"/>
        <v>2.1694915254237288</v>
      </c>
      <c r="M3055" s="24">
        <f t="shared" si="654"/>
        <v>0.5390625</v>
      </c>
      <c r="N3055" s="24">
        <f t="shared" si="654"/>
        <v>0.4609375</v>
      </c>
      <c r="O3055">
        <f t="shared" si="655"/>
        <v>0.88395307212786356</v>
      </c>
      <c r="P3055">
        <f t="shared" si="655"/>
        <v>1.1287417247719918</v>
      </c>
      <c r="Q3055" t="s">
        <v>418</v>
      </c>
      <c r="R3055" t="s">
        <v>397</v>
      </c>
      <c r="S3055" t="s">
        <v>186</v>
      </c>
      <c r="T3055" s="75" t="s">
        <v>162</v>
      </c>
      <c r="U3055" s="75" t="s">
        <v>160</v>
      </c>
      <c r="V3055" t="s">
        <v>640</v>
      </c>
      <c r="W3055" s="137" t="s">
        <v>176</v>
      </c>
      <c r="X3055">
        <v>3</v>
      </c>
      <c r="Y3055" t="str">
        <f t="shared" si="667"/>
        <v>Y</v>
      </c>
      <c r="Z3055" s="23">
        <v>100</v>
      </c>
      <c r="AA3055" s="23">
        <f t="shared" si="656"/>
        <v>0</v>
      </c>
      <c r="AB3055" s="23">
        <f t="shared" si="657"/>
        <v>-100</v>
      </c>
      <c r="AC3055" s="23">
        <f t="shared" si="658"/>
        <v>0</v>
      </c>
      <c r="AD3055" s="23">
        <f t="shared" si="659"/>
        <v>-100</v>
      </c>
      <c r="AE3055" s="23">
        <f t="shared" si="660"/>
        <v>0</v>
      </c>
      <c r="AF3055" s="23">
        <f t="shared" si="661"/>
        <v>-100</v>
      </c>
    </row>
    <row r="3056" spans="1:32" x14ac:dyDescent="0.25">
      <c r="A3056" s="6">
        <v>0.29421415576349857</v>
      </c>
      <c r="B3056" s="6">
        <v>0.70566227039604357</v>
      </c>
      <c r="C3056" s="3">
        <f t="shared" si="653"/>
        <v>3.3988847253285837</v>
      </c>
      <c r="D3056" s="4">
        <f t="shared" si="653"/>
        <v>1.4171084978636641</v>
      </c>
      <c r="E3056" s="132">
        <v>2.5667999158426325E-2</v>
      </c>
      <c r="F3056" s="5">
        <f t="shared" si="662"/>
        <v>1.0256679991584263</v>
      </c>
      <c r="G3056" s="5">
        <f t="shared" si="663"/>
        <v>3.3138254563049756</v>
      </c>
      <c r="H3056" s="5">
        <f t="shared" si="664"/>
        <v>1.3816444493017426</v>
      </c>
      <c r="I3056">
        <v>1.94</v>
      </c>
      <c r="J3056">
        <v>1.96</v>
      </c>
      <c r="K3056" s="5">
        <f t="shared" si="665"/>
        <v>1.989795918367347</v>
      </c>
      <c r="L3056" s="5">
        <f t="shared" si="666"/>
        <v>2.0103092783505154</v>
      </c>
      <c r="M3056" s="24">
        <f t="shared" si="654"/>
        <v>0.50256410256410255</v>
      </c>
      <c r="N3056" s="24">
        <f t="shared" si="654"/>
        <v>0.49743589743589745</v>
      </c>
      <c r="O3056">
        <f t="shared" si="655"/>
        <v>0.5854261262641044</v>
      </c>
      <c r="P3056">
        <f t="shared" si="655"/>
        <v>1.4185994095590566</v>
      </c>
      <c r="Q3056" t="s">
        <v>306</v>
      </c>
      <c r="R3056" t="s">
        <v>313</v>
      </c>
      <c r="S3056" t="s">
        <v>305</v>
      </c>
      <c r="T3056" s="75" t="s">
        <v>151</v>
      </c>
      <c r="U3056" s="75" t="s">
        <v>166</v>
      </c>
      <c r="V3056" t="s">
        <v>640</v>
      </c>
      <c r="W3056" s="137" t="s">
        <v>162</v>
      </c>
      <c r="X3056">
        <v>3</v>
      </c>
      <c r="Y3056" t="str">
        <f t="shared" si="667"/>
        <v>Y</v>
      </c>
      <c r="Z3056" s="23">
        <v>100</v>
      </c>
      <c r="AA3056" s="23">
        <f t="shared" si="656"/>
        <v>0</v>
      </c>
      <c r="AB3056" s="23">
        <f t="shared" si="657"/>
        <v>-100</v>
      </c>
      <c r="AC3056" s="23">
        <f t="shared" si="658"/>
        <v>0</v>
      </c>
      <c r="AD3056" s="23">
        <f t="shared" si="659"/>
        <v>-100</v>
      </c>
      <c r="AE3056" s="23">
        <f t="shared" si="660"/>
        <v>0</v>
      </c>
      <c r="AF3056" s="23">
        <f t="shared" si="661"/>
        <v>-100</v>
      </c>
    </row>
    <row r="3057" spans="1:32" x14ac:dyDescent="0.25">
      <c r="A3057" s="6">
        <v>0.62767291512153278</v>
      </c>
      <c r="B3057" s="6">
        <v>0.36857556541516001</v>
      </c>
      <c r="C3057" s="3">
        <f t="shared" si="653"/>
        <v>1.5931864764411183</v>
      </c>
      <c r="D3057" s="4">
        <f t="shared" si="653"/>
        <v>2.7131478422168587</v>
      </c>
      <c r="E3057" s="132">
        <v>2.9776674937965097E-2</v>
      </c>
      <c r="F3057" s="5">
        <f t="shared" si="662"/>
        <v>1.0297766749379651</v>
      </c>
      <c r="G3057" s="5">
        <f t="shared" si="663"/>
        <v>1.5471184337488453</v>
      </c>
      <c r="H3057" s="5">
        <f t="shared" si="664"/>
        <v>2.6346953744901067</v>
      </c>
      <c r="I3057">
        <v>1.55</v>
      </c>
      <c r="J3057">
        <v>2.6</v>
      </c>
      <c r="K3057" s="5">
        <f t="shared" si="665"/>
        <v>1.596153846153846</v>
      </c>
      <c r="L3057" s="5">
        <f t="shared" si="666"/>
        <v>2.6774193548387095</v>
      </c>
      <c r="M3057" s="24">
        <f t="shared" si="654"/>
        <v>0.62650602409638556</v>
      </c>
      <c r="N3057" s="24">
        <f t="shared" si="654"/>
        <v>0.37349397590361449</v>
      </c>
      <c r="O3057">
        <f t="shared" si="655"/>
        <v>1.0018625375978312</v>
      </c>
      <c r="P3057">
        <f t="shared" si="655"/>
        <v>0.98683135256317012</v>
      </c>
      <c r="Q3057" t="s">
        <v>317</v>
      </c>
      <c r="R3057" t="s">
        <v>307</v>
      </c>
      <c r="S3057" t="s">
        <v>305</v>
      </c>
      <c r="T3057" s="75" t="s">
        <v>162</v>
      </c>
      <c r="U3057" s="75" t="s">
        <v>160</v>
      </c>
      <c r="V3057" t="s">
        <v>640</v>
      </c>
      <c r="W3057" s="137" t="s">
        <v>178</v>
      </c>
      <c r="X3057">
        <v>4</v>
      </c>
      <c r="Y3057" t="str">
        <f t="shared" si="667"/>
        <v>Y</v>
      </c>
      <c r="Z3057" s="23">
        <v>100</v>
      </c>
      <c r="AA3057" s="23">
        <f t="shared" si="656"/>
        <v>155</v>
      </c>
      <c r="AB3057" s="23">
        <f t="shared" si="657"/>
        <v>55</v>
      </c>
      <c r="AC3057" s="23">
        <f t="shared" si="658"/>
        <v>155</v>
      </c>
      <c r="AD3057" s="23">
        <f t="shared" si="659"/>
        <v>55</v>
      </c>
      <c r="AE3057" s="23">
        <f t="shared" si="660"/>
        <v>0</v>
      </c>
      <c r="AF3057" s="23">
        <f t="shared" si="661"/>
        <v>-100</v>
      </c>
    </row>
    <row r="3058" spans="1:32" x14ac:dyDescent="0.25">
      <c r="A3058" s="6">
        <v>0.70020455659800906</v>
      </c>
      <c r="B3058" s="6">
        <v>0.24561826710947354</v>
      </c>
      <c r="C3058" s="3">
        <f t="shared" si="653"/>
        <v>1.4281540880832986</v>
      </c>
      <c r="D3058" s="4">
        <f t="shared" si="653"/>
        <v>4.0713584203991386</v>
      </c>
      <c r="E3058" s="132">
        <v>3.2156624061675743E-2</v>
      </c>
      <c r="F3058" s="5">
        <f t="shared" si="662"/>
        <v>1.0321566240616757</v>
      </c>
      <c r="G3058" s="5">
        <f t="shared" si="663"/>
        <v>1.3836602457322023</v>
      </c>
      <c r="H3058" s="5">
        <f t="shared" si="664"/>
        <v>3.9445160990953032</v>
      </c>
      <c r="I3058">
        <v>1.59</v>
      </c>
      <c r="J3058">
        <v>2.48</v>
      </c>
      <c r="K3058" s="5">
        <f t="shared" si="665"/>
        <v>1.6411290322580645</v>
      </c>
      <c r="L3058" s="5">
        <f t="shared" si="666"/>
        <v>2.5597484276729556</v>
      </c>
      <c r="M3058" s="24">
        <f t="shared" si="654"/>
        <v>0.60933660933660938</v>
      </c>
      <c r="N3058" s="24">
        <f t="shared" si="654"/>
        <v>0.39066339066339073</v>
      </c>
      <c r="O3058">
        <f t="shared" si="655"/>
        <v>1.1491260263523777</v>
      </c>
      <c r="P3058">
        <f t="shared" si="655"/>
        <v>0.62872097304123109</v>
      </c>
      <c r="Q3058" t="s">
        <v>364</v>
      </c>
      <c r="R3058" t="s">
        <v>518</v>
      </c>
      <c r="S3058" t="s">
        <v>320</v>
      </c>
      <c r="T3058" s="75" t="s">
        <v>165</v>
      </c>
      <c r="U3058" s="75" t="s">
        <v>160</v>
      </c>
      <c r="V3058" t="s">
        <v>640</v>
      </c>
      <c r="W3058" s="137" t="s">
        <v>176</v>
      </c>
      <c r="X3058">
        <v>3</v>
      </c>
      <c r="Y3058" t="str">
        <f t="shared" si="667"/>
        <v>Y</v>
      </c>
      <c r="Z3058" s="23">
        <v>100</v>
      </c>
      <c r="AA3058" s="23">
        <f t="shared" si="656"/>
        <v>159</v>
      </c>
      <c r="AB3058" s="23">
        <f t="shared" si="657"/>
        <v>59</v>
      </c>
      <c r="AC3058" s="23">
        <f t="shared" si="658"/>
        <v>159</v>
      </c>
      <c r="AD3058" s="23">
        <f t="shared" si="659"/>
        <v>59</v>
      </c>
      <c r="AE3058" s="23">
        <f t="shared" si="660"/>
        <v>0</v>
      </c>
      <c r="AF3058" s="23">
        <f t="shared" si="661"/>
        <v>-100</v>
      </c>
    </row>
    <row r="3059" spans="1:32" x14ac:dyDescent="0.25">
      <c r="A3059" s="6">
        <v>0.31250991271814565</v>
      </c>
      <c r="B3059" s="6">
        <v>0.68612553175554003</v>
      </c>
      <c r="C3059" s="3">
        <f t="shared" si="653"/>
        <v>3.1998984969859348</v>
      </c>
      <c r="D3059" s="4">
        <f t="shared" si="653"/>
        <v>1.457459245746725</v>
      </c>
      <c r="E3059" s="132">
        <v>3.2580136626379375E-2</v>
      </c>
      <c r="F3059" s="5">
        <f t="shared" si="662"/>
        <v>1.0325801366263794</v>
      </c>
      <c r="G3059" s="5">
        <f t="shared" si="663"/>
        <v>3.0989347785059715</v>
      </c>
      <c r="H3059" s="5">
        <f t="shared" si="664"/>
        <v>1.4114732542778716</v>
      </c>
      <c r="I3059">
        <v>1.73</v>
      </c>
      <c r="J3059">
        <v>2.2000000000000002</v>
      </c>
      <c r="K3059" s="5">
        <f t="shared" si="665"/>
        <v>1.7863636363636364</v>
      </c>
      <c r="L3059" s="5">
        <f t="shared" si="666"/>
        <v>2.2716763005780347</v>
      </c>
      <c r="M3059" s="24">
        <f t="shared" si="654"/>
        <v>0.55979643765903309</v>
      </c>
      <c r="N3059" s="24">
        <f t="shared" si="654"/>
        <v>0.44020356234096691</v>
      </c>
      <c r="O3059">
        <f t="shared" si="655"/>
        <v>0.55825634408286928</v>
      </c>
      <c r="P3059">
        <f t="shared" si="655"/>
        <v>1.5586551097105621</v>
      </c>
      <c r="Q3059" t="s">
        <v>322</v>
      </c>
      <c r="R3059" t="s">
        <v>363</v>
      </c>
      <c r="S3059" t="s">
        <v>320</v>
      </c>
      <c r="T3059" s="75" t="s">
        <v>170</v>
      </c>
      <c r="U3059" s="75" t="s">
        <v>160</v>
      </c>
      <c r="V3059" t="s">
        <v>640</v>
      </c>
      <c r="W3059" s="137" t="s">
        <v>172</v>
      </c>
      <c r="X3059">
        <v>5</v>
      </c>
      <c r="Y3059" t="str">
        <f t="shared" si="667"/>
        <v>Y</v>
      </c>
      <c r="Z3059" s="23">
        <v>100</v>
      </c>
      <c r="AA3059" s="23">
        <f t="shared" si="656"/>
        <v>0</v>
      </c>
      <c r="AB3059" s="23">
        <f t="shared" si="657"/>
        <v>-100</v>
      </c>
      <c r="AC3059" s="23">
        <f t="shared" si="658"/>
        <v>0</v>
      </c>
      <c r="AD3059" s="23">
        <f t="shared" si="659"/>
        <v>-100</v>
      </c>
      <c r="AE3059" s="23">
        <f t="shared" si="660"/>
        <v>0</v>
      </c>
      <c r="AF3059" s="23">
        <f t="shared" si="661"/>
        <v>-100</v>
      </c>
    </row>
    <row r="3060" spans="1:32" x14ac:dyDescent="0.25">
      <c r="A3060" s="6">
        <v>0.50277876591552717</v>
      </c>
      <c r="B3060" s="6">
        <v>0.49610402026228817</v>
      </c>
      <c r="C3060" s="3">
        <f t="shared" si="653"/>
        <v>1.9889463672537275</v>
      </c>
      <c r="D3060" s="4">
        <f t="shared" si="653"/>
        <v>2.0157063018181227</v>
      </c>
      <c r="E3060" s="132">
        <v>3.19069743563416E-2</v>
      </c>
      <c r="F3060" s="5">
        <f t="shared" si="662"/>
        <v>1.0319069743563416</v>
      </c>
      <c r="G3060" s="5">
        <f t="shared" si="663"/>
        <v>1.9274473539577976</v>
      </c>
      <c r="H3060" s="5">
        <f t="shared" si="664"/>
        <v>1.9533798606947415</v>
      </c>
      <c r="I3060">
        <v>1.63</v>
      </c>
      <c r="J3060">
        <v>2.39</v>
      </c>
      <c r="K3060" s="5">
        <f t="shared" si="665"/>
        <v>1.6820083682008367</v>
      </c>
      <c r="L3060" s="5">
        <f t="shared" si="666"/>
        <v>2.4662576687116564</v>
      </c>
      <c r="M3060" s="24">
        <f t="shared" si="654"/>
        <v>0.59452736318407962</v>
      </c>
      <c r="N3060" s="24">
        <f t="shared" si="654"/>
        <v>0.40547263681592038</v>
      </c>
      <c r="O3060">
        <f t="shared" si="655"/>
        <v>0.8456780916236063</v>
      </c>
      <c r="P3060">
        <f t="shared" si="655"/>
        <v>1.2235203444505514</v>
      </c>
      <c r="Q3060" t="s">
        <v>385</v>
      </c>
      <c r="R3060" t="s">
        <v>519</v>
      </c>
      <c r="S3060" t="s">
        <v>320</v>
      </c>
      <c r="T3060" s="75" t="s">
        <v>151</v>
      </c>
      <c r="U3060" s="75" t="s">
        <v>166</v>
      </c>
      <c r="V3060" t="s">
        <v>640</v>
      </c>
      <c r="W3060" s="137" t="s">
        <v>151</v>
      </c>
      <c r="X3060">
        <v>2</v>
      </c>
      <c r="Y3060" t="str">
        <f t="shared" si="667"/>
        <v>N</v>
      </c>
      <c r="Z3060" s="23">
        <v>100</v>
      </c>
      <c r="AA3060" s="23">
        <f t="shared" si="656"/>
        <v>239</v>
      </c>
      <c r="AB3060" s="23">
        <f t="shared" si="657"/>
        <v>139</v>
      </c>
      <c r="AC3060" s="23">
        <f t="shared" si="658"/>
        <v>0</v>
      </c>
      <c r="AD3060" s="23">
        <f t="shared" si="659"/>
        <v>-100</v>
      </c>
      <c r="AE3060" s="23">
        <f t="shared" si="660"/>
        <v>0</v>
      </c>
      <c r="AF3060" s="23">
        <f t="shared" si="661"/>
        <v>-100</v>
      </c>
    </row>
    <row r="3061" spans="1:32" x14ac:dyDescent="0.25">
      <c r="A3061" s="6">
        <v>0.43214268101281678</v>
      </c>
      <c r="B3061" s="6">
        <v>0.56711043272050743</v>
      </c>
      <c r="C3061" s="3">
        <f t="shared" si="653"/>
        <v>2.3140505299228735</v>
      </c>
      <c r="D3061" s="4">
        <f t="shared" si="653"/>
        <v>1.7633249933401176</v>
      </c>
      <c r="E3061" s="132">
        <v>3.0144167758846541E-2</v>
      </c>
      <c r="F3061" s="5">
        <f t="shared" si="662"/>
        <v>1.0301441677588465</v>
      </c>
      <c r="G3061" s="5">
        <f t="shared" si="663"/>
        <v>2.2463365831185147</v>
      </c>
      <c r="H3061" s="5">
        <f t="shared" si="664"/>
        <v>1.7117264248327098</v>
      </c>
      <c r="I3061">
        <v>2.1800000000000002</v>
      </c>
      <c r="J3061">
        <v>1.75</v>
      </c>
      <c r="K3061" s="5">
        <f t="shared" si="665"/>
        <v>2.2457142857142856</v>
      </c>
      <c r="L3061" s="5">
        <f t="shared" si="666"/>
        <v>1.8027522935779814</v>
      </c>
      <c r="M3061" s="24">
        <f t="shared" si="654"/>
        <v>0.44529262086513999</v>
      </c>
      <c r="N3061" s="24">
        <f t="shared" si="654"/>
        <v>0.55470737913486012</v>
      </c>
      <c r="O3061">
        <f t="shared" si="655"/>
        <v>0.97046899221735439</v>
      </c>
      <c r="P3061">
        <f t="shared" si="655"/>
        <v>1.0223596332988962</v>
      </c>
      <c r="Q3061" t="s">
        <v>208</v>
      </c>
      <c r="R3061" t="s">
        <v>199</v>
      </c>
      <c r="S3061" t="s">
        <v>189</v>
      </c>
      <c r="T3061" s="75" t="s">
        <v>151</v>
      </c>
      <c r="U3061" s="75" t="s">
        <v>166</v>
      </c>
      <c r="V3061" t="s">
        <v>640</v>
      </c>
      <c r="W3061" s="137" t="s">
        <v>154</v>
      </c>
      <c r="X3061">
        <v>1</v>
      </c>
      <c r="Y3061" t="str">
        <f t="shared" si="667"/>
        <v>N</v>
      </c>
      <c r="Z3061" s="23">
        <v>100</v>
      </c>
      <c r="AA3061" s="23">
        <f t="shared" si="656"/>
        <v>175</v>
      </c>
      <c r="AB3061" s="23">
        <f t="shared" si="657"/>
        <v>75</v>
      </c>
      <c r="AC3061" s="23">
        <f t="shared" si="658"/>
        <v>0</v>
      </c>
      <c r="AD3061" s="23">
        <f t="shared" si="659"/>
        <v>-100</v>
      </c>
      <c r="AE3061" s="23">
        <f t="shared" si="660"/>
        <v>175</v>
      </c>
      <c r="AF3061" s="23">
        <f t="shared" si="661"/>
        <v>75</v>
      </c>
    </row>
    <row r="3062" spans="1:32" x14ac:dyDescent="0.25">
      <c r="A3062" s="6">
        <v>0.3358808323257782</v>
      </c>
      <c r="B3062" s="6">
        <v>0.6636772254662997</v>
      </c>
      <c r="C3062" s="3">
        <f t="shared" si="653"/>
        <v>2.9772464033615291</v>
      </c>
      <c r="D3062" s="4">
        <f t="shared" si="653"/>
        <v>1.5067565401199354</v>
      </c>
      <c r="E3062" s="132">
        <v>2.5641025641025772E-2</v>
      </c>
      <c r="F3062" s="5">
        <f t="shared" si="662"/>
        <v>1.0256410256410258</v>
      </c>
      <c r="G3062" s="5">
        <f t="shared" si="663"/>
        <v>2.9028152432774905</v>
      </c>
      <c r="H3062" s="5">
        <f t="shared" si="664"/>
        <v>1.4690876266169368</v>
      </c>
      <c r="I3062">
        <v>1.95</v>
      </c>
      <c r="J3062">
        <v>1.95</v>
      </c>
      <c r="K3062" s="5">
        <f t="shared" si="665"/>
        <v>2</v>
      </c>
      <c r="L3062" s="5">
        <f t="shared" si="666"/>
        <v>2</v>
      </c>
      <c r="M3062" s="24">
        <f t="shared" si="654"/>
        <v>0.5</v>
      </c>
      <c r="N3062" s="24">
        <f t="shared" si="654"/>
        <v>0.5</v>
      </c>
      <c r="O3062">
        <f t="shared" si="655"/>
        <v>0.67176166465155651</v>
      </c>
      <c r="P3062">
        <f t="shared" si="655"/>
        <v>1.3273544509325996</v>
      </c>
      <c r="Q3062" t="s">
        <v>282</v>
      </c>
      <c r="R3062" t="s">
        <v>288</v>
      </c>
      <c r="S3062" t="s">
        <v>189</v>
      </c>
      <c r="T3062" s="75" t="s">
        <v>151</v>
      </c>
      <c r="U3062" s="75" t="s">
        <v>166</v>
      </c>
      <c r="V3062" t="s">
        <v>640</v>
      </c>
      <c r="W3062" s="137" t="s">
        <v>393</v>
      </c>
      <c r="X3062" t="s">
        <v>393</v>
      </c>
      <c r="Y3062" t="s">
        <v>393</v>
      </c>
      <c r="Z3062" s="23">
        <v>100</v>
      </c>
      <c r="AA3062" s="23">
        <f t="shared" si="656"/>
        <v>0</v>
      </c>
      <c r="AB3062" s="23">
        <f t="shared" si="657"/>
        <v>-100</v>
      </c>
      <c r="AC3062" s="23">
        <f t="shared" si="658"/>
        <v>0</v>
      </c>
      <c r="AD3062" s="23">
        <f t="shared" si="659"/>
        <v>-100</v>
      </c>
      <c r="AE3062" s="23">
        <f t="shared" si="660"/>
        <v>0</v>
      </c>
      <c r="AF3062" s="23">
        <f t="shared" si="661"/>
        <v>-100</v>
      </c>
    </row>
    <row r="3063" spans="1:32" x14ac:dyDescent="0.25">
      <c r="A3063" s="6">
        <v>0.45124290193567335</v>
      </c>
      <c r="B3063" s="6">
        <v>0.54786212618968655</v>
      </c>
      <c r="C3063" s="3">
        <f t="shared" si="653"/>
        <v>2.2161013407864183</v>
      </c>
      <c r="D3063" s="4">
        <f t="shared" si="653"/>
        <v>1.8252767479199128</v>
      </c>
      <c r="E3063" s="132">
        <v>2.876392847888054E-2</v>
      </c>
      <c r="F3063" s="5">
        <f t="shared" si="662"/>
        <v>1.0287639284788805</v>
      </c>
      <c r="G3063" s="5">
        <f t="shared" si="663"/>
        <v>2.1541398171523394</v>
      </c>
      <c r="H3063" s="5">
        <f t="shared" si="664"/>
        <v>1.7742425617690034</v>
      </c>
      <c r="I3063">
        <v>1.7</v>
      </c>
      <c r="J3063">
        <v>2.27</v>
      </c>
      <c r="K3063" s="5">
        <f t="shared" si="665"/>
        <v>1.748898678414097</v>
      </c>
      <c r="L3063" s="5">
        <f t="shared" si="666"/>
        <v>2.335294117647059</v>
      </c>
      <c r="M3063" s="24">
        <f t="shared" si="654"/>
        <v>0.5717884130982368</v>
      </c>
      <c r="N3063" s="24">
        <f t="shared" si="654"/>
        <v>0.4282115869017632</v>
      </c>
      <c r="O3063">
        <f t="shared" si="655"/>
        <v>0.7891781148390411</v>
      </c>
      <c r="P3063">
        <f t="shared" si="655"/>
        <v>1.2794192005723857</v>
      </c>
      <c r="Q3063" t="s">
        <v>187</v>
      </c>
      <c r="R3063" t="s">
        <v>218</v>
      </c>
      <c r="S3063" t="s">
        <v>189</v>
      </c>
      <c r="T3063" s="75" t="s">
        <v>151</v>
      </c>
      <c r="U3063" s="75" t="s">
        <v>166</v>
      </c>
      <c r="V3063" t="s">
        <v>640</v>
      </c>
      <c r="W3063" s="137" t="s">
        <v>447</v>
      </c>
      <c r="X3063">
        <v>6</v>
      </c>
      <c r="Y3063" t="str">
        <f t="shared" si="667"/>
        <v>Y</v>
      </c>
      <c r="Z3063" s="23">
        <v>100</v>
      </c>
      <c r="AA3063" s="23">
        <f t="shared" si="656"/>
        <v>0</v>
      </c>
      <c r="AB3063" s="23">
        <f t="shared" si="657"/>
        <v>-100</v>
      </c>
      <c r="AC3063" s="23">
        <f t="shared" si="658"/>
        <v>0</v>
      </c>
      <c r="AD3063" s="23">
        <f t="shared" si="659"/>
        <v>-100</v>
      </c>
      <c r="AE3063" s="23">
        <f t="shared" si="660"/>
        <v>0</v>
      </c>
      <c r="AF3063" s="23">
        <f t="shared" si="661"/>
        <v>-100</v>
      </c>
    </row>
    <row r="3064" spans="1:32" x14ac:dyDescent="0.25">
      <c r="A3064" s="6">
        <v>0.26243540409215627</v>
      </c>
      <c r="B3064" s="6">
        <v>0.73699890875734386</v>
      </c>
      <c r="C3064" s="3">
        <f t="shared" si="653"/>
        <v>3.8104614865486752</v>
      </c>
      <c r="D3064" s="4">
        <f t="shared" si="653"/>
        <v>1.3568541121534401</v>
      </c>
      <c r="E3064" s="132">
        <v>3.9610146195176998E-2</v>
      </c>
      <c r="F3064" s="5">
        <f t="shared" si="662"/>
        <v>1.039610146195177</v>
      </c>
      <c r="G3064" s="5">
        <f t="shared" si="663"/>
        <v>3.6652792400058947</v>
      </c>
      <c r="H3064" s="5">
        <f t="shared" si="664"/>
        <v>1.3051566658129783</v>
      </c>
      <c r="I3064">
        <v>1.51</v>
      </c>
      <c r="J3064">
        <v>2.65</v>
      </c>
      <c r="K3064" s="5">
        <f t="shared" si="665"/>
        <v>1.5698113207547173</v>
      </c>
      <c r="L3064" s="5">
        <f t="shared" si="666"/>
        <v>2.7549668874172188</v>
      </c>
      <c r="M3064" s="24">
        <f t="shared" si="654"/>
        <v>0.63701923076923062</v>
      </c>
      <c r="N3064" s="24">
        <f t="shared" si="654"/>
        <v>0.36298076923076922</v>
      </c>
      <c r="O3064">
        <f t="shared" si="655"/>
        <v>0.41197406831070571</v>
      </c>
      <c r="P3064">
        <f t="shared" si="655"/>
        <v>2.0304075896891063</v>
      </c>
      <c r="Q3064" t="s">
        <v>196</v>
      </c>
      <c r="R3064" t="s">
        <v>283</v>
      </c>
      <c r="S3064" t="s">
        <v>189</v>
      </c>
      <c r="T3064" s="75" t="s">
        <v>154</v>
      </c>
      <c r="U3064" s="75" t="s">
        <v>160</v>
      </c>
      <c r="V3064" t="s">
        <v>640</v>
      </c>
      <c r="W3064" s="137" t="s">
        <v>162</v>
      </c>
      <c r="X3064">
        <v>3</v>
      </c>
      <c r="Y3064" t="str">
        <f t="shared" si="667"/>
        <v>Y</v>
      </c>
      <c r="Z3064" s="23">
        <v>100</v>
      </c>
      <c r="AA3064" s="23">
        <f t="shared" si="656"/>
        <v>0</v>
      </c>
      <c r="AB3064" s="23">
        <f t="shared" si="657"/>
        <v>-100</v>
      </c>
      <c r="AC3064" s="23">
        <f t="shared" si="658"/>
        <v>0</v>
      </c>
      <c r="AD3064" s="23">
        <f t="shared" si="659"/>
        <v>-100</v>
      </c>
      <c r="AE3064" s="23">
        <f t="shared" si="660"/>
        <v>0</v>
      </c>
      <c r="AF3064" s="23">
        <f t="shared" si="661"/>
        <v>-100</v>
      </c>
    </row>
    <row r="3065" spans="1:32" x14ac:dyDescent="0.25">
      <c r="A3065" s="6">
        <v>0.66890443971286218</v>
      </c>
      <c r="B3065" s="6">
        <v>0.29121198000077214</v>
      </c>
      <c r="C3065" s="3">
        <f t="shared" si="653"/>
        <v>1.4949818548509946</v>
      </c>
      <c r="D3065" s="4">
        <f t="shared" si="653"/>
        <v>3.433924662018879</v>
      </c>
      <c r="E3065" s="132">
        <v>3.0955087366835166E-2</v>
      </c>
      <c r="F3065" s="5">
        <f t="shared" si="662"/>
        <v>1.0309550873668352</v>
      </c>
      <c r="G3065" s="5">
        <f t="shared" si="663"/>
        <v>1.4500940663373914</v>
      </c>
      <c r="H3065" s="5">
        <f t="shared" si="664"/>
        <v>3.3308188728080039</v>
      </c>
      <c r="I3065">
        <v>1.81</v>
      </c>
      <c r="J3065">
        <v>2.09</v>
      </c>
      <c r="K3065" s="5">
        <f t="shared" si="665"/>
        <v>1.8660287081339717</v>
      </c>
      <c r="L3065" s="5">
        <f t="shared" si="666"/>
        <v>2.1546961325966851</v>
      </c>
      <c r="M3065" s="24">
        <f t="shared" si="654"/>
        <v>0.53589743589743577</v>
      </c>
      <c r="N3065" s="24">
        <f t="shared" si="654"/>
        <v>0.46410256410256412</v>
      </c>
      <c r="O3065">
        <f t="shared" si="655"/>
        <v>1.2481948875024704</v>
      </c>
      <c r="P3065">
        <f t="shared" si="655"/>
        <v>0.62747332707348702</v>
      </c>
      <c r="Q3065" t="s">
        <v>195</v>
      </c>
      <c r="R3065" t="s">
        <v>188</v>
      </c>
      <c r="S3065" t="s">
        <v>189</v>
      </c>
      <c r="T3065" s="75" t="s">
        <v>165</v>
      </c>
      <c r="U3065" s="75" t="s">
        <v>160</v>
      </c>
      <c r="V3065" t="s">
        <v>640</v>
      </c>
      <c r="W3065" s="137" t="s">
        <v>151</v>
      </c>
      <c r="X3065">
        <v>2</v>
      </c>
      <c r="Y3065" t="str">
        <f t="shared" si="667"/>
        <v>N</v>
      </c>
      <c r="Z3065" s="23">
        <v>100</v>
      </c>
      <c r="AA3065" s="23">
        <f t="shared" si="656"/>
        <v>0</v>
      </c>
      <c r="AB3065" s="23">
        <f t="shared" si="657"/>
        <v>-100</v>
      </c>
      <c r="AC3065" s="23">
        <f t="shared" si="658"/>
        <v>0</v>
      </c>
      <c r="AD3065" s="23">
        <f t="shared" si="659"/>
        <v>-100</v>
      </c>
      <c r="AE3065" s="23">
        <f t="shared" si="660"/>
        <v>0</v>
      </c>
      <c r="AF3065" s="23">
        <f t="shared" si="661"/>
        <v>-100</v>
      </c>
    </row>
    <row r="3066" spans="1:32" x14ac:dyDescent="0.25">
      <c r="A3066" s="6">
        <v>0.63331576915646204</v>
      </c>
      <c r="B3066" s="6">
        <v>0.36128247801199409</v>
      </c>
      <c r="C3066" s="3">
        <f t="shared" ref="C3066:D3112" si="668">(100%/A3066)</f>
        <v>1.5789911584420817</v>
      </c>
      <c r="D3066" s="4">
        <f t="shared" si="668"/>
        <v>2.7679172416626341</v>
      </c>
      <c r="E3066" s="132">
        <v>3.3255418614534626E-2</v>
      </c>
      <c r="F3066" s="5">
        <f t="shared" si="662"/>
        <v>1.0332554186145346</v>
      </c>
      <c r="G3066" s="5">
        <f t="shared" si="663"/>
        <v>1.5281711859390101</v>
      </c>
      <c r="H3066" s="5">
        <f t="shared" si="664"/>
        <v>2.6788315761983252</v>
      </c>
      <c r="I3066">
        <v>1.81</v>
      </c>
      <c r="J3066">
        <v>2.08</v>
      </c>
      <c r="K3066" s="5">
        <f t="shared" si="665"/>
        <v>1.8701923076923077</v>
      </c>
      <c r="L3066" s="5">
        <f t="shared" si="666"/>
        <v>2.1491712707182322</v>
      </c>
      <c r="M3066" s="24">
        <f t="shared" ref="M3066:N3112" si="669">(1/K3066)</f>
        <v>0.53470437017994854</v>
      </c>
      <c r="N3066" s="24">
        <f t="shared" si="669"/>
        <v>0.46529562982005135</v>
      </c>
      <c r="O3066">
        <f t="shared" ref="O3066:P3112" si="670">(I3066/G3066)</f>
        <v>1.1844222798166526</v>
      </c>
      <c r="P3066">
        <f t="shared" si="670"/>
        <v>0.77645792235726907</v>
      </c>
      <c r="Q3066" t="s">
        <v>198</v>
      </c>
      <c r="R3066" t="s">
        <v>205</v>
      </c>
      <c r="S3066" t="s">
        <v>202</v>
      </c>
      <c r="T3066" s="75" t="s">
        <v>162</v>
      </c>
      <c r="U3066" s="75" t="s">
        <v>160</v>
      </c>
      <c r="V3066" t="s">
        <v>640</v>
      </c>
      <c r="W3066" s="137" t="s">
        <v>170</v>
      </c>
      <c r="X3066">
        <v>2</v>
      </c>
      <c r="Y3066" t="str">
        <f t="shared" si="667"/>
        <v>N</v>
      </c>
      <c r="Z3066" s="23">
        <v>100</v>
      </c>
      <c r="AA3066" s="23">
        <f t="shared" si="656"/>
        <v>0</v>
      </c>
      <c r="AB3066" s="23">
        <f t="shared" si="657"/>
        <v>-100</v>
      </c>
      <c r="AC3066" s="23">
        <f t="shared" si="658"/>
        <v>0</v>
      </c>
      <c r="AD3066" s="23">
        <f t="shared" si="659"/>
        <v>-100</v>
      </c>
      <c r="AE3066" s="23">
        <f t="shared" si="660"/>
        <v>0</v>
      </c>
      <c r="AF3066" s="23">
        <f t="shared" si="661"/>
        <v>-100</v>
      </c>
    </row>
    <row r="3067" spans="1:32" x14ac:dyDescent="0.25">
      <c r="A3067" s="6">
        <v>0.51389701429322776</v>
      </c>
      <c r="B3067" s="6">
        <v>0.47633536496453921</v>
      </c>
      <c r="C3067" s="3">
        <f t="shared" si="668"/>
        <v>1.9459151779181258</v>
      </c>
      <c r="D3067" s="4">
        <f t="shared" si="668"/>
        <v>2.0993612348611674</v>
      </c>
      <c r="E3067" s="132">
        <v>4.4889540248602255E-2</v>
      </c>
      <c r="F3067" s="5">
        <f t="shared" si="662"/>
        <v>1.0448895402486023</v>
      </c>
      <c r="G3067" s="5">
        <f t="shared" si="663"/>
        <v>1.8623166401447082</v>
      </c>
      <c r="H3067" s="5">
        <f t="shared" si="664"/>
        <v>2.0091704950570022</v>
      </c>
      <c r="I3067">
        <v>1.78</v>
      </c>
      <c r="J3067">
        <v>2.0699999999999998</v>
      </c>
      <c r="K3067" s="5">
        <f t="shared" si="665"/>
        <v>1.8599033816425121</v>
      </c>
      <c r="L3067" s="5">
        <f t="shared" si="666"/>
        <v>2.1629213483146064</v>
      </c>
      <c r="M3067" s="24">
        <f t="shared" si="669"/>
        <v>0.53766233766233762</v>
      </c>
      <c r="N3067" s="24">
        <f t="shared" si="669"/>
        <v>0.46233766233766244</v>
      </c>
      <c r="O3067">
        <f t="shared" si="670"/>
        <v>0.95579879469996476</v>
      </c>
      <c r="P3067">
        <f t="shared" si="670"/>
        <v>1.0302759298390314</v>
      </c>
      <c r="Q3067" t="s">
        <v>402</v>
      </c>
      <c r="R3067" t="s">
        <v>401</v>
      </c>
      <c r="S3067" t="s">
        <v>135</v>
      </c>
      <c r="T3067" s="75" t="s">
        <v>170</v>
      </c>
      <c r="U3067" s="75" t="s">
        <v>160</v>
      </c>
      <c r="V3067" t="s">
        <v>640</v>
      </c>
      <c r="W3067" s="137" t="s">
        <v>162</v>
      </c>
      <c r="X3067">
        <v>3</v>
      </c>
      <c r="Y3067" t="str">
        <f t="shared" si="667"/>
        <v>Y</v>
      </c>
      <c r="Z3067" s="23">
        <v>100</v>
      </c>
      <c r="AA3067" s="23">
        <f t="shared" si="656"/>
        <v>0</v>
      </c>
      <c r="AB3067" s="23">
        <f t="shared" si="657"/>
        <v>-100</v>
      </c>
      <c r="AC3067" s="23">
        <f t="shared" si="658"/>
        <v>178</v>
      </c>
      <c r="AD3067" s="23">
        <f t="shared" si="659"/>
        <v>78</v>
      </c>
      <c r="AE3067" s="23">
        <f t="shared" si="660"/>
        <v>0</v>
      </c>
      <c r="AF3067" s="23">
        <f t="shared" si="661"/>
        <v>-100</v>
      </c>
    </row>
    <row r="3068" spans="1:32" x14ac:dyDescent="0.25">
      <c r="A3068" s="6">
        <v>0.51796447006526991</v>
      </c>
      <c r="B3068" s="6">
        <v>0.47863492747111114</v>
      </c>
      <c r="C3068" s="3">
        <f t="shared" si="668"/>
        <v>1.9306343538852919</v>
      </c>
      <c r="D3068" s="4">
        <f t="shared" si="668"/>
        <v>2.0892750248786571</v>
      </c>
      <c r="E3068" s="132">
        <v>3.4777303233679113E-2</v>
      </c>
      <c r="F3068" s="5">
        <f t="shared" si="662"/>
        <v>1.0347773032336791</v>
      </c>
      <c r="G3068" s="5">
        <f t="shared" si="663"/>
        <v>1.8657486474162697</v>
      </c>
      <c r="H3068" s="5">
        <f t="shared" si="664"/>
        <v>2.0190576449151645</v>
      </c>
      <c r="I3068">
        <v>1.49</v>
      </c>
      <c r="J3068">
        <v>2.75</v>
      </c>
      <c r="K3068" s="5">
        <f t="shared" si="665"/>
        <v>1.541818181818182</v>
      </c>
      <c r="L3068" s="5">
        <f t="shared" si="666"/>
        <v>2.8456375838926178</v>
      </c>
      <c r="M3068" s="24">
        <f t="shared" si="669"/>
        <v>0.6485849056603773</v>
      </c>
      <c r="N3068" s="24">
        <f t="shared" si="669"/>
        <v>0.35141509433962259</v>
      </c>
      <c r="O3068">
        <f t="shared" si="670"/>
        <v>0.79860703748245254</v>
      </c>
      <c r="P3068">
        <f t="shared" si="670"/>
        <v>1.362021538575511</v>
      </c>
      <c r="Q3068" t="s">
        <v>88</v>
      </c>
      <c r="R3068" t="s">
        <v>95</v>
      </c>
      <c r="S3068" t="s">
        <v>138</v>
      </c>
      <c r="T3068" s="75" t="s">
        <v>155</v>
      </c>
      <c r="U3068" s="75" t="s">
        <v>161</v>
      </c>
      <c r="V3068" t="s">
        <v>640</v>
      </c>
      <c r="W3068" s="137" t="s">
        <v>178</v>
      </c>
      <c r="X3068">
        <v>4</v>
      </c>
      <c r="Y3068" t="str">
        <f t="shared" si="667"/>
        <v>Y</v>
      </c>
      <c r="Z3068" s="23">
        <v>100</v>
      </c>
      <c r="AA3068" s="23">
        <f t="shared" si="656"/>
        <v>0</v>
      </c>
      <c r="AB3068" s="23">
        <f t="shared" si="657"/>
        <v>-100</v>
      </c>
      <c r="AC3068" s="23">
        <f t="shared" si="658"/>
        <v>149</v>
      </c>
      <c r="AD3068" s="23">
        <f t="shared" si="659"/>
        <v>49</v>
      </c>
      <c r="AE3068" s="23">
        <f t="shared" si="660"/>
        <v>0</v>
      </c>
      <c r="AF3068" s="23">
        <f t="shared" si="661"/>
        <v>-100</v>
      </c>
    </row>
    <row r="3069" spans="1:32" x14ac:dyDescent="0.25">
      <c r="A3069" s="6">
        <v>0.51168446899273212</v>
      </c>
      <c r="B3069" s="6">
        <v>0.48717762414223209</v>
      </c>
      <c r="C3069" s="3">
        <f t="shared" si="668"/>
        <v>1.9543293975065008</v>
      </c>
      <c r="D3069" s="4">
        <f t="shared" si="668"/>
        <v>2.052639428505544</v>
      </c>
      <c r="E3069" s="132">
        <v>2.6419837134403323E-2</v>
      </c>
      <c r="F3069" s="5">
        <f t="shared" si="662"/>
        <v>1.0264198371344033</v>
      </c>
      <c r="G3069" s="5">
        <f t="shared" si="663"/>
        <v>1.9040253576574178</v>
      </c>
      <c r="H3069" s="5">
        <f t="shared" si="664"/>
        <v>1.9998049085218172</v>
      </c>
      <c r="I3069">
        <v>1.81</v>
      </c>
      <c r="J3069">
        <v>2.11</v>
      </c>
      <c r="K3069" s="5">
        <f t="shared" si="665"/>
        <v>1.85781990521327</v>
      </c>
      <c r="L3069" s="5">
        <f t="shared" si="666"/>
        <v>2.165745856353591</v>
      </c>
      <c r="M3069" s="24">
        <f t="shared" si="669"/>
        <v>0.53826530612244905</v>
      </c>
      <c r="N3069" s="24">
        <f t="shared" si="669"/>
        <v>0.46173469387755106</v>
      </c>
      <c r="O3069">
        <f t="shared" si="670"/>
        <v>0.95061759168318005</v>
      </c>
      <c r="P3069">
        <f t="shared" si="670"/>
        <v>1.0551029207942262</v>
      </c>
      <c r="Q3069" t="s">
        <v>91</v>
      </c>
      <c r="R3069" t="s">
        <v>82</v>
      </c>
      <c r="S3069" t="s">
        <v>138</v>
      </c>
      <c r="T3069" s="75" t="s">
        <v>151</v>
      </c>
      <c r="U3069" s="75" t="s">
        <v>166</v>
      </c>
      <c r="V3069" t="s">
        <v>640</v>
      </c>
      <c r="W3069" s="137" t="s">
        <v>155</v>
      </c>
      <c r="X3069">
        <v>3</v>
      </c>
      <c r="Y3069" t="str">
        <f t="shared" si="667"/>
        <v>Y</v>
      </c>
      <c r="Z3069" s="23">
        <v>100</v>
      </c>
      <c r="AA3069" s="23">
        <f t="shared" si="656"/>
        <v>0</v>
      </c>
      <c r="AB3069" s="23">
        <f t="shared" si="657"/>
        <v>-100</v>
      </c>
      <c r="AC3069" s="23">
        <f t="shared" si="658"/>
        <v>181</v>
      </c>
      <c r="AD3069" s="23">
        <f t="shared" si="659"/>
        <v>81</v>
      </c>
      <c r="AE3069" s="23">
        <f t="shared" si="660"/>
        <v>0</v>
      </c>
      <c r="AF3069" s="23">
        <f t="shared" si="661"/>
        <v>-100</v>
      </c>
    </row>
    <row r="3070" spans="1:32" x14ac:dyDescent="0.25">
      <c r="A3070" s="6">
        <v>0.18971491275036453</v>
      </c>
      <c r="B3070" s="6">
        <v>0.8102335679513839</v>
      </c>
      <c r="C3070" s="3">
        <f t="shared" si="668"/>
        <v>5.2710669156295857</v>
      </c>
      <c r="D3070" s="4">
        <f t="shared" si="668"/>
        <v>1.2342120094189959</v>
      </c>
      <c r="E3070" s="132">
        <v>2.3632327980154022E-2</v>
      </c>
      <c r="F3070" s="5">
        <f t="shared" si="662"/>
        <v>1.023632327980154</v>
      </c>
      <c r="G3070" s="5">
        <f t="shared" si="663"/>
        <v>5.1493751921947704</v>
      </c>
      <c r="H3070" s="5">
        <f t="shared" si="664"/>
        <v>1.205718084201542</v>
      </c>
      <c r="I3070">
        <v>1.85</v>
      </c>
      <c r="J3070">
        <v>2.0699999999999998</v>
      </c>
      <c r="K3070" s="5">
        <f t="shared" si="665"/>
        <v>1.893719806763285</v>
      </c>
      <c r="L3070" s="5">
        <f t="shared" si="666"/>
        <v>2.1189189189189186</v>
      </c>
      <c r="M3070" s="24">
        <f t="shared" si="669"/>
        <v>0.52806122448979598</v>
      </c>
      <c r="N3070" s="24">
        <f t="shared" si="669"/>
        <v>0.47193877551020413</v>
      </c>
      <c r="O3070">
        <f t="shared" si="670"/>
        <v>0.35926688791373379</v>
      </c>
      <c r="P3070">
        <f t="shared" si="670"/>
        <v>1.7168192358753644</v>
      </c>
      <c r="Q3070" t="s">
        <v>92</v>
      </c>
      <c r="R3070" t="s">
        <v>93</v>
      </c>
      <c r="S3070" t="s">
        <v>138</v>
      </c>
      <c r="T3070" s="75" t="s">
        <v>151</v>
      </c>
      <c r="U3070" s="75" t="s">
        <v>166</v>
      </c>
      <c r="V3070" t="s">
        <v>640</v>
      </c>
      <c r="W3070" s="137" t="s">
        <v>153</v>
      </c>
      <c r="X3070">
        <v>2</v>
      </c>
      <c r="Y3070" t="str">
        <f t="shared" si="667"/>
        <v>N</v>
      </c>
      <c r="Z3070" s="23">
        <v>100</v>
      </c>
      <c r="AA3070" s="23">
        <f t="shared" si="656"/>
        <v>206.99999999999997</v>
      </c>
      <c r="AB3070" s="23">
        <f t="shared" si="657"/>
        <v>106.99999999999997</v>
      </c>
      <c r="AC3070" s="23">
        <f t="shared" si="658"/>
        <v>0</v>
      </c>
      <c r="AD3070" s="23">
        <f t="shared" si="659"/>
        <v>-100</v>
      </c>
      <c r="AE3070" s="23">
        <f t="shared" si="660"/>
        <v>206.99999999999997</v>
      </c>
      <c r="AF3070" s="23">
        <f t="shared" si="661"/>
        <v>106.99999999999997</v>
      </c>
    </row>
    <row r="3071" spans="1:32" x14ac:dyDescent="0.25">
      <c r="A3071" s="6">
        <v>0.51812844950662462</v>
      </c>
      <c r="B3071" s="6">
        <v>0.47865364922319575</v>
      </c>
      <c r="C3071" s="3">
        <f t="shared" si="668"/>
        <v>1.9300233387149963</v>
      </c>
      <c r="D3071" s="4">
        <f t="shared" si="668"/>
        <v>2.0891933063142716</v>
      </c>
      <c r="E3071" s="132">
        <v>2.2564236337550447E-2</v>
      </c>
      <c r="F3071" s="5">
        <f t="shared" si="662"/>
        <v>1.0225642363375504</v>
      </c>
      <c r="G3071" s="5">
        <f t="shared" si="663"/>
        <v>1.8874348135112089</v>
      </c>
      <c r="H3071" s="5">
        <f t="shared" si="664"/>
        <v>2.0430924846315714</v>
      </c>
      <c r="I3071">
        <v>1.87</v>
      </c>
      <c r="J3071">
        <v>2.0499999999999998</v>
      </c>
      <c r="K3071" s="5">
        <f t="shared" si="665"/>
        <v>1.9121951219512194</v>
      </c>
      <c r="L3071" s="5">
        <f t="shared" si="666"/>
        <v>2.0962566844919781</v>
      </c>
      <c r="M3071" s="24">
        <f t="shared" si="669"/>
        <v>0.52295918367346939</v>
      </c>
      <c r="N3071" s="24">
        <f t="shared" si="669"/>
        <v>0.47704081632653073</v>
      </c>
      <c r="O3071">
        <f t="shared" si="670"/>
        <v>0.99076269369071635</v>
      </c>
      <c r="P3071">
        <f t="shared" si="670"/>
        <v>1.003380911740603</v>
      </c>
      <c r="Q3071" t="s">
        <v>85</v>
      </c>
      <c r="R3071" t="s">
        <v>90</v>
      </c>
      <c r="S3071" t="s">
        <v>138</v>
      </c>
      <c r="T3071" s="75" t="s">
        <v>162</v>
      </c>
      <c r="U3071" s="75" t="s">
        <v>160</v>
      </c>
      <c r="V3071" t="s">
        <v>640</v>
      </c>
      <c r="W3071" s="137" t="s">
        <v>151</v>
      </c>
      <c r="X3071">
        <v>2</v>
      </c>
      <c r="Y3071" t="str">
        <f t="shared" si="667"/>
        <v>N</v>
      </c>
      <c r="Z3071" s="23">
        <v>100</v>
      </c>
      <c r="AA3071" s="23">
        <f t="shared" si="656"/>
        <v>204.99999999999997</v>
      </c>
      <c r="AB3071" s="23">
        <f t="shared" si="657"/>
        <v>104.99999999999997</v>
      </c>
      <c r="AC3071" s="23">
        <f t="shared" si="658"/>
        <v>0</v>
      </c>
      <c r="AD3071" s="23">
        <f t="shared" si="659"/>
        <v>-100</v>
      </c>
      <c r="AE3071" s="23">
        <f t="shared" si="660"/>
        <v>0</v>
      </c>
      <c r="AF3071" s="23">
        <f t="shared" si="661"/>
        <v>-100</v>
      </c>
    </row>
    <row r="3072" spans="1:32" x14ac:dyDescent="0.25">
      <c r="A3072" s="6">
        <v>0.54769527817347197</v>
      </c>
      <c r="B3072" s="6">
        <v>0.44904929965449331</v>
      </c>
      <c r="C3072" s="3">
        <f t="shared" si="668"/>
        <v>1.8258327939852517</v>
      </c>
      <c r="D3072" s="4">
        <f t="shared" si="668"/>
        <v>2.226926978328255</v>
      </c>
      <c r="E3072" s="132">
        <v>2.9789419619928204E-2</v>
      </c>
      <c r="F3072" s="5">
        <f t="shared" si="662"/>
        <v>1.0297894196199282</v>
      </c>
      <c r="G3072" s="5">
        <f t="shared" si="663"/>
        <v>1.7730156857303165</v>
      </c>
      <c r="H3072" s="5">
        <f t="shared" si="664"/>
        <v>2.1625071455387093</v>
      </c>
      <c r="I3072">
        <v>2.36</v>
      </c>
      <c r="J3072">
        <v>1.65</v>
      </c>
      <c r="K3072" s="5">
        <f t="shared" si="665"/>
        <v>2.4303030303030306</v>
      </c>
      <c r="L3072" s="5">
        <f t="shared" si="666"/>
        <v>1.6991525423728815</v>
      </c>
      <c r="M3072" s="24">
        <f t="shared" si="669"/>
        <v>0.41147132169576056</v>
      </c>
      <c r="N3072" s="24">
        <f t="shared" si="669"/>
        <v>0.58852867830423938</v>
      </c>
      <c r="O3072">
        <f t="shared" si="670"/>
        <v>1.3310654942276501</v>
      </c>
      <c r="P3072">
        <f t="shared" si="670"/>
        <v>0.76300325915869427</v>
      </c>
      <c r="Q3072" t="s">
        <v>29</v>
      </c>
      <c r="R3072" t="s">
        <v>32</v>
      </c>
      <c r="S3072" t="s">
        <v>138</v>
      </c>
      <c r="T3072" s="75" t="s">
        <v>162</v>
      </c>
      <c r="U3072" s="75" t="s">
        <v>160</v>
      </c>
      <c r="V3072" t="s">
        <v>640</v>
      </c>
      <c r="W3072" s="137" t="s">
        <v>154</v>
      </c>
      <c r="X3072">
        <v>1</v>
      </c>
      <c r="Y3072" t="str">
        <f t="shared" si="667"/>
        <v>N</v>
      </c>
      <c r="Z3072" s="23">
        <v>100</v>
      </c>
      <c r="AA3072" s="23">
        <f t="shared" si="656"/>
        <v>0</v>
      </c>
      <c r="AB3072" s="23">
        <f t="shared" si="657"/>
        <v>-100</v>
      </c>
      <c r="AC3072" s="23">
        <f t="shared" si="658"/>
        <v>0</v>
      </c>
      <c r="AD3072" s="23">
        <f t="shared" si="659"/>
        <v>-100</v>
      </c>
      <c r="AE3072" s="23">
        <f t="shared" si="660"/>
        <v>0</v>
      </c>
      <c r="AF3072" s="23">
        <f t="shared" si="661"/>
        <v>-100</v>
      </c>
    </row>
    <row r="3073" spans="1:32" x14ac:dyDescent="0.25">
      <c r="A3073" s="6">
        <v>0.61593677557791893</v>
      </c>
      <c r="B3073" s="6">
        <v>0.36738227318989464</v>
      </c>
      <c r="C3073" s="3">
        <f t="shared" si="668"/>
        <v>1.6235432590653864</v>
      </c>
      <c r="D3073" s="4">
        <f t="shared" si="668"/>
        <v>2.7219604019465424</v>
      </c>
      <c r="E3073" s="132">
        <v>3.2492411802756749E-2</v>
      </c>
      <c r="F3073" s="5">
        <f t="shared" si="662"/>
        <v>1.0324924118027567</v>
      </c>
      <c r="G3073" s="5">
        <f t="shared" si="663"/>
        <v>1.57245054831022</v>
      </c>
      <c r="H3073" s="5">
        <f t="shared" si="664"/>
        <v>2.6363006360443206</v>
      </c>
      <c r="I3073">
        <v>1.54</v>
      </c>
      <c r="J3073">
        <v>2.61</v>
      </c>
      <c r="K3073" s="5">
        <f t="shared" si="665"/>
        <v>1.5900383141762455</v>
      </c>
      <c r="L3073" s="5">
        <f t="shared" si="666"/>
        <v>2.6948051948051952</v>
      </c>
      <c r="M3073" s="24">
        <f t="shared" si="669"/>
        <v>0.62891566265060228</v>
      </c>
      <c r="N3073" s="24">
        <f t="shared" si="669"/>
        <v>0.37108433734939755</v>
      </c>
      <c r="O3073">
        <f t="shared" si="670"/>
        <v>0.97936307227906672</v>
      </c>
      <c r="P3073">
        <f t="shared" si="670"/>
        <v>0.99002365827146943</v>
      </c>
      <c r="Q3073" t="s">
        <v>83</v>
      </c>
      <c r="R3073" t="s">
        <v>31</v>
      </c>
      <c r="S3073" t="s">
        <v>138</v>
      </c>
      <c r="T3073" s="75" t="s">
        <v>165</v>
      </c>
      <c r="U3073" s="75" t="s">
        <v>160</v>
      </c>
      <c r="V3073" t="s">
        <v>640</v>
      </c>
      <c r="W3073" s="137" t="s">
        <v>152</v>
      </c>
      <c r="X3073">
        <v>1</v>
      </c>
      <c r="Y3073" t="str">
        <f t="shared" si="667"/>
        <v>N</v>
      </c>
      <c r="Z3073" s="23">
        <v>100</v>
      </c>
      <c r="AA3073" s="23">
        <f t="shared" si="656"/>
        <v>0</v>
      </c>
      <c r="AB3073" s="23">
        <f t="shared" si="657"/>
        <v>-100</v>
      </c>
      <c r="AC3073" s="23">
        <f t="shared" si="658"/>
        <v>0</v>
      </c>
      <c r="AD3073" s="23">
        <f t="shared" si="659"/>
        <v>-100</v>
      </c>
      <c r="AE3073" s="23">
        <f t="shared" si="660"/>
        <v>0</v>
      </c>
      <c r="AF3073" s="23">
        <f t="shared" si="661"/>
        <v>-100</v>
      </c>
    </row>
    <row r="3074" spans="1:32" x14ac:dyDescent="0.25">
      <c r="A3074" s="6">
        <v>0.46359326872685136</v>
      </c>
      <c r="B3074" s="6">
        <v>0.53141021964798218</v>
      </c>
      <c r="C3074" s="3">
        <f t="shared" si="668"/>
        <v>2.1570632437055486</v>
      </c>
      <c r="D3074" s="4">
        <f t="shared" si="668"/>
        <v>1.8817854136535461</v>
      </c>
      <c r="E3074" s="132">
        <v>2.8485132531375301E-2</v>
      </c>
      <c r="F3074" s="5">
        <f t="shared" si="662"/>
        <v>1.0284851325313753</v>
      </c>
      <c r="G3074" s="5">
        <f t="shared" si="663"/>
        <v>2.0973207832343115</v>
      </c>
      <c r="H3074" s="5">
        <f t="shared" si="664"/>
        <v>1.8296671037159011</v>
      </c>
      <c r="I3074">
        <v>1.73</v>
      </c>
      <c r="J3074">
        <v>2.2200000000000002</v>
      </c>
      <c r="K3074" s="5">
        <f t="shared" si="665"/>
        <v>1.7792792792792793</v>
      </c>
      <c r="L3074" s="5">
        <f t="shared" si="666"/>
        <v>2.2832369942196533</v>
      </c>
      <c r="M3074" s="24">
        <f t="shared" si="669"/>
        <v>0.5620253164556962</v>
      </c>
      <c r="N3074" s="24">
        <f t="shared" si="669"/>
        <v>0.43797468354430374</v>
      </c>
      <c r="O3074">
        <f t="shared" si="670"/>
        <v>0.82486189705903723</v>
      </c>
      <c r="P3074">
        <f t="shared" si="670"/>
        <v>1.2133354726066647</v>
      </c>
      <c r="Q3074" t="s">
        <v>28</v>
      </c>
      <c r="R3074" t="s">
        <v>17</v>
      </c>
      <c r="S3074" t="s">
        <v>138</v>
      </c>
      <c r="T3074" s="75" t="s">
        <v>162</v>
      </c>
      <c r="U3074" s="75" t="s">
        <v>160</v>
      </c>
      <c r="V3074" t="s">
        <v>640</v>
      </c>
      <c r="W3074" s="137" t="s">
        <v>154</v>
      </c>
      <c r="X3074">
        <v>1</v>
      </c>
      <c r="Y3074" t="str">
        <f t="shared" si="667"/>
        <v>N</v>
      </c>
      <c r="Z3074" s="23">
        <v>100</v>
      </c>
      <c r="AA3074" s="23">
        <f t="shared" si="656"/>
        <v>222.00000000000003</v>
      </c>
      <c r="AB3074" s="23">
        <f t="shared" si="657"/>
        <v>122.00000000000003</v>
      </c>
      <c r="AC3074" s="23">
        <f t="shared" si="658"/>
        <v>0</v>
      </c>
      <c r="AD3074" s="23">
        <f t="shared" si="659"/>
        <v>-100</v>
      </c>
      <c r="AE3074" s="23">
        <f t="shared" si="660"/>
        <v>222.00000000000003</v>
      </c>
      <c r="AF3074" s="23">
        <f t="shared" si="661"/>
        <v>122.00000000000003</v>
      </c>
    </row>
    <row r="3075" spans="1:32" x14ac:dyDescent="0.25">
      <c r="A3075" s="6">
        <v>0</v>
      </c>
      <c r="B3075" s="6">
        <v>1</v>
      </c>
      <c r="C3075" s="3" t="e">
        <f t="shared" si="668"/>
        <v>#DIV/0!</v>
      </c>
      <c r="D3075" s="4">
        <f t="shared" si="668"/>
        <v>1</v>
      </c>
      <c r="E3075" s="132">
        <v>5.4184549356223188E-2</v>
      </c>
      <c r="F3075" s="5">
        <f t="shared" si="662"/>
        <v>1.0541845493562232</v>
      </c>
      <c r="G3075" s="5" t="e">
        <f t="shared" si="663"/>
        <v>#DIV/0!</v>
      </c>
      <c r="H3075" s="5">
        <f t="shared" si="664"/>
        <v>0.94860050890585246</v>
      </c>
      <c r="I3075">
        <v>2.33</v>
      </c>
      <c r="J3075">
        <v>1.6</v>
      </c>
      <c r="K3075" s="5">
        <f t="shared" si="665"/>
        <v>2.4562500000000003</v>
      </c>
      <c r="L3075" s="5">
        <f t="shared" si="666"/>
        <v>1.6866952789699572</v>
      </c>
      <c r="M3075" s="24">
        <f t="shared" si="669"/>
        <v>0.40712468193384221</v>
      </c>
      <c r="N3075" s="24">
        <f t="shared" si="669"/>
        <v>0.59287531806615767</v>
      </c>
      <c r="O3075" t="e">
        <f t="shared" si="670"/>
        <v>#DIV/0!</v>
      </c>
      <c r="P3075">
        <f t="shared" si="670"/>
        <v>1.6866952789699572</v>
      </c>
      <c r="Q3075" t="s">
        <v>577</v>
      </c>
      <c r="R3075" t="s">
        <v>574</v>
      </c>
      <c r="S3075" t="s">
        <v>370</v>
      </c>
      <c r="T3075" s="75" t="s">
        <v>149</v>
      </c>
      <c r="U3075" s="75" t="s">
        <v>166</v>
      </c>
      <c r="V3075" t="s">
        <v>640</v>
      </c>
      <c r="W3075" s="137" t="s">
        <v>162</v>
      </c>
      <c r="X3075">
        <v>3</v>
      </c>
      <c r="Y3075" t="str">
        <f t="shared" si="667"/>
        <v>Y</v>
      </c>
      <c r="Z3075" s="23">
        <v>100</v>
      </c>
      <c r="AA3075" s="23" t="e">
        <f t="shared" si="656"/>
        <v>#DIV/0!</v>
      </c>
      <c r="AB3075" s="23" t="e">
        <f t="shared" si="657"/>
        <v>#DIV/0!</v>
      </c>
      <c r="AC3075" s="23">
        <f t="shared" si="658"/>
        <v>0</v>
      </c>
      <c r="AD3075" s="23">
        <f t="shared" si="659"/>
        <v>-100</v>
      </c>
      <c r="AE3075" s="23">
        <f t="shared" si="660"/>
        <v>0</v>
      </c>
      <c r="AF3075" s="23">
        <f t="shared" si="661"/>
        <v>-100</v>
      </c>
    </row>
    <row r="3076" spans="1:32" x14ac:dyDescent="0.25">
      <c r="A3076" s="6">
        <v>0.64678348138347919</v>
      </c>
      <c r="B3076" s="6">
        <v>0.32844481118837432</v>
      </c>
      <c r="C3076" s="3">
        <f t="shared" si="668"/>
        <v>1.5461124607897925</v>
      </c>
      <c r="D3076" s="4">
        <f t="shared" si="668"/>
        <v>3.0446515394224507</v>
      </c>
      <c r="E3076" s="132">
        <v>5.8384430818448463E-2</v>
      </c>
      <c r="F3076" s="5">
        <f t="shared" si="662"/>
        <v>1.0583844308184485</v>
      </c>
      <c r="G3076" s="5">
        <f t="shared" si="663"/>
        <v>1.4608231336076856</v>
      </c>
      <c r="H3076" s="5">
        <f t="shared" si="664"/>
        <v>2.8766972101696755</v>
      </c>
      <c r="I3076">
        <v>1.55</v>
      </c>
      <c r="J3076">
        <v>2.42</v>
      </c>
      <c r="K3076" s="5">
        <f t="shared" si="665"/>
        <v>1.6404958677685952</v>
      </c>
      <c r="L3076" s="5">
        <f t="shared" si="666"/>
        <v>2.5612903225806454</v>
      </c>
      <c r="M3076" s="24">
        <f t="shared" si="669"/>
        <v>0.60957178841309811</v>
      </c>
      <c r="N3076" s="24">
        <f t="shared" si="669"/>
        <v>0.39042821158690172</v>
      </c>
      <c r="O3076">
        <f t="shared" si="670"/>
        <v>1.0610456285505836</v>
      </c>
      <c r="P3076">
        <f t="shared" si="670"/>
        <v>0.84124251639861036</v>
      </c>
      <c r="Q3076" t="s">
        <v>373</v>
      </c>
      <c r="R3076" t="s">
        <v>386</v>
      </c>
      <c r="S3076" t="s">
        <v>370</v>
      </c>
      <c r="T3076" s="75" t="s">
        <v>165</v>
      </c>
      <c r="U3076" s="75" t="s">
        <v>160</v>
      </c>
      <c r="V3076" t="s">
        <v>640</v>
      </c>
      <c r="W3076" s="137" t="s">
        <v>162</v>
      </c>
      <c r="X3076">
        <v>3</v>
      </c>
      <c r="Y3076" t="str">
        <f t="shared" si="667"/>
        <v>Y</v>
      </c>
      <c r="Z3076" s="23">
        <v>100</v>
      </c>
      <c r="AA3076" s="23">
        <f t="shared" ref="AA3076:AA3139" si="671">IF(AND(O3076&gt;1,Y3076="Y"),Z3076*I3076,IF(AND(P3076&gt;1,Y3076="N"),Z3076*J3076,0))</f>
        <v>155</v>
      </c>
      <c r="AB3076" s="23">
        <f t="shared" ref="AB3076:AB3139" si="672">AA3076-Z3076</f>
        <v>55</v>
      </c>
      <c r="AC3076" s="23">
        <f t="shared" ref="AC3076:AC3139" si="673">IF(AND(A3076 &gt; 50%,Y3076 = "Y"),Z3076*I3076,0)</f>
        <v>155</v>
      </c>
      <c r="AD3076" s="23">
        <f t="shared" ref="AD3076:AD3139" si="674">AC3076-Z3076</f>
        <v>55</v>
      </c>
      <c r="AE3076" s="23">
        <f t="shared" ref="AE3076:AE3139" si="675">IF(AND(B3076 &gt; 50%,Y3076 = "N"),Z3076*J3076,0)</f>
        <v>0</v>
      </c>
      <c r="AF3076" s="23">
        <f t="shared" ref="AF3076:AF3139" si="676">AE3076-Z3076</f>
        <v>-100</v>
      </c>
    </row>
    <row r="3077" spans="1:32" x14ac:dyDescent="0.25">
      <c r="A3077" s="6">
        <v>0.62872989204222585</v>
      </c>
      <c r="B3077" s="6">
        <v>4.3103429269103002E-2</v>
      </c>
      <c r="C3077" s="3">
        <f t="shared" si="668"/>
        <v>1.5905081222587067</v>
      </c>
      <c r="D3077" s="4">
        <f t="shared" si="668"/>
        <v>23.200010230202512</v>
      </c>
      <c r="E3077" s="132">
        <v>5.0049608642928067E-2</v>
      </c>
      <c r="F3077" s="5">
        <f t="shared" si="662"/>
        <v>1.0500496086429281</v>
      </c>
      <c r="G3077" s="5">
        <f t="shared" si="663"/>
        <v>1.5146980763263758</v>
      </c>
      <c r="H3077" s="5">
        <f t="shared" si="664"/>
        <v>22.094203968311493</v>
      </c>
      <c r="I3077">
        <v>1.93</v>
      </c>
      <c r="J3077">
        <v>1.88</v>
      </c>
      <c r="K3077" s="5">
        <f t="shared" si="665"/>
        <v>2.0265957446808511</v>
      </c>
      <c r="L3077" s="5">
        <f t="shared" si="666"/>
        <v>1.9740932642487046</v>
      </c>
      <c r="M3077" s="24">
        <f t="shared" si="669"/>
        <v>0.49343832020997375</v>
      </c>
      <c r="N3077" s="24">
        <f t="shared" si="669"/>
        <v>0.50656167979002631</v>
      </c>
      <c r="O3077">
        <f t="shared" si="670"/>
        <v>1.2741813237664257</v>
      </c>
      <c r="P3077">
        <f t="shared" si="670"/>
        <v>8.50901893861567E-2</v>
      </c>
      <c r="Q3077" t="s">
        <v>369</v>
      </c>
      <c r="R3077" t="s">
        <v>371</v>
      </c>
      <c r="S3077" t="s">
        <v>370</v>
      </c>
      <c r="T3077" s="75" t="s">
        <v>446</v>
      </c>
      <c r="U3077" s="75" t="s">
        <v>160</v>
      </c>
      <c r="V3077" t="s">
        <v>640</v>
      </c>
      <c r="W3077" s="137" t="s">
        <v>170</v>
      </c>
      <c r="X3077">
        <v>2</v>
      </c>
      <c r="Y3077" t="str">
        <f t="shared" si="667"/>
        <v>N</v>
      </c>
      <c r="Z3077" s="23">
        <v>100</v>
      </c>
      <c r="AA3077" s="23">
        <f t="shared" si="671"/>
        <v>0</v>
      </c>
      <c r="AB3077" s="23">
        <f t="shared" si="672"/>
        <v>-100</v>
      </c>
      <c r="AC3077" s="23">
        <f t="shared" si="673"/>
        <v>0</v>
      </c>
      <c r="AD3077" s="23">
        <f t="shared" si="674"/>
        <v>-100</v>
      </c>
      <c r="AE3077" s="23">
        <f t="shared" si="675"/>
        <v>0</v>
      </c>
      <c r="AF3077" s="23">
        <f t="shared" si="676"/>
        <v>-100</v>
      </c>
    </row>
    <row r="3078" spans="1:32" x14ac:dyDescent="0.25">
      <c r="A3078" s="6">
        <v>0.64900192104888887</v>
      </c>
      <c r="B3078" s="6">
        <v>0.34714834185577981</v>
      </c>
      <c r="C3078" s="3">
        <f t="shared" si="668"/>
        <v>1.5408274884361561</v>
      </c>
      <c r="D3078" s="4">
        <f t="shared" si="668"/>
        <v>2.8806129237265448</v>
      </c>
      <c r="E3078" s="132">
        <v>5.452035886818507E-2</v>
      </c>
      <c r="F3078" s="5">
        <f t="shared" si="662"/>
        <v>1.0545203588681851</v>
      </c>
      <c r="G3078" s="5">
        <f t="shared" si="663"/>
        <v>1.461164287136119</v>
      </c>
      <c r="H3078" s="5">
        <f t="shared" si="664"/>
        <v>2.7316807110469652</v>
      </c>
      <c r="I3078">
        <v>2.0699999999999998</v>
      </c>
      <c r="J3078">
        <v>1.75</v>
      </c>
      <c r="K3078" s="5">
        <f t="shared" si="665"/>
        <v>2.1828571428571428</v>
      </c>
      <c r="L3078" s="5">
        <f t="shared" si="666"/>
        <v>1.8454106280193239</v>
      </c>
      <c r="M3078" s="24">
        <f t="shared" si="669"/>
        <v>0.45811518324607331</v>
      </c>
      <c r="N3078" s="24">
        <f t="shared" si="669"/>
        <v>0.54188481675392663</v>
      </c>
      <c r="O3078">
        <f t="shared" si="670"/>
        <v>1.4166784790895748</v>
      </c>
      <c r="P3078">
        <f t="shared" si="670"/>
        <v>0.64063123955994161</v>
      </c>
      <c r="Q3078" t="s">
        <v>372</v>
      </c>
      <c r="R3078" t="s">
        <v>387</v>
      </c>
      <c r="S3078" t="s">
        <v>370</v>
      </c>
      <c r="T3078" s="75" t="s">
        <v>150</v>
      </c>
      <c r="U3078" s="75" t="s">
        <v>166</v>
      </c>
      <c r="V3078" t="s">
        <v>640</v>
      </c>
      <c r="W3078" s="137" t="s">
        <v>152</v>
      </c>
      <c r="X3078">
        <v>1</v>
      </c>
      <c r="Y3078" t="str">
        <f t="shared" si="667"/>
        <v>N</v>
      </c>
      <c r="Z3078" s="23">
        <v>100</v>
      </c>
      <c r="AA3078" s="23">
        <f t="shared" si="671"/>
        <v>0</v>
      </c>
      <c r="AB3078" s="23">
        <f t="shared" si="672"/>
        <v>-100</v>
      </c>
      <c r="AC3078" s="23">
        <f t="shared" si="673"/>
        <v>0</v>
      </c>
      <c r="AD3078" s="23">
        <f t="shared" si="674"/>
        <v>-100</v>
      </c>
      <c r="AE3078" s="23">
        <f t="shared" si="675"/>
        <v>0</v>
      </c>
      <c r="AF3078" s="23">
        <f t="shared" si="676"/>
        <v>-100</v>
      </c>
    </row>
    <row r="3079" spans="1:32" x14ac:dyDescent="0.25">
      <c r="A3079" s="6">
        <v>0.60217368854372522</v>
      </c>
      <c r="B3079" s="6">
        <v>0.39476588844871707</v>
      </c>
      <c r="C3079" s="3">
        <f t="shared" si="668"/>
        <v>1.6606504386107659</v>
      </c>
      <c r="D3079" s="4">
        <f t="shared" si="668"/>
        <v>2.5331469340718056</v>
      </c>
      <c r="E3079" s="132">
        <v>2.5439286650930981E-2</v>
      </c>
      <c r="F3079" s="5">
        <f t="shared" si="662"/>
        <v>1.025439286650931</v>
      </c>
      <c r="G3079" s="5">
        <f t="shared" si="663"/>
        <v>1.6194527167321868</v>
      </c>
      <c r="H3079" s="5">
        <f t="shared" si="664"/>
        <v>2.4703041584695127</v>
      </c>
      <c r="I3079">
        <v>2.0499999999999998</v>
      </c>
      <c r="J3079">
        <v>1.86</v>
      </c>
      <c r="K3079" s="5">
        <f t="shared" si="665"/>
        <v>2.1021505376344085</v>
      </c>
      <c r="L3079" s="5">
        <f t="shared" si="666"/>
        <v>1.9073170731707316</v>
      </c>
      <c r="M3079" s="24">
        <f t="shared" si="669"/>
        <v>0.47570332480818417</v>
      </c>
      <c r="N3079" s="24">
        <f t="shared" si="669"/>
        <v>0.52429667519181589</v>
      </c>
      <c r="O3079">
        <f t="shared" si="670"/>
        <v>1.2658597431214866</v>
      </c>
      <c r="P3079">
        <f t="shared" si="670"/>
        <v>0.75294371894365064</v>
      </c>
      <c r="Q3079" t="s">
        <v>101</v>
      </c>
      <c r="R3079" t="s">
        <v>99</v>
      </c>
      <c r="S3079" t="s">
        <v>140</v>
      </c>
      <c r="T3079" s="75" t="s">
        <v>162</v>
      </c>
      <c r="U3079" s="75" t="s">
        <v>160</v>
      </c>
      <c r="V3079" t="s">
        <v>640</v>
      </c>
      <c r="W3079" s="137" t="s">
        <v>149</v>
      </c>
      <c r="X3079">
        <v>0</v>
      </c>
      <c r="Y3079" t="str">
        <f t="shared" si="667"/>
        <v>N</v>
      </c>
      <c r="Z3079" s="23">
        <v>100</v>
      </c>
      <c r="AA3079" s="23">
        <f t="shared" si="671"/>
        <v>0</v>
      </c>
      <c r="AB3079" s="23">
        <f t="shared" si="672"/>
        <v>-100</v>
      </c>
      <c r="AC3079" s="23">
        <f t="shared" si="673"/>
        <v>0</v>
      </c>
      <c r="AD3079" s="23">
        <f t="shared" si="674"/>
        <v>-100</v>
      </c>
      <c r="AE3079" s="23">
        <f t="shared" si="675"/>
        <v>0</v>
      </c>
      <c r="AF3079" s="23">
        <f t="shared" si="676"/>
        <v>-100</v>
      </c>
    </row>
    <row r="3080" spans="1:32" x14ac:dyDescent="0.25">
      <c r="A3080" s="6">
        <v>0.61881651975540808</v>
      </c>
      <c r="B3080" s="6">
        <v>0.36536375001008936</v>
      </c>
      <c r="C3080" s="3">
        <f t="shared" si="668"/>
        <v>1.6159878866764217</v>
      </c>
      <c r="D3080" s="4">
        <f t="shared" si="668"/>
        <v>2.7369984022016016</v>
      </c>
      <c r="E3080" s="132">
        <v>3.0953261807867838E-2</v>
      </c>
      <c r="F3080" s="5">
        <f t="shared" si="662"/>
        <v>1.0309532618078678</v>
      </c>
      <c r="G3080" s="5">
        <f t="shared" si="663"/>
        <v>1.56746959007884</v>
      </c>
      <c r="H3080" s="5">
        <f t="shared" si="664"/>
        <v>2.654822971704879</v>
      </c>
      <c r="I3080">
        <v>1.53</v>
      </c>
      <c r="J3080">
        <v>2.65</v>
      </c>
      <c r="K3080" s="5">
        <f t="shared" si="665"/>
        <v>1.5773584905660378</v>
      </c>
      <c r="L3080" s="5">
        <f t="shared" si="666"/>
        <v>2.7320261437908497</v>
      </c>
      <c r="M3080" s="24">
        <f t="shared" si="669"/>
        <v>0.63397129186602863</v>
      </c>
      <c r="N3080" s="24">
        <f t="shared" si="669"/>
        <v>0.36602870813397126</v>
      </c>
      <c r="O3080">
        <f t="shared" si="670"/>
        <v>0.97609549153871922</v>
      </c>
      <c r="P3080">
        <f t="shared" si="670"/>
        <v>0.99818331702102836</v>
      </c>
      <c r="Q3080" t="s">
        <v>105</v>
      </c>
      <c r="R3080" t="s">
        <v>104</v>
      </c>
      <c r="S3080" t="s">
        <v>140</v>
      </c>
      <c r="T3080" s="75" t="s">
        <v>165</v>
      </c>
      <c r="U3080" s="75" t="s">
        <v>160</v>
      </c>
      <c r="V3080" t="s">
        <v>640</v>
      </c>
      <c r="W3080" s="137" t="s">
        <v>178</v>
      </c>
      <c r="X3080">
        <v>4</v>
      </c>
      <c r="Y3080" t="str">
        <f t="shared" si="667"/>
        <v>Y</v>
      </c>
      <c r="Z3080" s="23">
        <v>100</v>
      </c>
      <c r="AA3080" s="23">
        <f t="shared" si="671"/>
        <v>0</v>
      </c>
      <c r="AB3080" s="23">
        <f t="shared" si="672"/>
        <v>-100</v>
      </c>
      <c r="AC3080" s="23">
        <f t="shared" si="673"/>
        <v>153</v>
      </c>
      <c r="AD3080" s="23">
        <f t="shared" si="674"/>
        <v>53</v>
      </c>
      <c r="AE3080" s="23">
        <f t="shared" si="675"/>
        <v>0</v>
      </c>
      <c r="AF3080" s="23">
        <f t="shared" si="676"/>
        <v>-100</v>
      </c>
    </row>
    <row r="3081" spans="1:32" x14ac:dyDescent="0.25">
      <c r="A3081" s="6">
        <v>0.45851740541865632</v>
      </c>
      <c r="B3081" s="6">
        <v>0.53940967963169406</v>
      </c>
      <c r="C3081" s="3">
        <f t="shared" si="668"/>
        <v>2.1809422896104342</v>
      </c>
      <c r="D3081" s="4">
        <f t="shared" si="668"/>
        <v>1.8538784856118904</v>
      </c>
      <c r="E3081" s="132">
        <v>2.9489204844655115E-2</v>
      </c>
      <c r="F3081" s="5">
        <f t="shared" si="662"/>
        <v>1.0294892048446551</v>
      </c>
      <c r="G3081" s="5">
        <f t="shared" si="663"/>
        <v>2.1184702854067594</v>
      </c>
      <c r="H3081" s="5">
        <f t="shared" si="664"/>
        <v>1.8007750609600919</v>
      </c>
      <c r="I3081">
        <v>1.8</v>
      </c>
      <c r="J3081">
        <v>2.11</v>
      </c>
      <c r="K3081" s="5">
        <f t="shared" si="665"/>
        <v>1.8530805687203793</v>
      </c>
      <c r="L3081" s="5">
        <f t="shared" si="666"/>
        <v>2.1722222222222221</v>
      </c>
      <c r="M3081" s="24">
        <f t="shared" si="669"/>
        <v>0.53964194373401531</v>
      </c>
      <c r="N3081" s="24">
        <f t="shared" si="669"/>
        <v>0.46035805626598469</v>
      </c>
      <c r="O3081">
        <f t="shared" si="670"/>
        <v>0.84966969440139628</v>
      </c>
      <c r="P3081">
        <f t="shared" si="670"/>
        <v>1.1717176929777355</v>
      </c>
      <c r="Q3081" t="s">
        <v>103</v>
      </c>
      <c r="R3081" t="s">
        <v>97</v>
      </c>
      <c r="S3081" t="s">
        <v>140</v>
      </c>
      <c r="T3081" s="75" t="s">
        <v>162</v>
      </c>
      <c r="U3081" s="75" t="s">
        <v>160</v>
      </c>
      <c r="V3081" t="s">
        <v>640</v>
      </c>
      <c r="W3081" s="137" t="s">
        <v>152</v>
      </c>
      <c r="X3081">
        <v>1</v>
      </c>
      <c r="Y3081" t="str">
        <f t="shared" si="667"/>
        <v>N</v>
      </c>
      <c r="Z3081" s="23">
        <v>100</v>
      </c>
      <c r="AA3081" s="23">
        <f t="shared" si="671"/>
        <v>211</v>
      </c>
      <c r="AB3081" s="23">
        <f t="shared" si="672"/>
        <v>111</v>
      </c>
      <c r="AC3081" s="23">
        <f t="shared" si="673"/>
        <v>0</v>
      </c>
      <c r="AD3081" s="23">
        <f t="shared" si="674"/>
        <v>-100</v>
      </c>
      <c r="AE3081" s="23">
        <f t="shared" si="675"/>
        <v>211</v>
      </c>
      <c r="AF3081" s="23">
        <f t="shared" si="676"/>
        <v>111</v>
      </c>
    </row>
    <row r="3082" spans="1:32" x14ac:dyDescent="0.25">
      <c r="A3082" s="6">
        <v>9.6962573026188936E-2</v>
      </c>
      <c r="B3082" s="6">
        <v>0.90299732791948217</v>
      </c>
      <c r="C3082" s="3">
        <f t="shared" si="668"/>
        <v>10.313257670358094</v>
      </c>
      <c r="D3082" s="4">
        <f t="shared" si="668"/>
        <v>1.1074229890624518</v>
      </c>
      <c r="E3082" s="132">
        <v>2.9539874871307603E-2</v>
      </c>
      <c r="F3082" s="5">
        <f t="shared" si="662"/>
        <v>1.0295398748713076</v>
      </c>
      <c r="G3082" s="5">
        <f t="shared" si="663"/>
        <v>10.017346507970126</v>
      </c>
      <c r="H3082" s="5">
        <f t="shared" si="664"/>
        <v>1.0756484679147369</v>
      </c>
      <c r="I3082">
        <v>1.83</v>
      </c>
      <c r="J3082">
        <v>2.0699999999999998</v>
      </c>
      <c r="K3082" s="5">
        <f t="shared" si="665"/>
        <v>1.8840579710144929</v>
      </c>
      <c r="L3082" s="5">
        <f t="shared" si="666"/>
        <v>2.1311475409836067</v>
      </c>
      <c r="M3082" s="24">
        <f t="shared" si="669"/>
        <v>0.53076923076923077</v>
      </c>
      <c r="N3082" s="24">
        <f t="shared" si="669"/>
        <v>0.46923076923076917</v>
      </c>
      <c r="O3082">
        <f t="shared" si="670"/>
        <v>0.18268310860006615</v>
      </c>
      <c r="P3082">
        <f t="shared" si="670"/>
        <v>1.9244205349103718</v>
      </c>
      <c r="Q3082" t="s">
        <v>107</v>
      </c>
      <c r="R3082" t="s">
        <v>96</v>
      </c>
      <c r="S3082" t="s">
        <v>140</v>
      </c>
      <c r="T3082" s="75" t="s">
        <v>154</v>
      </c>
      <c r="U3082" s="75" t="s">
        <v>160</v>
      </c>
      <c r="V3082" t="s">
        <v>640</v>
      </c>
      <c r="W3082" s="137" t="s">
        <v>154</v>
      </c>
      <c r="X3082">
        <v>1</v>
      </c>
      <c r="Y3082" t="str">
        <f t="shared" si="667"/>
        <v>N</v>
      </c>
      <c r="Z3082" s="23">
        <v>100</v>
      </c>
      <c r="AA3082" s="23">
        <f t="shared" si="671"/>
        <v>206.99999999999997</v>
      </c>
      <c r="AB3082" s="23">
        <f t="shared" si="672"/>
        <v>106.99999999999997</v>
      </c>
      <c r="AC3082" s="23">
        <f t="shared" si="673"/>
        <v>0</v>
      </c>
      <c r="AD3082" s="23">
        <f t="shared" si="674"/>
        <v>-100</v>
      </c>
      <c r="AE3082" s="23">
        <f t="shared" si="675"/>
        <v>206.99999999999997</v>
      </c>
      <c r="AF3082" s="23">
        <f t="shared" si="676"/>
        <v>106.99999999999997</v>
      </c>
    </row>
    <row r="3083" spans="1:32" x14ac:dyDescent="0.25">
      <c r="A3083" s="6">
        <v>0.4644589805895904</v>
      </c>
      <c r="B3083" s="6">
        <v>0.52533984070129203</v>
      </c>
      <c r="C3083" s="3">
        <f t="shared" si="668"/>
        <v>2.1530426620895278</v>
      </c>
      <c r="D3083" s="4">
        <f t="shared" si="668"/>
        <v>1.9035297202379888</v>
      </c>
      <c r="E3083" s="132">
        <v>2.8397199038784571E-2</v>
      </c>
      <c r="F3083" s="5">
        <f t="shared" si="662"/>
        <v>1.0283971990387846</v>
      </c>
      <c r="G3083" s="5">
        <f t="shared" si="663"/>
        <v>2.0935905544102216</v>
      </c>
      <c r="H3083" s="5">
        <f t="shared" si="664"/>
        <v>1.8509674297218695</v>
      </c>
      <c r="I3083">
        <v>1.69</v>
      </c>
      <c r="J3083">
        <v>2.29</v>
      </c>
      <c r="K3083" s="5">
        <f t="shared" si="665"/>
        <v>1.7379912663755459</v>
      </c>
      <c r="L3083" s="5">
        <f t="shared" si="666"/>
        <v>2.3550295857988166</v>
      </c>
      <c r="M3083" s="24">
        <f t="shared" si="669"/>
        <v>0.57537688442211055</v>
      </c>
      <c r="N3083" s="24">
        <f t="shared" si="669"/>
        <v>0.42462311557788945</v>
      </c>
      <c r="O3083">
        <f t="shared" si="670"/>
        <v>0.80722565185439721</v>
      </c>
      <c r="P3083">
        <f t="shared" si="670"/>
        <v>1.23719086745038</v>
      </c>
      <c r="Q3083" t="s">
        <v>109</v>
      </c>
      <c r="R3083" t="s">
        <v>108</v>
      </c>
      <c r="S3083" t="s">
        <v>140</v>
      </c>
      <c r="T3083" s="75" t="s">
        <v>170</v>
      </c>
      <c r="U3083" s="75" t="s">
        <v>160</v>
      </c>
      <c r="V3083" t="s">
        <v>640</v>
      </c>
      <c r="W3083" s="137" t="s">
        <v>164</v>
      </c>
      <c r="X3083">
        <v>4</v>
      </c>
      <c r="Y3083" t="str">
        <f t="shared" si="667"/>
        <v>Y</v>
      </c>
      <c r="Z3083" s="23">
        <v>100</v>
      </c>
      <c r="AA3083" s="23">
        <f t="shared" si="671"/>
        <v>0</v>
      </c>
      <c r="AB3083" s="23">
        <f t="shared" si="672"/>
        <v>-100</v>
      </c>
      <c r="AC3083" s="23">
        <f t="shared" si="673"/>
        <v>0</v>
      </c>
      <c r="AD3083" s="23">
        <f t="shared" si="674"/>
        <v>-100</v>
      </c>
      <c r="AE3083" s="23">
        <f t="shared" si="675"/>
        <v>0</v>
      </c>
      <c r="AF3083" s="23">
        <f t="shared" si="676"/>
        <v>-100</v>
      </c>
    </row>
    <row r="3084" spans="1:32" x14ac:dyDescent="0.25">
      <c r="A3084" s="6">
        <v>0.56884371633624509</v>
      </c>
      <c r="B3084" s="6">
        <v>0.42722883944915419</v>
      </c>
      <c r="C3084" s="3">
        <f t="shared" si="668"/>
        <v>1.7579520899706964</v>
      </c>
      <c r="D3084" s="4">
        <f t="shared" si="668"/>
        <v>2.3406659561871948</v>
      </c>
      <c r="E3084" s="132">
        <v>2.7830487033523088E-2</v>
      </c>
      <c r="F3084" s="5">
        <f t="shared" si="662"/>
        <v>1.0278304870335231</v>
      </c>
      <c r="G3084" s="5">
        <f t="shared" si="663"/>
        <v>1.7103521564576436</v>
      </c>
      <c r="H3084" s="5">
        <f t="shared" si="664"/>
        <v>2.2772879241427413</v>
      </c>
      <c r="I3084">
        <v>1.86</v>
      </c>
      <c r="J3084">
        <v>2.04</v>
      </c>
      <c r="K3084" s="5">
        <f t="shared" si="665"/>
        <v>1.911764705882353</v>
      </c>
      <c r="L3084" s="5">
        <f t="shared" si="666"/>
        <v>2.096774193548387</v>
      </c>
      <c r="M3084" s="24">
        <f t="shared" si="669"/>
        <v>0.52307692307692311</v>
      </c>
      <c r="N3084" s="24">
        <f t="shared" si="669"/>
        <v>0.47692307692307695</v>
      </c>
      <c r="O3084">
        <f t="shared" si="670"/>
        <v>1.0874953400545864</v>
      </c>
      <c r="P3084">
        <f t="shared" si="670"/>
        <v>0.8958024052966137</v>
      </c>
      <c r="Q3084" t="s">
        <v>560</v>
      </c>
      <c r="R3084" t="s">
        <v>40</v>
      </c>
      <c r="S3084" t="s">
        <v>141</v>
      </c>
      <c r="T3084" s="75" t="s">
        <v>162</v>
      </c>
      <c r="U3084" s="75" t="s">
        <v>160</v>
      </c>
      <c r="V3084" t="s">
        <v>640</v>
      </c>
      <c r="W3084" s="137" t="s">
        <v>151</v>
      </c>
      <c r="X3084">
        <v>2</v>
      </c>
      <c r="Y3084" t="str">
        <f t="shared" si="667"/>
        <v>N</v>
      </c>
      <c r="Z3084" s="23">
        <v>100</v>
      </c>
      <c r="AA3084" s="23">
        <f t="shared" si="671"/>
        <v>0</v>
      </c>
      <c r="AB3084" s="23">
        <f t="shared" si="672"/>
        <v>-100</v>
      </c>
      <c r="AC3084" s="23">
        <f t="shared" si="673"/>
        <v>0</v>
      </c>
      <c r="AD3084" s="23">
        <f t="shared" si="674"/>
        <v>-100</v>
      </c>
      <c r="AE3084" s="23">
        <f t="shared" si="675"/>
        <v>0</v>
      </c>
      <c r="AF3084" s="23">
        <f t="shared" si="676"/>
        <v>-100</v>
      </c>
    </row>
    <row r="3085" spans="1:32" x14ac:dyDescent="0.25">
      <c r="A3085" s="6">
        <v>0.35612920963496908</v>
      </c>
      <c r="B3085" s="6">
        <v>0.63863049550510409</v>
      </c>
      <c r="C3085" s="3">
        <f t="shared" si="668"/>
        <v>2.8079696159295549</v>
      </c>
      <c r="D3085" s="4">
        <f t="shared" si="668"/>
        <v>1.5658506868029884</v>
      </c>
      <c r="E3085" s="132">
        <v>4.1083099906629394E-2</v>
      </c>
      <c r="F3085" s="5">
        <f t="shared" si="662"/>
        <v>1.0410830999066294</v>
      </c>
      <c r="G3085" s="5">
        <f t="shared" si="663"/>
        <v>2.6971618463323344</v>
      </c>
      <c r="H3085" s="5">
        <f t="shared" si="664"/>
        <v>1.5040592695659198</v>
      </c>
      <c r="I3085">
        <v>1.4</v>
      </c>
      <c r="J3085">
        <v>3.06</v>
      </c>
      <c r="K3085" s="5">
        <f t="shared" si="665"/>
        <v>1.457516339869281</v>
      </c>
      <c r="L3085" s="5">
        <f t="shared" si="666"/>
        <v>3.1857142857142859</v>
      </c>
      <c r="M3085" s="24">
        <f t="shared" si="669"/>
        <v>0.68609865470852016</v>
      </c>
      <c r="N3085" s="24">
        <f t="shared" si="669"/>
        <v>0.31390134529147978</v>
      </c>
      <c r="O3085">
        <f t="shared" si="670"/>
        <v>0.51906414214770003</v>
      </c>
      <c r="P3085">
        <f t="shared" si="670"/>
        <v>2.0344942928234029</v>
      </c>
      <c r="Q3085" t="s">
        <v>425</v>
      </c>
      <c r="R3085" t="s">
        <v>430</v>
      </c>
      <c r="S3085" t="s">
        <v>409</v>
      </c>
      <c r="T3085" s="75" t="s">
        <v>153</v>
      </c>
      <c r="U3085" s="75" t="s">
        <v>161</v>
      </c>
      <c r="V3085" t="s">
        <v>640</v>
      </c>
      <c r="W3085" s="137" t="s">
        <v>152</v>
      </c>
      <c r="X3085">
        <v>1</v>
      </c>
      <c r="Y3085" t="str">
        <f t="shared" si="667"/>
        <v>N</v>
      </c>
      <c r="Z3085" s="23">
        <v>100</v>
      </c>
      <c r="AA3085" s="23">
        <f t="shared" si="671"/>
        <v>306</v>
      </c>
      <c r="AB3085" s="23">
        <f t="shared" si="672"/>
        <v>206</v>
      </c>
      <c r="AC3085" s="23">
        <f t="shared" si="673"/>
        <v>0</v>
      </c>
      <c r="AD3085" s="23">
        <f t="shared" si="674"/>
        <v>-100</v>
      </c>
      <c r="AE3085" s="23">
        <f t="shared" si="675"/>
        <v>306</v>
      </c>
      <c r="AF3085" s="23">
        <f t="shared" si="676"/>
        <v>206</v>
      </c>
    </row>
    <row r="3086" spans="1:32" x14ac:dyDescent="0.25">
      <c r="A3086" s="6">
        <v>0.32664544505465193</v>
      </c>
      <c r="B3086" s="6">
        <v>0.67314974611639156</v>
      </c>
      <c r="C3086" s="3">
        <f t="shared" si="668"/>
        <v>3.0614233724663982</v>
      </c>
      <c r="D3086" s="4">
        <f t="shared" si="668"/>
        <v>1.4855535573909198</v>
      </c>
      <c r="E3086" s="132">
        <v>3.2258064516129004E-2</v>
      </c>
      <c r="F3086" s="5">
        <f t="shared" si="662"/>
        <v>1.032258064516129</v>
      </c>
      <c r="G3086" s="5">
        <f t="shared" si="663"/>
        <v>2.9657538920768234</v>
      </c>
      <c r="H3086" s="5">
        <f t="shared" si="664"/>
        <v>1.4391300087224537</v>
      </c>
      <c r="I3086">
        <v>1.75</v>
      </c>
      <c r="J3086">
        <v>2.17</v>
      </c>
      <c r="K3086" s="5">
        <f t="shared" si="665"/>
        <v>1.8064516129032258</v>
      </c>
      <c r="L3086" s="5">
        <f t="shared" si="666"/>
        <v>2.2399999999999998</v>
      </c>
      <c r="M3086" s="24">
        <f t="shared" si="669"/>
        <v>0.5535714285714286</v>
      </c>
      <c r="N3086" s="24">
        <f t="shared" si="669"/>
        <v>0.44642857142857145</v>
      </c>
      <c r="O3086">
        <f t="shared" si="670"/>
        <v>0.59006919106646794</v>
      </c>
      <c r="P3086">
        <f t="shared" si="670"/>
        <v>1.5078554313007169</v>
      </c>
      <c r="Q3086" t="s">
        <v>410</v>
      </c>
      <c r="R3086" t="s">
        <v>426</v>
      </c>
      <c r="S3086" t="s">
        <v>409</v>
      </c>
      <c r="T3086" s="75" t="s">
        <v>151</v>
      </c>
      <c r="U3086" s="75" t="s">
        <v>166</v>
      </c>
      <c r="V3086" t="s">
        <v>640</v>
      </c>
      <c r="W3086" s="137" t="s">
        <v>149</v>
      </c>
      <c r="X3086">
        <v>0</v>
      </c>
      <c r="Y3086" t="str">
        <f t="shared" si="667"/>
        <v>N</v>
      </c>
      <c r="Z3086" s="23">
        <v>100</v>
      </c>
      <c r="AA3086" s="23">
        <f t="shared" si="671"/>
        <v>217</v>
      </c>
      <c r="AB3086" s="23">
        <f t="shared" si="672"/>
        <v>117</v>
      </c>
      <c r="AC3086" s="23">
        <f t="shared" si="673"/>
        <v>0</v>
      </c>
      <c r="AD3086" s="23">
        <f t="shared" si="674"/>
        <v>-100</v>
      </c>
      <c r="AE3086" s="23">
        <f t="shared" si="675"/>
        <v>217</v>
      </c>
      <c r="AF3086" s="23">
        <f t="shared" si="676"/>
        <v>117</v>
      </c>
    </row>
    <row r="3087" spans="1:32" x14ac:dyDescent="0.25">
      <c r="A3087" s="6">
        <v>0.69960628504210642</v>
      </c>
      <c r="B3087" s="6">
        <v>0.22415431202392352</v>
      </c>
      <c r="C3087" s="3">
        <f t="shared" si="668"/>
        <v>1.4293753806683056</v>
      </c>
      <c r="D3087" s="4">
        <f t="shared" si="668"/>
        <v>4.4612124164413665</v>
      </c>
      <c r="E3087" s="132">
        <v>3.5310071454649705E-2</v>
      </c>
      <c r="F3087" s="5">
        <f t="shared" si="662"/>
        <v>1.0353100714546497</v>
      </c>
      <c r="G3087" s="5">
        <f t="shared" si="663"/>
        <v>1.3806253991714572</v>
      </c>
      <c r="H3087" s="5">
        <f t="shared" si="664"/>
        <v>4.3090592272257089</v>
      </c>
      <c r="I3087">
        <v>1.66</v>
      </c>
      <c r="J3087">
        <v>2.31</v>
      </c>
      <c r="K3087" s="5">
        <f t="shared" si="665"/>
        <v>1.7186147186147185</v>
      </c>
      <c r="L3087" s="5">
        <f t="shared" si="666"/>
        <v>2.3915662650602409</v>
      </c>
      <c r="M3087" s="24">
        <f t="shared" si="669"/>
        <v>0.58186397984886651</v>
      </c>
      <c r="N3087" s="24">
        <f t="shared" si="669"/>
        <v>0.41813602015113349</v>
      </c>
      <c r="O3087">
        <f t="shared" si="670"/>
        <v>1.2023536587087282</v>
      </c>
      <c r="P3087">
        <f t="shared" si="670"/>
        <v>0.53607989080420271</v>
      </c>
      <c r="Q3087" t="s">
        <v>415</v>
      </c>
      <c r="R3087" t="s">
        <v>411</v>
      </c>
      <c r="S3087" t="s">
        <v>409</v>
      </c>
      <c r="T3087" s="75" t="s">
        <v>164</v>
      </c>
      <c r="U3087" s="75" t="s">
        <v>160</v>
      </c>
      <c r="V3087" t="s">
        <v>640</v>
      </c>
      <c r="W3087" s="137" t="s">
        <v>154</v>
      </c>
      <c r="X3087">
        <v>1</v>
      </c>
      <c r="Y3087" t="str">
        <f t="shared" si="667"/>
        <v>N</v>
      </c>
      <c r="Z3087" s="23">
        <v>100</v>
      </c>
      <c r="AA3087" s="23">
        <f t="shared" si="671"/>
        <v>0</v>
      </c>
      <c r="AB3087" s="23">
        <f t="shared" si="672"/>
        <v>-100</v>
      </c>
      <c r="AC3087" s="23">
        <f t="shared" si="673"/>
        <v>0</v>
      </c>
      <c r="AD3087" s="23">
        <f t="shared" si="674"/>
        <v>-100</v>
      </c>
      <c r="AE3087" s="23">
        <f t="shared" si="675"/>
        <v>0</v>
      </c>
      <c r="AF3087" s="23">
        <f t="shared" si="676"/>
        <v>-100</v>
      </c>
    </row>
    <row r="3088" spans="1:32" x14ac:dyDescent="0.25">
      <c r="A3088" s="6">
        <v>0.64756410070392456</v>
      </c>
      <c r="B3088" s="6">
        <v>0.34563387625079495</v>
      </c>
      <c r="C3088" s="3">
        <f t="shared" si="668"/>
        <v>1.5442486680669381</v>
      </c>
      <c r="D3088" s="4">
        <f t="shared" si="668"/>
        <v>2.8932349191211548</v>
      </c>
      <c r="E3088" s="132">
        <v>3.275818954738674E-2</v>
      </c>
      <c r="F3088" s="5">
        <f t="shared" si="662"/>
        <v>1.0327581895473867</v>
      </c>
      <c r="G3088" s="5">
        <f t="shared" si="663"/>
        <v>1.4952664463921759</v>
      </c>
      <c r="H3088" s="5">
        <f t="shared" si="664"/>
        <v>2.8014640294347455</v>
      </c>
      <c r="I3088">
        <v>1.55</v>
      </c>
      <c r="J3088">
        <v>2.58</v>
      </c>
      <c r="K3088" s="5">
        <f t="shared" si="665"/>
        <v>1.6007751937984496</v>
      </c>
      <c r="L3088" s="5">
        <f t="shared" si="666"/>
        <v>2.6645161290322577</v>
      </c>
      <c r="M3088" s="24">
        <f t="shared" si="669"/>
        <v>0.62469733656174331</v>
      </c>
      <c r="N3088" s="24">
        <f t="shared" si="669"/>
        <v>0.37530266343825669</v>
      </c>
      <c r="O3088">
        <f t="shared" si="670"/>
        <v>1.0366045488012434</v>
      </c>
      <c r="P3088">
        <f t="shared" si="670"/>
        <v>0.92094703801018263</v>
      </c>
      <c r="Q3088" t="s">
        <v>427</v>
      </c>
      <c r="R3088" t="s">
        <v>431</v>
      </c>
      <c r="S3088" t="s">
        <v>409</v>
      </c>
      <c r="T3088" s="75" t="s">
        <v>155</v>
      </c>
      <c r="U3088" s="75" t="s">
        <v>161</v>
      </c>
      <c r="V3088" t="s">
        <v>640</v>
      </c>
      <c r="W3088" s="137" t="s">
        <v>151</v>
      </c>
      <c r="X3088">
        <v>2</v>
      </c>
      <c r="Y3088" t="str">
        <f t="shared" si="667"/>
        <v>N</v>
      </c>
      <c r="Z3088" s="23">
        <v>100</v>
      </c>
      <c r="AA3088" s="23">
        <f t="shared" si="671"/>
        <v>0</v>
      </c>
      <c r="AB3088" s="23">
        <f t="shared" si="672"/>
        <v>-100</v>
      </c>
      <c r="AC3088" s="23">
        <f t="shared" si="673"/>
        <v>0</v>
      </c>
      <c r="AD3088" s="23">
        <f t="shared" si="674"/>
        <v>-100</v>
      </c>
      <c r="AE3088" s="23">
        <f t="shared" si="675"/>
        <v>0</v>
      </c>
      <c r="AF3088" s="23">
        <f t="shared" si="676"/>
        <v>-100</v>
      </c>
    </row>
    <row r="3089" spans="1:32" x14ac:dyDescent="0.25">
      <c r="A3089" s="6">
        <v>0.48814885133822489</v>
      </c>
      <c r="B3089" s="6">
        <v>0.51080579521339009</v>
      </c>
      <c r="C3089" s="3">
        <f t="shared" si="668"/>
        <v>2.0485554708539659</v>
      </c>
      <c r="D3089" s="4">
        <f t="shared" si="668"/>
        <v>1.9576911800349643</v>
      </c>
      <c r="E3089" s="132">
        <v>3.3428240008436028E-2</v>
      </c>
      <c r="F3089" s="5">
        <f t="shared" si="662"/>
        <v>1.033428240008436</v>
      </c>
      <c r="G3089" s="5">
        <f t="shared" si="663"/>
        <v>1.9822909724600164</v>
      </c>
      <c r="H3089" s="5">
        <f t="shared" si="664"/>
        <v>1.8943658632930171</v>
      </c>
      <c r="I3089">
        <v>1.74</v>
      </c>
      <c r="J3089">
        <v>2.1800000000000002</v>
      </c>
      <c r="K3089" s="5">
        <f t="shared" si="665"/>
        <v>1.7981651376146788</v>
      </c>
      <c r="L3089" s="5">
        <f t="shared" si="666"/>
        <v>2.2528735632183907</v>
      </c>
      <c r="M3089" s="24">
        <f t="shared" si="669"/>
        <v>0.55612244897959184</v>
      </c>
      <c r="N3089" s="24">
        <f t="shared" si="669"/>
        <v>0.44387755102040816</v>
      </c>
      <c r="O3089">
        <f t="shared" si="670"/>
        <v>0.87777224644304663</v>
      </c>
      <c r="P3089">
        <f t="shared" si="670"/>
        <v>1.1507808719749939</v>
      </c>
      <c r="Q3089" t="s">
        <v>412</v>
      </c>
      <c r="R3089" t="s">
        <v>414</v>
      </c>
      <c r="S3089" t="s">
        <v>409</v>
      </c>
      <c r="T3089" s="75" t="s">
        <v>151</v>
      </c>
      <c r="U3089" s="75" t="s">
        <v>166</v>
      </c>
      <c r="V3089" t="s">
        <v>640</v>
      </c>
      <c r="W3089" s="137" t="s">
        <v>149</v>
      </c>
      <c r="X3089">
        <v>0</v>
      </c>
      <c r="Y3089" t="str">
        <f t="shared" si="667"/>
        <v>N</v>
      </c>
      <c r="Z3089" s="23">
        <v>100</v>
      </c>
      <c r="AA3089" s="23">
        <f t="shared" si="671"/>
        <v>218.00000000000003</v>
      </c>
      <c r="AB3089" s="23">
        <f t="shared" si="672"/>
        <v>118.00000000000003</v>
      </c>
      <c r="AC3089" s="23">
        <f t="shared" si="673"/>
        <v>0</v>
      </c>
      <c r="AD3089" s="23">
        <f t="shared" si="674"/>
        <v>-100</v>
      </c>
      <c r="AE3089" s="23">
        <f t="shared" si="675"/>
        <v>218.00000000000003</v>
      </c>
      <c r="AF3089" s="23">
        <f t="shared" si="676"/>
        <v>118.00000000000003</v>
      </c>
    </row>
    <row r="3090" spans="1:32" x14ac:dyDescent="0.25">
      <c r="A3090" s="6">
        <v>0.22217741474797628</v>
      </c>
      <c r="B3090" s="6">
        <v>0.7777774385412588</v>
      </c>
      <c r="C3090" s="3">
        <f t="shared" si="668"/>
        <v>4.5009075343429279</v>
      </c>
      <c r="D3090" s="4">
        <f t="shared" si="668"/>
        <v>1.2857148464932657</v>
      </c>
      <c r="E3090" s="132">
        <v>3.3585003905233002E-2</v>
      </c>
      <c r="F3090" s="5">
        <f t="shared" si="662"/>
        <v>1.033585003905233</v>
      </c>
      <c r="G3090" s="5">
        <f t="shared" si="663"/>
        <v>4.3546563827232205</v>
      </c>
      <c r="H3090" s="5">
        <f t="shared" si="664"/>
        <v>1.2439372104233335</v>
      </c>
      <c r="I3090">
        <v>2.2999999999999998</v>
      </c>
      <c r="J3090">
        <v>1.67</v>
      </c>
      <c r="K3090" s="5">
        <f t="shared" si="665"/>
        <v>2.3772455089820359</v>
      </c>
      <c r="L3090" s="5">
        <f t="shared" si="666"/>
        <v>1.7260869565217389</v>
      </c>
      <c r="M3090" s="24">
        <f t="shared" si="669"/>
        <v>0.42065491183879095</v>
      </c>
      <c r="N3090" s="24">
        <f t="shared" si="669"/>
        <v>0.57934508816120911</v>
      </c>
      <c r="O3090">
        <f t="shared" si="670"/>
        <v>0.52817026140686574</v>
      </c>
      <c r="P3090">
        <f t="shared" si="670"/>
        <v>1.3425114917429553</v>
      </c>
      <c r="Q3090" t="s">
        <v>296</v>
      </c>
      <c r="R3090" t="s">
        <v>293</v>
      </c>
      <c r="S3090" t="s">
        <v>142</v>
      </c>
      <c r="T3090" s="75" t="s">
        <v>151</v>
      </c>
      <c r="U3090" s="75" t="s">
        <v>166</v>
      </c>
      <c r="V3090" t="s">
        <v>640</v>
      </c>
      <c r="W3090" s="137" t="s">
        <v>170</v>
      </c>
      <c r="X3090">
        <v>2</v>
      </c>
      <c r="Y3090" t="str">
        <f t="shared" si="667"/>
        <v>N</v>
      </c>
      <c r="Z3090" s="23">
        <v>100</v>
      </c>
      <c r="AA3090" s="23">
        <f t="shared" si="671"/>
        <v>167</v>
      </c>
      <c r="AB3090" s="23">
        <f t="shared" si="672"/>
        <v>67</v>
      </c>
      <c r="AC3090" s="23">
        <f t="shared" si="673"/>
        <v>0</v>
      </c>
      <c r="AD3090" s="23">
        <f t="shared" si="674"/>
        <v>-100</v>
      </c>
      <c r="AE3090" s="23">
        <f t="shared" si="675"/>
        <v>167</v>
      </c>
      <c r="AF3090" s="23">
        <f t="shared" si="676"/>
        <v>67</v>
      </c>
    </row>
    <row r="3091" spans="1:32" x14ac:dyDescent="0.25">
      <c r="A3091" s="6">
        <v>0.34150978057215192</v>
      </c>
      <c r="B3091" s="6">
        <v>0.65440135244516673</v>
      </c>
      <c r="C3091" s="3">
        <f t="shared" si="668"/>
        <v>2.9281738236739216</v>
      </c>
      <c r="D3091" s="4">
        <f t="shared" si="668"/>
        <v>1.5281142012673201</v>
      </c>
      <c r="E3091" s="132">
        <v>3.7398886437651102E-2</v>
      </c>
      <c r="F3091" s="5">
        <f t="shared" si="662"/>
        <v>1.0373988864376511</v>
      </c>
      <c r="G3091" s="5">
        <f t="shared" si="663"/>
        <v>2.8226113040559047</v>
      </c>
      <c r="H3091" s="5">
        <f t="shared" si="664"/>
        <v>1.4730247171507462</v>
      </c>
      <c r="I3091">
        <v>1.67</v>
      </c>
      <c r="J3091">
        <v>2.2799999999999998</v>
      </c>
      <c r="K3091" s="5">
        <f t="shared" si="665"/>
        <v>1.7324561403508774</v>
      </c>
      <c r="L3091" s="5">
        <f t="shared" si="666"/>
        <v>2.3652694610778444</v>
      </c>
      <c r="M3091" s="24">
        <f t="shared" si="669"/>
        <v>0.57721518987341769</v>
      </c>
      <c r="N3091" s="24">
        <f t="shared" si="669"/>
        <v>0.42278481012658226</v>
      </c>
      <c r="O3091">
        <f t="shared" si="670"/>
        <v>0.59165071634210531</v>
      </c>
      <c r="P3091">
        <f t="shared" si="670"/>
        <v>1.5478355342265919</v>
      </c>
      <c r="Q3091" t="s">
        <v>295</v>
      </c>
      <c r="R3091" t="s">
        <v>292</v>
      </c>
      <c r="S3091" t="s">
        <v>142</v>
      </c>
      <c r="T3091" s="75" t="s">
        <v>170</v>
      </c>
      <c r="U3091" s="75" t="s">
        <v>160</v>
      </c>
      <c r="V3091" t="s">
        <v>640</v>
      </c>
      <c r="W3091" s="137" t="s">
        <v>170</v>
      </c>
      <c r="X3091">
        <v>2</v>
      </c>
      <c r="Y3091" t="str">
        <f t="shared" si="667"/>
        <v>N</v>
      </c>
      <c r="Z3091" s="23">
        <v>100</v>
      </c>
      <c r="AA3091" s="23">
        <f t="shared" si="671"/>
        <v>227.99999999999997</v>
      </c>
      <c r="AB3091" s="23">
        <f t="shared" si="672"/>
        <v>127.99999999999997</v>
      </c>
      <c r="AC3091" s="23">
        <f t="shared" si="673"/>
        <v>0</v>
      </c>
      <c r="AD3091" s="23">
        <f t="shared" si="674"/>
        <v>-100</v>
      </c>
      <c r="AE3091" s="23">
        <f t="shared" si="675"/>
        <v>227.99999999999997</v>
      </c>
      <c r="AF3091" s="23">
        <f t="shared" si="676"/>
        <v>127.99999999999997</v>
      </c>
    </row>
    <row r="3092" spans="1:32" x14ac:dyDescent="0.25">
      <c r="A3092" s="6">
        <v>0.34449877332863993</v>
      </c>
      <c r="B3092" s="6">
        <v>0.65246093346843637</v>
      </c>
      <c r="C3092" s="3">
        <f t="shared" si="668"/>
        <v>2.9027679557106421</v>
      </c>
      <c r="D3092" s="4">
        <f t="shared" si="668"/>
        <v>1.5326588132780157</v>
      </c>
      <c r="E3092" s="132">
        <v>3.3585003905233002E-2</v>
      </c>
      <c r="F3092" s="5">
        <f t="shared" ref="F3092:F3155" si="677">(E3092/100%) + 1</f>
        <v>1.033585003905233</v>
      </c>
      <c r="G3092" s="5">
        <f t="shared" ref="G3092:G3155" si="678">C3092/F3092</f>
        <v>2.8084462765452334</v>
      </c>
      <c r="H3092" s="5">
        <f t="shared" ref="H3092:H3155" si="679">D3092/F3092</f>
        <v>1.4828570533503422</v>
      </c>
      <c r="I3092">
        <v>1.67</v>
      </c>
      <c r="J3092">
        <v>2.2999999999999998</v>
      </c>
      <c r="K3092" s="5">
        <f t="shared" ref="K3092:K3155" si="680">(I3092*F3092)</f>
        <v>1.7260869565217389</v>
      </c>
      <c r="L3092" s="5">
        <f t="shared" ref="L3092:L3155" si="681">(J3092*F3092)</f>
        <v>2.3772455089820359</v>
      </c>
      <c r="M3092" s="24">
        <f t="shared" si="669"/>
        <v>0.57934508816120911</v>
      </c>
      <c r="N3092" s="24">
        <f t="shared" si="669"/>
        <v>0.42065491183879095</v>
      </c>
      <c r="O3092">
        <f t="shared" si="670"/>
        <v>0.59463483918030458</v>
      </c>
      <c r="P3092">
        <f t="shared" si="670"/>
        <v>1.5510598238740669</v>
      </c>
      <c r="Q3092" t="s">
        <v>303</v>
      </c>
      <c r="R3092" t="s">
        <v>302</v>
      </c>
      <c r="S3092" t="s">
        <v>142</v>
      </c>
      <c r="T3092" s="75" t="s">
        <v>170</v>
      </c>
      <c r="U3092" s="75" t="s">
        <v>160</v>
      </c>
      <c r="V3092" t="s">
        <v>640</v>
      </c>
      <c r="W3092" s="137" t="s">
        <v>162</v>
      </c>
      <c r="X3092">
        <v>3</v>
      </c>
      <c r="Y3092" t="str">
        <f t="shared" ref="Y3092:Y3155" si="682">IF(X3092 &gt;= 3,"Y","N")</f>
        <v>Y</v>
      </c>
      <c r="Z3092" s="23">
        <v>100</v>
      </c>
      <c r="AA3092" s="23">
        <f t="shared" si="671"/>
        <v>0</v>
      </c>
      <c r="AB3092" s="23">
        <f t="shared" si="672"/>
        <v>-100</v>
      </c>
      <c r="AC3092" s="23">
        <f t="shared" si="673"/>
        <v>0</v>
      </c>
      <c r="AD3092" s="23">
        <f t="shared" si="674"/>
        <v>-100</v>
      </c>
      <c r="AE3092" s="23">
        <f t="shared" si="675"/>
        <v>0</v>
      </c>
      <c r="AF3092" s="23">
        <f t="shared" si="676"/>
        <v>-100</v>
      </c>
    </row>
    <row r="3093" spans="1:32" x14ac:dyDescent="0.25">
      <c r="A3093" s="6">
        <v>0.49559644808720071</v>
      </c>
      <c r="B3093" s="6">
        <v>0.49828211224974617</v>
      </c>
      <c r="C3093" s="3">
        <f t="shared" si="668"/>
        <v>2.017770716193771</v>
      </c>
      <c r="D3093" s="4">
        <f t="shared" si="668"/>
        <v>2.0068952415028409</v>
      </c>
      <c r="E3093" s="132">
        <v>3.5577975284917462E-2</v>
      </c>
      <c r="F3093" s="5">
        <f t="shared" si="677"/>
        <v>1.0355779752849175</v>
      </c>
      <c r="G3093" s="5">
        <f t="shared" si="678"/>
        <v>1.9484488511245364</v>
      </c>
      <c r="H3093" s="5">
        <f t="shared" si="679"/>
        <v>1.9379470106543024</v>
      </c>
      <c r="I3093">
        <v>1.81</v>
      </c>
      <c r="J3093">
        <v>2.0699999999999998</v>
      </c>
      <c r="K3093" s="5">
        <f t="shared" si="680"/>
        <v>1.8743961352657006</v>
      </c>
      <c r="L3093" s="5">
        <f t="shared" si="681"/>
        <v>2.1436464088397789</v>
      </c>
      <c r="M3093" s="24">
        <f t="shared" si="669"/>
        <v>0.53350515463917525</v>
      </c>
      <c r="N3093" s="24">
        <f t="shared" si="669"/>
        <v>0.46649484536082475</v>
      </c>
      <c r="O3093">
        <f t="shared" si="670"/>
        <v>0.92894406694605747</v>
      </c>
      <c r="P3093">
        <f t="shared" si="670"/>
        <v>1.0681406605132679</v>
      </c>
      <c r="Q3093" t="s">
        <v>132</v>
      </c>
      <c r="R3093" t="s">
        <v>53</v>
      </c>
      <c r="S3093" t="s">
        <v>143</v>
      </c>
      <c r="T3093" s="75" t="s">
        <v>155</v>
      </c>
      <c r="U3093" s="75" t="s">
        <v>161</v>
      </c>
      <c r="V3093" t="s">
        <v>640</v>
      </c>
      <c r="W3093" s="137" t="s">
        <v>178</v>
      </c>
      <c r="X3093">
        <v>4</v>
      </c>
      <c r="Y3093" t="str">
        <f t="shared" si="682"/>
        <v>Y</v>
      </c>
      <c r="Z3093" s="23">
        <v>100</v>
      </c>
      <c r="AA3093" s="23">
        <f t="shared" si="671"/>
        <v>0</v>
      </c>
      <c r="AB3093" s="23">
        <f t="shared" si="672"/>
        <v>-100</v>
      </c>
      <c r="AC3093" s="23">
        <f t="shared" si="673"/>
        <v>0</v>
      </c>
      <c r="AD3093" s="23">
        <f t="shared" si="674"/>
        <v>-100</v>
      </c>
      <c r="AE3093" s="23">
        <f t="shared" si="675"/>
        <v>0</v>
      </c>
      <c r="AF3093" s="23">
        <f t="shared" si="676"/>
        <v>-100</v>
      </c>
    </row>
    <row r="3094" spans="1:32" x14ac:dyDescent="0.25">
      <c r="A3094" s="6">
        <v>0.65062103028842255</v>
      </c>
      <c r="B3094" s="6">
        <v>0.27303344452984085</v>
      </c>
      <c r="C3094" s="3">
        <f t="shared" si="668"/>
        <v>1.5369930473300202</v>
      </c>
      <c r="D3094" s="4">
        <f t="shared" si="668"/>
        <v>3.6625549727872486</v>
      </c>
      <c r="E3094" s="132">
        <v>3.4663865546218364E-2</v>
      </c>
      <c r="F3094" s="5">
        <f t="shared" si="677"/>
        <v>1.0346638655462184</v>
      </c>
      <c r="G3094" s="5">
        <f t="shared" si="678"/>
        <v>1.4854998792468825</v>
      </c>
      <c r="H3094" s="5">
        <f t="shared" si="679"/>
        <v>3.5398500853740722</v>
      </c>
      <c r="I3094">
        <v>1.7</v>
      </c>
      <c r="J3094">
        <v>2.2400000000000002</v>
      </c>
      <c r="K3094" s="5">
        <f t="shared" si="680"/>
        <v>1.7589285714285712</v>
      </c>
      <c r="L3094" s="5">
        <f t="shared" si="681"/>
        <v>2.3176470588235292</v>
      </c>
      <c r="M3094" s="24">
        <f t="shared" si="669"/>
        <v>0.56852791878172593</v>
      </c>
      <c r="N3094" s="24">
        <f t="shared" si="669"/>
        <v>0.43147208121827418</v>
      </c>
      <c r="O3094">
        <f t="shared" si="670"/>
        <v>1.1443959193466005</v>
      </c>
      <c r="P3094">
        <f t="shared" si="670"/>
        <v>0.63279515967504285</v>
      </c>
      <c r="Q3094" t="s">
        <v>131</v>
      </c>
      <c r="R3094" t="s">
        <v>111</v>
      </c>
      <c r="S3094" t="s">
        <v>143</v>
      </c>
      <c r="T3094" s="75" t="s">
        <v>164</v>
      </c>
      <c r="U3094" s="75" t="s">
        <v>160</v>
      </c>
      <c r="V3094" t="s">
        <v>640</v>
      </c>
      <c r="W3094" s="137" t="s">
        <v>162</v>
      </c>
      <c r="X3094">
        <v>3</v>
      </c>
      <c r="Y3094" t="str">
        <f t="shared" si="682"/>
        <v>Y</v>
      </c>
      <c r="Z3094" s="23">
        <v>100</v>
      </c>
      <c r="AA3094" s="23">
        <f t="shared" si="671"/>
        <v>170</v>
      </c>
      <c r="AB3094" s="23">
        <f t="shared" si="672"/>
        <v>70</v>
      </c>
      <c r="AC3094" s="23">
        <f t="shared" si="673"/>
        <v>170</v>
      </c>
      <c r="AD3094" s="23">
        <f t="shared" si="674"/>
        <v>70</v>
      </c>
      <c r="AE3094" s="23">
        <f t="shared" si="675"/>
        <v>0</v>
      </c>
      <c r="AF3094" s="23">
        <f t="shared" si="676"/>
        <v>-100</v>
      </c>
    </row>
    <row r="3095" spans="1:32" x14ac:dyDescent="0.25">
      <c r="A3095" s="6">
        <v>0.63225450638899883</v>
      </c>
      <c r="B3095" s="6">
        <v>0.35298434702444198</v>
      </c>
      <c r="C3095" s="3">
        <f t="shared" si="668"/>
        <v>1.5816415539863995</v>
      </c>
      <c r="D3095" s="4">
        <f t="shared" si="668"/>
        <v>2.8329868121057395</v>
      </c>
      <c r="E3095" s="132">
        <v>2.9011311269375728E-2</v>
      </c>
      <c r="F3095" s="5">
        <f t="shared" si="677"/>
        <v>1.0290113112693757</v>
      </c>
      <c r="G3095" s="5">
        <f t="shared" si="678"/>
        <v>1.5370497259503453</v>
      </c>
      <c r="H3095" s="5">
        <f t="shared" si="679"/>
        <v>2.7531153264107484</v>
      </c>
      <c r="I3095">
        <v>1.76</v>
      </c>
      <c r="J3095">
        <v>2.17</v>
      </c>
      <c r="K3095" s="5">
        <f t="shared" si="680"/>
        <v>1.8110599078341012</v>
      </c>
      <c r="L3095" s="5">
        <f t="shared" si="681"/>
        <v>2.2329545454545454</v>
      </c>
      <c r="M3095" s="24">
        <f t="shared" si="669"/>
        <v>0.55216284987277364</v>
      </c>
      <c r="N3095" s="24">
        <f t="shared" si="669"/>
        <v>0.44783715012722647</v>
      </c>
      <c r="O3095">
        <f t="shared" si="670"/>
        <v>1.1450507880685554</v>
      </c>
      <c r="P3095">
        <f t="shared" si="670"/>
        <v>0.78819800216253233</v>
      </c>
      <c r="Q3095" t="s">
        <v>115</v>
      </c>
      <c r="R3095" t="s">
        <v>68</v>
      </c>
      <c r="S3095" t="s">
        <v>146</v>
      </c>
      <c r="T3095" s="75" t="s">
        <v>165</v>
      </c>
      <c r="U3095" s="75" t="s">
        <v>160</v>
      </c>
      <c r="V3095" t="s">
        <v>640</v>
      </c>
      <c r="W3095" s="137" t="s">
        <v>165</v>
      </c>
      <c r="X3095">
        <v>4</v>
      </c>
      <c r="Y3095" t="str">
        <f t="shared" si="682"/>
        <v>Y</v>
      </c>
      <c r="Z3095" s="23">
        <v>100</v>
      </c>
      <c r="AA3095" s="23">
        <f t="shared" si="671"/>
        <v>176</v>
      </c>
      <c r="AB3095" s="23">
        <f t="shared" si="672"/>
        <v>76</v>
      </c>
      <c r="AC3095" s="23">
        <f t="shared" si="673"/>
        <v>176</v>
      </c>
      <c r="AD3095" s="23">
        <f t="shared" si="674"/>
        <v>76</v>
      </c>
      <c r="AE3095" s="23">
        <f t="shared" si="675"/>
        <v>0</v>
      </c>
      <c r="AF3095" s="23">
        <f t="shared" si="676"/>
        <v>-100</v>
      </c>
    </row>
    <row r="3096" spans="1:32" x14ac:dyDescent="0.25">
      <c r="A3096" s="6">
        <v>0.34302605422141036</v>
      </c>
      <c r="B3096" s="6">
        <v>0.65665675919861732</v>
      </c>
      <c r="C3096" s="3">
        <f t="shared" si="668"/>
        <v>2.9152304546363634</v>
      </c>
      <c r="D3096" s="4">
        <f t="shared" si="668"/>
        <v>1.52286561585142</v>
      </c>
      <c r="E3096" s="132">
        <v>2.5974025974025983E-2</v>
      </c>
      <c r="F3096" s="5">
        <f t="shared" si="677"/>
        <v>1.025974025974026</v>
      </c>
      <c r="G3096" s="5">
        <f t="shared" si="678"/>
        <v>2.8414271519873417</v>
      </c>
      <c r="H3096" s="5">
        <f t="shared" si="679"/>
        <v>1.4843120559564473</v>
      </c>
      <c r="I3096">
        <v>2.2000000000000002</v>
      </c>
      <c r="J3096">
        <v>1.75</v>
      </c>
      <c r="K3096" s="5">
        <f t="shared" si="680"/>
        <v>2.2571428571428576</v>
      </c>
      <c r="L3096" s="5">
        <f t="shared" si="681"/>
        <v>1.7954545454545454</v>
      </c>
      <c r="M3096" s="24">
        <f t="shared" si="669"/>
        <v>0.44303797468354422</v>
      </c>
      <c r="N3096" s="24">
        <f t="shared" si="669"/>
        <v>0.55696202531645567</v>
      </c>
      <c r="O3096">
        <f t="shared" si="670"/>
        <v>0.77425880809975489</v>
      </c>
      <c r="P3096">
        <f t="shared" si="670"/>
        <v>1.1789973631066084</v>
      </c>
      <c r="Q3096" t="s">
        <v>378</v>
      </c>
      <c r="R3096" t="s">
        <v>69</v>
      </c>
      <c r="S3096" t="s">
        <v>146</v>
      </c>
      <c r="T3096" s="75" t="s">
        <v>151</v>
      </c>
      <c r="U3096" s="75" t="s">
        <v>166</v>
      </c>
      <c r="V3096" t="s">
        <v>640</v>
      </c>
      <c r="W3096" s="137" t="s">
        <v>154</v>
      </c>
      <c r="X3096">
        <v>1</v>
      </c>
      <c r="Y3096" t="str">
        <f t="shared" si="682"/>
        <v>N</v>
      </c>
      <c r="Z3096" s="23">
        <v>100</v>
      </c>
      <c r="AA3096" s="23">
        <f t="shared" si="671"/>
        <v>175</v>
      </c>
      <c r="AB3096" s="23">
        <f t="shared" si="672"/>
        <v>75</v>
      </c>
      <c r="AC3096" s="23">
        <f t="shared" si="673"/>
        <v>0</v>
      </c>
      <c r="AD3096" s="23">
        <f t="shared" si="674"/>
        <v>-100</v>
      </c>
      <c r="AE3096" s="23">
        <f t="shared" si="675"/>
        <v>175</v>
      </c>
      <c r="AF3096" s="23">
        <f t="shared" si="676"/>
        <v>75</v>
      </c>
    </row>
    <row r="3097" spans="1:32" x14ac:dyDescent="0.25">
      <c r="A3097" s="6">
        <v>0.4203004813495182</v>
      </c>
      <c r="B3097" s="6">
        <v>0.57755151524975323</v>
      </c>
      <c r="C3097" s="3">
        <f t="shared" si="668"/>
        <v>2.3792501897432015</v>
      </c>
      <c r="D3097" s="4">
        <f t="shared" si="668"/>
        <v>1.7314472797592184</v>
      </c>
      <c r="E3097" s="132">
        <v>2.982584211075201E-2</v>
      </c>
      <c r="F3097" s="5">
        <f t="shared" si="677"/>
        <v>1.029825842110752</v>
      </c>
      <c r="G3097" s="5">
        <f t="shared" si="678"/>
        <v>2.3103422855136766</v>
      </c>
      <c r="H3097" s="5">
        <f t="shared" si="679"/>
        <v>1.6813010598087235</v>
      </c>
      <c r="I3097">
        <v>2.23</v>
      </c>
      <c r="J3097">
        <v>1.72</v>
      </c>
      <c r="K3097" s="5">
        <f t="shared" si="680"/>
        <v>2.2965116279069768</v>
      </c>
      <c r="L3097" s="5">
        <f t="shared" si="681"/>
        <v>1.7713004484304935</v>
      </c>
      <c r="M3097" s="24">
        <f t="shared" si="669"/>
        <v>0.43544303797468353</v>
      </c>
      <c r="N3097" s="24">
        <f t="shared" si="669"/>
        <v>0.56455696202531636</v>
      </c>
      <c r="O3097">
        <f t="shared" si="670"/>
        <v>0.96522494263406799</v>
      </c>
      <c r="P3097">
        <f t="shared" si="670"/>
        <v>1.0230172579535988</v>
      </c>
      <c r="Q3097" t="s">
        <v>116</v>
      </c>
      <c r="R3097" t="s">
        <v>64</v>
      </c>
      <c r="S3097" t="s">
        <v>146</v>
      </c>
      <c r="T3097" s="75" t="s">
        <v>155</v>
      </c>
      <c r="U3097" s="75" t="s">
        <v>161</v>
      </c>
      <c r="V3097" t="s">
        <v>640</v>
      </c>
      <c r="W3097" s="137" t="s">
        <v>167</v>
      </c>
      <c r="X3097">
        <v>5</v>
      </c>
      <c r="Y3097" t="str">
        <f t="shared" si="682"/>
        <v>Y</v>
      </c>
      <c r="Z3097" s="23">
        <v>100</v>
      </c>
      <c r="AA3097" s="23">
        <f t="shared" si="671"/>
        <v>0</v>
      </c>
      <c r="AB3097" s="23">
        <f t="shared" si="672"/>
        <v>-100</v>
      </c>
      <c r="AC3097" s="23">
        <f t="shared" si="673"/>
        <v>0</v>
      </c>
      <c r="AD3097" s="23">
        <f t="shared" si="674"/>
        <v>-100</v>
      </c>
      <c r="AE3097" s="23">
        <f t="shared" si="675"/>
        <v>0</v>
      </c>
      <c r="AF3097" s="23">
        <f t="shared" si="676"/>
        <v>-100</v>
      </c>
    </row>
    <row r="3098" spans="1:32" x14ac:dyDescent="0.25">
      <c r="A3098" s="6">
        <v>0.15103687587364165</v>
      </c>
      <c r="B3098" s="6">
        <v>0.8489356322976811</v>
      </c>
      <c r="C3098" s="3">
        <f t="shared" si="668"/>
        <v>6.6208996592104166</v>
      </c>
      <c r="D3098" s="4">
        <f t="shared" si="668"/>
        <v>1.177945608542142</v>
      </c>
      <c r="E3098" s="132">
        <v>2.3828227284629522E-2</v>
      </c>
      <c r="F3098" s="5">
        <f t="shared" si="677"/>
        <v>1.0238282272846295</v>
      </c>
      <c r="G3098" s="5">
        <f t="shared" si="678"/>
        <v>6.4668071095970792</v>
      </c>
      <c r="H3098" s="5">
        <f t="shared" si="679"/>
        <v>1.1505305061438467</v>
      </c>
      <c r="I3098">
        <v>1.9</v>
      </c>
      <c r="J3098">
        <v>2.0099999999999998</v>
      </c>
      <c r="K3098" s="5">
        <f t="shared" si="680"/>
        <v>1.9452736318407959</v>
      </c>
      <c r="L3098" s="5">
        <f t="shared" si="681"/>
        <v>2.0578947368421052</v>
      </c>
      <c r="M3098" s="24">
        <f t="shared" si="669"/>
        <v>0.51406649616368294</v>
      </c>
      <c r="N3098" s="24">
        <f t="shared" si="669"/>
        <v>0.48593350383631717</v>
      </c>
      <c r="O3098">
        <f t="shared" si="670"/>
        <v>0.29380805207260641</v>
      </c>
      <c r="P3098">
        <f t="shared" si="670"/>
        <v>1.7470201696231222</v>
      </c>
      <c r="Q3098" t="s">
        <v>119</v>
      </c>
      <c r="R3098" t="s">
        <v>72</v>
      </c>
      <c r="S3098" t="s">
        <v>146</v>
      </c>
      <c r="T3098" s="75" t="s">
        <v>151</v>
      </c>
      <c r="U3098" s="75" t="s">
        <v>166</v>
      </c>
      <c r="V3098" t="s">
        <v>640</v>
      </c>
      <c r="W3098" s="137" t="s">
        <v>162</v>
      </c>
      <c r="X3098">
        <v>3</v>
      </c>
      <c r="Y3098" t="str">
        <f t="shared" si="682"/>
        <v>Y</v>
      </c>
      <c r="Z3098" s="23">
        <v>100</v>
      </c>
      <c r="AA3098" s="23">
        <f t="shared" si="671"/>
        <v>0</v>
      </c>
      <c r="AB3098" s="23">
        <f t="shared" si="672"/>
        <v>-100</v>
      </c>
      <c r="AC3098" s="23">
        <f t="shared" si="673"/>
        <v>0</v>
      </c>
      <c r="AD3098" s="23">
        <f t="shared" si="674"/>
        <v>-100</v>
      </c>
      <c r="AE3098" s="23">
        <f t="shared" si="675"/>
        <v>0</v>
      </c>
      <c r="AF3098" s="23">
        <f t="shared" si="676"/>
        <v>-100</v>
      </c>
    </row>
    <row r="3099" spans="1:32" x14ac:dyDescent="0.25">
      <c r="A3099" s="6">
        <v>0.11133582946405045</v>
      </c>
      <c r="B3099" s="6">
        <v>0.88865893619870917</v>
      </c>
      <c r="C3099" s="3">
        <f t="shared" si="668"/>
        <v>8.981834552397105</v>
      </c>
      <c r="D3099" s="4">
        <f t="shared" si="668"/>
        <v>1.1252911091825157</v>
      </c>
      <c r="E3099" s="132">
        <v>4.4219771241829964E-2</v>
      </c>
      <c r="F3099" s="5">
        <f t="shared" si="677"/>
        <v>1.04421977124183</v>
      </c>
      <c r="G3099" s="5">
        <f t="shared" si="678"/>
        <v>8.6014791136501181</v>
      </c>
      <c r="H3099" s="5">
        <f t="shared" si="679"/>
        <v>1.0776381947300924</v>
      </c>
      <c r="I3099">
        <v>2.56</v>
      </c>
      <c r="J3099">
        <v>1.53</v>
      </c>
      <c r="K3099" s="5">
        <f t="shared" si="680"/>
        <v>2.6732026143790848</v>
      </c>
      <c r="L3099" s="5">
        <f t="shared" si="681"/>
        <v>1.5976562499999998</v>
      </c>
      <c r="M3099" s="24">
        <f t="shared" si="669"/>
        <v>0.37408312958435208</v>
      </c>
      <c r="N3099" s="24">
        <f t="shared" si="669"/>
        <v>0.62591687041564803</v>
      </c>
      <c r="O3099">
        <f t="shared" si="670"/>
        <v>0.2976232303973636</v>
      </c>
      <c r="P3099">
        <f t="shared" si="670"/>
        <v>1.4197715035362191</v>
      </c>
      <c r="Q3099" t="s">
        <v>348</v>
      </c>
      <c r="R3099" t="s">
        <v>377</v>
      </c>
      <c r="S3099" t="s">
        <v>349</v>
      </c>
      <c r="T3099" s="75" t="s">
        <v>151</v>
      </c>
      <c r="U3099" s="75" t="s">
        <v>166</v>
      </c>
      <c r="V3099" t="s">
        <v>640</v>
      </c>
      <c r="W3099" s="137" t="s">
        <v>175</v>
      </c>
      <c r="X3099">
        <v>5</v>
      </c>
      <c r="Y3099" t="str">
        <f t="shared" si="682"/>
        <v>Y</v>
      </c>
      <c r="Z3099" s="23">
        <v>100</v>
      </c>
      <c r="AA3099" s="23">
        <f t="shared" si="671"/>
        <v>0</v>
      </c>
      <c r="AB3099" s="23">
        <f t="shared" si="672"/>
        <v>-100</v>
      </c>
      <c r="AC3099" s="23">
        <f t="shared" si="673"/>
        <v>0</v>
      </c>
      <c r="AD3099" s="23">
        <f t="shared" si="674"/>
        <v>-100</v>
      </c>
      <c r="AE3099" s="23">
        <f t="shared" si="675"/>
        <v>0</v>
      </c>
      <c r="AF3099" s="23">
        <f t="shared" si="676"/>
        <v>-100</v>
      </c>
    </row>
    <row r="3100" spans="1:32" x14ac:dyDescent="0.25">
      <c r="A3100" s="6">
        <v>0.60573725635884446</v>
      </c>
      <c r="B3100" s="6">
        <v>0.39174762080037329</v>
      </c>
      <c r="C3100" s="3">
        <f t="shared" si="668"/>
        <v>1.6508807894880262</v>
      </c>
      <c r="D3100" s="4">
        <f t="shared" si="668"/>
        <v>2.5526638756782134</v>
      </c>
      <c r="E3100" s="132">
        <v>4.4607566346696714E-2</v>
      </c>
      <c r="F3100" s="5">
        <f t="shared" si="677"/>
        <v>1.0446075663466967</v>
      </c>
      <c r="G3100" s="5">
        <f t="shared" si="678"/>
        <v>1.580383717936916</v>
      </c>
      <c r="H3100" s="5">
        <f t="shared" si="679"/>
        <v>2.443658229095198</v>
      </c>
      <c r="I3100">
        <v>2.5299999999999998</v>
      </c>
      <c r="J3100">
        <v>1.54</v>
      </c>
      <c r="K3100" s="5">
        <f t="shared" si="680"/>
        <v>2.6428571428571423</v>
      </c>
      <c r="L3100" s="5">
        <f t="shared" si="681"/>
        <v>1.6086956521739131</v>
      </c>
      <c r="M3100" s="24">
        <f t="shared" si="669"/>
        <v>0.37837837837837845</v>
      </c>
      <c r="N3100" s="24">
        <f t="shared" si="669"/>
        <v>0.6216216216216216</v>
      </c>
      <c r="O3100">
        <f t="shared" si="670"/>
        <v>1.60087703466266</v>
      </c>
      <c r="P3100">
        <f t="shared" si="670"/>
        <v>0.63020269433103526</v>
      </c>
      <c r="Q3100" t="s">
        <v>543</v>
      </c>
      <c r="R3100" t="s">
        <v>354</v>
      </c>
      <c r="S3100" t="s">
        <v>349</v>
      </c>
      <c r="T3100" s="75" t="s">
        <v>155</v>
      </c>
      <c r="U3100" s="75" t="s">
        <v>161</v>
      </c>
      <c r="V3100" t="s">
        <v>640</v>
      </c>
      <c r="W3100" s="137" t="s">
        <v>151</v>
      </c>
      <c r="X3100">
        <v>2</v>
      </c>
      <c r="Y3100" t="str">
        <f t="shared" si="682"/>
        <v>N</v>
      </c>
      <c r="Z3100" s="23">
        <v>100</v>
      </c>
      <c r="AA3100" s="23">
        <f t="shared" si="671"/>
        <v>0</v>
      </c>
      <c r="AB3100" s="23">
        <f t="shared" si="672"/>
        <v>-100</v>
      </c>
      <c r="AC3100" s="23">
        <f t="shared" si="673"/>
        <v>0</v>
      </c>
      <c r="AD3100" s="23">
        <f t="shared" si="674"/>
        <v>-100</v>
      </c>
      <c r="AE3100" s="23">
        <f t="shared" si="675"/>
        <v>0</v>
      </c>
      <c r="AF3100" s="23">
        <f t="shared" si="676"/>
        <v>-100</v>
      </c>
    </row>
    <row r="3101" spans="1:32" x14ac:dyDescent="0.25">
      <c r="A3101" s="6">
        <v>0.19367253297350914</v>
      </c>
      <c r="B3101" s="6">
        <v>0.80629044428377583</v>
      </c>
      <c r="C3101" s="3">
        <f t="shared" si="668"/>
        <v>5.1633547857650095</v>
      </c>
      <c r="D3101" s="4">
        <f t="shared" si="668"/>
        <v>1.2402478624043418</v>
      </c>
      <c r="E3101" s="132">
        <v>4.1976041976041989E-2</v>
      </c>
      <c r="F3101" s="5">
        <f t="shared" si="677"/>
        <v>1.041976041976042</v>
      </c>
      <c r="G3101" s="5">
        <f t="shared" si="678"/>
        <v>4.9553488542529562</v>
      </c>
      <c r="H3101" s="5">
        <f t="shared" si="679"/>
        <v>1.1902844330780291</v>
      </c>
      <c r="I3101">
        <v>2.73</v>
      </c>
      <c r="J3101">
        <v>1.48</v>
      </c>
      <c r="K3101" s="5">
        <f t="shared" si="680"/>
        <v>2.8445945945945947</v>
      </c>
      <c r="L3101" s="5">
        <f t="shared" si="681"/>
        <v>1.5421245421245422</v>
      </c>
      <c r="M3101" s="24">
        <f t="shared" si="669"/>
        <v>0.35154394299287411</v>
      </c>
      <c r="N3101" s="24">
        <f t="shared" si="669"/>
        <v>0.64845605700712583</v>
      </c>
      <c r="O3101">
        <f t="shared" si="670"/>
        <v>0.55091984041788744</v>
      </c>
      <c r="P3101">
        <f t="shared" si="670"/>
        <v>1.2434002822105115</v>
      </c>
      <c r="Q3101" t="s">
        <v>536</v>
      </c>
      <c r="R3101" t="s">
        <v>381</v>
      </c>
      <c r="S3101" t="s">
        <v>349</v>
      </c>
      <c r="T3101" s="75" t="s">
        <v>151</v>
      </c>
      <c r="U3101" s="75" t="s">
        <v>166</v>
      </c>
      <c r="V3101" t="s">
        <v>640</v>
      </c>
      <c r="W3101" s="137" t="s">
        <v>152</v>
      </c>
      <c r="X3101">
        <v>1</v>
      </c>
      <c r="Y3101" t="str">
        <f t="shared" si="682"/>
        <v>N</v>
      </c>
      <c r="Z3101" s="23">
        <v>100</v>
      </c>
      <c r="AA3101" s="23">
        <f t="shared" si="671"/>
        <v>148</v>
      </c>
      <c r="AB3101" s="23">
        <f t="shared" si="672"/>
        <v>48</v>
      </c>
      <c r="AC3101" s="23">
        <f t="shared" si="673"/>
        <v>0</v>
      </c>
      <c r="AD3101" s="23">
        <f t="shared" si="674"/>
        <v>-100</v>
      </c>
      <c r="AE3101" s="23">
        <f t="shared" si="675"/>
        <v>148</v>
      </c>
      <c r="AF3101" s="23">
        <f t="shared" si="676"/>
        <v>48</v>
      </c>
    </row>
    <row r="3102" spans="1:32" x14ac:dyDescent="0.25">
      <c r="A3102" s="6">
        <v>0.2883712159997831</v>
      </c>
      <c r="B3102" s="6">
        <v>0.71125757977680826</v>
      </c>
      <c r="C3102" s="3">
        <f t="shared" si="668"/>
        <v>3.4677524819285437</v>
      </c>
      <c r="D3102" s="4">
        <f t="shared" si="668"/>
        <v>1.4059604121390155</v>
      </c>
      <c r="E3102" s="132">
        <v>4.3058940692402459E-2</v>
      </c>
      <c r="F3102" s="5">
        <f t="shared" si="677"/>
        <v>1.0430589406924025</v>
      </c>
      <c r="G3102" s="5">
        <f t="shared" si="678"/>
        <v>3.32459878022481</v>
      </c>
      <c r="H3102" s="5">
        <f t="shared" si="679"/>
        <v>1.3479203880901611</v>
      </c>
      <c r="I3102">
        <v>2.37</v>
      </c>
      <c r="J3102">
        <v>1.61</v>
      </c>
      <c r="K3102" s="5">
        <f t="shared" si="680"/>
        <v>2.4720496894409938</v>
      </c>
      <c r="L3102" s="5">
        <f t="shared" si="681"/>
        <v>1.6793248945147681</v>
      </c>
      <c r="M3102" s="24">
        <f t="shared" si="669"/>
        <v>0.40452261306532661</v>
      </c>
      <c r="N3102" s="24">
        <f t="shared" si="669"/>
        <v>0.59547738693467334</v>
      </c>
      <c r="O3102">
        <f t="shared" si="670"/>
        <v>0.71286797495598564</v>
      </c>
      <c r="P3102">
        <f t="shared" si="670"/>
        <v>1.1944325601315178</v>
      </c>
      <c r="Q3102" t="s">
        <v>376</v>
      </c>
      <c r="R3102" t="s">
        <v>542</v>
      </c>
      <c r="S3102" t="s">
        <v>349</v>
      </c>
      <c r="T3102" s="75" t="s">
        <v>151</v>
      </c>
      <c r="U3102" s="75" t="s">
        <v>166</v>
      </c>
      <c r="V3102" t="s">
        <v>640</v>
      </c>
      <c r="W3102" s="137" t="s">
        <v>170</v>
      </c>
      <c r="X3102">
        <v>2</v>
      </c>
      <c r="Y3102" t="str">
        <f t="shared" si="682"/>
        <v>N</v>
      </c>
      <c r="Z3102" s="23">
        <v>100</v>
      </c>
      <c r="AA3102" s="23">
        <f t="shared" si="671"/>
        <v>161</v>
      </c>
      <c r="AB3102" s="23">
        <f t="shared" si="672"/>
        <v>61</v>
      </c>
      <c r="AC3102" s="23">
        <f t="shared" si="673"/>
        <v>0</v>
      </c>
      <c r="AD3102" s="23">
        <f t="shared" si="674"/>
        <v>-100</v>
      </c>
      <c r="AE3102" s="23">
        <f t="shared" si="675"/>
        <v>161</v>
      </c>
      <c r="AF3102" s="23">
        <f t="shared" si="676"/>
        <v>61</v>
      </c>
    </row>
    <row r="3103" spans="1:32" x14ac:dyDescent="0.25">
      <c r="A3103" s="6">
        <v>6.4495549426555096E-2</v>
      </c>
      <c r="B3103" s="6">
        <v>0.93549539685353489</v>
      </c>
      <c r="C3103" s="3">
        <f t="shared" si="668"/>
        <v>15.504945827909555</v>
      </c>
      <c r="D3103" s="4">
        <f t="shared" si="668"/>
        <v>1.0689523469205955</v>
      </c>
      <c r="E3103" s="132">
        <v>3.0736618971912932E-2</v>
      </c>
      <c r="F3103" s="5">
        <f t="shared" si="677"/>
        <v>1.0307366189719129</v>
      </c>
      <c r="G3103" s="5">
        <f t="shared" si="678"/>
        <v>15.042587546151843</v>
      </c>
      <c r="H3103" s="5">
        <f t="shared" si="679"/>
        <v>1.037076132976434</v>
      </c>
      <c r="I3103">
        <v>2.04</v>
      </c>
      <c r="J3103">
        <v>1.85</v>
      </c>
      <c r="K3103" s="5">
        <f t="shared" si="680"/>
        <v>2.1027027027027025</v>
      </c>
      <c r="L3103" s="5">
        <f t="shared" si="681"/>
        <v>1.9068627450980391</v>
      </c>
      <c r="M3103" s="24">
        <f t="shared" si="669"/>
        <v>0.47557840616966585</v>
      </c>
      <c r="N3103" s="24">
        <f t="shared" si="669"/>
        <v>0.52442159383033427</v>
      </c>
      <c r="O3103">
        <f t="shared" si="670"/>
        <v>0.13561496609151313</v>
      </c>
      <c r="P3103">
        <f t="shared" si="670"/>
        <v>1.783861320470711</v>
      </c>
      <c r="Q3103" t="s">
        <v>80</v>
      </c>
      <c r="R3103" t="s">
        <v>124</v>
      </c>
      <c r="S3103" t="s">
        <v>147</v>
      </c>
      <c r="T3103" s="75" t="s">
        <v>154</v>
      </c>
      <c r="U3103" s="75" t="s">
        <v>160</v>
      </c>
      <c r="V3103" t="s">
        <v>640</v>
      </c>
      <c r="W3103" s="137" t="s">
        <v>168</v>
      </c>
      <c r="X3103">
        <v>5</v>
      </c>
      <c r="Y3103" t="str">
        <f t="shared" si="682"/>
        <v>Y</v>
      </c>
      <c r="Z3103" s="23">
        <v>100</v>
      </c>
      <c r="AA3103" s="23">
        <f t="shared" si="671"/>
        <v>0</v>
      </c>
      <c r="AB3103" s="23">
        <f t="shared" si="672"/>
        <v>-100</v>
      </c>
      <c r="AC3103" s="23">
        <f t="shared" si="673"/>
        <v>0</v>
      </c>
      <c r="AD3103" s="23">
        <f t="shared" si="674"/>
        <v>-100</v>
      </c>
      <c r="AE3103" s="23">
        <f t="shared" si="675"/>
        <v>0</v>
      </c>
      <c r="AF3103" s="23">
        <f t="shared" si="676"/>
        <v>-100</v>
      </c>
    </row>
    <row r="3104" spans="1:32" x14ac:dyDescent="0.25">
      <c r="A3104" s="6">
        <v>0.31312760394174788</v>
      </c>
      <c r="B3104" s="6">
        <v>0.68670859814335272</v>
      </c>
      <c r="C3104" s="3">
        <f t="shared" si="668"/>
        <v>3.1935862166467865</v>
      </c>
      <c r="D3104" s="4">
        <f t="shared" si="668"/>
        <v>1.4562217550554779</v>
      </c>
      <c r="E3104" s="132">
        <v>3.2580136626379375E-2</v>
      </c>
      <c r="F3104" s="5">
        <f t="shared" si="677"/>
        <v>1.0325801366263794</v>
      </c>
      <c r="G3104" s="5">
        <f t="shared" si="678"/>
        <v>3.0928216642640383</v>
      </c>
      <c r="H3104" s="5">
        <f t="shared" si="679"/>
        <v>1.4102748090944399</v>
      </c>
      <c r="I3104">
        <v>1.73</v>
      </c>
      <c r="J3104">
        <v>2.2000000000000002</v>
      </c>
      <c r="K3104" s="5">
        <f t="shared" si="680"/>
        <v>1.7863636363636364</v>
      </c>
      <c r="L3104" s="5">
        <f t="shared" si="681"/>
        <v>2.2716763005780347</v>
      </c>
      <c r="M3104" s="24">
        <f t="shared" si="669"/>
        <v>0.55979643765903309</v>
      </c>
      <c r="N3104" s="24">
        <f t="shared" si="669"/>
        <v>0.44020356234096691</v>
      </c>
      <c r="O3104">
        <f t="shared" si="670"/>
        <v>0.55935976522321318</v>
      </c>
      <c r="P3104">
        <f t="shared" si="670"/>
        <v>1.55997964780542</v>
      </c>
      <c r="Q3104" t="s">
        <v>279</v>
      </c>
      <c r="R3104" t="s">
        <v>76</v>
      </c>
      <c r="S3104" t="s">
        <v>147</v>
      </c>
      <c r="T3104" s="75" t="s">
        <v>151</v>
      </c>
      <c r="U3104" s="75" t="s">
        <v>166</v>
      </c>
      <c r="V3104" t="s">
        <v>640</v>
      </c>
      <c r="W3104" s="137" t="s">
        <v>153</v>
      </c>
      <c r="X3104">
        <v>2</v>
      </c>
      <c r="Y3104" t="str">
        <f t="shared" si="682"/>
        <v>N</v>
      </c>
      <c r="Z3104" s="23">
        <v>100</v>
      </c>
      <c r="AA3104" s="23">
        <f t="shared" si="671"/>
        <v>220.00000000000003</v>
      </c>
      <c r="AB3104" s="23">
        <f t="shared" si="672"/>
        <v>120.00000000000003</v>
      </c>
      <c r="AC3104" s="23">
        <f t="shared" si="673"/>
        <v>0</v>
      </c>
      <c r="AD3104" s="23">
        <f t="shared" si="674"/>
        <v>-100</v>
      </c>
      <c r="AE3104" s="23">
        <f t="shared" si="675"/>
        <v>220.00000000000003</v>
      </c>
      <c r="AF3104" s="23">
        <f t="shared" si="676"/>
        <v>120.00000000000003</v>
      </c>
    </row>
    <row r="3105" spans="1:32" x14ac:dyDescent="0.25">
      <c r="A3105" s="6">
        <v>0.17955281452416863</v>
      </c>
      <c r="B3105" s="6">
        <v>0.82041323163113877</v>
      </c>
      <c r="C3105" s="3">
        <f t="shared" si="668"/>
        <v>5.5693919510540191</v>
      </c>
      <c r="D3105" s="4">
        <f t="shared" si="668"/>
        <v>1.218897942457374</v>
      </c>
      <c r="E3105" s="132">
        <v>3.1746031746031633E-2</v>
      </c>
      <c r="F3105" s="5">
        <f t="shared" si="677"/>
        <v>1.0317460317460316</v>
      </c>
      <c r="G3105" s="5">
        <f t="shared" si="678"/>
        <v>5.3980260448677422</v>
      </c>
      <c r="H3105" s="5">
        <f t="shared" si="679"/>
        <v>1.1813933903817626</v>
      </c>
      <c r="I3105">
        <v>2.1</v>
      </c>
      <c r="J3105">
        <v>1.8</v>
      </c>
      <c r="K3105" s="5">
        <f t="shared" si="680"/>
        <v>2.1666666666666665</v>
      </c>
      <c r="L3105" s="5">
        <f t="shared" si="681"/>
        <v>1.857142857142857</v>
      </c>
      <c r="M3105" s="24">
        <f t="shared" si="669"/>
        <v>0.46153846153846156</v>
      </c>
      <c r="N3105" s="24">
        <f t="shared" si="669"/>
        <v>0.53846153846153855</v>
      </c>
      <c r="O3105">
        <f t="shared" si="670"/>
        <v>0.38903109813569869</v>
      </c>
      <c r="P3105">
        <f t="shared" si="670"/>
        <v>1.5236245730292575</v>
      </c>
      <c r="Q3105" t="s">
        <v>125</v>
      </c>
      <c r="R3105" t="s">
        <v>75</v>
      </c>
      <c r="S3105" t="s">
        <v>147</v>
      </c>
      <c r="T3105" s="75" t="s">
        <v>151</v>
      </c>
      <c r="U3105" s="75" t="s">
        <v>166</v>
      </c>
      <c r="V3105" t="s">
        <v>640</v>
      </c>
      <c r="W3105" s="137" t="s">
        <v>164</v>
      </c>
      <c r="X3105">
        <v>4</v>
      </c>
      <c r="Y3105" t="str">
        <f t="shared" si="682"/>
        <v>Y</v>
      </c>
      <c r="Z3105" s="23">
        <v>100</v>
      </c>
      <c r="AA3105" s="23">
        <f t="shared" si="671"/>
        <v>0</v>
      </c>
      <c r="AB3105" s="23">
        <f t="shared" si="672"/>
        <v>-100</v>
      </c>
      <c r="AC3105" s="23">
        <f t="shared" si="673"/>
        <v>0</v>
      </c>
      <c r="AD3105" s="23">
        <f t="shared" si="674"/>
        <v>-100</v>
      </c>
      <c r="AE3105" s="23">
        <f t="shared" si="675"/>
        <v>0</v>
      </c>
      <c r="AF3105" s="23">
        <f t="shared" si="676"/>
        <v>-100</v>
      </c>
    </row>
    <row r="3106" spans="1:32" x14ac:dyDescent="0.25">
      <c r="A3106" s="6">
        <v>0.70437761810736987</v>
      </c>
      <c r="B3106" s="6">
        <v>0.28586425725007175</v>
      </c>
      <c r="C3106" s="3">
        <f t="shared" si="668"/>
        <v>1.4196930372190897</v>
      </c>
      <c r="D3106" s="4">
        <f t="shared" si="668"/>
        <v>3.4981638125021277</v>
      </c>
      <c r="E3106" s="132">
        <v>3.6544850498338777E-2</v>
      </c>
      <c r="F3106" s="5">
        <f t="shared" si="677"/>
        <v>1.0365448504983388</v>
      </c>
      <c r="G3106" s="5">
        <f t="shared" si="678"/>
        <v>1.3696397570607244</v>
      </c>
      <c r="H3106" s="5">
        <f t="shared" si="679"/>
        <v>3.3748311139844249</v>
      </c>
      <c r="I3106">
        <v>1.75</v>
      </c>
      <c r="J3106">
        <v>2.15</v>
      </c>
      <c r="K3106" s="5">
        <f t="shared" si="680"/>
        <v>1.8139534883720929</v>
      </c>
      <c r="L3106" s="5">
        <f t="shared" si="681"/>
        <v>2.2285714285714282</v>
      </c>
      <c r="M3106" s="24">
        <f t="shared" si="669"/>
        <v>0.55128205128205132</v>
      </c>
      <c r="N3106" s="24">
        <f t="shared" si="669"/>
        <v>0.44871794871794879</v>
      </c>
      <c r="O3106">
        <f t="shared" si="670"/>
        <v>1.2777082374970894</v>
      </c>
      <c r="P3106">
        <f t="shared" si="670"/>
        <v>0.63706891615730266</v>
      </c>
      <c r="Q3106" t="s">
        <v>78</v>
      </c>
      <c r="R3106" t="s">
        <v>24</v>
      </c>
      <c r="S3106" t="s">
        <v>147</v>
      </c>
      <c r="T3106" s="75" t="s">
        <v>155</v>
      </c>
      <c r="U3106" s="75" t="s">
        <v>161</v>
      </c>
      <c r="V3106" t="s">
        <v>640</v>
      </c>
      <c r="W3106" s="137" t="s">
        <v>149</v>
      </c>
      <c r="X3106">
        <v>0</v>
      </c>
      <c r="Y3106" t="str">
        <f t="shared" si="682"/>
        <v>N</v>
      </c>
      <c r="Z3106" s="23">
        <v>100</v>
      </c>
      <c r="AA3106" s="23">
        <f t="shared" si="671"/>
        <v>0</v>
      </c>
      <c r="AB3106" s="23">
        <f t="shared" si="672"/>
        <v>-100</v>
      </c>
      <c r="AC3106" s="23">
        <f t="shared" si="673"/>
        <v>0</v>
      </c>
      <c r="AD3106" s="23">
        <f t="shared" si="674"/>
        <v>-100</v>
      </c>
      <c r="AE3106" s="23">
        <f t="shared" si="675"/>
        <v>0</v>
      </c>
      <c r="AF3106" s="23">
        <f t="shared" si="676"/>
        <v>-100</v>
      </c>
    </row>
    <row r="3107" spans="1:32" x14ac:dyDescent="0.25">
      <c r="A3107" s="6">
        <v>0.50461509900513268</v>
      </c>
      <c r="B3107" s="6">
        <v>0.49414064422541304</v>
      </c>
      <c r="C3107" s="3">
        <f t="shared" si="668"/>
        <v>1.9817084387120738</v>
      </c>
      <c r="D3107" s="4">
        <f t="shared" si="668"/>
        <v>2.0237153362835465</v>
      </c>
      <c r="E3107" s="132">
        <v>3.9428448646325664E-2</v>
      </c>
      <c r="F3107" s="5">
        <f t="shared" si="677"/>
        <v>1.0394284486463257</v>
      </c>
      <c r="G3107" s="5">
        <f t="shared" si="678"/>
        <v>1.9065366560756574</v>
      </c>
      <c r="H3107" s="5">
        <f t="shared" si="679"/>
        <v>1.9469501137082432</v>
      </c>
      <c r="I3107">
        <v>2.08</v>
      </c>
      <c r="J3107">
        <v>1.79</v>
      </c>
      <c r="K3107" s="5">
        <f t="shared" si="680"/>
        <v>2.1620111731843576</v>
      </c>
      <c r="L3107" s="5">
        <f t="shared" si="681"/>
        <v>1.8605769230769229</v>
      </c>
      <c r="M3107" s="24">
        <f t="shared" si="669"/>
        <v>0.46253229974160204</v>
      </c>
      <c r="N3107" s="24">
        <f t="shared" si="669"/>
        <v>0.53746770025839796</v>
      </c>
      <c r="O3107">
        <f t="shared" si="670"/>
        <v>1.0909834822066276</v>
      </c>
      <c r="P3107">
        <f t="shared" si="670"/>
        <v>0.91938667940016738</v>
      </c>
      <c r="Q3107" t="s">
        <v>211</v>
      </c>
      <c r="R3107" t="s">
        <v>214</v>
      </c>
      <c r="S3107" t="s">
        <v>202</v>
      </c>
      <c r="T3107" s="75" t="s">
        <v>162</v>
      </c>
      <c r="U3107" s="75" t="s">
        <v>160</v>
      </c>
      <c r="V3107" t="s">
        <v>641</v>
      </c>
      <c r="W3107" s="137" t="s">
        <v>155</v>
      </c>
      <c r="X3107">
        <v>3</v>
      </c>
      <c r="Y3107" t="str">
        <f t="shared" si="682"/>
        <v>Y</v>
      </c>
      <c r="Z3107" s="23">
        <v>100</v>
      </c>
      <c r="AA3107" s="23">
        <f t="shared" si="671"/>
        <v>208</v>
      </c>
      <c r="AB3107" s="23">
        <f t="shared" si="672"/>
        <v>108</v>
      </c>
      <c r="AC3107" s="23">
        <f t="shared" si="673"/>
        <v>208</v>
      </c>
      <c r="AD3107" s="23">
        <f t="shared" si="674"/>
        <v>108</v>
      </c>
      <c r="AE3107" s="23">
        <f t="shared" si="675"/>
        <v>0</v>
      </c>
      <c r="AF3107" s="23">
        <f t="shared" si="676"/>
        <v>-100</v>
      </c>
    </row>
    <row r="3108" spans="1:32" x14ac:dyDescent="0.25">
      <c r="A3108" s="6">
        <v>0.63978328777873672</v>
      </c>
      <c r="B3108" s="6">
        <v>0.34611445847721928</v>
      </c>
      <c r="C3108" s="3">
        <f t="shared" si="668"/>
        <v>1.5630292617862831</v>
      </c>
      <c r="D3108" s="4">
        <f t="shared" si="668"/>
        <v>2.8892176432029015</v>
      </c>
      <c r="E3108" s="132">
        <v>3.7284009420232245E-2</v>
      </c>
      <c r="F3108" s="5">
        <f t="shared" si="677"/>
        <v>1.0372840094202322</v>
      </c>
      <c r="G3108" s="5">
        <f t="shared" si="678"/>
        <v>1.5068479293919752</v>
      </c>
      <c r="H3108" s="5">
        <f t="shared" si="679"/>
        <v>2.7853679580173689</v>
      </c>
      <c r="I3108">
        <v>1.71</v>
      </c>
      <c r="J3108">
        <v>2.21</v>
      </c>
      <c r="K3108" s="5">
        <f t="shared" si="680"/>
        <v>1.7737556561085972</v>
      </c>
      <c r="L3108" s="5">
        <f t="shared" si="681"/>
        <v>2.2923976608187133</v>
      </c>
      <c r="M3108" s="24">
        <f t="shared" si="669"/>
        <v>0.56377551020408168</v>
      </c>
      <c r="N3108" s="24">
        <f t="shared" si="669"/>
        <v>0.43622448979591838</v>
      </c>
      <c r="O3108">
        <f t="shared" si="670"/>
        <v>1.1348192253812885</v>
      </c>
      <c r="P3108">
        <f t="shared" si="670"/>
        <v>0.7934319749887131</v>
      </c>
      <c r="Q3108" t="s">
        <v>558</v>
      </c>
      <c r="R3108" t="s">
        <v>39</v>
      </c>
      <c r="S3108" t="s">
        <v>141</v>
      </c>
      <c r="T3108" s="75" t="s">
        <v>162</v>
      </c>
      <c r="U3108" s="75" t="s">
        <v>160</v>
      </c>
      <c r="V3108" t="s">
        <v>641</v>
      </c>
      <c r="W3108" s="137" t="s">
        <v>154</v>
      </c>
      <c r="X3108">
        <v>1</v>
      </c>
      <c r="Y3108" t="str">
        <f t="shared" si="682"/>
        <v>N</v>
      </c>
      <c r="Z3108" s="23">
        <v>100</v>
      </c>
      <c r="AA3108" s="23">
        <f t="shared" si="671"/>
        <v>0</v>
      </c>
      <c r="AB3108" s="23">
        <f t="shared" si="672"/>
        <v>-100</v>
      </c>
      <c r="AC3108" s="23">
        <f t="shared" si="673"/>
        <v>0</v>
      </c>
      <c r="AD3108" s="23">
        <f t="shared" si="674"/>
        <v>-100</v>
      </c>
      <c r="AE3108" s="23">
        <f t="shared" si="675"/>
        <v>0</v>
      </c>
      <c r="AF3108" s="23">
        <f t="shared" si="676"/>
        <v>-100</v>
      </c>
    </row>
    <row r="3109" spans="1:32" x14ac:dyDescent="0.25">
      <c r="A3109" s="6">
        <v>0.29712818548682485</v>
      </c>
      <c r="B3109" s="6">
        <v>0.70206535870833686</v>
      </c>
      <c r="C3109" s="3">
        <f t="shared" si="668"/>
        <v>3.3655507920312786</v>
      </c>
      <c r="D3109" s="4">
        <f t="shared" si="668"/>
        <v>1.4243688106756964</v>
      </c>
      <c r="E3109" s="132">
        <v>3.9028847408954404E-2</v>
      </c>
      <c r="F3109" s="5">
        <f t="shared" si="677"/>
        <v>1.0390288474089544</v>
      </c>
      <c r="G3109" s="5">
        <f t="shared" si="678"/>
        <v>3.2391312333858826</v>
      </c>
      <c r="H3109" s="5">
        <f t="shared" si="679"/>
        <v>1.3708655098726772</v>
      </c>
      <c r="I3109">
        <v>2.35</v>
      </c>
      <c r="J3109">
        <v>1.63</v>
      </c>
      <c r="K3109" s="5">
        <f t="shared" si="680"/>
        <v>2.4417177914110431</v>
      </c>
      <c r="L3109" s="5">
        <f t="shared" si="681"/>
        <v>1.6936170212765955</v>
      </c>
      <c r="M3109" s="24">
        <f t="shared" si="669"/>
        <v>0.40954773869346733</v>
      </c>
      <c r="N3109" s="24">
        <f t="shared" si="669"/>
        <v>0.59045226130653272</v>
      </c>
      <c r="O3109">
        <f t="shared" si="670"/>
        <v>0.7255031768328607</v>
      </c>
      <c r="P3109">
        <f t="shared" si="670"/>
        <v>1.1890298415570981</v>
      </c>
      <c r="Q3109" t="s">
        <v>531</v>
      </c>
      <c r="R3109" t="s">
        <v>301</v>
      </c>
      <c r="S3109" t="s">
        <v>142</v>
      </c>
      <c r="T3109" s="75" t="s">
        <v>154</v>
      </c>
      <c r="U3109" s="75" t="s">
        <v>160</v>
      </c>
      <c r="V3109" t="s">
        <v>641</v>
      </c>
      <c r="W3109" s="137" t="s">
        <v>150</v>
      </c>
      <c r="X3109">
        <v>4</v>
      </c>
      <c r="Y3109" t="str">
        <f t="shared" si="682"/>
        <v>Y</v>
      </c>
      <c r="Z3109" s="23">
        <v>100</v>
      </c>
      <c r="AA3109" s="23">
        <f t="shared" si="671"/>
        <v>0</v>
      </c>
      <c r="AB3109" s="23">
        <f t="shared" si="672"/>
        <v>-100</v>
      </c>
      <c r="AC3109" s="23">
        <f t="shared" si="673"/>
        <v>0</v>
      </c>
      <c r="AD3109" s="23">
        <f t="shared" si="674"/>
        <v>-100</v>
      </c>
      <c r="AE3109" s="23">
        <f t="shared" si="675"/>
        <v>0</v>
      </c>
      <c r="AF3109" s="23">
        <f t="shared" si="676"/>
        <v>-100</v>
      </c>
    </row>
    <row r="3110" spans="1:32" x14ac:dyDescent="0.25">
      <c r="A3110" s="6">
        <v>0.17131897348421782</v>
      </c>
      <c r="B3110" s="6">
        <v>0.82866011945438567</v>
      </c>
      <c r="C3110" s="3">
        <f t="shared" si="668"/>
        <v>5.8370650936226953</v>
      </c>
      <c r="D3110" s="4">
        <f t="shared" si="668"/>
        <v>1.2067673784740958</v>
      </c>
      <c r="E3110" s="132">
        <v>2.7622077463010708E-2</v>
      </c>
      <c r="F3110" s="5">
        <f t="shared" si="677"/>
        <v>1.0276220774630107</v>
      </c>
      <c r="G3110" s="5">
        <f t="shared" si="678"/>
        <v>5.6801670785754412</v>
      </c>
      <c r="H3110" s="5">
        <f t="shared" si="679"/>
        <v>1.1743299457455783</v>
      </c>
      <c r="I3110">
        <v>2.46</v>
      </c>
      <c r="J3110">
        <v>1.61</v>
      </c>
      <c r="K3110" s="5">
        <f t="shared" si="680"/>
        <v>2.5279503105590062</v>
      </c>
      <c r="L3110" s="5">
        <f t="shared" si="681"/>
        <v>1.6544715447154474</v>
      </c>
      <c r="M3110" s="24">
        <f t="shared" si="669"/>
        <v>0.39557739557739557</v>
      </c>
      <c r="N3110" s="24">
        <f t="shared" si="669"/>
        <v>0.60442260442260431</v>
      </c>
      <c r="O3110">
        <f t="shared" si="670"/>
        <v>0.43308585222407864</v>
      </c>
      <c r="P3110">
        <f t="shared" si="670"/>
        <v>1.3709945878777845</v>
      </c>
      <c r="Q3110" t="s">
        <v>70</v>
      </c>
      <c r="R3110" t="s">
        <v>65</v>
      </c>
      <c r="S3110" t="s">
        <v>146</v>
      </c>
      <c r="T3110" s="75" t="s">
        <v>151</v>
      </c>
      <c r="U3110" s="75" t="s">
        <v>166</v>
      </c>
      <c r="V3110" t="s">
        <v>641</v>
      </c>
      <c r="W3110" s="137" t="s">
        <v>151</v>
      </c>
      <c r="X3110">
        <v>2</v>
      </c>
      <c r="Y3110" t="str">
        <f t="shared" si="682"/>
        <v>N</v>
      </c>
      <c r="Z3110" s="23">
        <v>100</v>
      </c>
      <c r="AA3110" s="23">
        <f t="shared" si="671"/>
        <v>161</v>
      </c>
      <c r="AB3110" s="23">
        <f t="shared" si="672"/>
        <v>61</v>
      </c>
      <c r="AC3110" s="23">
        <f t="shared" si="673"/>
        <v>0</v>
      </c>
      <c r="AD3110" s="23">
        <f t="shared" si="674"/>
        <v>-100</v>
      </c>
      <c r="AE3110" s="23">
        <f t="shared" si="675"/>
        <v>161</v>
      </c>
      <c r="AF3110" s="23">
        <f t="shared" si="676"/>
        <v>61</v>
      </c>
    </row>
    <row r="3111" spans="1:32" x14ac:dyDescent="0.25">
      <c r="A3111" s="6">
        <v>0.37837638013827296</v>
      </c>
      <c r="B3111" s="6">
        <v>0.6205276941742921</v>
      </c>
      <c r="C3111" s="3">
        <f t="shared" si="668"/>
        <v>2.6428711000262819</v>
      </c>
      <c r="D3111" s="4">
        <f t="shared" si="668"/>
        <v>1.6115316196010467</v>
      </c>
      <c r="E3111" s="132">
        <v>4.3410041841004166E-2</v>
      </c>
      <c r="F3111" s="5">
        <f t="shared" si="677"/>
        <v>1.0434100418410042</v>
      </c>
      <c r="G3111" s="5">
        <f t="shared" si="678"/>
        <v>2.5329170642858401</v>
      </c>
      <c r="H3111" s="5">
        <f t="shared" si="679"/>
        <v>1.5444854419434593</v>
      </c>
      <c r="I3111">
        <v>2.39</v>
      </c>
      <c r="J3111">
        <v>1.6</v>
      </c>
      <c r="K3111" s="5">
        <f t="shared" si="680"/>
        <v>2.4937499999999999</v>
      </c>
      <c r="L3111" s="5">
        <f t="shared" si="681"/>
        <v>1.6694560669456067</v>
      </c>
      <c r="M3111" s="24">
        <f t="shared" si="669"/>
        <v>0.40100250626566419</v>
      </c>
      <c r="N3111" s="24">
        <f t="shared" si="669"/>
        <v>0.59899749373433586</v>
      </c>
      <c r="O3111">
        <f t="shared" si="670"/>
        <v>0.94357609796981823</v>
      </c>
      <c r="P3111">
        <f t="shared" si="670"/>
        <v>1.0359437237470401</v>
      </c>
      <c r="Q3111" t="s">
        <v>118</v>
      </c>
      <c r="R3111" t="s">
        <v>388</v>
      </c>
      <c r="S3111" t="s">
        <v>349</v>
      </c>
      <c r="T3111" s="75" t="s">
        <v>162</v>
      </c>
      <c r="U3111" s="75" t="s">
        <v>160</v>
      </c>
      <c r="V3111" t="s">
        <v>641</v>
      </c>
      <c r="W3111" s="137" t="s">
        <v>447</v>
      </c>
      <c r="X3111">
        <v>6</v>
      </c>
      <c r="Y3111" t="str">
        <f t="shared" si="682"/>
        <v>Y</v>
      </c>
      <c r="Z3111" s="23">
        <v>100</v>
      </c>
      <c r="AA3111" s="23">
        <f t="shared" si="671"/>
        <v>0</v>
      </c>
      <c r="AB3111" s="23">
        <f t="shared" si="672"/>
        <v>-100</v>
      </c>
      <c r="AC3111" s="23">
        <f t="shared" si="673"/>
        <v>0</v>
      </c>
      <c r="AD3111" s="23">
        <f t="shared" si="674"/>
        <v>-100</v>
      </c>
      <c r="AE3111" s="23">
        <f t="shared" si="675"/>
        <v>0</v>
      </c>
      <c r="AF3111" s="23">
        <f t="shared" si="676"/>
        <v>-100</v>
      </c>
    </row>
    <row r="3112" spans="1:32" x14ac:dyDescent="0.25">
      <c r="A3112" s="6">
        <v>0.1574832648836538</v>
      </c>
      <c r="B3112" s="6">
        <v>0.84237478371754282</v>
      </c>
      <c r="C3112" s="3">
        <f t="shared" si="668"/>
        <v>6.3498810539569686</v>
      </c>
      <c r="D3112" s="4">
        <f t="shared" si="668"/>
        <v>1.1871200555016976</v>
      </c>
      <c r="E3112" s="132">
        <v>3.4151034151034265E-2</v>
      </c>
      <c r="F3112" s="5">
        <f t="shared" si="677"/>
        <v>1.0341510341510343</v>
      </c>
      <c r="G3112" s="5">
        <f t="shared" si="678"/>
        <v>6.1401873075239699</v>
      </c>
      <c r="H3112" s="5">
        <f t="shared" si="679"/>
        <v>1.1479174862269903</v>
      </c>
      <c r="I3112">
        <v>1.89</v>
      </c>
      <c r="J3112">
        <v>1.98</v>
      </c>
      <c r="K3112" s="5">
        <f t="shared" si="680"/>
        <v>1.9545454545454546</v>
      </c>
      <c r="L3112" s="5">
        <f t="shared" si="681"/>
        <v>2.0476190476190479</v>
      </c>
      <c r="M3112" s="24">
        <f t="shared" si="669"/>
        <v>0.51162790697674421</v>
      </c>
      <c r="N3112" s="24">
        <f t="shared" si="669"/>
        <v>0.48837209302325574</v>
      </c>
      <c r="O3112">
        <f t="shared" si="670"/>
        <v>0.30780819954532335</v>
      </c>
      <c r="P3112">
        <f t="shared" si="670"/>
        <v>1.7248626523740165</v>
      </c>
      <c r="Q3112" t="s">
        <v>74</v>
      </c>
      <c r="R3112" t="s">
        <v>81</v>
      </c>
      <c r="S3112" t="s">
        <v>147</v>
      </c>
      <c r="T3112" s="75" t="s">
        <v>152</v>
      </c>
      <c r="U3112" s="75" t="s">
        <v>161</v>
      </c>
      <c r="V3112" t="s">
        <v>641</v>
      </c>
      <c r="W3112" s="137" t="s">
        <v>151</v>
      </c>
      <c r="X3112">
        <v>2</v>
      </c>
      <c r="Y3112" t="str">
        <f t="shared" si="682"/>
        <v>N</v>
      </c>
      <c r="Z3112" s="23">
        <v>100</v>
      </c>
      <c r="AA3112" s="23">
        <f t="shared" si="671"/>
        <v>198</v>
      </c>
      <c r="AB3112" s="23">
        <f t="shared" si="672"/>
        <v>98</v>
      </c>
      <c r="AC3112" s="23">
        <f t="shared" si="673"/>
        <v>0</v>
      </c>
      <c r="AD3112" s="23">
        <f t="shared" si="674"/>
        <v>-100</v>
      </c>
      <c r="AE3112" s="23">
        <f t="shared" si="675"/>
        <v>198</v>
      </c>
      <c r="AF3112" s="23">
        <f t="shared" si="676"/>
        <v>98</v>
      </c>
    </row>
    <row r="3113" spans="1:32" x14ac:dyDescent="0.25">
      <c r="A3113" s="109">
        <v>0.57411971421978669</v>
      </c>
      <c r="B3113" s="109">
        <v>0.40782052949507691</v>
      </c>
      <c r="C3113" s="105">
        <f t="shared" ref="C3113:D3160" si="683">(100%/A3113)</f>
        <v>1.7417970071955693</v>
      </c>
      <c r="D3113" s="106">
        <f t="shared" si="683"/>
        <v>2.4520590006542857</v>
      </c>
      <c r="E3113" s="136">
        <v>4.1416326203636888E-2</v>
      </c>
      <c r="F3113" s="108">
        <f t="shared" si="677"/>
        <v>1.0414163262036369</v>
      </c>
      <c r="G3113" s="108">
        <f t="shared" si="678"/>
        <v>1.6725270800632532</v>
      </c>
      <c r="H3113" s="108">
        <f t="shared" si="679"/>
        <v>2.3545425003974962</v>
      </c>
      <c r="I3113" s="96">
        <v>1.71</v>
      </c>
      <c r="J3113" s="96">
        <v>2.19</v>
      </c>
      <c r="K3113" s="108">
        <f t="shared" si="680"/>
        <v>1.780821917808219</v>
      </c>
      <c r="L3113" s="108">
        <f t="shared" si="681"/>
        <v>2.2807017543859649</v>
      </c>
      <c r="M3113" s="109">
        <f t="shared" ref="M3113:N3160" si="684">(1/K3113)</f>
        <v>0.56153846153846165</v>
      </c>
      <c r="N3113" s="109">
        <f t="shared" si="684"/>
        <v>0.43846153846153846</v>
      </c>
      <c r="O3113" s="96">
        <f t="shared" ref="O3113:P3160" si="685">(I3113/G3113)</f>
        <v>1.0224049705283873</v>
      </c>
      <c r="P3113" s="96">
        <f t="shared" si="685"/>
        <v>0.93011699709403506</v>
      </c>
      <c r="Q3113" s="96" t="s">
        <v>126</v>
      </c>
      <c r="R3113" s="96" t="s">
        <v>528</v>
      </c>
      <c r="S3113" s="96" t="s">
        <v>142</v>
      </c>
      <c r="T3113" s="110" t="s">
        <v>176</v>
      </c>
      <c r="U3113" s="110" t="s">
        <v>160</v>
      </c>
      <c r="V3113" s="96" t="s">
        <v>642</v>
      </c>
      <c r="W3113" s="110" t="s">
        <v>175</v>
      </c>
      <c r="X3113" s="95">
        <v>5</v>
      </c>
      <c r="Y3113" s="23" t="str">
        <f t="shared" si="682"/>
        <v>Y</v>
      </c>
      <c r="Z3113" s="23">
        <v>100</v>
      </c>
      <c r="AA3113" s="23">
        <f t="shared" si="671"/>
        <v>171</v>
      </c>
      <c r="AB3113" s="23">
        <f t="shared" si="672"/>
        <v>71</v>
      </c>
      <c r="AC3113" s="23">
        <f t="shared" si="673"/>
        <v>171</v>
      </c>
      <c r="AD3113" s="23">
        <f t="shared" si="674"/>
        <v>71</v>
      </c>
      <c r="AE3113" s="23">
        <f t="shared" si="675"/>
        <v>0</v>
      </c>
      <c r="AF3113" s="23">
        <f t="shared" si="676"/>
        <v>-100</v>
      </c>
    </row>
    <row r="3114" spans="1:32" x14ac:dyDescent="0.25">
      <c r="A3114" s="6">
        <v>0.23587112362396917</v>
      </c>
      <c r="B3114" s="6">
        <v>0.76403350740940468</v>
      </c>
      <c r="C3114" s="21">
        <f t="shared" si="683"/>
        <v>4.2396033250522924</v>
      </c>
      <c r="D3114" s="22">
        <f t="shared" si="683"/>
        <v>1.3088431204943916</v>
      </c>
      <c r="E3114" s="132">
        <v>2.9539874871307603E-2</v>
      </c>
      <c r="F3114" s="7">
        <f t="shared" si="677"/>
        <v>1.0295398748713076</v>
      </c>
      <c r="G3114" s="7">
        <f t="shared" si="678"/>
        <v>4.1179593219565609</v>
      </c>
      <c r="H3114" s="7">
        <f t="shared" si="679"/>
        <v>1.2712893909602063</v>
      </c>
      <c r="I3114">
        <v>1.83</v>
      </c>
      <c r="J3114">
        <v>2.0699999999999998</v>
      </c>
      <c r="K3114" s="7">
        <f t="shared" si="680"/>
        <v>1.8840579710144929</v>
      </c>
      <c r="L3114" s="7">
        <f t="shared" si="681"/>
        <v>2.1311475409836067</v>
      </c>
      <c r="M3114" s="24">
        <f t="shared" si="684"/>
        <v>0.53076923076923077</v>
      </c>
      <c r="N3114" s="24">
        <f t="shared" si="684"/>
        <v>0.46923076923076917</v>
      </c>
      <c r="O3114" s="23">
        <f t="shared" si="685"/>
        <v>0.44439487059588401</v>
      </c>
      <c r="P3114" s="23">
        <f t="shared" si="685"/>
        <v>1.6282681305446327</v>
      </c>
      <c r="Q3114" t="s">
        <v>193</v>
      </c>
      <c r="R3114" t="s">
        <v>187</v>
      </c>
      <c r="S3114" t="s">
        <v>189</v>
      </c>
      <c r="T3114" s="75" t="s">
        <v>151</v>
      </c>
      <c r="U3114" s="75" t="s">
        <v>166</v>
      </c>
      <c r="V3114" s="119" t="s">
        <v>643</v>
      </c>
      <c r="W3114" s="138" t="s">
        <v>150</v>
      </c>
      <c r="X3114">
        <v>4</v>
      </c>
      <c r="Y3114" s="23" t="str">
        <f t="shared" si="682"/>
        <v>Y</v>
      </c>
      <c r="Z3114" s="23">
        <v>100</v>
      </c>
      <c r="AA3114" s="23">
        <f t="shared" si="671"/>
        <v>0</v>
      </c>
      <c r="AB3114" s="23">
        <f t="shared" si="672"/>
        <v>-100</v>
      </c>
      <c r="AC3114" s="23">
        <f t="shared" si="673"/>
        <v>0</v>
      </c>
      <c r="AD3114" s="23">
        <f t="shared" si="674"/>
        <v>-100</v>
      </c>
      <c r="AE3114" s="23">
        <f t="shared" si="675"/>
        <v>0</v>
      </c>
      <c r="AF3114" s="23">
        <f t="shared" si="676"/>
        <v>-100</v>
      </c>
    </row>
    <row r="3115" spans="1:32" x14ac:dyDescent="0.25">
      <c r="A3115" s="6">
        <v>0.55053688509970933</v>
      </c>
      <c r="B3115" s="6">
        <v>0.42274735372601158</v>
      </c>
      <c r="C3115" s="21">
        <f t="shared" si="683"/>
        <v>1.8164087222219218</v>
      </c>
      <c r="D3115" s="22">
        <f t="shared" si="683"/>
        <v>2.3654790294633372</v>
      </c>
      <c r="E3115" s="132">
        <v>2.8485132531375301E-2</v>
      </c>
      <c r="F3115" s="7">
        <f t="shared" si="677"/>
        <v>1.0284851325313753</v>
      </c>
      <c r="G3115" s="7">
        <f t="shared" si="678"/>
        <v>1.7661010983710159</v>
      </c>
      <c r="H3115" s="7">
        <f t="shared" si="679"/>
        <v>2.2999642431789602</v>
      </c>
      <c r="I3115">
        <v>1.73</v>
      </c>
      <c r="J3115">
        <v>2.2200000000000002</v>
      </c>
      <c r="K3115" s="7">
        <f t="shared" si="680"/>
        <v>1.7792792792792793</v>
      </c>
      <c r="L3115" s="7">
        <f t="shared" si="681"/>
        <v>2.2832369942196533</v>
      </c>
      <c r="M3115" s="24">
        <f t="shared" si="684"/>
        <v>0.5620253164556962</v>
      </c>
      <c r="N3115" s="24">
        <f t="shared" si="684"/>
        <v>0.43797468354430374</v>
      </c>
      <c r="O3115" s="23">
        <f t="shared" si="685"/>
        <v>0.97955887213687021</v>
      </c>
      <c r="P3115" s="23">
        <f t="shared" si="685"/>
        <v>0.96523239723569132</v>
      </c>
      <c r="Q3115" t="s">
        <v>218</v>
      </c>
      <c r="R3115" t="s">
        <v>195</v>
      </c>
      <c r="S3115" t="s">
        <v>189</v>
      </c>
      <c r="T3115" s="75" t="s">
        <v>163</v>
      </c>
      <c r="U3115" s="75" t="s">
        <v>161</v>
      </c>
      <c r="V3115" s="119" t="s">
        <v>643</v>
      </c>
      <c r="W3115" s="138" t="s">
        <v>155</v>
      </c>
      <c r="X3115">
        <v>3</v>
      </c>
      <c r="Y3115" s="23" t="str">
        <f t="shared" si="682"/>
        <v>Y</v>
      </c>
      <c r="Z3115" s="23">
        <v>100</v>
      </c>
      <c r="AA3115" s="23">
        <f t="shared" si="671"/>
        <v>0</v>
      </c>
      <c r="AB3115" s="23">
        <f t="shared" si="672"/>
        <v>-100</v>
      </c>
      <c r="AC3115" s="23">
        <f t="shared" si="673"/>
        <v>173</v>
      </c>
      <c r="AD3115" s="23">
        <f t="shared" si="674"/>
        <v>73</v>
      </c>
      <c r="AE3115" s="23">
        <f t="shared" si="675"/>
        <v>0</v>
      </c>
      <c r="AF3115" s="23">
        <f t="shared" si="676"/>
        <v>-100</v>
      </c>
    </row>
    <row r="3116" spans="1:32" x14ac:dyDescent="0.25">
      <c r="A3116" s="6">
        <v>0.4076948822206265</v>
      </c>
      <c r="B3116" s="6">
        <v>0.59177697931889695</v>
      </c>
      <c r="C3116" s="21">
        <f t="shared" si="683"/>
        <v>2.4528146994468378</v>
      </c>
      <c r="D3116" s="22">
        <f t="shared" si="683"/>
        <v>1.6898257873277625</v>
      </c>
      <c r="E3116" s="132">
        <v>2.4247491638795804E-2</v>
      </c>
      <c r="F3116" s="7">
        <f t="shared" si="677"/>
        <v>1.0242474916387958</v>
      </c>
      <c r="G3116" s="7">
        <f t="shared" si="678"/>
        <v>2.3947480657456479</v>
      </c>
      <c r="H3116" s="7">
        <f t="shared" si="679"/>
        <v>1.6498217482808197</v>
      </c>
      <c r="I3116">
        <v>2.08</v>
      </c>
      <c r="J3116">
        <v>1.84</v>
      </c>
      <c r="K3116" s="7">
        <f t="shared" si="680"/>
        <v>2.1304347826086953</v>
      </c>
      <c r="L3116" s="7">
        <f t="shared" si="681"/>
        <v>1.8846153846153844</v>
      </c>
      <c r="M3116" s="24">
        <f t="shared" si="684"/>
        <v>0.46938775510204089</v>
      </c>
      <c r="N3116" s="24">
        <f t="shared" si="684"/>
        <v>0.53061224489795922</v>
      </c>
      <c r="O3116" s="23">
        <f t="shared" si="685"/>
        <v>0.8685673577743781</v>
      </c>
      <c r="P3116" s="23">
        <f t="shared" si="685"/>
        <v>1.1152719994856133</v>
      </c>
      <c r="Q3116" t="s">
        <v>283</v>
      </c>
      <c r="R3116" t="s">
        <v>284</v>
      </c>
      <c r="S3116" t="s">
        <v>189</v>
      </c>
      <c r="T3116" s="75" t="s">
        <v>151</v>
      </c>
      <c r="U3116" s="75" t="s">
        <v>166</v>
      </c>
      <c r="V3116" s="119" t="s">
        <v>643</v>
      </c>
      <c r="W3116" s="138" t="s">
        <v>151</v>
      </c>
      <c r="X3116">
        <v>2</v>
      </c>
      <c r="Y3116" s="23" t="str">
        <f t="shared" si="682"/>
        <v>N</v>
      </c>
      <c r="Z3116" s="23">
        <v>100</v>
      </c>
      <c r="AA3116" s="23">
        <f t="shared" si="671"/>
        <v>184</v>
      </c>
      <c r="AB3116" s="23">
        <f t="shared" si="672"/>
        <v>84</v>
      </c>
      <c r="AC3116" s="23">
        <f t="shared" si="673"/>
        <v>0</v>
      </c>
      <c r="AD3116" s="23">
        <f t="shared" si="674"/>
        <v>-100</v>
      </c>
      <c r="AE3116" s="23">
        <f t="shared" si="675"/>
        <v>184</v>
      </c>
      <c r="AF3116" s="23">
        <f t="shared" si="676"/>
        <v>84</v>
      </c>
    </row>
    <row r="3117" spans="1:32" x14ac:dyDescent="0.25">
      <c r="A3117" s="6">
        <v>0.25904019478269458</v>
      </c>
      <c r="B3117" s="6">
        <v>0.74080242350724068</v>
      </c>
      <c r="C3117" s="21">
        <f t="shared" si="683"/>
        <v>3.8604047562537036</v>
      </c>
      <c r="D3117" s="22">
        <f t="shared" si="683"/>
        <v>1.3498875925184199</v>
      </c>
      <c r="E3117" s="132">
        <v>2.8397199038784571E-2</v>
      </c>
      <c r="F3117" s="7">
        <f t="shared" si="677"/>
        <v>1.0283971990387846</v>
      </c>
      <c r="G3117" s="7">
        <f t="shared" si="678"/>
        <v>3.7538071475320245</v>
      </c>
      <c r="H3117" s="7">
        <f t="shared" si="679"/>
        <v>1.3126130582425972</v>
      </c>
      <c r="I3117">
        <v>2.29</v>
      </c>
      <c r="J3117">
        <v>1.69</v>
      </c>
      <c r="K3117" s="7">
        <f t="shared" si="680"/>
        <v>2.3550295857988166</v>
      </c>
      <c r="L3117" s="7">
        <f t="shared" si="681"/>
        <v>1.7379912663755459</v>
      </c>
      <c r="M3117" s="24">
        <f t="shared" si="684"/>
        <v>0.42462311557788945</v>
      </c>
      <c r="N3117" s="24">
        <f t="shared" si="684"/>
        <v>0.57537688442211055</v>
      </c>
      <c r="O3117" s="23">
        <f t="shared" si="685"/>
        <v>0.61004732262433403</v>
      </c>
      <c r="P3117" s="23">
        <f t="shared" si="685"/>
        <v>1.2875081421654226</v>
      </c>
      <c r="Q3117" t="s">
        <v>287</v>
      </c>
      <c r="R3117" t="s">
        <v>282</v>
      </c>
      <c r="S3117" t="s">
        <v>189</v>
      </c>
      <c r="T3117" s="75" t="s">
        <v>151</v>
      </c>
      <c r="U3117" s="75" t="s">
        <v>166</v>
      </c>
      <c r="V3117" s="119" t="s">
        <v>643</v>
      </c>
      <c r="W3117" s="138" t="s">
        <v>149</v>
      </c>
      <c r="X3117">
        <v>0</v>
      </c>
      <c r="Y3117" s="23" t="str">
        <f t="shared" si="682"/>
        <v>N</v>
      </c>
      <c r="Z3117" s="23">
        <v>100</v>
      </c>
      <c r="AA3117" s="23">
        <f t="shared" si="671"/>
        <v>169</v>
      </c>
      <c r="AB3117" s="23">
        <f t="shared" si="672"/>
        <v>69</v>
      </c>
      <c r="AC3117" s="23">
        <f t="shared" si="673"/>
        <v>0</v>
      </c>
      <c r="AD3117" s="23">
        <f t="shared" si="674"/>
        <v>-100</v>
      </c>
      <c r="AE3117" s="23">
        <f t="shared" si="675"/>
        <v>169</v>
      </c>
      <c r="AF3117" s="23">
        <f t="shared" si="676"/>
        <v>69</v>
      </c>
    </row>
    <row r="3118" spans="1:32" x14ac:dyDescent="0.25">
      <c r="A3118" s="6">
        <v>0.39838724226887118</v>
      </c>
      <c r="B3118" s="6">
        <v>0.6007550240795867</v>
      </c>
      <c r="C3118" s="21">
        <f t="shared" si="683"/>
        <v>2.5101205407704823</v>
      </c>
      <c r="D3118" s="22">
        <f t="shared" si="683"/>
        <v>1.6645720134127788</v>
      </c>
      <c r="E3118" s="132">
        <v>2.6272577996715896E-2</v>
      </c>
      <c r="F3118" s="7">
        <f t="shared" si="677"/>
        <v>1.0262725779967159</v>
      </c>
      <c r="G3118" s="7">
        <f t="shared" si="678"/>
        <v>2.4458614549267579</v>
      </c>
      <c r="H3118" s="7">
        <f t="shared" si="679"/>
        <v>1.6219589698694117</v>
      </c>
      <c r="I3118">
        <v>1.68</v>
      </c>
      <c r="J3118">
        <v>2.3199999999999998</v>
      </c>
      <c r="K3118" s="7">
        <f t="shared" si="680"/>
        <v>1.7241379310344827</v>
      </c>
      <c r="L3118" s="7">
        <f t="shared" si="681"/>
        <v>2.3809523809523809</v>
      </c>
      <c r="M3118" s="24">
        <f t="shared" si="684"/>
        <v>0.58000000000000007</v>
      </c>
      <c r="N3118" s="24">
        <f t="shared" si="684"/>
        <v>0.42</v>
      </c>
      <c r="O3118" s="23">
        <f t="shared" si="685"/>
        <v>0.68687455563598476</v>
      </c>
      <c r="P3118" s="23">
        <f t="shared" si="685"/>
        <v>1.4303691049513967</v>
      </c>
      <c r="Q3118" t="s">
        <v>190</v>
      </c>
      <c r="R3118" t="s">
        <v>196</v>
      </c>
      <c r="S3118" t="s">
        <v>189</v>
      </c>
      <c r="T3118" s="75" t="s">
        <v>151</v>
      </c>
      <c r="U3118" s="75" t="s">
        <v>166</v>
      </c>
      <c r="V3118" s="119" t="s">
        <v>643</v>
      </c>
      <c r="W3118" s="138" t="s">
        <v>155</v>
      </c>
      <c r="X3118">
        <v>3</v>
      </c>
      <c r="Y3118" s="23" t="str">
        <f t="shared" si="682"/>
        <v>Y</v>
      </c>
      <c r="Z3118" s="23">
        <v>100</v>
      </c>
      <c r="AA3118" s="23">
        <f t="shared" si="671"/>
        <v>0</v>
      </c>
      <c r="AB3118" s="23">
        <f t="shared" si="672"/>
        <v>-100</v>
      </c>
      <c r="AC3118" s="23">
        <f t="shared" si="673"/>
        <v>0</v>
      </c>
      <c r="AD3118" s="23">
        <f t="shared" si="674"/>
        <v>-100</v>
      </c>
      <c r="AE3118" s="23">
        <f t="shared" si="675"/>
        <v>0</v>
      </c>
      <c r="AF3118" s="23">
        <f t="shared" si="676"/>
        <v>-100</v>
      </c>
    </row>
    <row r="3119" spans="1:32" x14ac:dyDescent="0.25">
      <c r="A3119" s="6">
        <v>0.74970849097709835</v>
      </c>
      <c r="B3119" s="6">
        <v>0.21241060861026723</v>
      </c>
      <c r="C3119" s="21">
        <f t="shared" si="683"/>
        <v>1.3338517731027637</v>
      </c>
      <c r="D3119" s="22">
        <f t="shared" si="683"/>
        <v>4.7078627877518509</v>
      </c>
      <c r="E3119" s="132">
        <v>2.8434691851436877E-2</v>
      </c>
      <c r="F3119" s="7">
        <f t="shared" si="677"/>
        <v>1.0284346918514369</v>
      </c>
      <c r="G3119" s="7">
        <f t="shared" si="678"/>
        <v>1.2969727525444523</v>
      </c>
      <c r="H3119" s="7">
        <f t="shared" si="679"/>
        <v>4.5776973735459405</v>
      </c>
      <c r="I3119">
        <v>1.63</v>
      </c>
      <c r="J3119">
        <v>2.41</v>
      </c>
      <c r="K3119" s="7">
        <f t="shared" si="680"/>
        <v>1.6763485477178419</v>
      </c>
      <c r="L3119" s="7">
        <f t="shared" si="681"/>
        <v>2.4785276073619631</v>
      </c>
      <c r="M3119" s="24">
        <f t="shared" si="684"/>
        <v>0.59653465346534673</v>
      </c>
      <c r="N3119" s="24">
        <f t="shared" si="684"/>
        <v>0.40346534653465349</v>
      </c>
      <c r="O3119" s="23">
        <f t="shared" si="685"/>
        <v>1.2567727400611937</v>
      </c>
      <c r="P3119" s="23">
        <f t="shared" si="685"/>
        <v>0.526465557537104</v>
      </c>
      <c r="Q3119" t="s">
        <v>199</v>
      </c>
      <c r="R3119" t="s">
        <v>285</v>
      </c>
      <c r="S3119" t="s">
        <v>189</v>
      </c>
      <c r="T3119" s="75" t="s">
        <v>178</v>
      </c>
      <c r="U3119" s="75" t="s">
        <v>161</v>
      </c>
      <c r="V3119" s="119" t="s">
        <v>643</v>
      </c>
      <c r="W3119" s="138" t="s">
        <v>167</v>
      </c>
      <c r="X3119">
        <v>5</v>
      </c>
      <c r="Y3119" s="23" t="str">
        <f t="shared" si="682"/>
        <v>Y</v>
      </c>
      <c r="Z3119" s="23">
        <v>100</v>
      </c>
      <c r="AA3119" s="23">
        <f t="shared" si="671"/>
        <v>163</v>
      </c>
      <c r="AB3119" s="23">
        <f t="shared" si="672"/>
        <v>63</v>
      </c>
      <c r="AC3119" s="23">
        <f t="shared" si="673"/>
        <v>163</v>
      </c>
      <c r="AD3119" s="23">
        <f t="shared" si="674"/>
        <v>63</v>
      </c>
      <c r="AE3119" s="23">
        <f t="shared" si="675"/>
        <v>0</v>
      </c>
      <c r="AF3119" s="23">
        <f t="shared" si="676"/>
        <v>-100</v>
      </c>
    </row>
    <row r="3120" spans="1:32" x14ac:dyDescent="0.25">
      <c r="A3120" s="6">
        <v>0.31006250777902244</v>
      </c>
      <c r="B3120" s="6">
        <v>0.68961597053665269</v>
      </c>
      <c r="C3120" s="21">
        <f t="shared" si="683"/>
        <v>3.2251561375898019</v>
      </c>
      <c r="D3120" s="22">
        <f t="shared" si="683"/>
        <v>1.4500824266320418</v>
      </c>
      <c r="E3120" s="132">
        <v>3.1144781144781142E-2</v>
      </c>
      <c r="F3120" s="7">
        <f t="shared" si="677"/>
        <v>1.0311447811447811</v>
      </c>
      <c r="G3120" s="7">
        <f t="shared" si="678"/>
        <v>3.1277432583319875</v>
      </c>
      <c r="H3120" s="7">
        <f t="shared" si="679"/>
        <v>1.406284018643972</v>
      </c>
      <c r="I3120">
        <v>2.16</v>
      </c>
      <c r="J3120">
        <v>1.76</v>
      </c>
      <c r="K3120" s="7">
        <f t="shared" si="680"/>
        <v>2.2272727272727275</v>
      </c>
      <c r="L3120" s="7">
        <f t="shared" si="681"/>
        <v>1.8148148148148149</v>
      </c>
      <c r="M3120" s="24">
        <f t="shared" si="684"/>
        <v>0.44897959183673464</v>
      </c>
      <c r="N3120" s="24">
        <f t="shared" si="684"/>
        <v>0.55102040816326525</v>
      </c>
      <c r="O3120" s="23">
        <f t="shared" si="685"/>
        <v>0.69059376732600464</v>
      </c>
      <c r="P3120" s="23">
        <f t="shared" si="685"/>
        <v>1.251525279862814</v>
      </c>
      <c r="Q3120" t="s">
        <v>87</v>
      </c>
      <c r="R3120" t="s">
        <v>85</v>
      </c>
      <c r="S3120" t="s">
        <v>138</v>
      </c>
      <c r="T3120" s="75" t="s">
        <v>151</v>
      </c>
      <c r="U3120" s="75" t="s">
        <v>166</v>
      </c>
      <c r="V3120" s="119" t="s">
        <v>643</v>
      </c>
      <c r="W3120" s="138" t="s">
        <v>178</v>
      </c>
      <c r="X3120">
        <v>4</v>
      </c>
      <c r="Y3120" s="23" t="str">
        <f t="shared" si="682"/>
        <v>Y</v>
      </c>
      <c r="Z3120" s="23">
        <v>100</v>
      </c>
      <c r="AA3120" s="23">
        <f t="shared" si="671"/>
        <v>0</v>
      </c>
      <c r="AB3120" s="23">
        <f t="shared" si="672"/>
        <v>-100</v>
      </c>
      <c r="AC3120" s="23">
        <f t="shared" si="673"/>
        <v>0</v>
      </c>
      <c r="AD3120" s="23">
        <f t="shared" si="674"/>
        <v>-100</v>
      </c>
      <c r="AE3120" s="23">
        <f t="shared" si="675"/>
        <v>0</v>
      </c>
      <c r="AF3120" s="23">
        <f t="shared" si="676"/>
        <v>-100</v>
      </c>
    </row>
    <row r="3121" spans="1:32" x14ac:dyDescent="0.25">
      <c r="A3121" s="6">
        <v>0.61288460252916488</v>
      </c>
      <c r="B3121" s="6">
        <v>0.37482612006530447</v>
      </c>
      <c r="C3121" s="21">
        <f t="shared" si="683"/>
        <v>1.6316285249675753</v>
      </c>
      <c r="D3121" s="22">
        <f t="shared" si="683"/>
        <v>2.6679037197988604</v>
      </c>
      <c r="E3121" s="132">
        <v>2.9489204844655115E-2</v>
      </c>
      <c r="F3121" s="7">
        <f t="shared" si="677"/>
        <v>1.0294892048446551</v>
      </c>
      <c r="G3121" s="7">
        <f t="shared" si="678"/>
        <v>1.58489133959766</v>
      </c>
      <c r="H3121" s="7">
        <f t="shared" si="679"/>
        <v>2.5914829482854405</v>
      </c>
      <c r="I3121">
        <v>1.8</v>
      </c>
      <c r="J3121">
        <v>2.11</v>
      </c>
      <c r="K3121" s="7">
        <f t="shared" si="680"/>
        <v>1.8530805687203793</v>
      </c>
      <c r="L3121" s="7">
        <f t="shared" si="681"/>
        <v>2.1722222222222221</v>
      </c>
      <c r="M3121" s="24">
        <f t="shared" si="684"/>
        <v>0.53964194373401531</v>
      </c>
      <c r="N3121" s="24">
        <f t="shared" si="684"/>
        <v>0.46035805626598469</v>
      </c>
      <c r="O3121" s="23">
        <f t="shared" si="685"/>
        <v>1.1357245478147084</v>
      </c>
      <c r="P3121" s="23">
        <f t="shared" si="685"/>
        <v>0.81420562747518899</v>
      </c>
      <c r="Q3121" t="s">
        <v>82</v>
      </c>
      <c r="R3121" t="s">
        <v>88</v>
      </c>
      <c r="S3121" t="s">
        <v>138</v>
      </c>
      <c r="T3121" s="75" t="s">
        <v>162</v>
      </c>
      <c r="U3121" s="75" t="s">
        <v>160</v>
      </c>
      <c r="V3121" s="119" t="s">
        <v>643</v>
      </c>
      <c r="W3121" s="138" t="s">
        <v>154</v>
      </c>
      <c r="X3121">
        <v>1</v>
      </c>
      <c r="Y3121" s="23" t="str">
        <f t="shared" si="682"/>
        <v>N</v>
      </c>
      <c r="Z3121" s="23">
        <v>100</v>
      </c>
      <c r="AA3121" s="23">
        <f t="shared" si="671"/>
        <v>0</v>
      </c>
      <c r="AB3121" s="23">
        <f t="shared" si="672"/>
        <v>-100</v>
      </c>
      <c r="AC3121" s="23">
        <f t="shared" si="673"/>
        <v>0</v>
      </c>
      <c r="AD3121" s="23">
        <f t="shared" si="674"/>
        <v>-100</v>
      </c>
      <c r="AE3121" s="23">
        <f t="shared" si="675"/>
        <v>0</v>
      </c>
      <c r="AF3121" s="23">
        <f t="shared" si="676"/>
        <v>-100</v>
      </c>
    </row>
    <row r="3122" spans="1:32" x14ac:dyDescent="0.25">
      <c r="A3122" s="6">
        <v>0.52655131741111216</v>
      </c>
      <c r="B3122" s="6">
        <v>0.47219451842317528</v>
      </c>
      <c r="C3122" s="21">
        <f t="shared" si="683"/>
        <v>1.8991501244678044</v>
      </c>
      <c r="D3122" s="22">
        <f t="shared" si="683"/>
        <v>2.1177713018341553</v>
      </c>
      <c r="E3122" s="132">
        <v>2.5667999158426325E-2</v>
      </c>
      <c r="F3122" s="7">
        <f t="shared" si="677"/>
        <v>1.0256679991584263</v>
      </c>
      <c r="G3122" s="7">
        <f t="shared" si="678"/>
        <v>1.8516226751990716</v>
      </c>
      <c r="H3122" s="7">
        <f t="shared" si="679"/>
        <v>2.0647727174600492</v>
      </c>
      <c r="I3122">
        <v>1.96</v>
      </c>
      <c r="J3122">
        <v>1.94</v>
      </c>
      <c r="K3122" s="7">
        <f t="shared" si="680"/>
        <v>2.0103092783505154</v>
      </c>
      <c r="L3122" s="7">
        <f t="shared" si="681"/>
        <v>1.989795918367347</v>
      </c>
      <c r="M3122" s="24">
        <f t="shared" si="684"/>
        <v>0.49743589743589745</v>
      </c>
      <c r="N3122" s="24">
        <f t="shared" si="684"/>
        <v>0.50256410256410255</v>
      </c>
      <c r="O3122" s="23">
        <f t="shared" si="685"/>
        <v>1.058530998919246</v>
      </c>
      <c r="P3122" s="23">
        <f t="shared" si="685"/>
        <v>0.93957072543386921</v>
      </c>
      <c r="Q3122" t="s">
        <v>26</v>
      </c>
      <c r="R3122" t="s">
        <v>83</v>
      </c>
      <c r="S3122" t="s">
        <v>138</v>
      </c>
      <c r="T3122" s="75" t="s">
        <v>151</v>
      </c>
      <c r="U3122" s="75" t="s">
        <v>166</v>
      </c>
      <c r="V3122" s="119" t="s">
        <v>643</v>
      </c>
      <c r="W3122" s="138" t="s">
        <v>178</v>
      </c>
      <c r="X3122">
        <v>4</v>
      </c>
      <c r="Y3122" s="23" t="str">
        <f t="shared" si="682"/>
        <v>Y</v>
      </c>
      <c r="Z3122" s="23">
        <v>100</v>
      </c>
      <c r="AA3122" s="23">
        <f t="shared" si="671"/>
        <v>196</v>
      </c>
      <c r="AB3122" s="23">
        <f t="shared" si="672"/>
        <v>96</v>
      </c>
      <c r="AC3122" s="23">
        <f t="shared" si="673"/>
        <v>196</v>
      </c>
      <c r="AD3122" s="23">
        <f t="shared" si="674"/>
        <v>96</v>
      </c>
      <c r="AE3122" s="23">
        <f t="shared" si="675"/>
        <v>0</v>
      </c>
      <c r="AF3122" s="23">
        <f t="shared" si="676"/>
        <v>-100</v>
      </c>
    </row>
    <row r="3123" spans="1:32" x14ac:dyDescent="0.25">
      <c r="A3123" s="6">
        <v>0.75232359986667607</v>
      </c>
      <c r="B3123" s="6">
        <v>0.19072970555744095</v>
      </c>
      <c r="C3123" s="21">
        <f t="shared" si="683"/>
        <v>1.3292152475041541</v>
      </c>
      <c r="D3123" s="22">
        <f t="shared" si="683"/>
        <v>5.243021778266395</v>
      </c>
      <c r="E3123" s="132">
        <v>3.0219780219780112E-2</v>
      </c>
      <c r="F3123" s="7">
        <f t="shared" si="677"/>
        <v>1.0302197802197801</v>
      </c>
      <c r="G3123" s="7">
        <f t="shared" si="678"/>
        <v>1.2902249335773657</v>
      </c>
      <c r="H3123" s="7">
        <f t="shared" si="679"/>
        <v>5.0892264727705809</v>
      </c>
      <c r="I3123">
        <v>1.82</v>
      </c>
      <c r="J3123">
        <v>2.08</v>
      </c>
      <c r="K3123" s="7">
        <f t="shared" si="680"/>
        <v>1.8749999999999998</v>
      </c>
      <c r="L3123" s="7">
        <f t="shared" si="681"/>
        <v>2.1428571428571428</v>
      </c>
      <c r="M3123" s="24">
        <f t="shared" si="684"/>
        <v>0.53333333333333344</v>
      </c>
      <c r="N3123" s="24">
        <f t="shared" si="684"/>
        <v>0.46666666666666667</v>
      </c>
      <c r="O3123" s="23">
        <f t="shared" si="685"/>
        <v>1.4106067497500174</v>
      </c>
      <c r="P3123" s="23">
        <f t="shared" si="685"/>
        <v>0.40870651190880203</v>
      </c>
      <c r="Q3123" t="s">
        <v>90</v>
      </c>
      <c r="R3123" t="s">
        <v>91</v>
      </c>
      <c r="S3123" t="s">
        <v>138</v>
      </c>
      <c r="T3123" s="75" t="s">
        <v>165</v>
      </c>
      <c r="U3123" s="75" t="s">
        <v>160</v>
      </c>
      <c r="V3123" s="119" t="s">
        <v>643</v>
      </c>
      <c r="W3123" s="138" t="s">
        <v>360</v>
      </c>
      <c r="X3123">
        <v>7</v>
      </c>
      <c r="Y3123" s="23" t="str">
        <f t="shared" si="682"/>
        <v>Y</v>
      </c>
      <c r="Z3123" s="23">
        <v>100</v>
      </c>
      <c r="AA3123" s="23">
        <f t="shared" si="671"/>
        <v>182</v>
      </c>
      <c r="AB3123" s="23">
        <f t="shared" si="672"/>
        <v>82</v>
      </c>
      <c r="AC3123" s="23">
        <f t="shared" si="673"/>
        <v>182</v>
      </c>
      <c r="AD3123" s="23">
        <f t="shared" si="674"/>
        <v>82</v>
      </c>
      <c r="AE3123" s="23">
        <f t="shared" si="675"/>
        <v>0</v>
      </c>
      <c r="AF3123" s="23">
        <f t="shared" si="676"/>
        <v>-100</v>
      </c>
    </row>
    <row r="3124" spans="1:32" x14ac:dyDescent="0.25">
      <c r="A3124" s="6">
        <v>0.27708829086791981</v>
      </c>
      <c r="B3124" s="6">
        <v>0.72260554135327415</v>
      </c>
      <c r="C3124" s="21">
        <f t="shared" si="683"/>
        <v>3.6089579854410805</v>
      </c>
      <c r="D3124" s="22">
        <f t="shared" si="683"/>
        <v>1.383880890433292</v>
      </c>
      <c r="E3124" s="132">
        <v>3.0144167758846541E-2</v>
      </c>
      <c r="F3124" s="7">
        <f t="shared" si="677"/>
        <v>1.0301441677588465</v>
      </c>
      <c r="G3124" s="7">
        <f t="shared" si="678"/>
        <v>3.5033523446457311</v>
      </c>
      <c r="H3124" s="7">
        <f t="shared" si="679"/>
        <v>1.3433856480923689</v>
      </c>
      <c r="I3124">
        <v>2.1800000000000002</v>
      </c>
      <c r="J3124">
        <v>1.75</v>
      </c>
      <c r="K3124" s="7">
        <f t="shared" si="680"/>
        <v>2.2457142857142856</v>
      </c>
      <c r="L3124" s="7">
        <f t="shared" si="681"/>
        <v>1.8027522935779814</v>
      </c>
      <c r="M3124" s="24">
        <f t="shared" si="684"/>
        <v>0.44529262086513999</v>
      </c>
      <c r="N3124" s="24">
        <f t="shared" si="684"/>
        <v>0.55470737913486012</v>
      </c>
      <c r="O3124" s="23">
        <f t="shared" si="685"/>
        <v>0.62226113320624277</v>
      </c>
      <c r="P3124" s="23">
        <f t="shared" si="685"/>
        <v>1.3026787970267737</v>
      </c>
      <c r="Q3124" t="s">
        <v>17</v>
      </c>
      <c r="R3124" t="s">
        <v>92</v>
      </c>
      <c r="S3124" t="s">
        <v>138</v>
      </c>
      <c r="T3124" s="75" t="s">
        <v>151</v>
      </c>
      <c r="U3124" s="75" t="s">
        <v>166</v>
      </c>
      <c r="V3124" s="119" t="s">
        <v>643</v>
      </c>
      <c r="W3124" s="138" t="s">
        <v>170</v>
      </c>
      <c r="X3124">
        <v>2</v>
      </c>
      <c r="Y3124" s="23" t="str">
        <f t="shared" si="682"/>
        <v>N</v>
      </c>
      <c r="Z3124" s="23">
        <v>100</v>
      </c>
      <c r="AA3124" s="23">
        <f t="shared" si="671"/>
        <v>175</v>
      </c>
      <c r="AB3124" s="23">
        <f t="shared" si="672"/>
        <v>75</v>
      </c>
      <c r="AC3124" s="23">
        <f t="shared" si="673"/>
        <v>0</v>
      </c>
      <c r="AD3124" s="23">
        <f t="shared" si="674"/>
        <v>-100</v>
      </c>
      <c r="AE3124" s="23">
        <f t="shared" si="675"/>
        <v>175</v>
      </c>
      <c r="AF3124" s="23">
        <f t="shared" si="676"/>
        <v>75</v>
      </c>
    </row>
    <row r="3125" spans="1:32" x14ac:dyDescent="0.25">
      <c r="A3125" s="6">
        <v>0.41313310027325062</v>
      </c>
      <c r="B3125" s="6">
        <v>0.58643315609376612</v>
      </c>
      <c r="C3125" s="21">
        <f t="shared" si="683"/>
        <v>2.4205274264845626</v>
      </c>
      <c r="D3125" s="22">
        <f t="shared" si="683"/>
        <v>1.7052241838797186</v>
      </c>
      <c r="E3125" s="132">
        <v>2.9489204844655115E-2</v>
      </c>
      <c r="F3125" s="7">
        <f t="shared" si="677"/>
        <v>1.0294892048446551</v>
      </c>
      <c r="G3125" s="7">
        <f t="shared" si="678"/>
        <v>2.351192625521322</v>
      </c>
      <c r="H3125" s="7">
        <f t="shared" si="679"/>
        <v>1.6563788875639824</v>
      </c>
      <c r="I3125">
        <v>1.8</v>
      </c>
      <c r="J3125">
        <v>2.11</v>
      </c>
      <c r="K3125" s="7">
        <f t="shared" si="680"/>
        <v>1.8530805687203793</v>
      </c>
      <c r="L3125" s="7">
        <f t="shared" si="681"/>
        <v>2.1722222222222221</v>
      </c>
      <c r="M3125" s="24">
        <f t="shared" si="684"/>
        <v>0.53964194373401531</v>
      </c>
      <c r="N3125" s="24">
        <f t="shared" si="684"/>
        <v>0.46035805626598469</v>
      </c>
      <c r="O3125" s="23">
        <f t="shared" si="685"/>
        <v>0.76556892041156865</v>
      </c>
      <c r="P3125" s="23">
        <f t="shared" si="685"/>
        <v>1.2738631335147919</v>
      </c>
      <c r="Q3125" t="s">
        <v>32</v>
      </c>
      <c r="R3125" t="s">
        <v>27</v>
      </c>
      <c r="S3125" t="s">
        <v>138</v>
      </c>
      <c r="T3125" s="75" t="s">
        <v>151</v>
      </c>
      <c r="U3125" s="75" t="s">
        <v>166</v>
      </c>
      <c r="V3125" s="119" t="s">
        <v>643</v>
      </c>
      <c r="W3125" s="138" t="s">
        <v>150</v>
      </c>
      <c r="X3125">
        <v>4</v>
      </c>
      <c r="Y3125" s="23" t="str">
        <f t="shared" si="682"/>
        <v>Y</v>
      </c>
      <c r="Z3125" s="23">
        <v>100</v>
      </c>
      <c r="AA3125" s="23">
        <f t="shared" si="671"/>
        <v>0</v>
      </c>
      <c r="AB3125" s="23">
        <f t="shared" si="672"/>
        <v>-100</v>
      </c>
      <c r="AC3125" s="23">
        <f t="shared" si="673"/>
        <v>0</v>
      </c>
      <c r="AD3125" s="23">
        <f t="shared" si="674"/>
        <v>-100</v>
      </c>
      <c r="AE3125" s="23">
        <f t="shared" si="675"/>
        <v>0</v>
      </c>
      <c r="AF3125" s="23">
        <f t="shared" si="676"/>
        <v>-100</v>
      </c>
    </row>
    <row r="3126" spans="1:32" x14ac:dyDescent="0.25">
      <c r="A3126" s="6">
        <v>0.41778120286278631</v>
      </c>
      <c r="B3126" s="6">
        <v>0.58061732232741459</v>
      </c>
      <c r="C3126" s="21">
        <f t="shared" si="683"/>
        <v>2.3935973977470555</v>
      </c>
      <c r="D3126" s="22">
        <f t="shared" si="683"/>
        <v>1.722304797920053</v>
      </c>
      <c r="E3126" s="132">
        <v>3.002070393374745E-2</v>
      </c>
      <c r="F3126" s="7">
        <f t="shared" si="677"/>
        <v>1.0300207039337475</v>
      </c>
      <c r="G3126" s="7">
        <f t="shared" si="678"/>
        <v>2.3238342575112116</v>
      </c>
      <c r="H3126" s="7">
        <f t="shared" si="679"/>
        <v>1.6721069696389659</v>
      </c>
      <c r="I3126">
        <v>1.68</v>
      </c>
      <c r="J3126">
        <v>2.2999999999999998</v>
      </c>
      <c r="K3126" s="7">
        <f t="shared" si="680"/>
        <v>1.7304347826086957</v>
      </c>
      <c r="L3126" s="7">
        <f t="shared" si="681"/>
        <v>2.3690476190476191</v>
      </c>
      <c r="M3126" s="24">
        <f t="shared" si="684"/>
        <v>0.57788944723618085</v>
      </c>
      <c r="N3126" s="24">
        <f t="shared" si="684"/>
        <v>0.42211055276381909</v>
      </c>
      <c r="O3126" s="23">
        <f t="shared" si="685"/>
        <v>0.72294312495386504</v>
      </c>
      <c r="P3126" s="23">
        <f t="shared" si="685"/>
        <v>1.3755100850375654</v>
      </c>
      <c r="Q3126" t="s">
        <v>31</v>
      </c>
      <c r="R3126" t="s">
        <v>29</v>
      </c>
      <c r="S3126" t="s">
        <v>138</v>
      </c>
      <c r="T3126" s="75" t="s">
        <v>162</v>
      </c>
      <c r="U3126" s="75" t="s">
        <v>160</v>
      </c>
      <c r="V3126" s="119" t="s">
        <v>643</v>
      </c>
      <c r="W3126" s="138" t="s">
        <v>155</v>
      </c>
      <c r="X3126">
        <v>3</v>
      </c>
      <c r="Y3126" s="23" t="str">
        <f t="shared" si="682"/>
        <v>Y</v>
      </c>
      <c r="Z3126" s="23">
        <v>100</v>
      </c>
      <c r="AA3126" s="23">
        <f t="shared" si="671"/>
        <v>0</v>
      </c>
      <c r="AB3126" s="23">
        <f t="shared" si="672"/>
        <v>-100</v>
      </c>
      <c r="AC3126" s="23">
        <f t="shared" si="673"/>
        <v>0</v>
      </c>
      <c r="AD3126" s="23">
        <f t="shared" si="674"/>
        <v>-100</v>
      </c>
      <c r="AE3126" s="23">
        <f t="shared" si="675"/>
        <v>0</v>
      </c>
      <c r="AF3126" s="23">
        <f t="shared" si="676"/>
        <v>-100</v>
      </c>
    </row>
    <row r="3127" spans="1:32" x14ac:dyDescent="0.25">
      <c r="A3127" s="6">
        <v>0.19651075113097249</v>
      </c>
      <c r="B3127" s="6">
        <v>0.80345748760406444</v>
      </c>
      <c r="C3127" s="21">
        <f t="shared" si="683"/>
        <v>5.0887801010617979</v>
      </c>
      <c r="D3127" s="22">
        <f t="shared" si="683"/>
        <v>1.2446209232327046</v>
      </c>
      <c r="E3127" s="132">
        <v>2.3345896147403788E-2</v>
      </c>
      <c r="F3127" s="7">
        <f t="shared" si="677"/>
        <v>1.0233458961474038</v>
      </c>
      <c r="G3127" s="7">
        <f t="shared" si="678"/>
        <v>4.972688237886679</v>
      </c>
      <c r="H3127" s="7">
        <f t="shared" si="679"/>
        <v>1.216227013679672</v>
      </c>
      <c r="I3127">
        <v>1.99</v>
      </c>
      <c r="J3127">
        <v>1.92</v>
      </c>
      <c r="K3127" s="7">
        <f t="shared" si="680"/>
        <v>2.0364583333333335</v>
      </c>
      <c r="L3127" s="7">
        <f t="shared" si="681"/>
        <v>1.9648241206030153</v>
      </c>
      <c r="M3127" s="24">
        <f t="shared" si="684"/>
        <v>0.49104859335038359</v>
      </c>
      <c r="N3127" s="24">
        <f t="shared" si="684"/>
        <v>0.50895140664961636</v>
      </c>
      <c r="O3127" s="23">
        <f t="shared" si="685"/>
        <v>0.40018595673026175</v>
      </c>
      <c r="P3127" s="23">
        <f t="shared" si="685"/>
        <v>1.5786526515235637</v>
      </c>
      <c r="Q3127" t="s">
        <v>86</v>
      </c>
      <c r="R3127" t="s">
        <v>28</v>
      </c>
      <c r="S3127" t="s">
        <v>138</v>
      </c>
      <c r="T3127" s="75" t="s">
        <v>151</v>
      </c>
      <c r="U3127" s="75" t="s">
        <v>166</v>
      </c>
      <c r="V3127" s="119" t="s">
        <v>643</v>
      </c>
      <c r="W3127" s="138" t="s">
        <v>152</v>
      </c>
      <c r="X3127">
        <v>1</v>
      </c>
      <c r="Y3127" s="23" t="str">
        <f t="shared" si="682"/>
        <v>N</v>
      </c>
      <c r="Z3127" s="23">
        <v>100</v>
      </c>
      <c r="AA3127" s="23">
        <f t="shared" si="671"/>
        <v>192</v>
      </c>
      <c r="AB3127" s="23">
        <f t="shared" si="672"/>
        <v>92</v>
      </c>
      <c r="AC3127" s="23">
        <f t="shared" si="673"/>
        <v>0</v>
      </c>
      <c r="AD3127" s="23">
        <f t="shared" si="674"/>
        <v>-100</v>
      </c>
      <c r="AE3127" s="23">
        <f t="shared" si="675"/>
        <v>192</v>
      </c>
      <c r="AF3127" s="23">
        <f t="shared" si="676"/>
        <v>92</v>
      </c>
    </row>
    <row r="3128" spans="1:32" x14ac:dyDescent="0.25">
      <c r="A3128" s="6">
        <v>0.30200755119609607</v>
      </c>
      <c r="B3128" s="6">
        <v>0.69786196507978704</v>
      </c>
      <c r="C3128" s="21">
        <f t="shared" si="683"/>
        <v>3.3111754856443687</v>
      </c>
      <c r="D3128" s="22">
        <f t="shared" si="683"/>
        <v>1.4329481330676466</v>
      </c>
      <c r="E3128" s="132">
        <v>2.9578786232778764E-2</v>
      </c>
      <c r="F3128" s="7">
        <f t="shared" si="677"/>
        <v>1.0295787862327788</v>
      </c>
      <c r="G3128" s="7">
        <f t="shared" si="678"/>
        <v>3.2160486695340098</v>
      </c>
      <c r="H3128" s="7">
        <f t="shared" si="679"/>
        <v>1.3917809420984608</v>
      </c>
      <c r="I3128">
        <v>1.54</v>
      </c>
      <c r="J3128">
        <v>2.63</v>
      </c>
      <c r="K3128" s="7">
        <f t="shared" si="680"/>
        <v>1.5855513307984794</v>
      </c>
      <c r="L3128" s="7">
        <f t="shared" si="681"/>
        <v>2.7077922077922079</v>
      </c>
      <c r="M3128" s="24">
        <f t="shared" si="684"/>
        <v>0.63069544364508379</v>
      </c>
      <c r="N3128" s="24">
        <f t="shared" si="684"/>
        <v>0.36930455635491605</v>
      </c>
      <c r="O3128" s="23">
        <f t="shared" si="685"/>
        <v>0.47884847471016001</v>
      </c>
      <c r="P3128" s="23">
        <f t="shared" si="685"/>
        <v>1.8896651911576052</v>
      </c>
      <c r="Q3128" t="s">
        <v>95</v>
      </c>
      <c r="R3128" t="s">
        <v>30</v>
      </c>
      <c r="S3128" t="s">
        <v>138</v>
      </c>
      <c r="T3128" s="75" t="s">
        <v>151</v>
      </c>
      <c r="U3128" s="75" t="s">
        <v>166</v>
      </c>
      <c r="V3128" s="119" t="s">
        <v>643</v>
      </c>
      <c r="W3128" s="138" t="s">
        <v>149</v>
      </c>
      <c r="X3128">
        <v>0</v>
      </c>
      <c r="Y3128" s="23" t="str">
        <f t="shared" si="682"/>
        <v>N</v>
      </c>
      <c r="Z3128" s="23">
        <v>100</v>
      </c>
      <c r="AA3128" s="23">
        <f t="shared" si="671"/>
        <v>263</v>
      </c>
      <c r="AB3128" s="23">
        <f t="shared" si="672"/>
        <v>163</v>
      </c>
      <c r="AC3128" s="23">
        <f t="shared" si="673"/>
        <v>0</v>
      </c>
      <c r="AD3128" s="23">
        <f t="shared" si="674"/>
        <v>-100</v>
      </c>
      <c r="AE3128" s="23">
        <f t="shared" si="675"/>
        <v>263</v>
      </c>
      <c r="AF3128" s="23">
        <f t="shared" si="676"/>
        <v>163</v>
      </c>
    </row>
    <row r="3129" spans="1:32" x14ac:dyDescent="0.25">
      <c r="A3129" s="6">
        <v>0.45405061836995336</v>
      </c>
      <c r="B3129" s="6">
        <v>0.5396732683182095</v>
      </c>
      <c r="C3129" s="21">
        <f t="shared" si="683"/>
        <v>2.2023976172304551</v>
      </c>
      <c r="D3129" s="22">
        <f t="shared" si="683"/>
        <v>1.8529730092363337</v>
      </c>
      <c r="E3129" s="132">
        <v>2.5641025641025772E-2</v>
      </c>
      <c r="F3129" s="7">
        <f t="shared" si="677"/>
        <v>1.0256410256410258</v>
      </c>
      <c r="G3129" s="7">
        <f t="shared" si="678"/>
        <v>2.1473376767996935</v>
      </c>
      <c r="H3129" s="7">
        <f t="shared" si="679"/>
        <v>1.806648684005425</v>
      </c>
      <c r="I3129">
        <v>1.95</v>
      </c>
      <c r="J3129">
        <v>1.95</v>
      </c>
      <c r="K3129" s="7">
        <f t="shared" si="680"/>
        <v>2</v>
      </c>
      <c r="L3129" s="7">
        <f t="shared" si="681"/>
        <v>2</v>
      </c>
      <c r="M3129" s="24">
        <f t="shared" si="684"/>
        <v>0.5</v>
      </c>
      <c r="N3129" s="24">
        <f t="shared" si="684"/>
        <v>0.5</v>
      </c>
      <c r="O3129" s="23">
        <f t="shared" si="685"/>
        <v>0.90810123673990684</v>
      </c>
      <c r="P3129" s="23">
        <f t="shared" si="685"/>
        <v>1.0793465366364192</v>
      </c>
      <c r="Q3129" t="s">
        <v>93</v>
      </c>
      <c r="R3129" t="s">
        <v>94</v>
      </c>
      <c r="S3129" t="s">
        <v>138</v>
      </c>
      <c r="T3129" s="75" t="s">
        <v>170</v>
      </c>
      <c r="U3129" s="75" t="s">
        <v>160</v>
      </c>
      <c r="V3129" s="119" t="s">
        <v>643</v>
      </c>
      <c r="W3129" s="138" t="s">
        <v>155</v>
      </c>
      <c r="X3129">
        <v>3</v>
      </c>
      <c r="Y3129" s="23" t="str">
        <f t="shared" si="682"/>
        <v>Y</v>
      </c>
      <c r="Z3129" s="23">
        <v>100</v>
      </c>
      <c r="AA3129" s="23">
        <f t="shared" si="671"/>
        <v>0</v>
      </c>
      <c r="AB3129" s="23">
        <f t="shared" si="672"/>
        <v>-100</v>
      </c>
      <c r="AC3129" s="23">
        <f t="shared" si="673"/>
        <v>0</v>
      </c>
      <c r="AD3129" s="23">
        <f t="shared" si="674"/>
        <v>-100</v>
      </c>
      <c r="AE3129" s="23">
        <f t="shared" si="675"/>
        <v>0</v>
      </c>
      <c r="AF3129" s="23">
        <f t="shared" si="676"/>
        <v>-100</v>
      </c>
    </row>
    <row r="3130" spans="1:32" x14ac:dyDescent="0.25">
      <c r="A3130" s="6">
        <v>0.64006533898303397</v>
      </c>
      <c r="B3130" s="6">
        <v>0.35652148409512319</v>
      </c>
      <c r="C3130" s="21">
        <f t="shared" si="683"/>
        <v>1.5623404972824293</v>
      </c>
      <c r="D3130" s="22">
        <f t="shared" si="683"/>
        <v>2.8048800552316528</v>
      </c>
      <c r="E3130" s="132">
        <v>2.6914031878756184E-2</v>
      </c>
      <c r="F3130" s="7">
        <f t="shared" si="677"/>
        <v>1.0269140318787562</v>
      </c>
      <c r="G3130" s="7">
        <f t="shared" si="678"/>
        <v>1.5213936598218465</v>
      </c>
      <c r="H3130" s="7">
        <f t="shared" si="679"/>
        <v>2.7313679316467012</v>
      </c>
      <c r="I3130">
        <v>1.78</v>
      </c>
      <c r="J3130">
        <v>2.15</v>
      </c>
      <c r="K3130" s="7">
        <f t="shared" si="680"/>
        <v>1.827906976744186</v>
      </c>
      <c r="L3130" s="7">
        <f t="shared" si="681"/>
        <v>2.2078651685393256</v>
      </c>
      <c r="M3130" s="24">
        <f t="shared" si="684"/>
        <v>0.54707379134860057</v>
      </c>
      <c r="N3130" s="24">
        <f t="shared" si="684"/>
        <v>0.45292620865139954</v>
      </c>
      <c r="O3130" s="23">
        <f t="shared" si="685"/>
        <v>1.1699798986992203</v>
      </c>
      <c r="P3130" s="23">
        <f t="shared" si="685"/>
        <v>0.78715136656956974</v>
      </c>
      <c r="Q3130" t="s">
        <v>97</v>
      </c>
      <c r="R3130" t="s">
        <v>107</v>
      </c>
      <c r="S3130" t="s">
        <v>140</v>
      </c>
      <c r="T3130" s="75" t="s">
        <v>150</v>
      </c>
      <c r="U3130" s="75" t="s">
        <v>166</v>
      </c>
      <c r="V3130" s="119" t="s">
        <v>643</v>
      </c>
      <c r="W3130" s="138" t="s">
        <v>154</v>
      </c>
      <c r="X3130">
        <v>1</v>
      </c>
      <c r="Y3130" s="23" t="str">
        <f t="shared" si="682"/>
        <v>N</v>
      </c>
      <c r="Z3130" s="23">
        <v>100</v>
      </c>
      <c r="AA3130" s="23">
        <f t="shared" si="671"/>
        <v>0</v>
      </c>
      <c r="AB3130" s="23">
        <f t="shared" si="672"/>
        <v>-100</v>
      </c>
      <c r="AC3130" s="23">
        <f t="shared" si="673"/>
        <v>0</v>
      </c>
      <c r="AD3130" s="23">
        <f t="shared" si="674"/>
        <v>-100</v>
      </c>
      <c r="AE3130" s="23">
        <f t="shared" si="675"/>
        <v>0</v>
      </c>
      <c r="AF3130" s="23">
        <f t="shared" si="676"/>
        <v>-100</v>
      </c>
    </row>
    <row r="3131" spans="1:32" x14ac:dyDescent="0.25">
      <c r="A3131" s="6">
        <v>0.57712203571026333</v>
      </c>
      <c r="B3131" s="6">
        <v>3.8993645715770561E-2</v>
      </c>
      <c r="C3131" s="21">
        <f t="shared" si="683"/>
        <v>1.7327357787842936</v>
      </c>
      <c r="D3131" s="22">
        <f t="shared" si="683"/>
        <v>25.645204023474029</v>
      </c>
      <c r="E3131" s="132">
        <v>3.9103089964451776E-2</v>
      </c>
      <c r="F3131" s="7">
        <f t="shared" si="677"/>
        <v>1.0391030899644518</v>
      </c>
      <c r="G3131" s="7">
        <f t="shared" si="678"/>
        <v>1.6675301955300426</v>
      </c>
      <c r="H3131" s="7">
        <f t="shared" si="679"/>
        <v>24.680134503643295</v>
      </c>
      <c r="I3131">
        <v>1.38</v>
      </c>
      <c r="J3131">
        <v>3.18</v>
      </c>
      <c r="K3131" s="7">
        <f t="shared" si="680"/>
        <v>1.4339622641509433</v>
      </c>
      <c r="L3131" s="7">
        <f t="shared" si="681"/>
        <v>3.304347826086957</v>
      </c>
      <c r="M3131" s="24">
        <f t="shared" si="684"/>
        <v>0.69736842105263164</v>
      </c>
      <c r="N3131" s="24">
        <f t="shared" si="684"/>
        <v>0.30263157894736836</v>
      </c>
      <c r="O3131" s="23">
        <f t="shared" si="685"/>
        <v>0.82757122101849068</v>
      </c>
      <c r="P3131" s="23">
        <f t="shared" si="685"/>
        <v>0.12884856845211143</v>
      </c>
      <c r="Q3131" t="s">
        <v>102</v>
      </c>
      <c r="R3131" t="s">
        <v>103</v>
      </c>
      <c r="S3131" t="s">
        <v>140</v>
      </c>
      <c r="T3131" s="75" t="s">
        <v>446</v>
      </c>
      <c r="U3131" s="75" t="s">
        <v>160</v>
      </c>
      <c r="V3131" s="119" t="s">
        <v>643</v>
      </c>
      <c r="W3131" s="138" t="s">
        <v>170</v>
      </c>
      <c r="X3131">
        <v>2</v>
      </c>
      <c r="Y3131" s="23" t="str">
        <f t="shared" si="682"/>
        <v>N</v>
      </c>
      <c r="Z3131" s="23">
        <v>100</v>
      </c>
      <c r="AA3131" s="23">
        <f t="shared" si="671"/>
        <v>0</v>
      </c>
      <c r="AB3131" s="23">
        <f t="shared" si="672"/>
        <v>-100</v>
      </c>
      <c r="AC3131" s="23">
        <f t="shared" si="673"/>
        <v>0</v>
      </c>
      <c r="AD3131" s="23">
        <f t="shared" si="674"/>
        <v>-100</v>
      </c>
      <c r="AE3131" s="23">
        <f t="shared" si="675"/>
        <v>0</v>
      </c>
      <c r="AF3131" s="23">
        <f t="shared" si="676"/>
        <v>-100</v>
      </c>
    </row>
    <row r="3132" spans="1:32" x14ac:dyDescent="0.25">
      <c r="A3132" s="6">
        <v>0.68772403002437621</v>
      </c>
      <c r="B3132" s="6">
        <v>0.29708110178185954</v>
      </c>
      <c r="C3132" s="21">
        <f t="shared" si="683"/>
        <v>1.4540716280694093</v>
      </c>
      <c r="D3132" s="22">
        <f t="shared" si="683"/>
        <v>3.3660841904857319</v>
      </c>
      <c r="E3132" s="132">
        <v>2.8142785952212312E-2</v>
      </c>
      <c r="F3132" s="7">
        <f t="shared" si="677"/>
        <v>1.0281427859522123</v>
      </c>
      <c r="G3132" s="7">
        <f t="shared" si="678"/>
        <v>1.4142701266174074</v>
      </c>
      <c r="H3132" s="7">
        <f t="shared" si="679"/>
        <v>3.2739462227206508</v>
      </c>
      <c r="I3132">
        <v>1.79</v>
      </c>
      <c r="J3132">
        <v>2.13</v>
      </c>
      <c r="K3132" s="7">
        <f t="shared" si="680"/>
        <v>1.84037558685446</v>
      </c>
      <c r="L3132" s="7">
        <f t="shared" si="681"/>
        <v>2.1899441340782122</v>
      </c>
      <c r="M3132" s="24">
        <f t="shared" si="684"/>
        <v>0.54336734693877553</v>
      </c>
      <c r="N3132" s="24">
        <f t="shared" si="684"/>
        <v>0.45663265306122452</v>
      </c>
      <c r="O3132" s="23">
        <f t="shared" si="685"/>
        <v>1.2656705153500256</v>
      </c>
      <c r="P3132" s="23">
        <f t="shared" si="685"/>
        <v>0.65059101619267556</v>
      </c>
      <c r="Q3132" t="s">
        <v>99</v>
      </c>
      <c r="R3132" t="s">
        <v>105</v>
      </c>
      <c r="S3132" t="s">
        <v>140</v>
      </c>
      <c r="T3132" s="75" t="s">
        <v>178</v>
      </c>
      <c r="U3132" s="75" t="s">
        <v>161</v>
      </c>
      <c r="V3132" s="119" t="s">
        <v>643</v>
      </c>
      <c r="W3132" s="138" t="s">
        <v>163</v>
      </c>
      <c r="X3132">
        <v>3</v>
      </c>
      <c r="Y3132" s="23" t="str">
        <f t="shared" si="682"/>
        <v>Y</v>
      </c>
      <c r="Z3132" s="23">
        <v>100</v>
      </c>
      <c r="AA3132" s="23">
        <f t="shared" si="671"/>
        <v>179</v>
      </c>
      <c r="AB3132" s="23">
        <f t="shared" si="672"/>
        <v>79</v>
      </c>
      <c r="AC3132" s="23">
        <f t="shared" si="673"/>
        <v>179</v>
      </c>
      <c r="AD3132" s="23">
        <f t="shared" si="674"/>
        <v>79</v>
      </c>
      <c r="AE3132" s="23">
        <f t="shared" si="675"/>
        <v>0</v>
      </c>
      <c r="AF3132" s="23">
        <f t="shared" si="676"/>
        <v>-100</v>
      </c>
    </row>
    <row r="3133" spans="1:32" x14ac:dyDescent="0.25">
      <c r="A3133" s="6">
        <v>0.31373930262181782</v>
      </c>
      <c r="B3133" s="6">
        <v>0.68541540997123607</v>
      </c>
      <c r="C3133" s="21">
        <f t="shared" si="683"/>
        <v>3.1873596697746303</v>
      </c>
      <c r="D3133" s="22">
        <f t="shared" si="683"/>
        <v>1.4589692403355299</v>
      </c>
      <c r="E3133" s="132">
        <v>2.7622077463010708E-2</v>
      </c>
      <c r="F3133" s="7">
        <f t="shared" si="677"/>
        <v>1.0276220774630107</v>
      </c>
      <c r="G3133" s="7">
        <f t="shared" si="678"/>
        <v>3.1016846948671746</v>
      </c>
      <c r="H3133" s="7">
        <f t="shared" si="679"/>
        <v>1.419752720705872</v>
      </c>
      <c r="I3133">
        <v>1.61</v>
      </c>
      <c r="J3133">
        <v>2.46</v>
      </c>
      <c r="K3133" s="7">
        <f t="shared" si="680"/>
        <v>1.6544715447154474</v>
      </c>
      <c r="L3133" s="7">
        <f t="shared" si="681"/>
        <v>2.5279503105590062</v>
      </c>
      <c r="M3133" s="24">
        <f t="shared" si="684"/>
        <v>0.60442260442260431</v>
      </c>
      <c r="N3133" s="24">
        <f t="shared" si="684"/>
        <v>0.39557739557739557</v>
      </c>
      <c r="O3133" s="23">
        <f t="shared" si="685"/>
        <v>0.51907274864666608</v>
      </c>
      <c r="P3133" s="23">
        <f t="shared" si="685"/>
        <v>1.7326960984987148</v>
      </c>
      <c r="Q3133" t="s">
        <v>104</v>
      </c>
      <c r="R3133" t="s">
        <v>109</v>
      </c>
      <c r="S3133" t="s">
        <v>140</v>
      </c>
      <c r="T3133" s="75" t="s">
        <v>152</v>
      </c>
      <c r="U3133" s="75" t="s">
        <v>161</v>
      </c>
      <c r="V3133" s="119" t="s">
        <v>643</v>
      </c>
      <c r="W3133" s="138" t="s">
        <v>150</v>
      </c>
      <c r="X3133">
        <v>4</v>
      </c>
      <c r="Y3133" s="23" t="str">
        <f t="shared" si="682"/>
        <v>Y</v>
      </c>
      <c r="Z3133" s="23">
        <v>100</v>
      </c>
      <c r="AA3133" s="23">
        <f t="shared" si="671"/>
        <v>0</v>
      </c>
      <c r="AB3133" s="23">
        <f t="shared" si="672"/>
        <v>-100</v>
      </c>
      <c r="AC3133" s="23">
        <f t="shared" si="673"/>
        <v>0</v>
      </c>
      <c r="AD3133" s="23">
        <f t="shared" si="674"/>
        <v>-100</v>
      </c>
      <c r="AE3133" s="23">
        <f t="shared" si="675"/>
        <v>0</v>
      </c>
      <c r="AF3133" s="23">
        <f t="shared" si="676"/>
        <v>-100</v>
      </c>
    </row>
    <row r="3134" spans="1:32" x14ac:dyDescent="0.25">
      <c r="A3134" s="6">
        <v>0.23373517360301532</v>
      </c>
      <c r="B3134" s="6">
        <v>0.76618618539257777</v>
      </c>
      <c r="C3134" s="21">
        <f t="shared" si="683"/>
        <v>4.2783462351217958</v>
      </c>
      <c r="D3134" s="22">
        <f t="shared" si="683"/>
        <v>1.3051657926821285</v>
      </c>
      <c r="E3134" s="132">
        <v>2.7919448972080652E-2</v>
      </c>
      <c r="F3134" s="7">
        <f t="shared" si="677"/>
        <v>1.0279194489720807</v>
      </c>
      <c r="G3134" s="7">
        <f t="shared" si="678"/>
        <v>4.1621415368686154</v>
      </c>
      <c r="H3134" s="7">
        <f t="shared" si="679"/>
        <v>1.2697160210241125</v>
      </c>
      <c r="I3134">
        <v>2.09</v>
      </c>
      <c r="J3134">
        <v>1.82</v>
      </c>
      <c r="K3134" s="7">
        <f t="shared" si="680"/>
        <v>2.1483516483516483</v>
      </c>
      <c r="L3134" s="7">
        <f t="shared" si="681"/>
        <v>1.8708133971291869</v>
      </c>
      <c r="M3134" s="24">
        <f t="shared" si="684"/>
        <v>0.46547314578005117</v>
      </c>
      <c r="N3134" s="24">
        <f t="shared" si="684"/>
        <v>0.53452685421994872</v>
      </c>
      <c r="O3134" s="23">
        <f t="shared" si="685"/>
        <v>0.50214534548779666</v>
      </c>
      <c r="P3134" s="23">
        <f t="shared" si="685"/>
        <v>1.4333913803277414</v>
      </c>
      <c r="Q3134" t="s">
        <v>40</v>
      </c>
      <c r="R3134" t="s">
        <v>42</v>
      </c>
      <c r="S3134" t="s">
        <v>141</v>
      </c>
      <c r="T3134" s="75" t="s">
        <v>151</v>
      </c>
      <c r="U3134" s="75" t="s">
        <v>166</v>
      </c>
      <c r="V3134" s="119" t="s">
        <v>643</v>
      </c>
      <c r="W3134" s="138" t="s">
        <v>152</v>
      </c>
      <c r="X3134">
        <v>1</v>
      </c>
      <c r="Y3134" s="23" t="str">
        <f t="shared" si="682"/>
        <v>N</v>
      </c>
      <c r="Z3134" s="23">
        <v>100</v>
      </c>
      <c r="AA3134" s="23">
        <f t="shared" si="671"/>
        <v>182</v>
      </c>
      <c r="AB3134" s="23">
        <f t="shared" si="672"/>
        <v>82</v>
      </c>
      <c r="AC3134" s="23">
        <f t="shared" si="673"/>
        <v>0</v>
      </c>
      <c r="AD3134" s="23">
        <f t="shared" si="674"/>
        <v>-100</v>
      </c>
      <c r="AE3134" s="23">
        <f t="shared" si="675"/>
        <v>182</v>
      </c>
      <c r="AF3134" s="23">
        <f t="shared" si="676"/>
        <v>82</v>
      </c>
    </row>
    <row r="3135" spans="1:32" x14ac:dyDescent="0.25">
      <c r="A3135" s="6">
        <v>0.54137538026695686</v>
      </c>
      <c r="B3135" s="6">
        <v>0.4560812494631763</v>
      </c>
      <c r="C3135" s="21">
        <f t="shared" si="683"/>
        <v>1.8471471671040738</v>
      </c>
      <c r="D3135" s="22">
        <f t="shared" si="683"/>
        <v>2.1925917831023205</v>
      </c>
      <c r="E3135" s="132">
        <v>2.9427331427966497E-2</v>
      </c>
      <c r="F3135" s="7">
        <f t="shared" si="677"/>
        <v>1.0294273314279665</v>
      </c>
      <c r="G3135" s="7">
        <f t="shared" si="678"/>
        <v>1.7943443997565229</v>
      </c>
      <c r="H3135" s="7">
        <f t="shared" si="679"/>
        <v>2.1299140951123521</v>
      </c>
      <c r="I3135">
        <v>2.0099999999999998</v>
      </c>
      <c r="J3135">
        <v>1.88</v>
      </c>
      <c r="K3135" s="7">
        <f t="shared" si="680"/>
        <v>2.0691489361702122</v>
      </c>
      <c r="L3135" s="7">
        <f t="shared" si="681"/>
        <v>1.9353233830845769</v>
      </c>
      <c r="M3135" s="24">
        <f t="shared" si="684"/>
        <v>0.48329048843187672</v>
      </c>
      <c r="N3135" s="24">
        <f t="shared" si="684"/>
        <v>0.5167095115681235</v>
      </c>
      <c r="O3135" s="23">
        <f t="shared" si="685"/>
        <v>1.120186292148118</v>
      </c>
      <c r="P3135" s="23">
        <f t="shared" si="685"/>
        <v>0.88266470667251518</v>
      </c>
      <c r="Q3135" t="s">
        <v>407</v>
      </c>
      <c r="R3135" t="s">
        <v>560</v>
      </c>
      <c r="S3135" t="s">
        <v>141</v>
      </c>
      <c r="T3135" s="75" t="s">
        <v>162</v>
      </c>
      <c r="U3135" s="75" t="s">
        <v>160</v>
      </c>
      <c r="V3135" s="119" t="s">
        <v>643</v>
      </c>
      <c r="W3135" s="138" t="s">
        <v>150</v>
      </c>
      <c r="X3135">
        <v>4</v>
      </c>
      <c r="Y3135" s="23" t="str">
        <f t="shared" si="682"/>
        <v>Y</v>
      </c>
      <c r="Z3135" s="23">
        <v>100</v>
      </c>
      <c r="AA3135" s="23">
        <f t="shared" si="671"/>
        <v>200.99999999999997</v>
      </c>
      <c r="AB3135" s="23">
        <f t="shared" si="672"/>
        <v>100.99999999999997</v>
      </c>
      <c r="AC3135" s="23">
        <f t="shared" si="673"/>
        <v>200.99999999999997</v>
      </c>
      <c r="AD3135" s="23">
        <f t="shared" si="674"/>
        <v>100.99999999999997</v>
      </c>
      <c r="AE3135" s="23">
        <f t="shared" si="675"/>
        <v>0</v>
      </c>
      <c r="AF3135" s="23">
        <f t="shared" si="676"/>
        <v>-100</v>
      </c>
    </row>
    <row r="3136" spans="1:32" x14ac:dyDescent="0.25">
      <c r="A3136" s="6">
        <v>0.60526965594377957</v>
      </c>
      <c r="B3136" s="6">
        <v>0.3679976600545678</v>
      </c>
      <c r="C3136" s="21">
        <f t="shared" si="683"/>
        <v>1.6521561756482386</v>
      </c>
      <c r="D3136" s="22">
        <f t="shared" si="683"/>
        <v>2.7174085831190258</v>
      </c>
      <c r="E3136" s="132">
        <v>3.4517818107874465E-2</v>
      </c>
      <c r="F3136" s="7">
        <f t="shared" si="677"/>
        <v>1.0345178181078745</v>
      </c>
      <c r="G3136" s="7">
        <f t="shared" si="678"/>
        <v>1.5970301784361918</v>
      </c>
      <c r="H3136" s="7">
        <f t="shared" si="679"/>
        <v>2.6267392746208529</v>
      </c>
      <c r="I3136">
        <v>1.58</v>
      </c>
      <c r="J3136">
        <v>2.4900000000000002</v>
      </c>
      <c r="K3136" s="7">
        <f t="shared" si="680"/>
        <v>1.6345381526104417</v>
      </c>
      <c r="L3136" s="7">
        <f t="shared" si="681"/>
        <v>2.5759493670886076</v>
      </c>
      <c r="M3136" s="24">
        <f t="shared" si="684"/>
        <v>0.6117936117936118</v>
      </c>
      <c r="N3136" s="24">
        <f t="shared" si="684"/>
        <v>0.3882063882063882</v>
      </c>
      <c r="O3136" s="23">
        <f t="shared" si="685"/>
        <v>0.98933634525750314</v>
      </c>
      <c r="P3136" s="23">
        <f t="shared" si="685"/>
        <v>0.94794333950765253</v>
      </c>
      <c r="Q3136" t="s">
        <v>426</v>
      </c>
      <c r="R3136" t="s">
        <v>411</v>
      </c>
      <c r="S3136" t="s">
        <v>409</v>
      </c>
      <c r="T3136" s="75" t="s">
        <v>176</v>
      </c>
      <c r="U3136" s="75" t="s">
        <v>160</v>
      </c>
      <c r="V3136" s="119" t="s">
        <v>643</v>
      </c>
      <c r="W3136" s="138" t="s">
        <v>162</v>
      </c>
      <c r="X3136">
        <v>3</v>
      </c>
      <c r="Y3136" s="23" t="str">
        <f t="shared" si="682"/>
        <v>Y</v>
      </c>
      <c r="Z3136" s="23">
        <v>100</v>
      </c>
      <c r="AA3136" s="23">
        <f t="shared" si="671"/>
        <v>0</v>
      </c>
      <c r="AB3136" s="23">
        <f t="shared" si="672"/>
        <v>-100</v>
      </c>
      <c r="AC3136" s="23">
        <f t="shared" si="673"/>
        <v>158</v>
      </c>
      <c r="AD3136" s="23">
        <f t="shared" si="674"/>
        <v>58</v>
      </c>
      <c r="AE3136" s="23">
        <f t="shared" si="675"/>
        <v>0</v>
      </c>
      <c r="AF3136" s="23">
        <f t="shared" si="676"/>
        <v>-100</v>
      </c>
    </row>
    <row r="3137" spans="1:32" x14ac:dyDescent="0.25">
      <c r="A3137" s="6">
        <v>0.20820876647904707</v>
      </c>
      <c r="B3137" s="6">
        <v>0.79172249485972679</v>
      </c>
      <c r="C3137" s="21">
        <f t="shared" si="683"/>
        <v>4.8028717373945646</v>
      </c>
      <c r="D3137" s="22">
        <f t="shared" si="683"/>
        <v>1.2630688233472194</v>
      </c>
      <c r="E3137" s="132">
        <v>3.1504065040650397E-2</v>
      </c>
      <c r="F3137" s="7">
        <f t="shared" si="677"/>
        <v>1.0315040650406504</v>
      </c>
      <c r="G3137" s="7">
        <f t="shared" si="678"/>
        <v>4.6561830439371938</v>
      </c>
      <c r="H3137" s="7">
        <f t="shared" si="679"/>
        <v>1.2244923371169103</v>
      </c>
      <c r="I3137">
        <v>2.46</v>
      </c>
      <c r="J3137">
        <v>1.6</v>
      </c>
      <c r="K3137" s="7">
        <f t="shared" si="680"/>
        <v>2.5375000000000001</v>
      </c>
      <c r="L3137" s="7">
        <f t="shared" si="681"/>
        <v>1.6504065040650406</v>
      </c>
      <c r="M3137" s="24">
        <f t="shared" si="684"/>
        <v>0.39408866995073888</v>
      </c>
      <c r="N3137" s="24">
        <f t="shared" si="684"/>
        <v>0.60591133004926112</v>
      </c>
      <c r="O3137" s="23">
        <f t="shared" si="685"/>
        <v>0.52832974494058194</v>
      </c>
      <c r="P3137" s="23">
        <f t="shared" si="685"/>
        <v>1.3066639549310937</v>
      </c>
      <c r="Q3137" t="s">
        <v>111</v>
      </c>
      <c r="R3137" t="s">
        <v>132</v>
      </c>
      <c r="S3137" t="s">
        <v>143</v>
      </c>
      <c r="T3137" s="75" t="s">
        <v>151</v>
      </c>
      <c r="U3137" s="75" t="s">
        <v>166</v>
      </c>
      <c r="V3137" s="119" t="s">
        <v>643</v>
      </c>
      <c r="W3137" s="138" t="s">
        <v>170</v>
      </c>
      <c r="X3137">
        <v>2</v>
      </c>
      <c r="Y3137" s="23" t="str">
        <f t="shared" si="682"/>
        <v>N</v>
      </c>
      <c r="Z3137" s="23">
        <v>100</v>
      </c>
      <c r="AA3137" s="23">
        <f t="shared" si="671"/>
        <v>160</v>
      </c>
      <c r="AB3137" s="23">
        <f t="shared" si="672"/>
        <v>60</v>
      </c>
      <c r="AC3137" s="23">
        <f t="shared" si="673"/>
        <v>0</v>
      </c>
      <c r="AD3137" s="23">
        <f t="shared" si="674"/>
        <v>-100</v>
      </c>
      <c r="AE3137" s="23">
        <f t="shared" si="675"/>
        <v>160</v>
      </c>
      <c r="AF3137" s="23">
        <f t="shared" si="676"/>
        <v>60</v>
      </c>
    </row>
    <row r="3138" spans="1:32" x14ac:dyDescent="0.25">
      <c r="A3138" s="6">
        <v>6.5019731245322884E-2</v>
      </c>
      <c r="B3138" s="6">
        <v>0.93497911140318246</v>
      </c>
      <c r="C3138" s="21">
        <f t="shared" si="683"/>
        <v>15.379946684598666</v>
      </c>
      <c r="D3138" s="22">
        <f t="shared" si="683"/>
        <v>1.0695426109565556</v>
      </c>
      <c r="E3138" s="132">
        <v>3.3998867525049992E-2</v>
      </c>
      <c r="F3138" s="7">
        <f t="shared" si="677"/>
        <v>1.03399886752505</v>
      </c>
      <c r="G3138" s="7">
        <f t="shared" si="678"/>
        <v>14.874239390040788</v>
      </c>
      <c r="H3138" s="7">
        <f t="shared" si="679"/>
        <v>1.0343750312962934</v>
      </c>
      <c r="I3138">
        <v>2.69</v>
      </c>
      <c r="J3138">
        <v>1.51</v>
      </c>
      <c r="K3138" s="7">
        <f t="shared" si="680"/>
        <v>2.7814569536423845</v>
      </c>
      <c r="L3138" s="7">
        <f t="shared" si="681"/>
        <v>1.5613382899628254</v>
      </c>
      <c r="M3138" s="24">
        <f t="shared" si="684"/>
        <v>0.35952380952380947</v>
      </c>
      <c r="N3138" s="24">
        <f t="shared" si="684"/>
        <v>0.64047619047619042</v>
      </c>
      <c r="O3138" s="23">
        <f t="shared" si="685"/>
        <v>0.18084958359626235</v>
      </c>
      <c r="P3138" s="23">
        <f t="shared" si="685"/>
        <v>1.4598186869492071</v>
      </c>
      <c r="Q3138" t="s">
        <v>271</v>
      </c>
      <c r="R3138" t="s">
        <v>58</v>
      </c>
      <c r="S3138" t="s">
        <v>143</v>
      </c>
      <c r="T3138" s="75" t="s">
        <v>149</v>
      </c>
      <c r="U3138" s="75" t="s">
        <v>166</v>
      </c>
      <c r="V3138" s="119" t="s">
        <v>643</v>
      </c>
      <c r="W3138" s="138" t="s">
        <v>154</v>
      </c>
      <c r="X3138">
        <v>1</v>
      </c>
      <c r="Y3138" s="23" t="str">
        <f t="shared" si="682"/>
        <v>N</v>
      </c>
      <c r="Z3138" s="23">
        <v>100</v>
      </c>
      <c r="AA3138" s="23">
        <f t="shared" si="671"/>
        <v>151</v>
      </c>
      <c r="AB3138" s="23">
        <f t="shared" si="672"/>
        <v>51</v>
      </c>
      <c r="AC3138" s="23">
        <f t="shared" si="673"/>
        <v>0</v>
      </c>
      <c r="AD3138" s="23">
        <f t="shared" si="674"/>
        <v>-100</v>
      </c>
      <c r="AE3138" s="23">
        <f t="shared" si="675"/>
        <v>151</v>
      </c>
      <c r="AF3138" s="23">
        <f t="shared" si="676"/>
        <v>51</v>
      </c>
    </row>
    <row r="3139" spans="1:32" x14ac:dyDescent="0.25">
      <c r="A3139" s="6">
        <v>0.65716674496820282</v>
      </c>
      <c r="B3139" s="6">
        <v>0.33129625287116082</v>
      </c>
      <c r="C3139" s="21">
        <f t="shared" si="683"/>
        <v>1.5216838156477095</v>
      </c>
      <c r="D3139" s="22">
        <f t="shared" si="683"/>
        <v>3.0184464548981609</v>
      </c>
      <c r="E3139" s="132">
        <v>3.3255418614534626E-2</v>
      </c>
      <c r="F3139" s="7">
        <f t="shared" si="677"/>
        <v>1.0332554186145346</v>
      </c>
      <c r="G3139" s="7">
        <f t="shared" si="678"/>
        <v>1.4727082851286624</v>
      </c>
      <c r="H3139" s="7">
        <f t="shared" si="679"/>
        <v>2.9212974841646777</v>
      </c>
      <c r="I3139">
        <v>1.81</v>
      </c>
      <c r="J3139">
        <v>2.08</v>
      </c>
      <c r="K3139" s="7">
        <f t="shared" si="680"/>
        <v>1.8701923076923077</v>
      </c>
      <c r="L3139" s="7">
        <f t="shared" si="681"/>
        <v>2.1491712707182322</v>
      </c>
      <c r="M3139" s="24">
        <f t="shared" si="684"/>
        <v>0.53470437017994854</v>
      </c>
      <c r="N3139" s="24">
        <f t="shared" si="684"/>
        <v>0.46529562982005135</v>
      </c>
      <c r="O3139" s="23">
        <f t="shared" si="685"/>
        <v>1.2290281913107255</v>
      </c>
      <c r="P3139" s="23">
        <f t="shared" si="685"/>
        <v>0.71201238876730144</v>
      </c>
      <c r="Q3139" t="s">
        <v>59</v>
      </c>
      <c r="R3139" t="s">
        <v>53</v>
      </c>
      <c r="S3139" t="s">
        <v>143</v>
      </c>
      <c r="T3139" s="75" t="s">
        <v>155</v>
      </c>
      <c r="U3139" s="75" t="s">
        <v>161</v>
      </c>
      <c r="V3139" s="119" t="s">
        <v>643</v>
      </c>
      <c r="W3139" s="138" t="s">
        <v>152</v>
      </c>
      <c r="X3139">
        <v>1</v>
      </c>
      <c r="Y3139" s="23" t="str">
        <f t="shared" si="682"/>
        <v>N</v>
      </c>
      <c r="Z3139" s="23">
        <v>100</v>
      </c>
      <c r="AA3139" s="23">
        <f t="shared" si="671"/>
        <v>0</v>
      </c>
      <c r="AB3139" s="23">
        <f t="shared" si="672"/>
        <v>-100</v>
      </c>
      <c r="AC3139" s="23">
        <f t="shared" si="673"/>
        <v>0</v>
      </c>
      <c r="AD3139" s="23">
        <f t="shared" si="674"/>
        <v>-100</v>
      </c>
      <c r="AE3139" s="23">
        <f t="shared" si="675"/>
        <v>0</v>
      </c>
      <c r="AF3139" s="23">
        <f t="shared" si="676"/>
        <v>-100</v>
      </c>
    </row>
    <row r="3140" spans="1:32" x14ac:dyDescent="0.25">
      <c r="A3140" s="6">
        <v>0.38374170212554293</v>
      </c>
      <c r="B3140" s="6">
        <v>0.61590919299187719</v>
      </c>
      <c r="C3140" s="21">
        <f t="shared" si="683"/>
        <v>2.6059195403079887</v>
      </c>
      <c r="D3140" s="22">
        <f t="shared" si="683"/>
        <v>1.6236159670589432</v>
      </c>
      <c r="E3140" s="132">
        <v>3.4341152918228035E-2</v>
      </c>
      <c r="F3140" s="7">
        <f t="shared" si="677"/>
        <v>1.034341152918228</v>
      </c>
      <c r="G3140" s="7">
        <f t="shared" si="678"/>
        <v>2.519400425049128</v>
      </c>
      <c r="H3140" s="7">
        <f t="shared" si="679"/>
        <v>1.5697103054230903</v>
      </c>
      <c r="I3140">
        <v>2.42</v>
      </c>
      <c r="J3140">
        <v>1.61</v>
      </c>
      <c r="K3140" s="7">
        <f t="shared" si="680"/>
        <v>2.5031055900621118</v>
      </c>
      <c r="L3140" s="7">
        <f t="shared" si="681"/>
        <v>1.6652892561983472</v>
      </c>
      <c r="M3140" s="24">
        <f t="shared" si="684"/>
        <v>0.39950372208436724</v>
      </c>
      <c r="N3140" s="24">
        <f t="shared" si="684"/>
        <v>0.60049627791563276</v>
      </c>
      <c r="O3140" s="23">
        <f t="shared" si="685"/>
        <v>0.96054599973039623</v>
      </c>
      <c r="P3140" s="23">
        <f t="shared" si="685"/>
        <v>1.0256669618831675</v>
      </c>
      <c r="Q3140" t="s">
        <v>57</v>
      </c>
      <c r="R3140" t="s">
        <v>55</v>
      </c>
      <c r="S3140" t="s">
        <v>143</v>
      </c>
      <c r="T3140" s="75" t="s">
        <v>151</v>
      </c>
      <c r="U3140" s="75" t="s">
        <v>166</v>
      </c>
      <c r="V3140" s="119" t="s">
        <v>643</v>
      </c>
      <c r="W3140" s="138" t="s">
        <v>149</v>
      </c>
      <c r="X3140">
        <v>0</v>
      </c>
      <c r="Y3140" s="23" t="str">
        <f t="shared" si="682"/>
        <v>N</v>
      </c>
      <c r="Z3140" s="23">
        <v>100</v>
      </c>
      <c r="AA3140" s="23">
        <f t="shared" ref="AA3140:AA3203" si="686">IF(AND(O3140&gt;1,Y3140="Y"),Z3140*I3140,IF(AND(P3140&gt;1,Y3140="N"),Z3140*J3140,0))</f>
        <v>161</v>
      </c>
      <c r="AB3140" s="23">
        <f t="shared" ref="AB3140:AB3203" si="687">AA3140-Z3140</f>
        <v>61</v>
      </c>
      <c r="AC3140" s="23">
        <f t="shared" ref="AC3140:AC3203" si="688">IF(AND(A3140 &gt; 50%,Y3140 = "Y"),Z3140*I3140,0)</f>
        <v>0</v>
      </c>
      <c r="AD3140" s="23">
        <f t="shared" ref="AD3140:AD3203" si="689">AC3140-Z3140</f>
        <v>-100</v>
      </c>
      <c r="AE3140" s="23">
        <f t="shared" ref="AE3140:AE3203" si="690">IF(AND(B3140 &gt; 50%,Y3140 = "N"),Z3140*J3140,0)</f>
        <v>161</v>
      </c>
      <c r="AF3140" s="23">
        <f t="shared" ref="AF3140:AF3203" si="691">AE3140-Z3140</f>
        <v>61</v>
      </c>
    </row>
    <row r="3141" spans="1:32" x14ac:dyDescent="0.25">
      <c r="A3141" s="6">
        <v>0.10948229261458002</v>
      </c>
      <c r="B3141" s="6">
        <v>0.89049710948777749</v>
      </c>
      <c r="C3141" s="21">
        <f t="shared" si="683"/>
        <v>9.1338971455446814</v>
      </c>
      <c r="D3141" s="22">
        <f t="shared" si="683"/>
        <v>1.1229682717052385</v>
      </c>
      <c r="E3141" s="132">
        <v>4.5230966638152292E-2</v>
      </c>
      <c r="F3141" s="7">
        <f t="shared" si="677"/>
        <v>1.0452309666381523</v>
      </c>
      <c r="G3141" s="7">
        <f t="shared" si="678"/>
        <v>8.7386400107553825</v>
      </c>
      <c r="H3141" s="7">
        <f t="shared" si="679"/>
        <v>1.0743733275690426</v>
      </c>
      <c r="I3141">
        <v>1.67</v>
      </c>
      <c r="J3141">
        <v>2.2400000000000002</v>
      </c>
      <c r="K3141" s="7">
        <f t="shared" si="680"/>
        <v>1.7455357142857142</v>
      </c>
      <c r="L3141" s="7">
        <f t="shared" si="681"/>
        <v>2.3413173652694614</v>
      </c>
      <c r="M3141" s="24">
        <f t="shared" si="684"/>
        <v>0.57289002557544755</v>
      </c>
      <c r="N3141" s="24">
        <f t="shared" si="684"/>
        <v>0.42710997442455234</v>
      </c>
      <c r="O3141" s="23">
        <f t="shared" si="685"/>
        <v>0.19110525184062849</v>
      </c>
      <c r="P3141" s="23">
        <f t="shared" si="685"/>
        <v>2.084936346165994</v>
      </c>
      <c r="Q3141" t="s">
        <v>119</v>
      </c>
      <c r="R3141" t="s">
        <v>22</v>
      </c>
      <c r="S3141" t="s">
        <v>146</v>
      </c>
      <c r="T3141" s="75" t="s">
        <v>154</v>
      </c>
      <c r="U3141" s="75" t="s">
        <v>160</v>
      </c>
      <c r="V3141" s="119" t="s">
        <v>643</v>
      </c>
      <c r="W3141" s="138" t="s">
        <v>154</v>
      </c>
      <c r="X3141">
        <v>1</v>
      </c>
      <c r="Y3141" s="23" t="str">
        <f t="shared" si="682"/>
        <v>N</v>
      </c>
      <c r="Z3141" s="23">
        <v>100</v>
      </c>
      <c r="AA3141" s="23">
        <f t="shared" si="686"/>
        <v>224.00000000000003</v>
      </c>
      <c r="AB3141" s="23">
        <f t="shared" si="687"/>
        <v>124.00000000000003</v>
      </c>
      <c r="AC3141" s="23">
        <f t="shared" si="688"/>
        <v>0</v>
      </c>
      <c r="AD3141" s="23">
        <f t="shared" si="689"/>
        <v>-100</v>
      </c>
      <c r="AE3141" s="23">
        <f t="shared" si="690"/>
        <v>224.00000000000003</v>
      </c>
      <c r="AF3141" s="23">
        <f t="shared" si="691"/>
        <v>124.00000000000003</v>
      </c>
    </row>
    <row r="3142" spans="1:32" x14ac:dyDescent="0.25">
      <c r="A3142" s="6">
        <v>0.37905729081207501</v>
      </c>
      <c r="B3142" s="6">
        <v>0.62045099823836114</v>
      </c>
      <c r="C3142" s="21">
        <f t="shared" si="683"/>
        <v>2.6381236405126143</v>
      </c>
      <c r="D3142" s="22">
        <f t="shared" si="683"/>
        <v>1.6117308261881884</v>
      </c>
      <c r="E3142" s="132">
        <v>2.631578947368407E-2</v>
      </c>
      <c r="F3142" s="7">
        <f t="shared" si="677"/>
        <v>1.0263157894736841</v>
      </c>
      <c r="G3142" s="7">
        <f t="shared" si="678"/>
        <v>2.5704794446020349</v>
      </c>
      <c r="H3142" s="7">
        <f t="shared" si="679"/>
        <v>1.570404394747466</v>
      </c>
      <c r="I3142">
        <v>1.9</v>
      </c>
      <c r="J3142">
        <v>2</v>
      </c>
      <c r="K3142" s="7">
        <f t="shared" si="680"/>
        <v>1.9499999999999997</v>
      </c>
      <c r="L3142" s="7">
        <f t="shared" si="681"/>
        <v>2.0526315789473681</v>
      </c>
      <c r="M3142" s="24">
        <f t="shared" si="684"/>
        <v>0.51282051282051289</v>
      </c>
      <c r="N3142" s="24">
        <f t="shared" si="684"/>
        <v>0.48717948717948723</v>
      </c>
      <c r="O3142" s="23">
        <f t="shared" si="685"/>
        <v>0.73916171708354605</v>
      </c>
      <c r="P3142" s="23">
        <f t="shared" si="685"/>
        <v>1.2735573121734778</v>
      </c>
      <c r="Q3142" t="s">
        <v>288</v>
      </c>
      <c r="R3142" t="s">
        <v>208</v>
      </c>
      <c r="S3142" t="s">
        <v>189</v>
      </c>
      <c r="T3142" s="75" t="s">
        <v>151</v>
      </c>
      <c r="U3142" s="75" t="s">
        <v>166</v>
      </c>
      <c r="V3142" s="119" t="s">
        <v>644</v>
      </c>
      <c r="W3142" s="138" t="s">
        <v>170</v>
      </c>
      <c r="X3142">
        <v>2</v>
      </c>
      <c r="Y3142" s="23" t="str">
        <f t="shared" si="682"/>
        <v>N</v>
      </c>
      <c r="Z3142" s="23">
        <v>100</v>
      </c>
      <c r="AA3142" s="23">
        <f t="shared" si="686"/>
        <v>200</v>
      </c>
      <c r="AB3142" s="23">
        <f t="shared" si="687"/>
        <v>100</v>
      </c>
      <c r="AC3142" s="23">
        <f t="shared" si="688"/>
        <v>0</v>
      </c>
      <c r="AD3142" s="23">
        <f t="shared" si="689"/>
        <v>-100</v>
      </c>
      <c r="AE3142" s="23">
        <f t="shared" si="690"/>
        <v>200</v>
      </c>
      <c r="AF3142" s="23">
        <f t="shared" si="691"/>
        <v>100</v>
      </c>
    </row>
    <row r="3143" spans="1:32" x14ac:dyDescent="0.25">
      <c r="A3143" s="6">
        <v>0.48349359391270569</v>
      </c>
      <c r="B3143" s="6">
        <v>0.51169492217683299</v>
      </c>
      <c r="C3143" s="21">
        <f t="shared" si="683"/>
        <v>2.0682797302595679</v>
      </c>
      <c r="D3143" s="22">
        <f t="shared" si="683"/>
        <v>1.9542894733952767</v>
      </c>
      <c r="E3143" s="132">
        <v>2.9539874871307603E-2</v>
      </c>
      <c r="F3143" s="7">
        <f t="shared" si="677"/>
        <v>1.0295398748713076</v>
      </c>
      <c r="G3143" s="7">
        <f t="shared" si="678"/>
        <v>2.0089360118451971</v>
      </c>
      <c r="H3143" s="7">
        <f t="shared" si="679"/>
        <v>1.8982163985047813</v>
      </c>
      <c r="I3143">
        <v>1.83</v>
      </c>
      <c r="J3143">
        <v>2.0699999999999998</v>
      </c>
      <c r="K3143" s="7">
        <f t="shared" si="680"/>
        <v>1.8840579710144929</v>
      </c>
      <c r="L3143" s="7">
        <f t="shared" si="681"/>
        <v>2.1311475409836067</v>
      </c>
      <c r="M3143" s="24">
        <f t="shared" si="684"/>
        <v>0.53076923076923077</v>
      </c>
      <c r="N3143" s="24">
        <f t="shared" si="684"/>
        <v>0.46923076923076917</v>
      </c>
      <c r="O3143" s="23">
        <f t="shared" si="685"/>
        <v>0.91092995954567746</v>
      </c>
      <c r="P3143" s="23">
        <f t="shared" si="685"/>
        <v>1.0904973751309555</v>
      </c>
      <c r="Q3143" t="s">
        <v>188</v>
      </c>
      <c r="R3143" t="s">
        <v>194</v>
      </c>
      <c r="S3143" t="s">
        <v>189</v>
      </c>
      <c r="T3143" s="75" t="s">
        <v>162</v>
      </c>
      <c r="U3143" s="75" t="s">
        <v>160</v>
      </c>
      <c r="V3143" s="119" t="s">
        <v>644</v>
      </c>
      <c r="W3143" s="138" t="s">
        <v>168</v>
      </c>
      <c r="X3143">
        <v>5</v>
      </c>
      <c r="Y3143" s="23" t="str">
        <f t="shared" si="682"/>
        <v>Y</v>
      </c>
      <c r="Z3143" s="23">
        <v>100</v>
      </c>
      <c r="AA3143" s="23">
        <f t="shared" si="686"/>
        <v>0</v>
      </c>
      <c r="AB3143" s="23">
        <f t="shared" si="687"/>
        <v>-100</v>
      </c>
      <c r="AC3143" s="23">
        <f t="shared" si="688"/>
        <v>0</v>
      </c>
      <c r="AD3143" s="23">
        <f t="shared" si="689"/>
        <v>-100</v>
      </c>
      <c r="AE3143" s="23">
        <f t="shared" si="690"/>
        <v>0</v>
      </c>
      <c r="AF3143" s="23">
        <f t="shared" si="691"/>
        <v>-100</v>
      </c>
    </row>
    <row r="3144" spans="1:32" x14ac:dyDescent="0.25">
      <c r="A3144" s="6">
        <v>0.43478960310638282</v>
      </c>
      <c r="B3144" s="6">
        <v>0.5644868183738514</v>
      </c>
      <c r="C3144" s="21">
        <f t="shared" si="683"/>
        <v>2.2999630001624567</v>
      </c>
      <c r="D3144" s="22">
        <f t="shared" si="683"/>
        <v>1.7715205518540817</v>
      </c>
      <c r="E3144" s="132">
        <v>2.2110972048393851E-2</v>
      </c>
      <c r="F3144" s="7">
        <f t="shared" si="677"/>
        <v>1.0221109720483939</v>
      </c>
      <c r="G3144" s="7">
        <f t="shared" si="678"/>
        <v>2.250208698526289</v>
      </c>
      <c r="H3144" s="7">
        <f t="shared" si="679"/>
        <v>1.7331978623649935</v>
      </c>
      <c r="I3144">
        <v>1.88</v>
      </c>
      <c r="J3144">
        <v>2.04</v>
      </c>
      <c r="K3144" s="7">
        <f t="shared" si="680"/>
        <v>1.9215686274509802</v>
      </c>
      <c r="L3144" s="7">
        <f t="shared" si="681"/>
        <v>2.0851063829787235</v>
      </c>
      <c r="M3144" s="24">
        <f t="shared" si="684"/>
        <v>0.52040816326530615</v>
      </c>
      <c r="N3144" s="24">
        <f t="shared" si="684"/>
        <v>0.47959183673469385</v>
      </c>
      <c r="O3144" s="23">
        <f t="shared" si="685"/>
        <v>0.83547806087108856</v>
      </c>
      <c r="P3144" s="23">
        <f t="shared" si="685"/>
        <v>1.1770150680986688</v>
      </c>
      <c r="Q3144" t="s">
        <v>96</v>
      </c>
      <c r="R3144" t="s">
        <v>43</v>
      </c>
      <c r="S3144" t="s">
        <v>140</v>
      </c>
      <c r="T3144" s="75" t="s">
        <v>151</v>
      </c>
      <c r="U3144" s="75" t="s">
        <v>166</v>
      </c>
      <c r="V3144" s="119" t="s">
        <v>644</v>
      </c>
      <c r="W3144" s="138" t="s">
        <v>150</v>
      </c>
      <c r="X3144">
        <v>4</v>
      </c>
      <c r="Y3144" s="23" t="str">
        <f t="shared" si="682"/>
        <v>Y</v>
      </c>
      <c r="Z3144" s="23">
        <v>100</v>
      </c>
      <c r="AA3144" s="23">
        <f t="shared" si="686"/>
        <v>0</v>
      </c>
      <c r="AB3144" s="23">
        <f t="shared" si="687"/>
        <v>-100</v>
      </c>
      <c r="AC3144" s="23">
        <f t="shared" si="688"/>
        <v>0</v>
      </c>
      <c r="AD3144" s="23">
        <f t="shared" si="689"/>
        <v>-100</v>
      </c>
      <c r="AE3144" s="23">
        <f t="shared" si="690"/>
        <v>0</v>
      </c>
      <c r="AF3144" s="23">
        <f t="shared" si="691"/>
        <v>-100</v>
      </c>
    </row>
    <row r="3145" spans="1:32" x14ac:dyDescent="0.25">
      <c r="A3145" s="6">
        <v>0.57198537661104987</v>
      </c>
      <c r="B3145" s="6">
        <v>0.41785051673838708</v>
      </c>
      <c r="C3145" s="21">
        <f t="shared" si="683"/>
        <v>1.7482964440889897</v>
      </c>
      <c r="D3145" s="22">
        <f t="shared" si="683"/>
        <v>2.3932003430453865</v>
      </c>
      <c r="E3145" s="132">
        <v>3.0955087366835166E-2</v>
      </c>
      <c r="F3145" s="7">
        <f t="shared" si="677"/>
        <v>1.0309550873668352</v>
      </c>
      <c r="G3145" s="7">
        <f t="shared" si="678"/>
        <v>1.6958027226523686</v>
      </c>
      <c r="H3145" s="7">
        <f t="shared" si="679"/>
        <v>2.3213429686426643</v>
      </c>
      <c r="I3145">
        <v>1.81</v>
      </c>
      <c r="J3145">
        <v>2.09</v>
      </c>
      <c r="K3145" s="7">
        <f t="shared" si="680"/>
        <v>1.8660287081339717</v>
      </c>
      <c r="L3145" s="7">
        <f t="shared" si="681"/>
        <v>2.1546961325966851</v>
      </c>
      <c r="M3145" s="24">
        <f t="shared" si="684"/>
        <v>0.53589743589743577</v>
      </c>
      <c r="N3145" s="24">
        <f t="shared" si="684"/>
        <v>0.46410256410256412</v>
      </c>
      <c r="O3145" s="23">
        <f t="shared" si="685"/>
        <v>1.0673411333890406</v>
      </c>
      <c r="P3145" s="23">
        <f t="shared" si="685"/>
        <v>0.90034089241972926</v>
      </c>
      <c r="Q3145" t="s">
        <v>108</v>
      </c>
      <c r="R3145" t="s">
        <v>101</v>
      </c>
      <c r="S3145" t="s">
        <v>140</v>
      </c>
      <c r="T3145" s="75" t="s">
        <v>162</v>
      </c>
      <c r="U3145" s="75" t="s">
        <v>160</v>
      </c>
      <c r="V3145" s="119" t="s">
        <v>644</v>
      </c>
      <c r="W3145" s="138" t="s">
        <v>433</v>
      </c>
      <c r="X3145">
        <v>8</v>
      </c>
      <c r="Y3145" s="23" t="str">
        <f t="shared" si="682"/>
        <v>Y</v>
      </c>
      <c r="Z3145" s="23">
        <v>100</v>
      </c>
      <c r="AA3145" s="23">
        <f t="shared" si="686"/>
        <v>181</v>
      </c>
      <c r="AB3145" s="23">
        <f t="shared" si="687"/>
        <v>81</v>
      </c>
      <c r="AC3145" s="23">
        <f t="shared" si="688"/>
        <v>181</v>
      </c>
      <c r="AD3145" s="23">
        <f t="shared" si="689"/>
        <v>81</v>
      </c>
      <c r="AE3145" s="23">
        <f t="shared" si="690"/>
        <v>0</v>
      </c>
      <c r="AF3145" s="23">
        <f t="shared" si="691"/>
        <v>-100</v>
      </c>
    </row>
    <row r="3146" spans="1:32" x14ac:dyDescent="0.25">
      <c r="A3146" s="6">
        <v>0.76446260422142864</v>
      </c>
      <c r="B3146" s="6">
        <v>0.15712859800103327</v>
      </c>
      <c r="C3146" s="21">
        <f t="shared" si="683"/>
        <v>1.3081084600841342</v>
      </c>
      <c r="D3146" s="22">
        <f t="shared" si="683"/>
        <v>6.3642138523594802</v>
      </c>
      <c r="E3146" s="132">
        <v>3.37891172052045E-2</v>
      </c>
      <c r="F3146" s="7">
        <f t="shared" si="677"/>
        <v>1.0337891172052045</v>
      </c>
      <c r="G3146" s="7">
        <f t="shared" si="678"/>
        <v>1.2653532894799067</v>
      </c>
      <c r="H3146" s="7">
        <f t="shared" si="679"/>
        <v>6.1562012468895047</v>
      </c>
      <c r="I3146">
        <v>1.59</v>
      </c>
      <c r="J3146">
        <v>2.4700000000000002</v>
      </c>
      <c r="K3146" s="7">
        <f t="shared" si="680"/>
        <v>1.6437246963562753</v>
      </c>
      <c r="L3146" s="7">
        <f t="shared" si="681"/>
        <v>2.5534591194968552</v>
      </c>
      <c r="M3146" s="24">
        <f t="shared" si="684"/>
        <v>0.60837438423645318</v>
      </c>
      <c r="N3146" s="24">
        <f t="shared" si="684"/>
        <v>0.39162561576354682</v>
      </c>
      <c r="O3146" s="23">
        <f t="shared" si="685"/>
        <v>1.2565660619995951</v>
      </c>
      <c r="P3146" s="23">
        <f t="shared" si="685"/>
        <v>0.40122145149949373</v>
      </c>
      <c r="Q3146" t="s">
        <v>414</v>
      </c>
      <c r="R3146" t="s">
        <v>428</v>
      </c>
      <c r="S3146" t="s">
        <v>409</v>
      </c>
      <c r="T3146" s="75" t="s">
        <v>175</v>
      </c>
      <c r="U3146" s="75" t="s">
        <v>160</v>
      </c>
      <c r="V3146" s="119" t="s">
        <v>644</v>
      </c>
      <c r="W3146" s="138" t="s">
        <v>162</v>
      </c>
      <c r="X3146">
        <v>3</v>
      </c>
      <c r="Y3146" s="23" t="str">
        <f t="shared" si="682"/>
        <v>Y</v>
      </c>
      <c r="Z3146" s="23">
        <v>100</v>
      </c>
      <c r="AA3146" s="23">
        <f t="shared" si="686"/>
        <v>159</v>
      </c>
      <c r="AB3146" s="23">
        <f t="shared" si="687"/>
        <v>59</v>
      </c>
      <c r="AC3146" s="23">
        <f t="shared" si="688"/>
        <v>159</v>
      </c>
      <c r="AD3146" s="23">
        <f t="shared" si="689"/>
        <v>59</v>
      </c>
      <c r="AE3146" s="23">
        <f t="shared" si="690"/>
        <v>0</v>
      </c>
      <c r="AF3146" s="23">
        <f t="shared" si="691"/>
        <v>-100</v>
      </c>
    </row>
    <row r="3147" spans="1:32" x14ac:dyDescent="0.25">
      <c r="A3147" s="6">
        <v>0.66897967835175076</v>
      </c>
      <c r="B3147" s="6">
        <v>0.21971011815848268</v>
      </c>
      <c r="C3147" s="21">
        <f t="shared" si="683"/>
        <v>1.4948137176062293</v>
      </c>
      <c r="D3147" s="22">
        <f t="shared" si="683"/>
        <v>4.551451741875054</v>
      </c>
      <c r="E3147" s="132">
        <v>4.9660566706021259E-2</v>
      </c>
      <c r="F3147" s="7">
        <f t="shared" si="677"/>
        <v>1.0496605667060213</v>
      </c>
      <c r="G3147" s="7">
        <f t="shared" si="678"/>
        <v>1.4240924781019064</v>
      </c>
      <c r="H3147" s="7">
        <f t="shared" si="679"/>
        <v>4.3361176805547084</v>
      </c>
      <c r="I3147">
        <v>1.21</v>
      </c>
      <c r="J3147">
        <v>4.4800000000000004</v>
      </c>
      <c r="K3147" s="7">
        <f t="shared" si="680"/>
        <v>1.2700892857142856</v>
      </c>
      <c r="L3147" s="7">
        <f t="shared" si="681"/>
        <v>4.7024793388429753</v>
      </c>
      <c r="M3147" s="24">
        <f t="shared" si="684"/>
        <v>0.78734622144112487</v>
      </c>
      <c r="N3147" s="24">
        <f t="shared" si="684"/>
        <v>0.21265377855887521</v>
      </c>
      <c r="O3147" s="23">
        <f t="shared" si="685"/>
        <v>0.84966392183514772</v>
      </c>
      <c r="P3147" s="23">
        <f t="shared" si="685"/>
        <v>1.0331822911750139</v>
      </c>
      <c r="Q3147" t="s">
        <v>430</v>
      </c>
      <c r="R3147" t="s">
        <v>429</v>
      </c>
      <c r="S3147" t="s">
        <v>409</v>
      </c>
      <c r="T3147" s="75" t="s">
        <v>164</v>
      </c>
      <c r="U3147" s="75" t="s">
        <v>160</v>
      </c>
      <c r="V3147" s="119" t="s">
        <v>644</v>
      </c>
      <c r="W3147" s="138" t="s">
        <v>359</v>
      </c>
      <c r="X3147">
        <v>5</v>
      </c>
      <c r="Y3147" s="23" t="str">
        <f t="shared" si="682"/>
        <v>Y</v>
      </c>
      <c r="Z3147" s="23">
        <v>100</v>
      </c>
      <c r="AA3147" s="23">
        <f t="shared" si="686"/>
        <v>0</v>
      </c>
      <c r="AB3147" s="23">
        <f t="shared" si="687"/>
        <v>-100</v>
      </c>
      <c r="AC3147" s="23">
        <f t="shared" si="688"/>
        <v>121</v>
      </c>
      <c r="AD3147" s="23">
        <f t="shared" si="689"/>
        <v>21</v>
      </c>
      <c r="AE3147" s="23">
        <f t="shared" si="690"/>
        <v>0</v>
      </c>
      <c r="AF3147" s="23">
        <f t="shared" si="691"/>
        <v>-100</v>
      </c>
    </row>
    <row r="3148" spans="1:32" x14ac:dyDescent="0.25">
      <c r="A3148" s="6">
        <v>0.52203436570525119</v>
      </c>
      <c r="B3148" s="6">
        <v>0.46159716771516157</v>
      </c>
      <c r="C3148" s="21">
        <f t="shared" si="683"/>
        <v>1.9155827004780288</v>
      </c>
      <c r="D3148" s="22">
        <f t="shared" si="683"/>
        <v>2.1663911088316543</v>
      </c>
      <c r="E3148" s="132">
        <v>3.5288012454592677E-2</v>
      </c>
      <c r="F3148" s="7">
        <f t="shared" si="677"/>
        <v>1.0352880124545927</v>
      </c>
      <c r="G3148" s="7">
        <f t="shared" si="678"/>
        <v>1.8502896560507074</v>
      </c>
      <c r="H3148" s="7">
        <f t="shared" si="679"/>
        <v>2.0925492063752369</v>
      </c>
      <c r="I3148">
        <v>1.64</v>
      </c>
      <c r="J3148">
        <v>2.35</v>
      </c>
      <c r="K3148" s="7">
        <f t="shared" si="680"/>
        <v>1.6978723404255318</v>
      </c>
      <c r="L3148" s="7">
        <f t="shared" si="681"/>
        <v>2.4329268292682928</v>
      </c>
      <c r="M3148" s="24">
        <f t="shared" si="684"/>
        <v>0.58897243107769426</v>
      </c>
      <c r="N3148" s="24">
        <f t="shared" si="684"/>
        <v>0.41102756892230574</v>
      </c>
      <c r="O3148" s="23">
        <f t="shared" si="685"/>
        <v>0.8863477102825329</v>
      </c>
      <c r="P3148" s="23">
        <f t="shared" si="685"/>
        <v>1.1230321336484725</v>
      </c>
      <c r="Q3148" t="s">
        <v>131</v>
      </c>
      <c r="R3148" t="s">
        <v>266</v>
      </c>
      <c r="S3148" t="s">
        <v>143</v>
      </c>
      <c r="T3148" s="75" t="s">
        <v>176</v>
      </c>
      <c r="U3148" s="75" t="s">
        <v>160</v>
      </c>
      <c r="V3148" s="119" t="s">
        <v>644</v>
      </c>
      <c r="W3148" s="138" t="s">
        <v>154</v>
      </c>
      <c r="X3148">
        <v>1</v>
      </c>
      <c r="Y3148" s="23" t="str">
        <f t="shared" si="682"/>
        <v>N</v>
      </c>
      <c r="Z3148" s="23">
        <v>100</v>
      </c>
      <c r="AA3148" s="23">
        <f t="shared" si="686"/>
        <v>235</v>
      </c>
      <c r="AB3148" s="23">
        <f t="shared" si="687"/>
        <v>135</v>
      </c>
      <c r="AC3148" s="23">
        <f t="shared" si="688"/>
        <v>0</v>
      </c>
      <c r="AD3148" s="23">
        <f t="shared" si="689"/>
        <v>-100</v>
      </c>
      <c r="AE3148" s="23">
        <f t="shared" si="690"/>
        <v>0</v>
      </c>
      <c r="AF3148" s="23">
        <f t="shared" si="691"/>
        <v>-100</v>
      </c>
    </row>
    <row r="3149" spans="1:32" x14ac:dyDescent="0.25">
      <c r="A3149" s="6">
        <v>0.65366383318457355</v>
      </c>
      <c r="B3149" s="6">
        <v>0.31568722328333226</v>
      </c>
      <c r="C3149" s="21">
        <f t="shared" si="683"/>
        <v>1.5298383499789445</v>
      </c>
      <c r="D3149" s="22">
        <f t="shared" si="683"/>
        <v>3.167692343071137</v>
      </c>
      <c r="E3149" s="132">
        <v>2.5977433744424072E-2</v>
      </c>
      <c r="F3149" s="7">
        <f t="shared" si="677"/>
        <v>1.0259774337444241</v>
      </c>
      <c r="G3149" s="7">
        <f t="shared" si="678"/>
        <v>1.4911033124730837</v>
      </c>
      <c r="H3149" s="7">
        <f t="shared" si="679"/>
        <v>3.0874873451263691</v>
      </c>
      <c r="I3149">
        <v>1.85</v>
      </c>
      <c r="J3149">
        <v>2.06</v>
      </c>
      <c r="K3149" s="7">
        <f t="shared" si="680"/>
        <v>1.8980582524271847</v>
      </c>
      <c r="L3149" s="7">
        <f t="shared" si="681"/>
        <v>2.1135135135135137</v>
      </c>
      <c r="M3149" s="24">
        <f t="shared" si="684"/>
        <v>0.52685421994884907</v>
      </c>
      <c r="N3149" s="24">
        <f t="shared" si="684"/>
        <v>0.47314578005115088</v>
      </c>
      <c r="O3149" s="23">
        <f t="shared" si="685"/>
        <v>1.2406920328891664</v>
      </c>
      <c r="P3149" s="23">
        <f t="shared" si="685"/>
        <v>0.66720921245288067</v>
      </c>
      <c r="Q3149" t="s">
        <v>197</v>
      </c>
      <c r="R3149" t="s">
        <v>219</v>
      </c>
      <c r="S3149" t="s">
        <v>189</v>
      </c>
      <c r="T3149" s="75" t="s">
        <v>165</v>
      </c>
      <c r="U3149" s="75" t="s">
        <v>160</v>
      </c>
      <c r="V3149" t="s">
        <v>642</v>
      </c>
      <c r="W3149" s="138" t="s">
        <v>151</v>
      </c>
      <c r="X3149">
        <v>2</v>
      </c>
      <c r="Y3149" s="23" t="str">
        <f t="shared" si="682"/>
        <v>N</v>
      </c>
      <c r="Z3149" s="23">
        <v>100</v>
      </c>
      <c r="AA3149" s="23">
        <f t="shared" si="686"/>
        <v>0</v>
      </c>
      <c r="AB3149" s="23">
        <f t="shared" si="687"/>
        <v>-100</v>
      </c>
      <c r="AC3149" s="23">
        <f t="shared" si="688"/>
        <v>0</v>
      </c>
      <c r="AD3149" s="23">
        <f t="shared" si="689"/>
        <v>-100</v>
      </c>
      <c r="AE3149" s="23">
        <f t="shared" si="690"/>
        <v>0</v>
      </c>
      <c r="AF3149" s="23">
        <f t="shared" si="691"/>
        <v>-100</v>
      </c>
    </row>
    <row r="3150" spans="1:32" x14ac:dyDescent="0.25">
      <c r="A3150" s="6">
        <v>0.55764606835249309</v>
      </c>
      <c r="B3150" s="6">
        <v>0.44075311090130714</v>
      </c>
      <c r="C3150" s="21">
        <f t="shared" si="683"/>
        <v>1.7932521302524294</v>
      </c>
      <c r="D3150" s="22">
        <f t="shared" si="683"/>
        <v>2.268843883949168</v>
      </c>
      <c r="E3150" s="132">
        <v>2.5748928223876311E-2</v>
      </c>
      <c r="F3150" s="7">
        <f t="shared" si="677"/>
        <v>1.0257489282238763</v>
      </c>
      <c r="G3150" s="7">
        <f t="shared" si="678"/>
        <v>1.7482369037007082</v>
      </c>
      <c r="H3150" s="7">
        <f t="shared" si="679"/>
        <v>2.2118900849136236</v>
      </c>
      <c r="I3150">
        <v>1.93</v>
      </c>
      <c r="J3150">
        <v>1.97</v>
      </c>
      <c r="K3150" s="7">
        <f t="shared" si="680"/>
        <v>1.9796954314720812</v>
      </c>
      <c r="L3150" s="7">
        <f t="shared" si="681"/>
        <v>2.0207253886010363</v>
      </c>
      <c r="M3150" s="24">
        <f t="shared" si="684"/>
        <v>0.50512820512820511</v>
      </c>
      <c r="N3150" s="24">
        <f t="shared" si="684"/>
        <v>0.49487179487179483</v>
      </c>
      <c r="O3150" s="23">
        <f t="shared" si="685"/>
        <v>1.1039693738957983</v>
      </c>
      <c r="P3150" s="23">
        <f t="shared" si="685"/>
        <v>0.89064100130315937</v>
      </c>
      <c r="Q3150" t="s">
        <v>281</v>
      </c>
      <c r="R3150" t="s">
        <v>191</v>
      </c>
      <c r="S3150" t="s">
        <v>189</v>
      </c>
      <c r="T3150" s="75" t="s">
        <v>151</v>
      </c>
      <c r="U3150" s="75" t="s">
        <v>166</v>
      </c>
      <c r="V3150" t="s">
        <v>642</v>
      </c>
      <c r="W3150" s="138" t="s">
        <v>154</v>
      </c>
      <c r="X3150">
        <v>1</v>
      </c>
      <c r="Y3150" s="23" t="str">
        <f t="shared" si="682"/>
        <v>N</v>
      </c>
      <c r="Z3150" s="23">
        <v>100</v>
      </c>
      <c r="AA3150" s="23">
        <f t="shared" si="686"/>
        <v>0</v>
      </c>
      <c r="AB3150" s="23">
        <f t="shared" si="687"/>
        <v>-100</v>
      </c>
      <c r="AC3150" s="23">
        <f t="shared" si="688"/>
        <v>0</v>
      </c>
      <c r="AD3150" s="23">
        <f t="shared" si="689"/>
        <v>-100</v>
      </c>
      <c r="AE3150" s="23">
        <f t="shared" si="690"/>
        <v>0</v>
      </c>
      <c r="AF3150" s="23">
        <f t="shared" si="691"/>
        <v>-100</v>
      </c>
    </row>
    <row r="3151" spans="1:32" x14ac:dyDescent="0.25">
      <c r="A3151" s="6">
        <v>6.8588185811485569E-2</v>
      </c>
      <c r="B3151" s="6">
        <v>0.93140937582915584</v>
      </c>
      <c r="C3151" s="21">
        <f t="shared" si="683"/>
        <v>14.579770381279614</v>
      </c>
      <c r="D3151" s="22">
        <f t="shared" si="683"/>
        <v>1.0736417583404545</v>
      </c>
      <c r="E3151" s="132">
        <v>4.2118975249674229E-2</v>
      </c>
      <c r="F3151" s="7">
        <f t="shared" si="677"/>
        <v>1.0421189752496742</v>
      </c>
      <c r="G3151" s="7">
        <f t="shared" si="678"/>
        <v>13.990504661702898</v>
      </c>
      <c r="H3151" s="7">
        <f t="shared" si="679"/>
        <v>1.0302487372741946</v>
      </c>
      <c r="I3151">
        <v>1.96</v>
      </c>
      <c r="J3151">
        <v>1.88</v>
      </c>
      <c r="K3151" s="7">
        <f t="shared" si="680"/>
        <v>2.0425531914893615</v>
      </c>
      <c r="L3151" s="7">
        <f t="shared" si="681"/>
        <v>1.9591836734693875</v>
      </c>
      <c r="M3151" s="24">
        <f t="shared" si="684"/>
        <v>0.48958333333333337</v>
      </c>
      <c r="N3151" s="24">
        <f t="shared" si="684"/>
        <v>0.51041666666666674</v>
      </c>
      <c r="O3151" s="23">
        <f t="shared" si="685"/>
        <v>0.14009501782771519</v>
      </c>
      <c r="P3151" s="23">
        <f t="shared" si="685"/>
        <v>1.8248020424407945</v>
      </c>
      <c r="Q3151" t="s">
        <v>440</v>
      </c>
      <c r="R3151" t="s">
        <v>257</v>
      </c>
      <c r="S3151" t="s">
        <v>137</v>
      </c>
      <c r="T3151" s="75" t="s">
        <v>154</v>
      </c>
      <c r="U3151" s="75" t="s">
        <v>160</v>
      </c>
      <c r="V3151" t="s">
        <v>642</v>
      </c>
      <c r="W3151" s="138" t="s">
        <v>153</v>
      </c>
      <c r="X3151">
        <v>2</v>
      </c>
      <c r="Y3151" s="23" t="str">
        <f t="shared" si="682"/>
        <v>N</v>
      </c>
      <c r="Z3151" s="23">
        <v>100</v>
      </c>
      <c r="AA3151" s="23">
        <f t="shared" si="686"/>
        <v>188</v>
      </c>
      <c r="AB3151" s="23">
        <f t="shared" si="687"/>
        <v>88</v>
      </c>
      <c r="AC3151" s="23">
        <f t="shared" si="688"/>
        <v>0</v>
      </c>
      <c r="AD3151" s="23">
        <f t="shared" si="689"/>
        <v>-100</v>
      </c>
      <c r="AE3151" s="23">
        <f t="shared" si="690"/>
        <v>188</v>
      </c>
      <c r="AF3151" s="23">
        <f t="shared" si="691"/>
        <v>88</v>
      </c>
    </row>
    <row r="3152" spans="1:32" x14ac:dyDescent="0.25">
      <c r="A3152" s="6">
        <v>0.39847539814866567</v>
      </c>
      <c r="B3152" s="6">
        <v>0.5997130106018671</v>
      </c>
      <c r="C3152" s="21">
        <f t="shared" si="683"/>
        <v>2.5095652194490405</v>
      </c>
      <c r="D3152" s="22">
        <f t="shared" si="683"/>
        <v>1.6674642409315217</v>
      </c>
      <c r="E3152" s="132">
        <v>3.6736533693937368E-2</v>
      </c>
      <c r="F3152" s="7">
        <f t="shared" si="677"/>
        <v>1.0367365336939374</v>
      </c>
      <c r="G3152" s="7">
        <f t="shared" si="678"/>
        <v>2.42063932145552</v>
      </c>
      <c r="H3152" s="7">
        <f t="shared" si="679"/>
        <v>1.6083780080463395</v>
      </c>
      <c r="I3152">
        <v>1.53</v>
      </c>
      <c r="J3152">
        <v>2.61</v>
      </c>
      <c r="K3152" s="7">
        <f t="shared" si="680"/>
        <v>1.5862068965517242</v>
      </c>
      <c r="L3152" s="7">
        <f t="shared" si="681"/>
        <v>2.7058823529411762</v>
      </c>
      <c r="M3152" s="24">
        <f t="shared" si="684"/>
        <v>0.63043478260869568</v>
      </c>
      <c r="N3152" s="24">
        <f t="shared" si="684"/>
        <v>0.36956521739130438</v>
      </c>
      <c r="O3152" s="23">
        <f t="shared" si="685"/>
        <v>0.63206442464960766</v>
      </c>
      <c r="P3152" s="23">
        <f t="shared" si="685"/>
        <v>1.6227528522168169</v>
      </c>
      <c r="Q3152" t="s">
        <v>106</v>
      </c>
      <c r="R3152" t="s">
        <v>52</v>
      </c>
      <c r="S3152" t="s">
        <v>140</v>
      </c>
      <c r="T3152" s="75" t="s">
        <v>162</v>
      </c>
      <c r="U3152" s="75" t="s">
        <v>160</v>
      </c>
      <c r="V3152" t="s">
        <v>642</v>
      </c>
      <c r="W3152" s="138" t="s">
        <v>164</v>
      </c>
      <c r="X3152">
        <v>4</v>
      </c>
      <c r="Y3152" s="23" t="str">
        <f t="shared" si="682"/>
        <v>Y</v>
      </c>
      <c r="Z3152" s="23">
        <v>100</v>
      </c>
      <c r="AA3152" s="23">
        <f t="shared" si="686"/>
        <v>0</v>
      </c>
      <c r="AB3152" s="23">
        <f t="shared" si="687"/>
        <v>-100</v>
      </c>
      <c r="AC3152" s="23">
        <f t="shared" si="688"/>
        <v>0</v>
      </c>
      <c r="AD3152" s="23">
        <f t="shared" si="689"/>
        <v>-100</v>
      </c>
      <c r="AE3152" s="23">
        <f t="shared" si="690"/>
        <v>0</v>
      </c>
      <c r="AF3152" s="23">
        <f t="shared" si="691"/>
        <v>-100</v>
      </c>
    </row>
    <row r="3153" spans="1:32" x14ac:dyDescent="0.25">
      <c r="A3153" s="6">
        <v>0.63973692509597258</v>
      </c>
      <c r="B3153" s="6">
        <v>0.35375598746166431</v>
      </c>
      <c r="C3153" s="21">
        <f t="shared" si="683"/>
        <v>1.5631425368325913</v>
      </c>
      <c r="D3153" s="22">
        <f t="shared" si="683"/>
        <v>2.8268072780206093</v>
      </c>
      <c r="E3153" s="132">
        <v>2.9011311269375728E-2</v>
      </c>
      <c r="F3153" s="7">
        <f t="shared" si="677"/>
        <v>1.0290113112693757</v>
      </c>
      <c r="G3153" s="7">
        <f t="shared" si="678"/>
        <v>1.5190722586949192</v>
      </c>
      <c r="H3153" s="7">
        <f t="shared" si="679"/>
        <v>2.7471100143044049</v>
      </c>
      <c r="I3153">
        <v>1.76</v>
      </c>
      <c r="J3153">
        <v>2.17</v>
      </c>
      <c r="K3153" s="7">
        <f t="shared" si="680"/>
        <v>1.8110599078341012</v>
      </c>
      <c r="L3153" s="7">
        <f t="shared" si="681"/>
        <v>2.2329545454545454</v>
      </c>
      <c r="M3153" s="24">
        <f t="shared" si="684"/>
        <v>0.55216284987277364</v>
      </c>
      <c r="N3153" s="24">
        <f t="shared" si="684"/>
        <v>0.44783715012722647</v>
      </c>
      <c r="O3153" s="23">
        <f t="shared" si="685"/>
        <v>1.1586018966023834</v>
      </c>
      <c r="P3153" s="23">
        <f t="shared" si="685"/>
        <v>0.78992104018428444</v>
      </c>
      <c r="Q3153" t="s">
        <v>36</v>
      </c>
      <c r="R3153" t="s">
        <v>38</v>
      </c>
      <c r="S3153" t="s">
        <v>140</v>
      </c>
      <c r="T3153" s="75" t="s">
        <v>162</v>
      </c>
      <c r="U3153" s="75" t="s">
        <v>160</v>
      </c>
      <c r="V3153" t="s">
        <v>642</v>
      </c>
      <c r="W3153" s="138" t="s">
        <v>165</v>
      </c>
      <c r="X3153">
        <v>4</v>
      </c>
      <c r="Y3153" s="23" t="str">
        <f t="shared" si="682"/>
        <v>Y</v>
      </c>
      <c r="Z3153" s="23">
        <v>100</v>
      </c>
      <c r="AA3153" s="23">
        <f t="shared" si="686"/>
        <v>176</v>
      </c>
      <c r="AB3153" s="23">
        <f t="shared" si="687"/>
        <v>76</v>
      </c>
      <c r="AC3153" s="23">
        <f t="shared" si="688"/>
        <v>176</v>
      </c>
      <c r="AD3153" s="23">
        <f t="shared" si="689"/>
        <v>76</v>
      </c>
      <c r="AE3153" s="23">
        <f t="shared" si="690"/>
        <v>0</v>
      </c>
      <c r="AF3153" s="23">
        <f t="shared" si="691"/>
        <v>-100</v>
      </c>
    </row>
    <row r="3154" spans="1:32" x14ac:dyDescent="0.25">
      <c r="A3154" s="6">
        <v>0.44109975522432526</v>
      </c>
      <c r="B3154" s="6">
        <v>0.55546204600468241</v>
      </c>
      <c r="C3154" s="21">
        <f t="shared" si="683"/>
        <v>2.2670608817079052</v>
      </c>
      <c r="D3154" s="22">
        <f t="shared" si="683"/>
        <v>1.8003030219486325</v>
      </c>
      <c r="E3154" s="132">
        <v>3.0357331084642114E-2</v>
      </c>
      <c r="F3154" s="7">
        <f t="shared" si="677"/>
        <v>1.0303573310846421</v>
      </c>
      <c r="G3154" s="7">
        <f t="shared" si="678"/>
        <v>2.2002666582877644</v>
      </c>
      <c r="H3154" s="7">
        <f t="shared" si="679"/>
        <v>1.7472608459566932</v>
      </c>
      <c r="I3154">
        <v>1.79</v>
      </c>
      <c r="J3154">
        <v>2.12</v>
      </c>
      <c r="K3154" s="7">
        <f t="shared" si="680"/>
        <v>1.8443396226415094</v>
      </c>
      <c r="L3154" s="7">
        <f t="shared" si="681"/>
        <v>2.1843575418994412</v>
      </c>
      <c r="M3154" s="24">
        <f t="shared" si="684"/>
        <v>0.5421994884910486</v>
      </c>
      <c r="N3154" s="24">
        <f t="shared" si="684"/>
        <v>0.45780051150895146</v>
      </c>
      <c r="O3154" s="23">
        <f t="shared" si="685"/>
        <v>0.8135377560976943</v>
      </c>
      <c r="P3154" s="23">
        <f t="shared" si="685"/>
        <v>1.2133277094292225</v>
      </c>
      <c r="Q3154" t="s">
        <v>289</v>
      </c>
      <c r="R3154" t="s">
        <v>41</v>
      </c>
      <c r="S3154" t="s">
        <v>140</v>
      </c>
      <c r="T3154" s="75" t="s">
        <v>155</v>
      </c>
      <c r="U3154" s="75" t="s">
        <v>161</v>
      </c>
      <c r="V3154" t="s">
        <v>642</v>
      </c>
      <c r="W3154" s="138" t="s">
        <v>153</v>
      </c>
      <c r="X3154">
        <v>2</v>
      </c>
      <c r="Y3154" s="23" t="str">
        <f t="shared" si="682"/>
        <v>N</v>
      </c>
      <c r="Z3154" s="23">
        <v>100</v>
      </c>
      <c r="AA3154" s="23">
        <f t="shared" si="686"/>
        <v>212</v>
      </c>
      <c r="AB3154" s="23">
        <f t="shared" si="687"/>
        <v>112</v>
      </c>
      <c r="AC3154" s="23">
        <f t="shared" si="688"/>
        <v>0</v>
      </c>
      <c r="AD3154" s="23">
        <f t="shared" si="689"/>
        <v>-100</v>
      </c>
      <c r="AE3154" s="23">
        <f t="shared" si="690"/>
        <v>212</v>
      </c>
      <c r="AF3154" s="23">
        <f t="shared" si="691"/>
        <v>112</v>
      </c>
    </row>
    <row r="3155" spans="1:32" x14ac:dyDescent="0.25">
      <c r="A3155" s="6">
        <v>0.74565593357322257</v>
      </c>
      <c r="B3155" s="6">
        <v>0.15592076996045384</v>
      </c>
      <c r="C3155" s="21">
        <f t="shared" si="683"/>
        <v>1.3411011097409864</v>
      </c>
      <c r="D3155" s="22">
        <f t="shared" si="683"/>
        <v>6.4135137368397412</v>
      </c>
      <c r="E3155" s="132">
        <v>2.8001534330648337E-2</v>
      </c>
      <c r="F3155" s="7">
        <f t="shared" si="677"/>
        <v>1.0280015343306483</v>
      </c>
      <c r="G3155" s="7">
        <f t="shared" si="678"/>
        <v>1.3045711168263998</v>
      </c>
      <c r="H3155" s="7">
        <f t="shared" si="679"/>
        <v>6.2388172805750761</v>
      </c>
      <c r="I3155">
        <v>1.65</v>
      </c>
      <c r="J3155">
        <v>2.37</v>
      </c>
      <c r="K3155" s="7">
        <f t="shared" si="680"/>
        <v>1.6962025316455696</v>
      </c>
      <c r="L3155" s="7">
        <f t="shared" si="681"/>
        <v>2.4363636363636365</v>
      </c>
      <c r="M3155" s="24">
        <f t="shared" si="684"/>
        <v>0.58955223880597019</v>
      </c>
      <c r="N3155" s="24">
        <f t="shared" si="684"/>
        <v>0.41044776119402981</v>
      </c>
      <c r="O3155" s="23">
        <f t="shared" si="685"/>
        <v>1.2647834822634407</v>
      </c>
      <c r="P3155" s="23">
        <f t="shared" si="685"/>
        <v>0.3798796940854694</v>
      </c>
      <c r="Q3155" t="s">
        <v>37</v>
      </c>
      <c r="R3155" t="s">
        <v>100</v>
      </c>
      <c r="S3155" t="s">
        <v>140</v>
      </c>
      <c r="T3155" s="75" t="s">
        <v>175</v>
      </c>
      <c r="U3155" s="75" t="s">
        <v>160</v>
      </c>
      <c r="V3155" t="s">
        <v>642</v>
      </c>
      <c r="W3155" s="138" t="s">
        <v>149</v>
      </c>
      <c r="X3155">
        <v>0</v>
      </c>
      <c r="Y3155" s="23" t="str">
        <f t="shared" si="682"/>
        <v>N</v>
      </c>
      <c r="Z3155" s="23">
        <v>100</v>
      </c>
      <c r="AA3155" s="23">
        <f t="shared" si="686"/>
        <v>0</v>
      </c>
      <c r="AB3155" s="23">
        <f t="shared" si="687"/>
        <v>-100</v>
      </c>
      <c r="AC3155" s="23">
        <f t="shared" si="688"/>
        <v>0</v>
      </c>
      <c r="AD3155" s="23">
        <f t="shared" si="689"/>
        <v>-100</v>
      </c>
      <c r="AE3155" s="23">
        <f t="shared" si="690"/>
        <v>0</v>
      </c>
      <c r="AF3155" s="23">
        <f t="shared" si="691"/>
        <v>-100</v>
      </c>
    </row>
    <row r="3156" spans="1:32" x14ac:dyDescent="0.25">
      <c r="A3156" s="6">
        <v>0.21085471991685642</v>
      </c>
      <c r="B3156" s="6">
        <v>0.7890308461132628</v>
      </c>
      <c r="C3156" s="21">
        <f t="shared" si="683"/>
        <v>4.7426019222823985</v>
      </c>
      <c r="D3156" s="22">
        <f t="shared" si="683"/>
        <v>1.2673775745599345</v>
      </c>
      <c r="E3156" s="132">
        <v>3.2679738562091387E-2</v>
      </c>
      <c r="F3156" s="7">
        <f t="shared" ref="F3156:F3219" si="692">(E3156/100%) + 1</f>
        <v>1.0326797385620914</v>
      </c>
      <c r="G3156" s="7">
        <f t="shared" ref="G3156:G3219" si="693">C3156/F3156</f>
        <v>4.5925195829696648</v>
      </c>
      <c r="H3156" s="7">
        <f t="shared" ref="H3156:H3219" si="694">D3156/F3156</f>
        <v>1.2272706892890506</v>
      </c>
      <c r="I3156">
        <v>2.25</v>
      </c>
      <c r="J3156">
        <v>1.7</v>
      </c>
      <c r="K3156" s="7">
        <f t="shared" ref="K3156:K3219" si="695">(I3156*F3156)</f>
        <v>2.3235294117647056</v>
      </c>
      <c r="L3156" s="7">
        <f t="shared" ref="L3156:L3219" si="696">(J3156*F3156)</f>
        <v>1.7555555555555553</v>
      </c>
      <c r="M3156" s="24">
        <f t="shared" si="684"/>
        <v>0.43037974683544311</v>
      </c>
      <c r="N3156" s="24">
        <f t="shared" si="684"/>
        <v>0.569620253164557</v>
      </c>
      <c r="O3156" s="23">
        <f t="shared" si="685"/>
        <v>0.48992714333622517</v>
      </c>
      <c r="P3156" s="23">
        <f t="shared" si="685"/>
        <v>1.3851874853988391</v>
      </c>
      <c r="Q3156" t="s">
        <v>44</v>
      </c>
      <c r="R3156" t="s">
        <v>434</v>
      </c>
      <c r="S3156" t="s">
        <v>141</v>
      </c>
      <c r="T3156" s="75" t="s">
        <v>151</v>
      </c>
      <c r="U3156" s="75" t="s">
        <v>166</v>
      </c>
      <c r="V3156" t="s">
        <v>642</v>
      </c>
      <c r="W3156" s="138" t="s">
        <v>151</v>
      </c>
      <c r="X3156">
        <v>2</v>
      </c>
      <c r="Y3156" s="23" t="str">
        <f t="shared" ref="Y3156:Y3219" si="697">IF(X3156 &gt;= 3,"Y","N")</f>
        <v>N</v>
      </c>
      <c r="Z3156" s="23">
        <v>100</v>
      </c>
      <c r="AA3156" s="23">
        <f t="shared" si="686"/>
        <v>170</v>
      </c>
      <c r="AB3156" s="23">
        <f t="shared" si="687"/>
        <v>70</v>
      </c>
      <c r="AC3156" s="23">
        <f t="shared" si="688"/>
        <v>0</v>
      </c>
      <c r="AD3156" s="23">
        <f t="shared" si="689"/>
        <v>-100</v>
      </c>
      <c r="AE3156" s="23">
        <f t="shared" si="690"/>
        <v>170</v>
      </c>
      <c r="AF3156" s="23">
        <f t="shared" si="691"/>
        <v>70</v>
      </c>
    </row>
    <row r="3157" spans="1:32" x14ac:dyDescent="0.25">
      <c r="A3157" s="6">
        <v>8.9821998078199766E-2</v>
      </c>
      <c r="B3157" s="6">
        <v>0.91016527188646679</v>
      </c>
      <c r="C3157" s="21">
        <f t="shared" si="683"/>
        <v>11.133130206359825</v>
      </c>
      <c r="D3157" s="22">
        <f t="shared" si="683"/>
        <v>1.0987015555178632</v>
      </c>
      <c r="E3157" s="132">
        <v>3.5766729599328695E-2</v>
      </c>
      <c r="F3157" s="7">
        <f t="shared" si="692"/>
        <v>1.0357667295993287</v>
      </c>
      <c r="G3157" s="7">
        <f t="shared" si="693"/>
        <v>10.748684899993375</v>
      </c>
      <c r="H3157" s="7">
        <f t="shared" si="694"/>
        <v>1.06076158281593</v>
      </c>
      <c r="I3157">
        <v>2.27</v>
      </c>
      <c r="J3157">
        <v>1.68</v>
      </c>
      <c r="K3157" s="7">
        <f t="shared" si="695"/>
        <v>2.3511904761904763</v>
      </c>
      <c r="L3157" s="7">
        <f t="shared" si="696"/>
        <v>1.7400881057268722</v>
      </c>
      <c r="M3157" s="24">
        <f t="shared" si="684"/>
        <v>0.42531645569620252</v>
      </c>
      <c r="N3157" s="24">
        <f t="shared" si="684"/>
        <v>0.57468354430379742</v>
      </c>
      <c r="O3157" s="23">
        <f t="shared" si="685"/>
        <v>0.21118862643386255</v>
      </c>
      <c r="P3157" s="23">
        <f t="shared" si="685"/>
        <v>1.5837677638553054</v>
      </c>
      <c r="Q3157" t="s">
        <v>47</v>
      </c>
      <c r="R3157" t="s">
        <v>555</v>
      </c>
      <c r="S3157" t="s">
        <v>141</v>
      </c>
      <c r="T3157" s="75" t="s">
        <v>154</v>
      </c>
      <c r="U3157" s="75" t="s">
        <v>160</v>
      </c>
      <c r="V3157" t="s">
        <v>642</v>
      </c>
      <c r="W3157" s="138" t="s">
        <v>151</v>
      </c>
      <c r="X3157">
        <v>2</v>
      </c>
      <c r="Y3157" s="23" t="str">
        <f t="shared" si="697"/>
        <v>N</v>
      </c>
      <c r="Z3157" s="23">
        <v>100</v>
      </c>
      <c r="AA3157" s="23">
        <f t="shared" si="686"/>
        <v>168</v>
      </c>
      <c r="AB3157" s="23">
        <f t="shared" si="687"/>
        <v>68</v>
      </c>
      <c r="AC3157" s="23">
        <f t="shared" si="688"/>
        <v>0</v>
      </c>
      <c r="AD3157" s="23">
        <f t="shared" si="689"/>
        <v>-100</v>
      </c>
      <c r="AE3157" s="23">
        <f t="shared" si="690"/>
        <v>168</v>
      </c>
      <c r="AF3157" s="23">
        <f t="shared" si="691"/>
        <v>68</v>
      </c>
    </row>
    <row r="3158" spans="1:32" x14ac:dyDescent="0.25">
      <c r="A3158" s="6">
        <v>0.53654858481539203</v>
      </c>
      <c r="B3158" s="6">
        <v>0.44557702120841353</v>
      </c>
      <c r="C3158" s="21">
        <f t="shared" si="683"/>
        <v>1.8637641181069664</v>
      </c>
      <c r="D3158" s="22">
        <f t="shared" si="683"/>
        <v>2.2442809040914646</v>
      </c>
      <c r="E3158" s="132">
        <v>3.3428240008436028E-2</v>
      </c>
      <c r="F3158" s="7">
        <f t="shared" si="692"/>
        <v>1.033428240008436</v>
      </c>
      <c r="G3158" s="7">
        <f t="shared" si="693"/>
        <v>1.8034770542865679</v>
      </c>
      <c r="H3158" s="7">
        <f t="shared" si="694"/>
        <v>2.1716852870917718</v>
      </c>
      <c r="I3158">
        <v>2.1800000000000002</v>
      </c>
      <c r="J3158">
        <v>1.74</v>
      </c>
      <c r="K3158" s="7">
        <f t="shared" si="695"/>
        <v>2.2528735632183907</v>
      </c>
      <c r="L3158" s="7">
        <f t="shared" si="696"/>
        <v>1.7981651376146788</v>
      </c>
      <c r="M3158" s="24">
        <f t="shared" si="684"/>
        <v>0.44387755102040816</v>
      </c>
      <c r="N3158" s="24">
        <f t="shared" si="684"/>
        <v>0.55612244897959184</v>
      </c>
      <c r="O3158" s="23">
        <f t="shared" si="685"/>
        <v>1.208776122112837</v>
      </c>
      <c r="P3158" s="23">
        <f t="shared" si="685"/>
        <v>0.8012210656591654</v>
      </c>
      <c r="Q3158" t="s">
        <v>51</v>
      </c>
      <c r="R3158" t="s">
        <v>45</v>
      </c>
      <c r="S3158" t="s">
        <v>141</v>
      </c>
      <c r="T3158" s="75" t="s">
        <v>176</v>
      </c>
      <c r="U3158" s="75" t="s">
        <v>160</v>
      </c>
      <c r="V3158" t="s">
        <v>642</v>
      </c>
      <c r="W3158" s="138" t="s">
        <v>175</v>
      </c>
      <c r="X3158">
        <v>5</v>
      </c>
      <c r="Y3158" s="23" t="str">
        <f t="shared" si="697"/>
        <v>Y</v>
      </c>
      <c r="Z3158" s="23">
        <v>100</v>
      </c>
      <c r="AA3158" s="23">
        <f t="shared" si="686"/>
        <v>218.00000000000003</v>
      </c>
      <c r="AB3158" s="23">
        <f t="shared" si="687"/>
        <v>118.00000000000003</v>
      </c>
      <c r="AC3158" s="23">
        <f t="shared" si="688"/>
        <v>218.00000000000003</v>
      </c>
      <c r="AD3158" s="23">
        <f t="shared" si="689"/>
        <v>118.00000000000003</v>
      </c>
      <c r="AE3158" s="23">
        <f t="shared" si="690"/>
        <v>0</v>
      </c>
      <c r="AF3158" s="23">
        <f t="shared" si="691"/>
        <v>-100</v>
      </c>
    </row>
    <row r="3159" spans="1:32" x14ac:dyDescent="0.25">
      <c r="A3159" s="6">
        <v>0.67259921726604832</v>
      </c>
      <c r="B3159" s="6">
        <v>0.32027892301795452</v>
      </c>
      <c r="C3159" s="21">
        <f t="shared" si="683"/>
        <v>1.486769497093315</v>
      </c>
      <c r="D3159" s="22">
        <f t="shared" si="683"/>
        <v>3.1222785145432157</v>
      </c>
      <c r="E3159" s="132">
        <v>3.4193852437555794E-2</v>
      </c>
      <c r="F3159" s="7">
        <f t="shared" si="692"/>
        <v>1.0341938524375558</v>
      </c>
      <c r="G3159" s="7">
        <f t="shared" si="693"/>
        <v>1.4376120043539762</v>
      </c>
      <c r="H3159" s="7">
        <f t="shared" si="694"/>
        <v>3.0190457109990776</v>
      </c>
      <c r="I3159">
        <v>2.2599999999999998</v>
      </c>
      <c r="J3159">
        <v>1.69</v>
      </c>
      <c r="K3159" s="7">
        <f t="shared" si="695"/>
        <v>2.3372781065088759</v>
      </c>
      <c r="L3159" s="7">
        <f t="shared" si="696"/>
        <v>1.7477876106194692</v>
      </c>
      <c r="M3159" s="24">
        <f t="shared" si="684"/>
        <v>0.42784810126582273</v>
      </c>
      <c r="N3159" s="24">
        <f t="shared" si="684"/>
        <v>0.57215189873417716</v>
      </c>
      <c r="O3159" s="23">
        <f t="shared" si="685"/>
        <v>1.5720514249709416</v>
      </c>
      <c r="P3159" s="23">
        <f t="shared" si="685"/>
        <v>0.55977953359332766</v>
      </c>
      <c r="Q3159" t="s">
        <v>21</v>
      </c>
      <c r="R3159" t="s">
        <v>559</v>
      </c>
      <c r="S3159" t="s">
        <v>141</v>
      </c>
      <c r="T3159" s="75" t="s">
        <v>155</v>
      </c>
      <c r="U3159" s="75" t="s">
        <v>161</v>
      </c>
      <c r="V3159" t="s">
        <v>642</v>
      </c>
      <c r="W3159" s="138" t="s">
        <v>170</v>
      </c>
      <c r="X3159">
        <v>2</v>
      </c>
      <c r="Y3159" s="23" t="str">
        <f t="shared" si="697"/>
        <v>N</v>
      </c>
      <c r="Z3159" s="23">
        <v>100</v>
      </c>
      <c r="AA3159" s="23">
        <f t="shared" si="686"/>
        <v>0</v>
      </c>
      <c r="AB3159" s="23">
        <f t="shared" si="687"/>
        <v>-100</v>
      </c>
      <c r="AC3159" s="23">
        <f t="shared" si="688"/>
        <v>0</v>
      </c>
      <c r="AD3159" s="23">
        <f t="shared" si="689"/>
        <v>-100</v>
      </c>
      <c r="AE3159" s="23">
        <f t="shared" si="690"/>
        <v>0</v>
      </c>
      <c r="AF3159" s="23">
        <f t="shared" si="691"/>
        <v>-100</v>
      </c>
    </row>
    <row r="3160" spans="1:32" x14ac:dyDescent="0.25">
      <c r="A3160" s="6">
        <v>0.37487857792593204</v>
      </c>
      <c r="B3160" s="6">
        <v>0.62474415474792122</v>
      </c>
      <c r="C3160" s="21">
        <f t="shared" si="683"/>
        <v>2.6675303921942919</v>
      </c>
      <c r="D3160" s="22">
        <f t="shared" si="683"/>
        <v>1.6006552320661427</v>
      </c>
      <c r="E3160" s="132">
        <v>3.128132088410629E-2</v>
      </c>
      <c r="F3160" s="7">
        <f t="shared" si="692"/>
        <v>1.0312813208841063</v>
      </c>
      <c r="G3160" s="7">
        <f t="shared" si="693"/>
        <v>2.5866175777405207</v>
      </c>
      <c r="H3160" s="7">
        <f t="shared" si="694"/>
        <v>1.5521033879426016</v>
      </c>
      <c r="I3160">
        <v>2.13</v>
      </c>
      <c r="J3160">
        <v>1.78</v>
      </c>
      <c r="K3160" s="7">
        <f t="shared" si="695"/>
        <v>2.1966292134831464</v>
      </c>
      <c r="L3160" s="7">
        <f t="shared" si="696"/>
        <v>1.8356807511737092</v>
      </c>
      <c r="M3160" s="24">
        <f t="shared" si="684"/>
        <v>0.45524296675191805</v>
      </c>
      <c r="N3160" s="24">
        <f t="shared" si="684"/>
        <v>0.54475703324808178</v>
      </c>
      <c r="O3160" s="23">
        <f t="shared" si="685"/>
        <v>0.82346923578112063</v>
      </c>
      <c r="P3160" s="23">
        <f t="shared" si="685"/>
        <v>1.1468308192790482</v>
      </c>
      <c r="Q3160" t="s">
        <v>48</v>
      </c>
      <c r="R3160" t="s">
        <v>50</v>
      </c>
      <c r="S3160" t="s">
        <v>141</v>
      </c>
      <c r="T3160" s="75" t="s">
        <v>151</v>
      </c>
      <c r="U3160" s="75" t="s">
        <v>166</v>
      </c>
      <c r="V3160" t="s">
        <v>642</v>
      </c>
      <c r="W3160" s="138" t="s">
        <v>155</v>
      </c>
      <c r="X3160">
        <v>3</v>
      </c>
      <c r="Y3160" s="23" t="str">
        <f t="shared" si="697"/>
        <v>Y</v>
      </c>
      <c r="Z3160" s="23">
        <v>100</v>
      </c>
      <c r="AA3160" s="23">
        <f t="shared" si="686"/>
        <v>0</v>
      </c>
      <c r="AB3160" s="23">
        <f t="shared" si="687"/>
        <v>-100</v>
      </c>
      <c r="AC3160" s="23">
        <f t="shared" si="688"/>
        <v>0</v>
      </c>
      <c r="AD3160" s="23">
        <f t="shared" si="689"/>
        <v>-100</v>
      </c>
      <c r="AE3160" s="23">
        <f t="shared" si="690"/>
        <v>0</v>
      </c>
      <c r="AF3160" s="23">
        <f t="shared" si="691"/>
        <v>-100</v>
      </c>
    </row>
    <row r="3161" spans="1:32" x14ac:dyDescent="0.25">
      <c r="A3161" s="6">
        <v>0.45623151312915677</v>
      </c>
      <c r="B3161" s="6">
        <v>0.54306289109266592</v>
      </c>
      <c r="C3161" s="21">
        <f t="shared" ref="C3161:D3211" si="698">(100%/A3161)</f>
        <v>2.1918696346538979</v>
      </c>
      <c r="D3161" s="22">
        <f t="shared" si="698"/>
        <v>1.8414073515278442</v>
      </c>
      <c r="E3161" s="132">
        <v>2.844754653130277E-2</v>
      </c>
      <c r="F3161" s="7">
        <f t="shared" si="692"/>
        <v>1.0284475465313028</v>
      </c>
      <c r="G3161" s="7">
        <f t="shared" si="693"/>
        <v>2.1312410555565307</v>
      </c>
      <c r="H3161" s="7">
        <f t="shared" si="694"/>
        <v>1.7904727934238864</v>
      </c>
      <c r="I3161">
        <v>1.97</v>
      </c>
      <c r="J3161">
        <v>1.92</v>
      </c>
      <c r="K3161" s="7">
        <f t="shared" si="695"/>
        <v>2.0260416666666665</v>
      </c>
      <c r="L3161" s="7">
        <f t="shared" si="696"/>
        <v>1.9746192893401013</v>
      </c>
      <c r="M3161" s="24">
        <f t="shared" ref="M3161:N3211" si="699">(1/K3161)</f>
        <v>0.49357326478149105</v>
      </c>
      <c r="N3161" s="24">
        <f t="shared" si="699"/>
        <v>0.50642673521850901</v>
      </c>
      <c r="O3161" s="23">
        <f t="shared" ref="O3161:P3211" si="700">(I3161/G3161)</f>
        <v>0.92434405524605201</v>
      </c>
      <c r="P3161" s="23">
        <f t="shared" si="700"/>
        <v>1.0723424600763809</v>
      </c>
      <c r="Q3161" t="s">
        <v>442</v>
      </c>
      <c r="R3161" t="s">
        <v>46</v>
      </c>
      <c r="S3161" t="s">
        <v>141</v>
      </c>
      <c r="T3161" s="75" t="s">
        <v>151</v>
      </c>
      <c r="U3161" s="75" t="s">
        <v>166</v>
      </c>
      <c r="V3161" t="s">
        <v>642</v>
      </c>
      <c r="W3161" s="138" t="s">
        <v>178</v>
      </c>
      <c r="X3161">
        <v>4</v>
      </c>
      <c r="Y3161" s="23" t="str">
        <f t="shared" si="697"/>
        <v>Y</v>
      </c>
      <c r="Z3161" s="23">
        <v>100</v>
      </c>
      <c r="AA3161" s="23">
        <f t="shared" si="686"/>
        <v>0</v>
      </c>
      <c r="AB3161" s="23">
        <f t="shared" si="687"/>
        <v>-100</v>
      </c>
      <c r="AC3161" s="23">
        <f t="shared" si="688"/>
        <v>0</v>
      </c>
      <c r="AD3161" s="23">
        <f t="shared" si="689"/>
        <v>-100</v>
      </c>
      <c r="AE3161" s="23">
        <f t="shared" si="690"/>
        <v>0</v>
      </c>
      <c r="AF3161" s="23">
        <f t="shared" si="691"/>
        <v>-100</v>
      </c>
    </row>
    <row r="3162" spans="1:32" x14ac:dyDescent="0.25">
      <c r="A3162" s="6">
        <v>0.23455169818660246</v>
      </c>
      <c r="B3162" s="6">
        <v>0.76496197258049381</v>
      </c>
      <c r="C3162" s="21">
        <f t="shared" si="698"/>
        <v>4.2634523976220766</v>
      </c>
      <c r="D3162" s="22">
        <f t="shared" si="698"/>
        <v>1.3072545248578016</v>
      </c>
      <c r="E3162" s="132">
        <v>2.9539874871307603E-2</v>
      </c>
      <c r="F3162" s="7">
        <f t="shared" si="692"/>
        <v>1.0295398748713076</v>
      </c>
      <c r="G3162" s="7">
        <f t="shared" si="693"/>
        <v>4.1411241095979969</v>
      </c>
      <c r="H3162" s="7">
        <f t="shared" si="694"/>
        <v>1.26974637579842</v>
      </c>
      <c r="I3162">
        <v>2.0699999999999998</v>
      </c>
      <c r="J3162">
        <v>1.83</v>
      </c>
      <c r="K3162" s="7">
        <f t="shared" si="695"/>
        <v>2.1311475409836067</v>
      </c>
      <c r="L3162" s="7">
        <f t="shared" si="696"/>
        <v>1.8840579710144929</v>
      </c>
      <c r="M3162" s="24">
        <f t="shared" si="699"/>
        <v>0.46923076923076917</v>
      </c>
      <c r="N3162" s="24">
        <f t="shared" si="699"/>
        <v>0.53076923076923077</v>
      </c>
      <c r="O3162" s="23">
        <f t="shared" si="700"/>
        <v>0.49986427482390688</v>
      </c>
      <c r="P3162" s="23">
        <f t="shared" si="700"/>
        <v>1.4412327019632492</v>
      </c>
      <c r="Q3162" t="s">
        <v>49</v>
      </c>
      <c r="R3162" t="s">
        <v>98</v>
      </c>
      <c r="S3162" t="s">
        <v>141</v>
      </c>
      <c r="T3162" s="75" t="s">
        <v>152</v>
      </c>
      <c r="U3162" s="75" t="s">
        <v>161</v>
      </c>
      <c r="V3162" t="s">
        <v>642</v>
      </c>
      <c r="W3162" s="138" t="s">
        <v>172</v>
      </c>
      <c r="X3162">
        <v>5</v>
      </c>
      <c r="Y3162" s="23" t="str">
        <f t="shared" si="697"/>
        <v>Y</v>
      </c>
      <c r="Z3162" s="23">
        <v>100</v>
      </c>
      <c r="AA3162" s="23">
        <f t="shared" si="686"/>
        <v>0</v>
      </c>
      <c r="AB3162" s="23">
        <f t="shared" si="687"/>
        <v>-100</v>
      </c>
      <c r="AC3162" s="23">
        <f t="shared" si="688"/>
        <v>0</v>
      </c>
      <c r="AD3162" s="23">
        <f t="shared" si="689"/>
        <v>-100</v>
      </c>
      <c r="AE3162" s="23">
        <f t="shared" si="690"/>
        <v>0</v>
      </c>
      <c r="AF3162" s="23">
        <f t="shared" si="691"/>
        <v>-100</v>
      </c>
    </row>
    <row r="3163" spans="1:32" x14ac:dyDescent="0.25">
      <c r="A3163" s="6">
        <v>0.56717470774268097</v>
      </c>
      <c r="B3163" s="6">
        <v>0.4154214342108809</v>
      </c>
      <c r="C3163" s="21">
        <f t="shared" si="698"/>
        <v>1.7631251646956121</v>
      </c>
      <c r="D3163" s="22">
        <f t="shared" si="698"/>
        <v>2.4071940387466113</v>
      </c>
      <c r="E3163" s="132">
        <v>3.2258064516129004E-2</v>
      </c>
      <c r="F3163" s="7">
        <f t="shared" si="692"/>
        <v>1.032258064516129</v>
      </c>
      <c r="G3163" s="7">
        <f t="shared" si="693"/>
        <v>1.7080275032988743</v>
      </c>
      <c r="H3163" s="7">
        <f t="shared" si="694"/>
        <v>2.3319692250357797</v>
      </c>
      <c r="I3163">
        <v>1.75</v>
      </c>
      <c r="J3163">
        <v>2.17</v>
      </c>
      <c r="K3163" s="7">
        <f t="shared" si="695"/>
        <v>1.8064516129032258</v>
      </c>
      <c r="L3163" s="7">
        <f t="shared" si="696"/>
        <v>2.2399999999999998</v>
      </c>
      <c r="M3163" s="24">
        <f t="shared" si="699"/>
        <v>0.5535714285714286</v>
      </c>
      <c r="N3163" s="24">
        <f t="shared" si="699"/>
        <v>0.44642857142857145</v>
      </c>
      <c r="O3163" s="23">
        <f t="shared" si="700"/>
        <v>1.0245736655996815</v>
      </c>
      <c r="P3163" s="23">
        <f t="shared" si="700"/>
        <v>0.93054401263237307</v>
      </c>
      <c r="Q3163" t="s">
        <v>126</v>
      </c>
      <c r="R3163" t="s">
        <v>528</v>
      </c>
      <c r="S3163" t="s">
        <v>142</v>
      </c>
      <c r="T3163" s="75" t="s">
        <v>176</v>
      </c>
      <c r="U3163" s="75" t="s">
        <v>160</v>
      </c>
      <c r="V3163" t="s">
        <v>642</v>
      </c>
      <c r="W3163" s="138" t="s">
        <v>175</v>
      </c>
      <c r="X3163">
        <v>5</v>
      </c>
      <c r="Y3163" s="23" t="str">
        <f t="shared" si="697"/>
        <v>Y</v>
      </c>
      <c r="Z3163" s="23">
        <v>100</v>
      </c>
      <c r="AA3163" s="23">
        <f t="shared" si="686"/>
        <v>175</v>
      </c>
      <c r="AB3163" s="23">
        <f t="shared" si="687"/>
        <v>75</v>
      </c>
      <c r="AC3163" s="23">
        <f t="shared" si="688"/>
        <v>175</v>
      </c>
      <c r="AD3163" s="23">
        <f t="shared" si="689"/>
        <v>75</v>
      </c>
      <c r="AE3163" s="23">
        <f t="shared" si="690"/>
        <v>0</v>
      </c>
      <c r="AF3163" s="23">
        <f t="shared" si="691"/>
        <v>-100</v>
      </c>
    </row>
    <row r="3164" spans="1:32" x14ac:dyDescent="0.25">
      <c r="A3164" s="109">
        <v>0.50241934848951098</v>
      </c>
      <c r="B3164" s="109">
        <v>0.49658947623461203</v>
      </c>
      <c r="C3164" s="105">
        <f t="shared" si="698"/>
        <v>1.9903692065332095</v>
      </c>
      <c r="D3164" s="106">
        <f t="shared" si="698"/>
        <v>2.0137357875211062</v>
      </c>
      <c r="E3164" s="136">
        <v>3.3822908123959383E-2</v>
      </c>
      <c r="F3164" s="108">
        <f t="shared" si="692"/>
        <v>1.0338229081239594</v>
      </c>
      <c r="G3164" s="108">
        <f t="shared" si="693"/>
        <v>1.9252515985983127</v>
      </c>
      <c r="H3164" s="108">
        <f t="shared" si="694"/>
        <v>1.9478537104341775</v>
      </c>
      <c r="I3164" s="96">
        <v>2.63</v>
      </c>
      <c r="J3164" s="96">
        <v>1.53</v>
      </c>
      <c r="K3164" s="108">
        <f t="shared" si="695"/>
        <v>2.7189542483660132</v>
      </c>
      <c r="L3164" s="108">
        <f t="shared" si="696"/>
        <v>1.581749049429658</v>
      </c>
      <c r="M3164" s="109">
        <f t="shared" si="699"/>
        <v>0.36778846153846151</v>
      </c>
      <c r="N3164" s="109">
        <f t="shared" si="699"/>
        <v>0.63221153846153844</v>
      </c>
      <c r="O3164" s="96">
        <f t="shared" si="700"/>
        <v>1.3660552220368403</v>
      </c>
      <c r="P3164" s="96">
        <f t="shared" si="700"/>
        <v>0.78547993199086918</v>
      </c>
      <c r="Q3164" s="96" t="s">
        <v>54</v>
      </c>
      <c r="R3164" s="96" t="s">
        <v>60</v>
      </c>
      <c r="S3164" s="96" t="s">
        <v>143</v>
      </c>
      <c r="T3164" s="110" t="s">
        <v>151</v>
      </c>
      <c r="U3164" s="110" t="s">
        <v>166</v>
      </c>
      <c r="V3164" s="96" t="s">
        <v>642</v>
      </c>
      <c r="W3164" s="138" t="s">
        <v>154</v>
      </c>
      <c r="X3164">
        <v>1</v>
      </c>
      <c r="Y3164" s="23" t="str">
        <f t="shared" si="697"/>
        <v>N</v>
      </c>
      <c r="Z3164" s="23">
        <v>100</v>
      </c>
      <c r="AA3164" s="23">
        <f t="shared" si="686"/>
        <v>0</v>
      </c>
      <c r="AB3164" s="23">
        <f t="shared" si="687"/>
        <v>-100</v>
      </c>
      <c r="AC3164" s="23">
        <f t="shared" si="688"/>
        <v>0</v>
      </c>
      <c r="AD3164" s="23">
        <f t="shared" si="689"/>
        <v>-100</v>
      </c>
      <c r="AE3164" s="23">
        <f t="shared" si="690"/>
        <v>0</v>
      </c>
      <c r="AF3164" s="23">
        <f t="shared" si="691"/>
        <v>-100</v>
      </c>
    </row>
    <row r="3165" spans="1:32" x14ac:dyDescent="0.25">
      <c r="A3165" s="6">
        <v>0.52878466527057943</v>
      </c>
      <c r="B3165" s="6">
        <v>0.46623590177451724</v>
      </c>
      <c r="C3165" s="21">
        <f t="shared" si="698"/>
        <v>1.8911289711631472</v>
      </c>
      <c r="D3165" s="22">
        <f t="shared" si="698"/>
        <v>2.1448369724295144</v>
      </c>
      <c r="E3165" s="132">
        <v>3.5146846413095734E-2</v>
      </c>
      <c r="F3165" s="7">
        <f t="shared" si="692"/>
        <v>1.0351468464130957</v>
      </c>
      <c r="G3165" s="7">
        <f t="shared" si="693"/>
        <v>1.8269185456306312</v>
      </c>
      <c r="H3165" s="7">
        <f t="shared" si="694"/>
        <v>2.0720122752260939</v>
      </c>
      <c r="I3165">
        <v>2.0099999999999998</v>
      </c>
      <c r="J3165">
        <v>1.86</v>
      </c>
      <c r="K3165" s="7">
        <f t="shared" si="695"/>
        <v>2.0806451612903221</v>
      </c>
      <c r="L3165" s="7">
        <f t="shared" si="696"/>
        <v>1.9253731343283582</v>
      </c>
      <c r="M3165" s="24">
        <f t="shared" si="699"/>
        <v>0.48062015503875982</v>
      </c>
      <c r="N3165" s="24">
        <f t="shared" si="699"/>
        <v>0.51937984496124034</v>
      </c>
      <c r="O3165" s="23">
        <f t="shared" si="700"/>
        <v>1.1002132551597537</v>
      </c>
      <c r="P3165" s="23">
        <f t="shared" si="700"/>
        <v>0.89767807953601075</v>
      </c>
      <c r="Q3165" t="s">
        <v>423</v>
      </c>
      <c r="R3165" t="s">
        <v>523</v>
      </c>
      <c r="S3165" t="s">
        <v>186</v>
      </c>
      <c r="T3165" s="75" t="s">
        <v>155</v>
      </c>
      <c r="U3165" s="75" t="s">
        <v>161</v>
      </c>
      <c r="V3165" s="119" t="s">
        <v>645</v>
      </c>
      <c r="W3165" s="138" t="s">
        <v>155</v>
      </c>
      <c r="X3165">
        <v>3</v>
      </c>
      <c r="Y3165" s="23" t="str">
        <f t="shared" si="697"/>
        <v>Y</v>
      </c>
      <c r="Z3165" s="23">
        <v>100</v>
      </c>
      <c r="AA3165" s="23">
        <f t="shared" si="686"/>
        <v>200.99999999999997</v>
      </c>
      <c r="AB3165" s="23">
        <f t="shared" si="687"/>
        <v>100.99999999999997</v>
      </c>
      <c r="AC3165" s="23">
        <f t="shared" si="688"/>
        <v>200.99999999999997</v>
      </c>
      <c r="AD3165" s="23">
        <f t="shared" si="689"/>
        <v>100.99999999999997</v>
      </c>
      <c r="AE3165" s="23">
        <f t="shared" si="690"/>
        <v>0</v>
      </c>
      <c r="AF3165" s="23">
        <f t="shared" si="691"/>
        <v>-100</v>
      </c>
    </row>
    <row r="3166" spans="1:32" x14ac:dyDescent="0.25">
      <c r="A3166" s="6">
        <v>0.12050277013335862</v>
      </c>
      <c r="B3166" s="6">
        <v>0.8794453922965948</v>
      </c>
      <c r="C3166" s="21">
        <f t="shared" si="698"/>
        <v>8.2985644138579957</v>
      </c>
      <c r="D3166" s="22">
        <f t="shared" si="698"/>
        <v>1.1370802653119683</v>
      </c>
      <c r="E3166" s="132">
        <v>3.0955087366835166E-2</v>
      </c>
      <c r="F3166" s="7">
        <f t="shared" si="692"/>
        <v>1.0309550873668352</v>
      </c>
      <c r="G3166" s="7">
        <f t="shared" si="693"/>
        <v>8.0493946977393342</v>
      </c>
      <c r="H3166" s="7">
        <f t="shared" si="694"/>
        <v>1.1029387014483703</v>
      </c>
      <c r="I3166">
        <v>1.81</v>
      </c>
      <c r="J3166">
        <v>2.09</v>
      </c>
      <c r="K3166" s="7">
        <f t="shared" si="695"/>
        <v>1.8660287081339717</v>
      </c>
      <c r="L3166" s="7">
        <f t="shared" si="696"/>
        <v>2.1546961325966851</v>
      </c>
      <c r="M3166" s="24">
        <f t="shared" si="699"/>
        <v>0.53589743589743577</v>
      </c>
      <c r="N3166" s="24">
        <f t="shared" si="699"/>
        <v>0.46410256410256412</v>
      </c>
      <c r="O3166" s="23">
        <f t="shared" si="700"/>
        <v>0.22486162847851615</v>
      </c>
      <c r="P3166" s="23">
        <f t="shared" si="700"/>
        <v>1.8949375856114474</v>
      </c>
      <c r="Q3166" t="s">
        <v>313</v>
      </c>
      <c r="R3166" t="s">
        <v>317</v>
      </c>
      <c r="S3166" t="s">
        <v>305</v>
      </c>
      <c r="T3166" s="75" t="s">
        <v>154</v>
      </c>
      <c r="U3166" s="75" t="s">
        <v>160</v>
      </c>
      <c r="V3166" s="119" t="s">
        <v>645</v>
      </c>
      <c r="W3166" s="138" t="s">
        <v>162</v>
      </c>
      <c r="X3166">
        <v>3</v>
      </c>
      <c r="Y3166" s="23" t="str">
        <f t="shared" si="697"/>
        <v>Y</v>
      </c>
      <c r="Z3166" s="23">
        <v>100</v>
      </c>
      <c r="AA3166" s="23">
        <f t="shared" si="686"/>
        <v>0</v>
      </c>
      <c r="AB3166" s="23">
        <f t="shared" si="687"/>
        <v>-100</v>
      </c>
      <c r="AC3166" s="23">
        <f t="shared" si="688"/>
        <v>0</v>
      </c>
      <c r="AD3166" s="23">
        <f t="shared" si="689"/>
        <v>-100</v>
      </c>
      <c r="AE3166" s="23">
        <f t="shared" si="690"/>
        <v>0</v>
      </c>
      <c r="AF3166" s="23">
        <f t="shared" si="691"/>
        <v>-100</v>
      </c>
    </row>
    <row r="3167" spans="1:32" x14ac:dyDescent="0.25">
      <c r="A3167" s="6">
        <v>0.71372863675104947</v>
      </c>
      <c r="B3167" s="6">
        <v>0.27688255496937686</v>
      </c>
      <c r="C3167" s="21">
        <f t="shared" si="698"/>
        <v>1.4010927241928823</v>
      </c>
      <c r="D3167" s="22">
        <f t="shared" si="698"/>
        <v>3.6116395997234267</v>
      </c>
      <c r="E3167" s="132">
        <v>3.4836065573770503E-2</v>
      </c>
      <c r="F3167" s="7">
        <f t="shared" si="692"/>
        <v>1.0348360655737705</v>
      </c>
      <c r="G3167" s="7">
        <f t="shared" si="693"/>
        <v>1.3539272265467852</v>
      </c>
      <c r="H3167" s="7">
        <f t="shared" si="694"/>
        <v>3.490059652802044</v>
      </c>
      <c r="I3167">
        <v>1.6</v>
      </c>
      <c r="J3167">
        <v>2.44</v>
      </c>
      <c r="K3167" s="7">
        <f t="shared" si="695"/>
        <v>1.6557377049180328</v>
      </c>
      <c r="L3167" s="7">
        <f t="shared" si="696"/>
        <v>2.5249999999999999</v>
      </c>
      <c r="M3167" s="24">
        <f t="shared" si="699"/>
        <v>0.60396039603960394</v>
      </c>
      <c r="N3167" s="24">
        <f t="shared" si="699"/>
        <v>0.39603960396039606</v>
      </c>
      <c r="O3167" s="23">
        <f t="shared" si="700"/>
        <v>1.181747414948459</v>
      </c>
      <c r="P3167" s="23">
        <f t="shared" si="700"/>
        <v>0.69912845129767665</v>
      </c>
      <c r="Q3167" t="s">
        <v>319</v>
      </c>
      <c r="R3167" t="s">
        <v>384</v>
      </c>
      <c r="S3167" t="s">
        <v>320</v>
      </c>
      <c r="T3167" s="75" t="s">
        <v>162</v>
      </c>
      <c r="U3167" s="75" t="s">
        <v>160</v>
      </c>
      <c r="V3167" s="119" t="s">
        <v>645</v>
      </c>
      <c r="W3167" s="138" t="s">
        <v>178</v>
      </c>
      <c r="X3167">
        <v>4</v>
      </c>
      <c r="Y3167" s="23" t="str">
        <f t="shared" si="697"/>
        <v>Y</v>
      </c>
      <c r="Z3167" s="23">
        <v>100</v>
      </c>
      <c r="AA3167" s="23">
        <f t="shared" si="686"/>
        <v>160</v>
      </c>
      <c r="AB3167" s="23">
        <f t="shared" si="687"/>
        <v>60</v>
      </c>
      <c r="AC3167" s="23">
        <f t="shared" si="688"/>
        <v>160</v>
      </c>
      <c r="AD3167" s="23">
        <f t="shared" si="689"/>
        <v>60</v>
      </c>
      <c r="AE3167" s="23">
        <f t="shared" si="690"/>
        <v>0</v>
      </c>
      <c r="AF3167" s="23">
        <f t="shared" si="691"/>
        <v>-100</v>
      </c>
    </row>
    <row r="3168" spans="1:32" x14ac:dyDescent="0.25">
      <c r="A3168" s="6">
        <v>0.37318175169087647</v>
      </c>
      <c r="B3168" s="6">
        <v>0.62608411745262993</v>
      </c>
      <c r="C3168" s="21">
        <f t="shared" si="698"/>
        <v>2.6796594299400409</v>
      </c>
      <c r="D3168" s="22">
        <f t="shared" si="698"/>
        <v>1.5972294650577219</v>
      </c>
      <c r="E3168" s="132">
        <v>3.9574126155082379E-2</v>
      </c>
      <c r="F3168" s="7">
        <f t="shared" si="692"/>
        <v>1.0395741261550824</v>
      </c>
      <c r="G3168" s="7">
        <f t="shared" si="693"/>
        <v>2.5776511385973957</v>
      </c>
      <c r="H3168" s="7">
        <f t="shared" si="694"/>
        <v>1.5364267202043167</v>
      </c>
      <c r="I3168">
        <v>1.52</v>
      </c>
      <c r="J3168">
        <v>2.62</v>
      </c>
      <c r="K3168" s="7">
        <f t="shared" si="695"/>
        <v>1.5801526717557253</v>
      </c>
      <c r="L3168" s="7">
        <f t="shared" si="696"/>
        <v>2.7236842105263159</v>
      </c>
      <c r="M3168" s="24">
        <f t="shared" si="699"/>
        <v>0.63285024154589364</v>
      </c>
      <c r="N3168" s="24">
        <f t="shared" si="699"/>
        <v>0.36714975845410625</v>
      </c>
      <c r="O3168" s="23">
        <f t="shared" si="700"/>
        <v>0.58968414198482011</v>
      </c>
      <c r="P3168" s="23">
        <f t="shared" si="700"/>
        <v>1.7052554251670318</v>
      </c>
      <c r="Q3168" t="s">
        <v>312</v>
      </c>
      <c r="R3168" t="s">
        <v>361</v>
      </c>
      <c r="S3168" t="s">
        <v>320</v>
      </c>
      <c r="T3168" s="75" t="s">
        <v>151</v>
      </c>
      <c r="U3168" s="75" t="s">
        <v>166</v>
      </c>
      <c r="V3168" s="119" t="s">
        <v>645</v>
      </c>
      <c r="W3168" s="138" t="s">
        <v>164</v>
      </c>
      <c r="X3168">
        <v>4</v>
      </c>
      <c r="Y3168" s="23" t="str">
        <f t="shared" si="697"/>
        <v>Y</v>
      </c>
      <c r="Z3168" s="23">
        <v>100</v>
      </c>
      <c r="AA3168" s="23">
        <f t="shared" si="686"/>
        <v>0</v>
      </c>
      <c r="AB3168" s="23">
        <f t="shared" si="687"/>
        <v>-100</v>
      </c>
      <c r="AC3168" s="23">
        <f t="shared" si="688"/>
        <v>0</v>
      </c>
      <c r="AD3168" s="23">
        <f t="shared" si="689"/>
        <v>-100</v>
      </c>
      <c r="AE3168" s="23">
        <f t="shared" si="690"/>
        <v>0</v>
      </c>
      <c r="AF3168" s="23">
        <f t="shared" si="691"/>
        <v>-100</v>
      </c>
    </row>
    <row r="3169" spans="1:32" x14ac:dyDescent="0.25">
      <c r="A3169" s="6">
        <v>0.47570743663667137</v>
      </c>
      <c r="B3169" s="6">
        <v>0.52215890604690007</v>
      </c>
      <c r="C3169" s="21">
        <f t="shared" si="698"/>
        <v>2.1021323674697245</v>
      </c>
      <c r="D3169" s="22">
        <f t="shared" si="698"/>
        <v>1.9151258140375</v>
      </c>
      <c r="E3169" s="132">
        <v>3.0245246040574214E-2</v>
      </c>
      <c r="F3169" s="7">
        <f t="shared" si="692"/>
        <v>1.0302452460405742</v>
      </c>
      <c r="G3169" s="7">
        <f t="shared" si="693"/>
        <v>2.0404193812576312</v>
      </c>
      <c r="H3169" s="7">
        <f t="shared" si="694"/>
        <v>1.8589028402680701</v>
      </c>
      <c r="I3169">
        <v>1.86</v>
      </c>
      <c r="J3169">
        <v>2.0299999999999998</v>
      </c>
      <c r="K3169" s="7">
        <f t="shared" si="695"/>
        <v>1.9162561576354682</v>
      </c>
      <c r="L3169" s="7">
        <f t="shared" si="696"/>
        <v>2.0913978494623655</v>
      </c>
      <c r="M3169" s="24">
        <f t="shared" si="699"/>
        <v>0.52185089974293053</v>
      </c>
      <c r="N3169" s="24">
        <f t="shared" si="699"/>
        <v>0.47814910025706941</v>
      </c>
      <c r="O3169" s="23">
        <f t="shared" si="700"/>
        <v>0.91157730468800591</v>
      </c>
      <c r="P3169" s="23">
        <f t="shared" si="700"/>
        <v>1.0920420131841082</v>
      </c>
      <c r="Q3169" t="s">
        <v>192</v>
      </c>
      <c r="R3169" t="s">
        <v>327</v>
      </c>
      <c r="S3169" t="s">
        <v>202</v>
      </c>
      <c r="T3169" s="75" t="s">
        <v>155</v>
      </c>
      <c r="U3169" s="75" t="s">
        <v>161</v>
      </c>
      <c r="V3169" s="119" t="s">
        <v>645</v>
      </c>
      <c r="W3169" s="138" t="s">
        <v>151</v>
      </c>
      <c r="X3169">
        <v>2</v>
      </c>
      <c r="Y3169" s="23" t="str">
        <f t="shared" si="697"/>
        <v>N</v>
      </c>
      <c r="Z3169" s="23">
        <v>100</v>
      </c>
      <c r="AA3169" s="23">
        <f t="shared" si="686"/>
        <v>202.99999999999997</v>
      </c>
      <c r="AB3169" s="23">
        <f t="shared" si="687"/>
        <v>102.99999999999997</v>
      </c>
      <c r="AC3169" s="23">
        <f t="shared" si="688"/>
        <v>0</v>
      </c>
      <c r="AD3169" s="23">
        <f t="shared" si="689"/>
        <v>-100</v>
      </c>
      <c r="AE3169" s="23">
        <f t="shared" si="690"/>
        <v>202.99999999999997</v>
      </c>
      <c r="AF3169" s="23">
        <f t="shared" si="691"/>
        <v>102.99999999999997</v>
      </c>
    </row>
    <row r="3170" spans="1:32" x14ac:dyDescent="0.25">
      <c r="A3170" s="6">
        <v>0.21550713402406402</v>
      </c>
      <c r="B3170" s="6">
        <v>0.78443556870627362</v>
      </c>
      <c r="C3170" s="21">
        <f t="shared" si="698"/>
        <v>4.6402176175213654</v>
      </c>
      <c r="D3170" s="22">
        <f t="shared" si="698"/>
        <v>1.2748019593874931</v>
      </c>
      <c r="E3170" s="132">
        <v>3.6686506000585428E-2</v>
      </c>
      <c r="F3170" s="7">
        <f t="shared" si="692"/>
        <v>1.0366865060005854</v>
      </c>
      <c r="G3170" s="7">
        <f t="shared" si="693"/>
        <v>4.4760085046566092</v>
      </c>
      <c r="H3170" s="7">
        <f t="shared" si="694"/>
        <v>1.2296889676952862</v>
      </c>
      <c r="I3170">
        <v>2.77</v>
      </c>
      <c r="J3170">
        <v>1.48</v>
      </c>
      <c r="K3170" s="7">
        <f t="shared" si="695"/>
        <v>2.8716216216216215</v>
      </c>
      <c r="L3170" s="7">
        <f t="shared" si="696"/>
        <v>1.5342960288808665</v>
      </c>
      <c r="M3170" s="24">
        <f t="shared" si="699"/>
        <v>0.34823529411764709</v>
      </c>
      <c r="N3170" s="24">
        <f t="shared" si="699"/>
        <v>0.65176470588235291</v>
      </c>
      <c r="O3170" s="23">
        <f t="shared" si="700"/>
        <v>0.61885494567721089</v>
      </c>
      <c r="P3170" s="23">
        <f t="shared" si="700"/>
        <v>1.2035563779789396</v>
      </c>
      <c r="Q3170" t="s">
        <v>7</v>
      </c>
      <c r="R3170" t="s">
        <v>19</v>
      </c>
      <c r="S3170" t="s">
        <v>139</v>
      </c>
      <c r="T3170" s="75" t="s">
        <v>151</v>
      </c>
      <c r="U3170" s="75" t="s">
        <v>166</v>
      </c>
      <c r="V3170" s="119" t="s">
        <v>645</v>
      </c>
      <c r="W3170" s="138" t="s">
        <v>149</v>
      </c>
      <c r="X3170">
        <v>0</v>
      </c>
      <c r="Y3170" s="23" t="str">
        <f t="shared" si="697"/>
        <v>N</v>
      </c>
      <c r="Z3170" s="23">
        <v>100</v>
      </c>
      <c r="AA3170" s="23">
        <f t="shared" si="686"/>
        <v>148</v>
      </c>
      <c r="AB3170" s="23">
        <f t="shared" si="687"/>
        <v>48</v>
      </c>
      <c r="AC3170" s="23">
        <f t="shared" si="688"/>
        <v>0</v>
      </c>
      <c r="AD3170" s="23">
        <f t="shared" si="689"/>
        <v>-100</v>
      </c>
      <c r="AE3170" s="23">
        <f t="shared" si="690"/>
        <v>148</v>
      </c>
      <c r="AF3170" s="23">
        <f t="shared" si="691"/>
        <v>48</v>
      </c>
    </row>
    <row r="3171" spans="1:32" x14ac:dyDescent="0.25">
      <c r="A3171" s="6">
        <v>0.26232533775671407</v>
      </c>
      <c r="B3171" s="6">
        <v>0.737545244534763</v>
      </c>
      <c r="C3171" s="21">
        <f t="shared" si="698"/>
        <v>3.8120602780941453</v>
      </c>
      <c r="D3171" s="22">
        <f t="shared" si="698"/>
        <v>1.3558490240565393</v>
      </c>
      <c r="E3171" s="132">
        <v>3.9610146195176998E-2</v>
      </c>
      <c r="F3171" s="7">
        <f t="shared" si="692"/>
        <v>1.039610146195177</v>
      </c>
      <c r="G3171" s="7">
        <f t="shared" si="693"/>
        <v>3.6668171160561824</v>
      </c>
      <c r="H3171" s="7">
        <f t="shared" si="694"/>
        <v>1.3041898725390002</v>
      </c>
      <c r="I3171">
        <v>2.65</v>
      </c>
      <c r="J3171">
        <v>1.51</v>
      </c>
      <c r="K3171" s="7">
        <f t="shared" si="695"/>
        <v>2.7549668874172188</v>
      </c>
      <c r="L3171" s="7">
        <f t="shared" si="696"/>
        <v>1.5698113207547173</v>
      </c>
      <c r="M3171" s="24">
        <f t="shared" si="699"/>
        <v>0.36298076923076922</v>
      </c>
      <c r="N3171" s="24">
        <f t="shared" si="699"/>
        <v>0.63701923076923062</v>
      </c>
      <c r="O3171" s="23">
        <f t="shared" si="700"/>
        <v>0.72269761925028519</v>
      </c>
      <c r="P3171" s="23">
        <f t="shared" si="700"/>
        <v>1.1578068744394772</v>
      </c>
      <c r="Q3171" t="s">
        <v>20</v>
      </c>
      <c r="R3171" t="s">
        <v>12</v>
      </c>
      <c r="S3171" t="s">
        <v>139</v>
      </c>
      <c r="T3171" s="75" t="s">
        <v>151</v>
      </c>
      <c r="U3171" s="75" t="s">
        <v>166</v>
      </c>
      <c r="V3171" s="119" t="s">
        <v>645</v>
      </c>
      <c r="W3171" s="138" t="s">
        <v>176</v>
      </c>
      <c r="X3171">
        <v>3</v>
      </c>
      <c r="Y3171" s="23" t="str">
        <f t="shared" si="697"/>
        <v>Y</v>
      </c>
      <c r="Z3171" s="23">
        <v>100</v>
      </c>
      <c r="AA3171" s="23">
        <f t="shared" si="686"/>
        <v>0</v>
      </c>
      <c r="AB3171" s="23">
        <f t="shared" si="687"/>
        <v>-100</v>
      </c>
      <c r="AC3171" s="23">
        <f t="shared" si="688"/>
        <v>0</v>
      </c>
      <c r="AD3171" s="23">
        <f t="shared" si="689"/>
        <v>-100</v>
      </c>
      <c r="AE3171" s="23">
        <f t="shared" si="690"/>
        <v>0</v>
      </c>
      <c r="AF3171" s="23">
        <f t="shared" si="691"/>
        <v>-100</v>
      </c>
    </row>
    <row r="3172" spans="1:32" x14ac:dyDescent="0.25">
      <c r="A3172" s="6">
        <v>0.23363870423204175</v>
      </c>
      <c r="B3172" s="6">
        <v>0.76629626774599702</v>
      </c>
      <c r="C3172" s="21">
        <f t="shared" si="698"/>
        <v>4.2801127633666169</v>
      </c>
      <c r="D3172" s="22">
        <f t="shared" si="698"/>
        <v>1.3049782989827485</v>
      </c>
      <c r="E3172" s="132">
        <v>4.4128285507595955E-2</v>
      </c>
      <c r="F3172" s="7">
        <f t="shared" si="692"/>
        <v>1.044128285507596</v>
      </c>
      <c r="G3172" s="7">
        <f t="shared" si="693"/>
        <v>4.0992211615892282</v>
      </c>
      <c r="H3172" s="7">
        <f t="shared" si="694"/>
        <v>1.2498256364622304</v>
      </c>
      <c r="I3172">
        <v>2.9</v>
      </c>
      <c r="J3172">
        <v>1.43</v>
      </c>
      <c r="K3172" s="7">
        <f t="shared" si="695"/>
        <v>3.0279720279720284</v>
      </c>
      <c r="L3172" s="7">
        <f t="shared" si="696"/>
        <v>1.4931034482758621</v>
      </c>
      <c r="M3172" s="24">
        <f t="shared" si="699"/>
        <v>0.33025404157043875</v>
      </c>
      <c r="N3172" s="24">
        <f t="shared" si="699"/>
        <v>0.66974595842956119</v>
      </c>
      <c r="O3172" s="23">
        <f t="shared" si="700"/>
        <v>0.70745146106625245</v>
      </c>
      <c r="P3172" s="23">
        <f t="shared" si="700"/>
        <v>1.1441595997724714</v>
      </c>
      <c r="Q3172" t="s">
        <v>16</v>
      </c>
      <c r="R3172" t="s">
        <v>35</v>
      </c>
      <c r="S3172" t="s">
        <v>139</v>
      </c>
      <c r="T3172" s="75" t="s">
        <v>151</v>
      </c>
      <c r="U3172" s="75" t="s">
        <v>166</v>
      </c>
      <c r="V3172" s="119" t="s">
        <v>645</v>
      </c>
      <c r="W3172" s="138" t="s">
        <v>155</v>
      </c>
      <c r="X3172">
        <v>3</v>
      </c>
      <c r="Y3172" s="23" t="str">
        <f t="shared" si="697"/>
        <v>Y</v>
      </c>
      <c r="Z3172" s="23">
        <v>100</v>
      </c>
      <c r="AA3172" s="23">
        <f t="shared" si="686"/>
        <v>0</v>
      </c>
      <c r="AB3172" s="23">
        <f t="shared" si="687"/>
        <v>-100</v>
      </c>
      <c r="AC3172" s="23">
        <f t="shared" si="688"/>
        <v>0</v>
      </c>
      <c r="AD3172" s="23">
        <f t="shared" si="689"/>
        <v>-100</v>
      </c>
      <c r="AE3172" s="23">
        <f t="shared" si="690"/>
        <v>0</v>
      </c>
      <c r="AF3172" s="23">
        <f t="shared" si="691"/>
        <v>-100</v>
      </c>
    </row>
    <row r="3173" spans="1:32" x14ac:dyDescent="0.25">
      <c r="A3173" s="6">
        <v>0.4510067140906463</v>
      </c>
      <c r="B3173" s="6">
        <v>0.54678730926100982</v>
      </c>
      <c r="C3173" s="21">
        <f t="shared" si="698"/>
        <v>2.2172618915802071</v>
      </c>
      <c r="D3173" s="22">
        <f t="shared" si="698"/>
        <v>1.8288646847921781</v>
      </c>
      <c r="E3173" s="132">
        <v>3.7715971344289834E-2</v>
      </c>
      <c r="F3173" s="7">
        <f t="shared" si="692"/>
        <v>1.0377159713442898</v>
      </c>
      <c r="G3173" s="7">
        <f t="shared" si="693"/>
        <v>2.1366751142009468</v>
      </c>
      <c r="H3173" s="7">
        <f t="shared" si="694"/>
        <v>1.7623942728982087</v>
      </c>
      <c r="I3173">
        <v>2.2599999999999998</v>
      </c>
      <c r="J3173">
        <v>1.68</v>
      </c>
      <c r="K3173" s="7">
        <f t="shared" si="695"/>
        <v>2.3452380952380949</v>
      </c>
      <c r="L3173" s="7">
        <f t="shared" si="696"/>
        <v>1.7433628318584069</v>
      </c>
      <c r="M3173" s="24">
        <f t="shared" si="699"/>
        <v>0.42639593908629447</v>
      </c>
      <c r="N3173" s="24">
        <f t="shared" si="699"/>
        <v>0.57360406091370564</v>
      </c>
      <c r="O3173" s="23">
        <f t="shared" si="700"/>
        <v>1.0577181270935394</v>
      </c>
      <c r="P3173" s="23">
        <f t="shared" si="700"/>
        <v>0.95324867189751261</v>
      </c>
      <c r="Q3173" t="s">
        <v>11</v>
      </c>
      <c r="R3173" t="s">
        <v>84</v>
      </c>
      <c r="S3173" t="s">
        <v>139</v>
      </c>
      <c r="T3173" s="75" t="s">
        <v>162</v>
      </c>
      <c r="U3173" s="75" t="s">
        <v>160</v>
      </c>
      <c r="V3173" s="119" t="s">
        <v>645</v>
      </c>
      <c r="W3173" s="138" t="s">
        <v>168</v>
      </c>
      <c r="X3173">
        <v>5</v>
      </c>
      <c r="Y3173" s="23" t="str">
        <f t="shared" si="697"/>
        <v>Y</v>
      </c>
      <c r="Z3173" s="23">
        <v>100</v>
      </c>
      <c r="AA3173" s="23">
        <f t="shared" si="686"/>
        <v>225.99999999999997</v>
      </c>
      <c r="AB3173" s="23">
        <f t="shared" si="687"/>
        <v>125.99999999999997</v>
      </c>
      <c r="AC3173" s="23">
        <f t="shared" si="688"/>
        <v>0</v>
      </c>
      <c r="AD3173" s="23">
        <f t="shared" si="689"/>
        <v>-100</v>
      </c>
      <c r="AE3173" s="23">
        <f t="shared" si="690"/>
        <v>0</v>
      </c>
      <c r="AF3173" s="23">
        <f t="shared" si="691"/>
        <v>-100</v>
      </c>
    </row>
    <row r="3174" spans="1:32" x14ac:dyDescent="0.25">
      <c r="A3174" s="6">
        <v>0.47141331046900492</v>
      </c>
      <c r="B3174" s="6">
        <v>0.52624107204792125</v>
      </c>
      <c r="C3174" s="21">
        <f t="shared" si="698"/>
        <v>2.1212807907462539</v>
      </c>
      <c r="D3174" s="22">
        <f t="shared" si="698"/>
        <v>1.9002697682041372</v>
      </c>
      <c r="E3174" s="132">
        <v>4.0168481610848517E-2</v>
      </c>
      <c r="F3174" s="7">
        <f t="shared" si="692"/>
        <v>1.0401684816108485</v>
      </c>
      <c r="G3174" s="7">
        <f t="shared" si="693"/>
        <v>2.0393626881110158</v>
      </c>
      <c r="H3174" s="7">
        <f t="shared" si="694"/>
        <v>1.8268865109826244</v>
      </c>
      <c r="I3174">
        <v>2.48</v>
      </c>
      <c r="J3174">
        <v>1.57</v>
      </c>
      <c r="K3174" s="7">
        <f t="shared" si="695"/>
        <v>2.5796178343949041</v>
      </c>
      <c r="L3174" s="7">
        <f t="shared" si="696"/>
        <v>1.6330645161290323</v>
      </c>
      <c r="M3174" s="24">
        <f t="shared" si="699"/>
        <v>0.3876543209876544</v>
      </c>
      <c r="N3174" s="24">
        <f t="shared" si="699"/>
        <v>0.61234567901234571</v>
      </c>
      <c r="O3174" s="23">
        <f t="shared" si="700"/>
        <v>1.2160661830569872</v>
      </c>
      <c r="P3174" s="23">
        <f t="shared" si="700"/>
        <v>0.85938562169116173</v>
      </c>
      <c r="Q3174" t="s">
        <v>33</v>
      </c>
      <c r="R3174" t="s">
        <v>520</v>
      </c>
      <c r="S3174" t="s">
        <v>139</v>
      </c>
      <c r="T3174" s="75" t="s">
        <v>162</v>
      </c>
      <c r="U3174" s="75" t="s">
        <v>160</v>
      </c>
      <c r="V3174" s="119" t="s">
        <v>645</v>
      </c>
      <c r="W3174" s="138" t="s">
        <v>154</v>
      </c>
      <c r="X3174">
        <v>1</v>
      </c>
      <c r="Y3174" s="23" t="str">
        <f t="shared" si="697"/>
        <v>N</v>
      </c>
      <c r="Z3174" s="23">
        <v>100</v>
      </c>
      <c r="AA3174" s="23">
        <f t="shared" si="686"/>
        <v>0</v>
      </c>
      <c r="AB3174" s="23">
        <f t="shared" si="687"/>
        <v>-100</v>
      </c>
      <c r="AC3174" s="23">
        <f t="shared" si="688"/>
        <v>0</v>
      </c>
      <c r="AD3174" s="23">
        <f t="shared" si="689"/>
        <v>-100</v>
      </c>
      <c r="AE3174" s="23">
        <f t="shared" si="690"/>
        <v>157</v>
      </c>
      <c r="AF3174" s="23">
        <f t="shared" si="691"/>
        <v>57</v>
      </c>
    </row>
    <row r="3175" spans="1:32" x14ac:dyDescent="0.25">
      <c r="A3175" s="6">
        <v>0.15830191543047478</v>
      </c>
      <c r="B3175" s="6">
        <v>0.84164869457077407</v>
      </c>
      <c r="C3175" s="21">
        <f t="shared" si="698"/>
        <v>6.317042957317808</v>
      </c>
      <c r="D3175" s="22">
        <f t="shared" si="698"/>
        <v>1.1881441823063508</v>
      </c>
      <c r="E3175" s="132">
        <v>3.8191505253199143E-2</v>
      </c>
      <c r="F3175" s="7">
        <f t="shared" si="692"/>
        <v>1.0381915052531991</v>
      </c>
      <c r="G3175" s="7">
        <f t="shared" si="693"/>
        <v>6.0846606096793066</v>
      </c>
      <c r="H3175" s="7">
        <f t="shared" si="694"/>
        <v>1.1444364322905729</v>
      </c>
      <c r="I3175">
        <v>2.66</v>
      </c>
      <c r="J3175">
        <v>1.51</v>
      </c>
      <c r="K3175" s="7">
        <f t="shared" si="695"/>
        <v>2.76158940397351</v>
      </c>
      <c r="L3175" s="7">
        <f t="shared" si="696"/>
        <v>1.5676691729323307</v>
      </c>
      <c r="M3175" s="24">
        <f t="shared" si="699"/>
        <v>0.36211031175059949</v>
      </c>
      <c r="N3175" s="24">
        <f t="shared" si="699"/>
        <v>0.63788968824940051</v>
      </c>
      <c r="O3175" s="23">
        <f t="shared" si="700"/>
        <v>0.43716489228150984</v>
      </c>
      <c r="P3175" s="23">
        <f t="shared" si="700"/>
        <v>1.3194267129173414</v>
      </c>
      <c r="Q3175" t="s">
        <v>521</v>
      </c>
      <c r="R3175" t="s">
        <v>8</v>
      </c>
      <c r="S3175" t="s">
        <v>139</v>
      </c>
      <c r="T3175" s="75" t="s">
        <v>154</v>
      </c>
      <c r="U3175" s="75" t="s">
        <v>160</v>
      </c>
      <c r="V3175" s="119" t="s">
        <v>645</v>
      </c>
      <c r="W3175" s="138" t="s">
        <v>162</v>
      </c>
      <c r="X3175">
        <v>3</v>
      </c>
      <c r="Y3175" s="23" t="str">
        <f t="shared" si="697"/>
        <v>Y</v>
      </c>
      <c r="Z3175" s="23">
        <v>100</v>
      </c>
      <c r="AA3175" s="23">
        <f t="shared" si="686"/>
        <v>0</v>
      </c>
      <c r="AB3175" s="23">
        <f t="shared" si="687"/>
        <v>-100</v>
      </c>
      <c r="AC3175" s="23">
        <f t="shared" si="688"/>
        <v>0</v>
      </c>
      <c r="AD3175" s="23">
        <f t="shared" si="689"/>
        <v>-100</v>
      </c>
      <c r="AE3175" s="23">
        <f t="shared" si="690"/>
        <v>0</v>
      </c>
      <c r="AF3175" s="23">
        <f t="shared" si="691"/>
        <v>-100</v>
      </c>
    </row>
    <row r="3176" spans="1:32" x14ac:dyDescent="0.25">
      <c r="A3176" s="6">
        <v>0.33583642017225279</v>
      </c>
      <c r="B3176" s="6">
        <v>0.66396820388508304</v>
      </c>
      <c r="C3176" s="21">
        <f t="shared" si="698"/>
        <v>2.9776401245793807</v>
      </c>
      <c r="D3176" s="22">
        <f t="shared" si="698"/>
        <v>1.5060962168801022</v>
      </c>
      <c r="E3176" s="132">
        <v>3.9432015527633091E-2</v>
      </c>
      <c r="F3176" s="7">
        <f t="shared" si="692"/>
        <v>1.0394320155276331</v>
      </c>
      <c r="G3176" s="7">
        <f t="shared" si="693"/>
        <v>2.8646800176420202</v>
      </c>
      <c r="H3176" s="7">
        <f t="shared" si="694"/>
        <v>1.4489607731733976</v>
      </c>
      <c r="I3176">
        <v>2.5099999999999998</v>
      </c>
      <c r="J3176">
        <v>1.56</v>
      </c>
      <c r="K3176" s="7">
        <f t="shared" si="695"/>
        <v>2.608974358974359</v>
      </c>
      <c r="L3176" s="7">
        <f t="shared" si="696"/>
        <v>1.6215139442231077</v>
      </c>
      <c r="M3176" s="24">
        <f t="shared" si="699"/>
        <v>0.3832923832923833</v>
      </c>
      <c r="N3176" s="24">
        <f t="shared" si="699"/>
        <v>0.61670761670761665</v>
      </c>
      <c r="O3176" s="23">
        <f t="shared" si="700"/>
        <v>0.87618860903914664</v>
      </c>
      <c r="P3176" s="23">
        <f t="shared" si="700"/>
        <v>1.0766337011204337</v>
      </c>
      <c r="Q3176" t="s">
        <v>14</v>
      </c>
      <c r="R3176" t="s">
        <v>89</v>
      </c>
      <c r="S3176" t="s">
        <v>139</v>
      </c>
      <c r="T3176" s="75" t="s">
        <v>151</v>
      </c>
      <c r="U3176" s="75" t="s">
        <v>166</v>
      </c>
      <c r="V3176" s="119" t="s">
        <v>645</v>
      </c>
      <c r="W3176" s="138" t="s">
        <v>154</v>
      </c>
      <c r="X3176">
        <v>1</v>
      </c>
      <c r="Y3176" s="23" t="str">
        <f t="shared" si="697"/>
        <v>N</v>
      </c>
      <c r="Z3176" s="23">
        <v>100</v>
      </c>
      <c r="AA3176" s="23">
        <f t="shared" si="686"/>
        <v>156</v>
      </c>
      <c r="AB3176" s="23">
        <f t="shared" si="687"/>
        <v>56</v>
      </c>
      <c r="AC3176" s="23">
        <f t="shared" si="688"/>
        <v>0</v>
      </c>
      <c r="AD3176" s="23">
        <f t="shared" si="689"/>
        <v>-100</v>
      </c>
      <c r="AE3176" s="23">
        <f t="shared" si="690"/>
        <v>156</v>
      </c>
      <c r="AF3176" s="23">
        <f t="shared" si="691"/>
        <v>56</v>
      </c>
    </row>
    <row r="3177" spans="1:32" x14ac:dyDescent="0.25">
      <c r="A3177" s="6">
        <v>0.16536216123240871</v>
      </c>
      <c r="B3177" s="6">
        <v>0.83455041041707156</v>
      </c>
      <c r="C3177" s="21">
        <f t="shared" si="698"/>
        <v>6.0473326699845629</v>
      </c>
      <c r="D3177" s="22">
        <f t="shared" si="698"/>
        <v>1.1982499649125378</v>
      </c>
      <c r="E3177" s="132">
        <v>3.678349083513166E-2</v>
      </c>
      <c r="F3177" s="7">
        <f t="shared" si="692"/>
        <v>1.0367834908351317</v>
      </c>
      <c r="G3177" s="7">
        <f t="shared" si="693"/>
        <v>5.832782565927455</v>
      </c>
      <c r="H3177" s="7">
        <f t="shared" si="694"/>
        <v>1.1557378907985354</v>
      </c>
      <c r="I3177">
        <v>2.67</v>
      </c>
      <c r="J3177">
        <v>1.51</v>
      </c>
      <c r="K3177" s="7">
        <f t="shared" si="695"/>
        <v>2.7682119205298013</v>
      </c>
      <c r="L3177" s="7">
        <f t="shared" si="696"/>
        <v>1.5655430711610487</v>
      </c>
      <c r="M3177" s="24">
        <f t="shared" si="699"/>
        <v>0.36124401913875598</v>
      </c>
      <c r="N3177" s="24">
        <f t="shared" si="699"/>
        <v>0.63875598086124397</v>
      </c>
      <c r="O3177" s="23">
        <f t="shared" si="700"/>
        <v>0.45775750592812481</v>
      </c>
      <c r="P3177" s="23">
        <f t="shared" si="700"/>
        <v>1.3065246125630561</v>
      </c>
      <c r="Q3177" t="s">
        <v>15</v>
      </c>
      <c r="R3177" t="s">
        <v>10</v>
      </c>
      <c r="S3177" t="s">
        <v>139</v>
      </c>
      <c r="T3177" s="75" t="s">
        <v>154</v>
      </c>
      <c r="U3177" s="75" t="s">
        <v>160</v>
      </c>
      <c r="V3177" s="119" t="s">
        <v>645</v>
      </c>
      <c r="W3177" s="138" t="s">
        <v>162</v>
      </c>
      <c r="X3177">
        <v>3</v>
      </c>
      <c r="Y3177" s="23" t="str">
        <f t="shared" si="697"/>
        <v>Y</v>
      </c>
      <c r="Z3177" s="23">
        <v>100</v>
      </c>
      <c r="AA3177" s="23">
        <f t="shared" si="686"/>
        <v>0</v>
      </c>
      <c r="AB3177" s="23">
        <f t="shared" si="687"/>
        <v>-100</v>
      </c>
      <c r="AC3177" s="23">
        <f t="shared" si="688"/>
        <v>0</v>
      </c>
      <c r="AD3177" s="23">
        <f t="shared" si="689"/>
        <v>-100</v>
      </c>
      <c r="AE3177" s="23">
        <f t="shared" si="690"/>
        <v>0</v>
      </c>
      <c r="AF3177" s="23">
        <f t="shared" si="691"/>
        <v>-100</v>
      </c>
    </row>
    <row r="3178" spans="1:32" x14ac:dyDescent="0.25">
      <c r="A3178" s="6">
        <v>0.44406376630924721</v>
      </c>
      <c r="B3178" s="6">
        <v>0.55426894676822236</v>
      </c>
      <c r="C3178" s="21">
        <f t="shared" si="698"/>
        <v>2.2519288351565194</v>
      </c>
      <c r="D3178" s="22">
        <f t="shared" si="698"/>
        <v>1.8041782889528686</v>
      </c>
      <c r="E3178" s="132">
        <v>3.1504065040650397E-2</v>
      </c>
      <c r="F3178" s="7">
        <f t="shared" si="692"/>
        <v>1.0315040650406504</v>
      </c>
      <c r="G3178" s="7">
        <f t="shared" si="693"/>
        <v>2.183150713097552</v>
      </c>
      <c r="H3178" s="7">
        <f t="shared" si="694"/>
        <v>1.7490753067286924</v>
      </c>
      <c r="I3178">
        <v>2.46</v>
      </c>
      <c r="J3178">
        <v>1.6</v>
      </c>
      <c r="K3178" s="7">
        <f t="shared" si="695"/>
        <v>2.5375000000000001</v>
      </c>
      <c r="L3178" s="7">
        <f t="shared" si="696"/>
        <v>1.6504065040650406</v>
      </c>
      <c r="M3178" s="24">
        <f t="shared" si="699"/>
        <v>0.39408866995073888</v>
      </c>
      <c r="N3178" s="24">
        <f t="shared" si="699"/>
        <v>0.60591133004926112</v>
      </c>
      <c r="O3178" s="23">
        <f t="shared" si="700"/>
        <v>1.1268118070097148</v>
      </c>
      <c r="P3178" s="23">
        <f t="shared" si="700"/>
        <v>0.91476907474755398</v>
      </c>
      <c r="Q3178" t="s">
        <v>555</v>
      </c>
      <c r="R3178" t="s">
        <v>49</v>
      </c>
      <c r="S3178" t="s">
        <v>141</v>
      </c>
      <c r="T3178" s="75" t="s">
        <v>162</v>
      </c>
      <c r="U3178" s="75" t="s">
        <v>160</v>
      </c>
      <c r="V3178" s="119" t="s">
        <v>645</v>
      </c>
      <c r="W3178" s="138" t="s">
        <v>154</v>
      </c>
      <c r="X3178">
        <v>1</v>
      </c>
      <c r="Y3178" s="23" t="str">
        <f t="shared" si="697"/>
        <v>N</v>
      </c>
      <c r="Z3178" s="23">
        <v>100</v>
      </c>
      <c r="AA3178" s="23">
        <f t="shared" si="686"/>
        <v>0</v>
      </c>
      <c r="AB3178" s="23">
        <f t="shared" si="687"/>
        <v>-100</v>
      </c>
      <c r="AC3178" s="23">
        <f t="shared" si="688"/>
        <v>0</v>
      </c>
      <c r="AD3178" s="23">
        <f t="shared" si="689"/>
        <v>-100</v>
      </c>
      <c r="AE3178" s="23">
        <f t="shared" si="690"/>
        <v>160</v>
      </c>
      <c r="AF3178" s="23">
        <f t="shared" si="691"/>
        <v>60</v>
      </c>
    </row>
    <row r="3179" spans="1:32" x14ac:dyDescent="0.25">
      <c r="A3179" s="6">
        <v>0.20193451876197965</v>
      </c>
      <c r="B3179" s="6">
        <v>0.7976054023244139</v>
      </c>
      <c r="C3179" s="21">
        <f t="shared" si="698"/>
        <v>4.9521003448583283</v>
      </c>
      <c r="D3179" s="22">
        <f t="shared" si="698"/>
        <v>1.2537527919015587</v>
      </c>
      <c r="E3179" s="132">
        <v>3.383458646616555E-2</v>
      </c>
      <c r="F3179" s="7">
        <f t="shared" si="692"/>
        <v>1.0338345864661656</v>
      </c>
      <c r="G3179" s="7">
        <f t="shared" si="693"/>
        <v>4.790031606299328</v>
      </c>
      <c r="H3179" s="7">
        <f t="shared" si="694"/>
        <v>1.2127208823484166</v>
      </c>
      <c r="I3179">
        <v>2.2799999999999998</v>
      </c>
      <c r="J3179">
        <v>1.68</v>
      </c>
      <c r="K3179" s="7">
        <f t="shared" si="695"/>
        <v>2.3571428571428572</v>
      </c>
      <c r="L3179" s="7">
        <f t="shared" si="696"/>
        <v>1.736842105263158</v>
      </c>
      <c r="M3179" s="24">
        <f t="shared" si="699"/>
        <v>0.42424242424242425</v>
      </c>
      <c r="N3179" s="24">
        <f t="shared" si="699"/>
        <v>0.57575757575757569</v>
      </c>
      <c r="O3179" s="23">
        <f t="shared" si="700"/>
        <v>0.4759885085103806</v>
      </c>
      <c r="P3179" s="23">
        <f t="shared" si="700"/>
        <v>1.3853146461424035</v>
      </c>
      <c r="Q3179" t="s">
        <v>416</v>
      </c>
      <c r="R3179" t="s">
        <v>413</v>
      </c>
      <c r="S3179" t="s">
        <v>409</v>
      </c>
      <c r="T3179" s="75" t="s">
        <v>154</v>
      </c>
      <c r="U3179" s="75" t="s">
        <v>160</v>
      </c>
      <c r="V3179" s="119" t="s">
        <v>645</v>
      </c>
      <c r="W3179" s="138" t="s">
        <v>151</v>
      </c>
      <c r="X3179">
        <v>2</v>
      </c>
      <c r="Y3179" s="23" t="str">
        <f t="shared" si="697"/>
        <v>N</v>
      </c>
      <c r="Z3179" s="23">
        <v>100</v>
      </c>
      <c r="AA3179" s="23">
        <f t="shared" si="686"/>
        <v>168</v>
      </c>
      <c r="AB3179" s="23">
        <f t="shared" si="687"/>
        <v>68</v>
      </c>
      <c r="AC3179" s="23">
        <f t="shared" si="688"/>
        <v>0</v>
      </c>
      <c r="AD3179" s="23">
        <f t="shared" si="689"/>
        <v>-100</v>
      </c>
      <c r="AE3179" s="23">
        <f t="shared" si="690"/>
        <v>168</v>
      </c>
      <c r="AF3179" s="23">
        <f t="shared" si="691"/>
        <v>68</v>
      </c>
    </row>
    <row r="3180" spans="1:32" x14ac:dyDescent="0.25">
      <c r="A3180" s="6">
        <v>0.12448921633821212</v>
      </c>
      <c r="B3180" s="6">
        <v>0.8754848107271096</v>
      </c>
      <c r="C3180" s="21">
        <f t="shared" si="698"/>
        <v>8.0328242832150334</v>
      </c>
      <c r="D3180" s="22">
        <f t="shared" si="698"/>
        <v>1.1422242713377035</v>
      </c>
      <c r="E3180" s="132">
        <v>2.9100529100529293E-2</v>
      </c>
      <c r="F3180" s="7">
        <f t="shared" si="692"/>
        <v>1.0291005291005293</v>
      </c>
      <c r="G3180" s="7">
        <f t="shared" si="693"/>
        <v>7.8056750104248893</v>
      </c>
      <c r="H3180" s="7">
        <f t="shared" si="694"/>
        <v>1.1099248703487195</v>
      </c>
      <c r="I3180">
        <v>2</v>
      </c>
      <c r="J3180">
        <v>1.89</v>
      </c>
      <c r="K3180" s="7">
        <f t="shared" si="695"/>
        <v>2.0582010582010586</v>
      </c>
      <c r="L3180" s="7">
        <f t="shared" si="696"/>
        <v>1.9450000000000003</v>
      </c>
      <c r="M3180" s="24">
        <f t="shared" si="699"/>
        <v>0.48586118251928012</v>
      </c>
      <c r="N3180" s="24">
        <f t="shared" si="699"/>
        <v>0.51413881748071977</v>
      </c>
      <c r="O3180" s="23">
        <f t="shared" si="700"/>
        <v>0.25622383680192873</v>
      </c>
      <c r="P3180" s="23">
        <f t="shared" si="700"/>
        <v>1.7028179568642283</v>
      </c>
      <c r="Q3180" t="s">
        <v>299</v>
      </c>
      <c r="R3180" t="s">
        <v>303</v>
      </c>
      <c r="S3180" t="s">
        <v>142</v>
      </c>
      <c r="T3180" s="75" t="s">
        <v>152</v>
      </c>
      <c r="U3180" s="75" t="s">
        <v>161</v>
      </c>
      <c r="V3180" s="119" t="s">
        <v>645</v>
      </c>
      <c r="W3180" s="138" t="s">
        <v>163</v>
      </c>
      <c r="X3180">
        <v>3</v>
      </c>
      <c r="Y3180" s="23" t="str">
        <f t="shared" si="697"/>
        <v>Y</v>
      </c>
      <c r="Z3180" s="23">
        <v>100</v>
      </c>
      <c r="AA3180" s="23">
        <f t="shared" si="686"/>
        <v>0</v>
      </c>
      <c r="AB3180" s="23">
        <f t="shared" si="687"/>
        <v>-100</v>
      </c>
      <c r="AC3180" s="23">
        <f t="shared" si="688"/>
        <v>0</v>
      </c>
      <c r="AD3180" s="23">
        <f t="shared" si="689"/>
        <v>-100</v>
      </c>
      <c r="AE3180" s="23">
        <f t="shared" si="690"/>
        <v>0</v>
      </c>
      <c r="AF3180" s="23">
        <f t="shared" si="691"/>
        <v>-100</v>
      </c>
    </row>
    <row r="3181" spans="1:32" x14ac:dyDescent="0.25">
      <c r="A3181" s="6">
        <v>0.7027898646110039</v>
      </c>
      <c r="B3181" s="6">
        <v>0.27933864539841491</v>
      </c>
      <c r="C3181" s="21">
        <f t="shared" si="698"/>
        <v>1.4229004292108036</v>
      </c>
      <c r="D3181" s="22">
        <f t="shared" si="698"/>
        <v>3.5798841888623065</v>
      </c>
      <c r="E3181" s="132">
        <v>2.861071447458885E-2</v>
      </c>
      <c r="F3181" s="7">
        <f t="shared" si="692"/>
        <v>1.0286107144745888</v>
      </c>
      <c r="G3181" s="7">
        <f t="shared" si="693"/>
        <v>1.3833225817967654</v>
      </c>
      <c r="H3181" s="7">
        <f t="shared" si="694"/>
        <v>3.4803100322466505</v>
      </c>
      <c r="I3181">
        <v>1.98</v>
      </c>
      <c r="J3181">
        <v>1.91</v>
      </c>
      <c r="K3181" s="7">
        <f t="shared" si="695"/>
        <v>2.0366492146596857</v>
      </c>
      <c r="L3181" s="7">
        <f t="shared" si="696"/>
        <v>1.9646464646464645</v>
      </c>
      <c r="M3181" s="24">
        <f t="shared" si="699"/>
        <v>0.49100257069408743</v>
      </c>
      <c r="N3181" s="24">
        <f t="shared" si="699"/>
        <v>0.50899742930591263</v>
      </c>
      <c r="O3181" s="23">
        <f t="shared" si="700"/>
        <v>1.4313364258307879</v>
      </c>
      <c r="P3181" s="23">
        <f t="shared" si="700"/>
        <v>0.54880168212112823</v>
      </c>
      <c r="Q3181" t="s">
        <v>298</v>
      </c>
      <c r="R3181" t="s">
        <v>295</v>
      </c>
      <c r="S3181" t="s">
        <v>142</v>
      </c>
      <c r="T3181" s="75" t="s">
        <v>178</v>
      </c>
      <c r="U3181" s="75" t="s">
        <v>161</v>
      </c>
      <c r="V3181" s="119" t="s">
        <v>645</v>
      </c>
      <c r="W3181" s="138" t="s">
        <v>178</v>
      </c>
      <c r="X3181">
        <v>4</v>
      </c>
      <c r="Y3181" s="23" t="str">
        <f t="shared" si="697"/>
        <v>Y</v>
      </c>
      <c r="Z3181" s="23">
        <v>100</v>
      </c>
      <c r="AA3181" s="23">
        <f t="shared" si="686"/>
        <v>198</v>
      </c>
      <c r="AB3181" s="23">
        <f t="shared" si="687"/>
        <v>98</v>
      </c>
      <c r="AC3181" s="23">
        <f t="shared" si="688"/>
        <v>198</v>
      </c>
      <c r="AD3181" s="23">
        <f t="shared" si="689"/>
        <v>98</v>
      </c>
      <c r="AE3181" s="23">
        <f t="shared" si="690"/>
        <v>0</v>
      </c>
      <c r="AF3181" s="23">
        <f t="shared" si="691"/>
        <v>-100</v>
      </c>
    </row>
    <row r="3182" spans="1:32" x14ac:dyDescent="0.25">
      <c r="A3182" s="6">
        <v>0.34516434600023793</v>
      </c>
      <c r="B3182" s="6">
        <v>0.65266784019313073</v>
      </c>
      <c r="C3182" s="21">
        <f t="shared" si="698"/>
        <v>2.8971706133266459</v>
      </c>
      <c r="D3182" s="22">
        <f t="shared" si="698"/>
        <v>1.5321729345574777</v>
      </c>
      <c r="E3182" s="132">
        <v>4.676771602539187E-2</v>
      </c>
      <c r="F3182" s="7">
        <f t="shared" si="692"/>
        <v>1.0467677160253919</v>
      </c>
      <c r="G3182" s="7">
        <f t="shared" si="693"/>
        <v>2.767730193597572</v>
      </c>
      <c r="H3182" s="7">
        <f t="shared" si="694"/>
        <v>1.4637181784466795</v>
      </c>
      <c r="I3182">
        <v>2.4900000000000002</v>
      </c>
      <c r="J3182">
        <v>1.55</v>
      </c>
      <c r="K3182" s="7">
        <f t="shared" si="695"/>
        <v>2.6064516129032258</v>
      </c>
      <c r="L3182" s="7">
        <f t="shared" si="696"/>
        <v>1.6224899598393574</v>
      </c>
      <c r="M3182" s="24">
        <f t="shared" si="699"/>
        <v>0.38366336633663367</v>
      </c>
      <c r="N3182" s="24">
        <f t="shared" si="699"/>
        <v>0.61633663366336633</v>
      </c>
      <c r="O3182" s="23">
        <f t="shared" si="700"/>
        <v>0.8996541663490073</v>
      </c>
      <c r="P3182" s="23">
        <f t="shared" si="700"/>
        <v>1.0589470178233928</v>
      </c>
      <c r="Q3182" t="s">
        <v>269</v>
      </c>
      <c r="R3182" t="s">
        <v>110</v>
      </c>
      <c r="S3182" t="s">
        <v>262</v>
      </c>
      <c r="T3182" s="75" t="s">
        <v>153</v>
      </c>
      <c r="U3182" s="75" t="s">
        <v>161</v>
      </c>
      <c r="V3182" s="119" t="s">
        <v>645</v>
      </c>
      <c r="W3182" s="138" t="s">
        <v>154</v>
      </c>
      <c r="X3182">
        <v>1</v>
      </c>
      <c r="Y3182" s="23" t="str">
        <f t="shared" si="697"/>
        <v>N</v>
      </c>
      <c r="Z3182" s="23">
        <v>100</v>
      </c>
      <c r="AA3182" s="23">
        <f t="shared" si="686"/>
        <v>155</v>
      </c>
      <c r="AB3182" s="23">
        <f t="shared" si="687"/>
        <v>55</v>
      </c>
      <c r="AC3182" s="23">
        <f t="shared" si="688"/>
        <v>0</v>
      </c>
      <c r="AD3182" s="23">
        <f t="shared" si="689"/>
        <v>-100</v>
      </c>
      <c r="AE3182" s="23">
        <f t="shared" si="690"/>
        <v>155</v>
      </c>
      <c r="AF3182" s="23">
        <f t="shared" si="691"/>
        <v>55</v>
      </c>
    </row>
    <row r="3183" spans="1:32" x14ac:dyDescent="0.25">
      <c r="A3183" s="6">
        <v>0.49317586546745795</v>
      </c>
      <c r="B3183" s="6">
        <v>0.5057313006535501</v>
      </c>
      <c r="C3183" s="21">
        <f t="shared" si="698"/>
        <v>2.0276742436537272</v>
      </c>
      <c r="D3183" s="22">
        <f t="shared" si="698"/>
        <v>1.9773346018087328</v>
      </c>
      <c r="E3183" s="132">
        <v>4.8960650245764237E-2</v>
      </c>
      <c r="F3183" s="7">
        <f t="shared" si="692"/>
        <v>1.0489606502457642</v>
      </c>
      <c r="G3183" s="7">
        <f t="shared" si="693"/>
        <v>1.9330317521240259</v>
      </c>
      <c r="H3183" s="7">
        <f t="shared" si="694"/>
        <v>1.8850417328290217</v>
      </c>
      <c r="I3183">
        <v>1.83</v>
      </c>
      <c r="J3183">
        <v>1.99</v>
      </c>
      <c r="K3183" s="7">
        <f t="shared" si="695"/>
        <v>1.9195979899497486</v>
      </c>
      <c r="L3183" s="7">
        <f t="shared" si="696"/>
        <v>2.0874316939890707</v>
      </c>
      <c r="M3183" s="24">
        <f t="shared" si="699"/>
        <v>0.52094240837696337</v>
      </c>
      <c r="N3183" s="24">
        <f t="shared" si="699"/>
        <v>0.47905759162303674</v>
      </c>
      <c r="O3183" s="23">
        <f t="shared" si="700"/>
        <v>0.94669940004305986</v>
      </c>
      <c r="P3183" s="23">
        <f t="shared" si="700"/>
        <v>1.0556795456265362</v>
      </c>
      <c r="Q3183" t="s">
        <v>343</v>
      </c>
      <c r="R3183" t="s">
        <v>63</v>
      </c>
      <c r="S3183" t="s">
        <v>145</v>
      </c>
      <c r="T3183" s="75" t="s">
        <v>151</v>
      </c>
      <c r="U3183" s="75" t="s">
        <v>166</v>
      </c>
      <c r="V3183" s="119" t="s">
        <v>645</v>
      </c>
      <c r="W3183" s="138" t="s">
        <v>152</v>
      </c>
      <c r="X3183">
        <v>1</v>
      </c>
      <c r="Y3183" s="23" t="str">
        <f t="shared" si="697"/>
        <v>N</v>
      </c>
      <c r="Z3183" s="23">
        <v>100</v>
      </c>
      <c r="AA3183" s="23">
        <f t="shared" si="686"/>
        <v>199</v>
      </c>
      <c r="AB3183" s="23">
        <f t="shared" si="687"/>
        <v>99</v>
      </c>
      <c r="AC3183" s="23">
        <f t="shared" si="688"/>
        <v>0</v>
      </c>
      <c r="AD3183" s="23">
        <f t="shared" si="689"/>
        <v>-100</v>
      </c>
      <c r="AE3183" s="23">
        <f t="shared" si="690"/>
        <v>199</v>
      </c>
      <c r="AF3183" s="23">
        <f t="shared" si="691"/>
        <v>99</v>
      </c>
    </row>
    <row r="3184" spans="1:32" x14ac:dyDescent="0.25">
      <c r="A3184" s="6">
        <v>0.24821817486619926</v>
      </c>
      <c r="B3184" s="6">
        <v>0.75159361916637735</v>
      </c>
      <c r="C3184" s="21">
        <f t="shared" si="698"/>
        <v>4.0287138544107206</v>
      </c>
      <c r="D3184" s="22">
        <f t="shared" si="698"/>
        <v>1.3305062396739613</v>
      </c>
      <c r="E3184" s="132">
        <v>2.8225806451612989E-2</v>
      </c>
      <c r="F3184" s="7">
        <f t="shared" si="692"/>
        <v>1.028225806451613</v>
      </c>
      <c r="G3184" s="7">
        <f t="shared" si="693"/>
        <v>3.9181217093876808</v>
      </c>
      <c r="H3184" s="7">
        <f t="shared" si="694"/>
        <v>1.293982538977029</v>
      </c>
      <c r="I3184">
        <v>2.48</v>
      </c>
      <c r="J3184">
        <v>1.6</v>
      </c>
      <c r="K3184" s="7">
        <f t="shared" si="695"/>
        <v>2.5500000000000003</v>
      </c>
      <c r="L3184" s="7">
        <f t="shared" si="696"/>
        <v>1.645161290322581</v>
      </c>
      <c r="M3184" s="24">
        <f t="shared" si="699"/>
        <v>0.39215686274509798</v>
      </c>
      <c r="N3184" s="24">
        <f t="shared" si="699"/>
        <v>0.6078431372549018</v>
      </c>
      <c r="O3184" s="23">
        <f t="shared" si="700"/>
        <v>0.63295634590880823</v>
      </c>
      <c r="P3184" s="23">
        <f t="shared" si="700"/>
        <v>1.2364927283059757</v>
      </c>
      <c r="Q3184" t="s">
        <v>114</v>
      </c>
      <c r="R3184" t="s">
        <v>113</v>
      </c>
      <c r="S3184" t="s">
        <v>146</v>
      </c>
      <c r="T3184" s="75" t="s">
        <v>151</v>
      </c>
      <c r="U3184" s="75" t="s">
        <v>166</v>
      </c>
      <c r="V3184" s="119" t="s">
        <v>645</v>
      </c>
      <c r="W3184" s="138" t="s">
        <v>162</v>
      </c>
      <c r="X3184">
        <v>3</v>
      </c>
      <c r="Y3184" s="23" t="str">
        <f t="shared" si="697"/>
        <v>Y</v>
      </c>
      <c r="Z3184" s="23">
        <v>100</v>
      </c>
      <c r="AA3184" s="23">
        <f t="shared" si="686"/>
        <v>0</v>
      </c>
      <c r="AB3184" s="23">
        <f t="shared" si="687"/>
        <v>-100</v>
      </c>
      <c r="AC3184" s="23">
        <f t="shared" si="688"/>
        <v>0</v>
      </c>
      <c r="AD3184" s="23">
        <f t="shared" si="689"/>
        <v>-100</v>
      </c>
      <c r="AE3184" s="23">
        <f t="shared" si="690"/>
        <v>0</v>
      </c>
      <c r="AF3184" s="23">
        <f t="shared" si="691"/>
        <v>-100</v>
      </c>
    </row>
    <row r="3185" spans="1:32" x14ac:dyDescent="0.25">
      <c r="A3185" s="6">
        <v>0.18824497546497471</v>
      </c>
      <c r="B3185" s="6">
        <v>0.81168631893647314</v>
      </c>
      <c r="C3185" s="21">
        <f t="shared" si="698"/>
        <v>5.3122267807145924</v>
      </c>
      <c r="D3185" s="22">
        <f t="shared" si="698"/>
        <v>1.2320030246539924</v>
      </c>
      <c r="E3185" s="132">
        <v>3.5245772087877381E-2</v>
      </c>
      <c r="F3185" s="7">
        <f t="shared" si="692"/>
        <v>1.0352457720878774</v>
      </c>
      <c r="G3185" s="7">
        <f t="shared" si="693"/>
        <v>5.1313677620734692</v>
      </c>
      <c r="H3185" s="7">
        <f t="shared" si="694"/>
        <v>1.1900584941963068</v>
      </c>
      <c r="I3185">
        <v>2.2200000000000002</v>
      </c>
      <c r="J3185">
        <v>1.71</v>
      </c>
      <c r="K3185" s="7">
        <f t="shared" si="695"/>
        <v>2.2982456140350882</v>
      </c>
      <c r="L3185" s="7">
        <f t="shared" si="696"/>
        <v>1.7702702702702702</v>
      </c>
      <c r="M3185" s="24">
        <f t="shared" si="699"/>
        <v>0.43511450381679379</v>
      </c>
      <c r="N3185" s="24">
        <f t="shared" si="699"/>
        <v>0.56488549618320616</v>
      </c>
      <c r="O3185" s="23">
        <f t="shared" si="700"/>
        <v>0.43263318922652089</v>
      </c>
      <c r="P3185" s="23">
        <f t="shared" si="700"/>
        <v>1.4369041591983511</v>
      </c>
      <c r="Q3185" t="s">
        <v>23</v>
      </c>
      <c r="R3185" t="s">
        <v>73</v>
      </c>
      <c r="S3185" t="s">
        <v>349</v>
      </c>
      <c r="T3185" s="75" t="s">
        <v>151</v>
      </c>
      <c r="U3185" s="75" t="s">
        <v>166</v>
      </c>
      <c r="V3185" s="119" t="s">
        <v>645</v>
      </c>
      <c r="W3185" s="138" t="s">
        <v>168</v>
      </c>
      <c r="X3185">
        <v>5</v>
      </c>
      <c r="Y3185" s="23" t="str">
        <f t="shared" si="697"/>
        <v>Y</v>
      </c>
      <c r="Z3185" s="23">
        <v>100</v>
      </c>
      <c r="AA3185" s="23">
        <f t="shared" si="686"/>
        <v>0</v>
      </c>
      <c r="AB3185" s="23">
        <f t="shared" si="687"/>
        <v>-100</v>
      </c>
      <c r="AC3185" s="23">
        <f t="shared" si="688"/>
        <v>0</v>
      </c>
      <c r="AD3185" s="23">
        <f t="shared" si="689"/>
        <v>-100</v>
      </c>
      <c r="AE3185" s="23">
        <f t="shared" si="690"/>
        <v>0</v>
      </c>
      <c r="AF3185" s="23">
        <f t="shared" si="691"/>
        <v>-100</v>
      </c>
    </row>
    <row r="3186" spans="1:32" x14ac:dyDescent="0.25">
      <c r="A3186" s="6">
        <v>0.37334401096814412</v>
      </c>
      <c r="B3186" s="6">
        <v>0.62557429111959839</v>
      </c>
      <c r="C3186" s="21">
        <f t="shared" si="698"/>
        <v>2.6784948214565731</v>
      </c>
      <c r="D3186" s="22">
        <f t="shared" si="698"/>
        <v>1.5985311643966171</v>
      </c>
      <c r="E3186" s="132">
        <v>3.5940803382663811E-2</v>
      </c>
      <c r="F3186" s="7">
        <f t="shared" si="692"/>
        <v>1.0359408033826638</v>
      </c>
      <c r="G3186" s="7">
        <f t="shared" si="693"/>
        <v>2.5855674500999166</v>
      </c>
      <c r="H3186" s="7">
        <f t="shared" si="694"/>
        <v>1.5430719199175509</v>
      </c>
      <c r="I3186">
        <v>1.72</v>
      </c>
      <c r="J3186">
        <v>2.2000000000000002</v>
      </c>
      <c r="K3186" s="7">
        <f t="shared" si="695"/>
        <v>1.7818181818181817</v>
      </c>
      <c r="L3186" s="7">
        <f t="shared" si="696"/>
        <v>2.2790697674418605</v>
      </c>
      <c r="M3186" s="24">
        <f t="shared" si="699"/>
        <v>0.56122448979591844</v>
      </c>
      <c r="N3186" s="24">
        <f t="shared" si="699"/>
        <v>0.43877551020408162</v>
      </c>
      <c r="O3186" s="23">
        <f t="shared" si="700"/>
        <v>0.66523114681596585</v>
      </c>
      <c r="P3186" s="23">
        <f t="shared" si="700"/>
        <v>1.4257274541795499</v>
      </c>
      <c r="Q3186" t="s">
        <v>79</v>
      </c>
      <c r="R3186" t="s">
        <v>121</v>
      </c>
      <c r="S3186" t="s">
        <v>147</v>
      </c>
      <c r="T3186" s="75" t="s">
        <v>162</v>
      </c>
      <c r="U3186" s="75" t="s">
        <v>160</v>
      </c>
      <c r="V3186" s="119" t="s">
        <v>645</v>
      </c>
      <c r="W3186" s="138" t="s">
        <v>151</v>
      </c>
      <c r="X3186">
        <v>2</v>
      </c>
      <c r="Y3186" s="23" t="str">
        <f t="shared" si="697"/>
        <v>N</v>
      </c>
      <c r="Z3186" s="23">
        <v>100</v>
      </c>
      <c r="AA3186" s="23">
        <f t="shared" si="686"/>
        <v>220.00000000000003</v>
      </c>
      <c r="AB3186" s="23">
        <f t="shared" si="687"/>
        <v>120.00000000000003</v>
      </c>
      <c r="AC3186" s="23">
        <f t="shared" si="688"/>
        <v>0</v>
      </c>
      <c r="AD3186" s="23">
        <f t="shared" si="689"/>
        <v>-100</v>
      </c>
      <c r="AE3186" s="23">
        <f t="shared" si="690"/>
        <v>220.00000000000003</v>
      </c>
      <c r="AF3186" s="23">
        <f t="shared" si="691"/>
        <v>120.00000000000003</v>
      </c>
    </row>
    <row r="3187" spans="1:32" x14ac:dyDescent="0.25">
      <c r="A3187" s="6">
        <v>0.16940533869222832</v>
      </c>
      <c r="B3187" s="6">
        <v>0.83057517789256707</v>
      </c>
      <c r="C3187" s="21">
        <f t="shared" si="698"/>
        <v>5.9030016864862613</v>
      </c>
      <c r="D3187" s="22">
        <f t="shared" si="698"/>
        <v>1.2039849331126382</v>
      </c>
      <c r="E3187" s="132">
        <v>4.7758284600389889E-2</v>
      </c>
      <c r="F3187" s="7">
        <f t="shared" si="692"/>
        <v>1.0477582846003899</v>
      </c>
      <c r="G3187" s="7">
        <f t="shared" si="693"/>
        <v>5.6339346328696784</v>
      </c>
      <c r="H3187" s="7">
        <f t="shared" si="694"/>
        <v>1.1491056198823877</v>
      </c>
      <c r="I3187">
        <v>1.71</v>
      </c>
      <c r="J3187">
        <v>2.16</v>
      </c>
      <c r="K3187" s="7">
        <f t="shared" si="695"/>
        <v>1.7916666666666667</v>
      </c>
      <c r="L3187" s="7">
        <f t="shared" si="696"/>
        <v>2.2631578947368425</v>
      </c>
      <c r="M3187" s="24">
        <f t="shared" si="699"/>
        <v>0.55813953488372092</v>
      </c>
      <c r="N3187" s="24">
        <f t="shared" si="699"/>
        <v>0.44186046511627902</v>
      </c>
      <c r="O3187" s="23">
        <f t="shared" si="700"/>
        <v>0.30351789849024235</v>
      </c>
      <c r="P3187" s="23">
        <f t="shared" si="700"/>
        <v>1.8797227710200204</v>
      </c>
      <c r="Q3187" t="s">
        <v>421</v>
      </c>
      <c r="R3187" t="s">
        <v>420</v>
      </c>
      <c r="S3187" t="s">
        <v>186</v>
      </c>
      <c r="T3187" s="75" t="s">
        <v>151</v>
      </c>
      <c r="U3187" s="75" t="s">
        <v>166</v>
      </c>
      <c r="V3187" s="119" t="s">
        <v>646</v>
      </c>
      <c r="W3187" s="138" t="s">
        <v>152</v>
      </c>
      <c r="X3187">
        <v>1</v>
      </c>
      <c r="Y3187" s="23" t="str">
        <f t="shared" si="697"/>
        <v>N</v>
      </c>
      <c r="Z3187" s="23">
        <v>100</v>
      </c>
      <c r="AA3187" s="23">
        <f t="shared" si="686"/>
        <v>216</v>
      </c>
      <c r="AB3187" s="23">
        <f t="shared" si="687"/>
        <v>116</v>
      </c>
      <c r="AC3187" s="23">
        <f t="shared" si="688"/>
        <v>0</v>
      </c>
      <c r="AD3187" s="23">
        <f t="shared" si="689"/>
        <v>-100</v>
      </c>
      <c r="AE3187" s="23">
        <f t="shared" si="690"/>
        <v>216</v>
      </c>
      <c r="AF3187" s="23">
        <f t="shared" si="691"/>
        <v>116</v>
      </c>
    </row>
    <row r="3188" spans="1:32" x14ac:dyDescent="0.25">
      <c r="A3188" s="6">
        <v>0.43931025412920388</v>
      </c>
      <c r="B3188" s="6">
        <v>0.56012228100889128</v>
      </c>
      <c r="C3188" s="21">
        <f t="shared" si="698"/>
        <v>2.2762956033935273</v>
      </c>
      <c r="D3188" s="22">
        <f t="shared" si="698"/>
        <v>1.7853244441531619</v>
      </c>
      <c r="E3188" s="132">
        <v>4.4735406437534042E-2</v>
      </c>
      <c r="F3188" s="7">
        <f t="shared" si="692"/>
        <v>1.044735406437534</v>
      </c>
      <c r="G3188" s="7">
        <f t="shared" si="693"/>
        <v>2.1788249822560499</v>
      </c>
      <c r="H3188" s="7">
        <f t="shared" si="694"/>
        <v>1.7088771311398152</v>
      </c>
      <c r="I3188">
        <v>1.88</v>
      </c>
      <c r="J3188">
        <v>1.95</v>
      </c>
      <c r="K3188" s="7">
        <f t="shared" si="695"/>
        <v>1.9641025641025638</v>
      </c>
      <c r="L3188" s="7">
        <f t="shared" si="696"/>
        <v>2.0372340425531914</v>
      </c>
      <c r="M3188" s="24">
        <f t="shared" si="699"/>
        <v>0.50913838120104449</v>
      </c>
      <c r="N3188" s="24">
        <f t="shared" si="699"/>
        <v>0.49086161879895562</v>
      </c>
      <c r="O3188" s="23">
        <f t="shared" si="700"/>
        <v>0.86285039657171836</v>
      </c>
      <c r="P3188" s="23">
        <f t="shared" si="700"/>
        <v>1.1411001788638582</v>
      </c>
      <c r="Q3188" t="s">
        <v>396</v>
      </c>
      <c r="R3188" t="s">
        <v>395</v>
      </c>
      <c r="S3188" t="s">
        <v>186</v>
      </c>
      <c r="T3188" s="75" t="s">
        <v>151</v>
      </c>
      <c r="U3188" s="75" t="s">
        <v>166</v>
      </c>
      <c r="V3188" s="119" t="s">
        <v>646</v>
      </c>
      <c r="W3188" s="138" t="s">
        <v>153</v>
      </c>
      <c r="X3188">
        <v>2</v>
      </c>
      <c r="Y3188" s="23" t="str">
        <f t="shared" si="697"/>
        <v>N</v>
      </c>
      <c r="Z3188" s="23">
        <v>100</v>
      </c>
      <c r="AA3188" s="23">
        <f t="shared" si="686"/>
        <v>195</v>
      </c>
      <c r="AB3188" s="23">
        <f t="shared" si="687"/>
        <v>95</v>
      </c>
      <c r="AC3188" s="23">
        <f t="shared" si="688"/>
        <v>0</v>
      </c>
      <c r="AD3188" s="23">
        <f t="shared" si="689"/>
        <v>-100</v>
      </c>
      <c r="AE3188" s="23">
        <f t="shared" si="690"/>
        <v>195</v>
      </c>
      <c r="AF3188" s="23">
        <f t="shared" si="691"/>
        <v>95</v>
      </c>
    </row>
    <row r="3189" spans="1:32" x14ac:dyDescent="0.25">
      <c r="A3189" s="6">
        <v>0.46098800103504989</v>
      </c>
      <c r="B3189" s="6">
        <v>0.53828251518428982</v>
      </c>
      <c r="C3189" s="21">
        <f t="shared" si="698"/>
        <v>2.1692538585705354</v>
      </c>
      <c r="D3189" s="22">
        <f t="shared" si="698"/>
        <v>1.8577605101247505</v>
      </c>
      <c r="E3189" s="132">
        <v>4.4531415273958208E-2</v>
      </c>
      <c r="F3189" s="7">
        <f t="shared" si="692"/>
        <v>1.0445314152739582</v>
      </c>
      <c r="G3189" s="7">
        <f t="shared" si="693"/>
        <v>2.0767722510304649</v>
      </c>
      <c r="H3189" s="7">
        <f t="shared" si="694"/>
        <v>1.7785587709082926</v>
      </c>
      <c r="I3189">
        <v>1.63</v>
      </c>
      <c r="J3189">
        <v>2.3199999999999998</v>
      </c>
      <c r="K3189" s="7">
        <f t="shared" si="695"/>
        <v>1.7025862068965518</v>
      </c>
      <c r="L3189" s="7">
        <f t="shared" si="696"/>
        <v>2.423312883435583</v>
      </c>
      <c r="M3189" s="24">
        <f t="shared" si="699"/>
        <v>0.58734177215189864</v>
      </c>
      <c r="N3189" s="24">
        <f t="shared" si="699"/>
        <v>0.41265822784810124</v>
      </c>
      <c r="O3189" s="23">
        <f t="shared" si="700"/>
        <v>0.78487181210708923</v>
      </c>
      <c r="P3189" s="23">
        <f t="shared" si="700"/>
        <v>1.3044269539741993</v>
      </c>
      <c r="Q3189" t="s">
        <v>397</v>
      </c>
      <c r="R3189" t="s">
        <v>185</v>
      </c>
      <c r="S3189" t="s">
        <v>186</v>
      </c>
      <c r="T3189" s="75" t="s">
        <v>151</v>
      </c>
      <c r="U3189" s="75" t="s">
        <v>166</v>
      </c>
      <c r="V3189" s="119" t="s">
        <v>646</v>
      </c>
      <c r="W3189" s="138" t="s">
        <v>162</v>
      </c>
      <c r="X3189">
        <v>3</v>
      </c>
      <c r="Y3189" s="23" t="str">
        <f t="shared" si="697"/>
        <v>Y</v>
      </c>
      <c r="Z3189" s="23">
        <v>100</v>
      </c>
      <c r="AA3189" s="23">
        <f t="shared" si="686"/>
        <v>0</v>
      </c>
      <c r="AB3189" s="23">
        <f t="shared" si="687"/>
        <v>-100</v>
      </c>
      <c r="AC3189" s="23">
        <f t="shared" si="688"/>
        <v>0</v>
      </c>
      <c r="AD3189" s="23">
        <f t="shared" si="689"/>
        <v>-100</v>
      </c>
      <c r="AE3189" s="23">
        <f t="shared" si="690"/>
        <v>0</v>
      </c>
      <c r="AF3189" s="23">
        <f t="shared" si="691"/>
        <v>-100</v>
      </c>
    </row>
    <row r="3190" spans="1:32" x14ac:dyDescent="0.25">
      <c r="A3190" s="6">
        <v>0.74043098117566353</v>
      </c>
      <c r="B3190" s="6">
        <v>0.22898293065523906</v>
      </c>
      <c r="C3190" s="21">
        <f t="shared" si="698"/>
        <v>1.350564772981528</v>
      </c>
      <c r="D3190" s="22">
        <f t="shared" si="698"/>
        <v>4.3671377475101778</v>
      </c>
      <c r="E3190" s="132">
        <v>4.9848554853945348E-2</v>
      </c>
      <c r="F3190" s="7">
        <f t="shared" si="692"/>
        <v>1.0498485548539453</v>
      </c>
      <c r="G3190" s="7">
        <f t="shared" si="693"/>
        <v>1.2864377121226005</v>
      </c>
      <c r="H3190" s="7">
        <f t="shared" si="694"/>
        <v>4.1597787864914793</v>
      </c>
      <c r="I3190">
        <v>1.51</v>
      </c>
      <c r="J3190">
        <v>2.58</v>
      </c>
      <c r="K3190" s="7">
        <f t="shared" si="695"/>
        <v>1.5852713178294575</v>
      </c>
      <c r="L3190" s="7">
        <f t="shared" si="696"/>
        <v>2.7086092715231791</v>
      </c>
      <c r="M3190" s="24">
        <f t="shared" si="699"/>
        <v>0.63080684596577008</v>
      </c>
      <c r="N3190" s="24">
        <f t="shared" si="699"/>
        <v>0.36919315403422981</v>
      </c>
      <c r="O3190" s="23">
        <f t="shared" si="700"/>
        <v>1.1737839972901023</v>
      </c>
      <c r="P3190" s="23">
        <f t="shared" si="700"/>
        <v>0.62022528899332974</v>
      </c>
      <c r="Q3190" t="s">
        <v>424</v>
      </c>
      <c r="R3190" t="s">
        <v>516</v>
      </c>
      <c r="S3190" t="s">
        <v>186</v>
      </c>
      <c r="T3190" s="75" t="s">
        <v>165</v>
      </c>
      <c r="U3190" s="75" t="s">
        <v>160</v>
      </c>
      <c r="V3190" s="119" t="s">
        <v>646</v>
      </c>
      <c r="W3190" s="138" t="s">
        <v>168</v>
      </c>
      <c r="X3190">
        <v>5</v>
      </c>
      <c r="Y3190" s="23" t="str">
        <f t="shared" si="697"/>
        <v>Y</v>
      </c>
      <c r="Z3190" s="23">
        <v>100</v>
      </c>
      <c r="AA3190" s="23">
        <f t="shared" si="686"/>
        <v>151</v>
      </c>
      <c r="AB3190" s="23">
        <f t="shared" si="687"/>
        <v>51</v>
      </c>
      <c r="AC3190" s="23">
        <f t="shared" si="688"/>
        <v>151</v>
      </c>
      <c r="AD3190" s="23">
        <f t="shared" si="689"/>
        <v>51</v>
      </c>
      <c r="AE3190" s="23">
        <f t="shared" si="690"/>
        <v>0</v>
      </c>
      <c r="AF3190" s="23">
        <f t="shared" si="691"/>
        <v>-100</v>
      </c>
    </row>
    <row r="3191" spans="1:32" x14ac:dyDescent="0.25">
      <c r="A3191" s="6">
        <v>0.35981774158756363</v>
      </c>
      <c r="B3191" s="6">
        <v>0.63672648557121792</v>
      </c>
      <c r="C3191" s="21">
        <f t="shared" si="698"/>
        <v>2.7791848050289776</v>
      </c>
      <c r="D3191" s="22">
        <f t="shared" si="698"/>
        <v>1.5705330666477355</v>
      </c>
      <c r="E3191" s="132">
        <v>2.5977433744424072E-2</v>
      </c>
      <c r="F3191" s="7">
        <f t="shared" si="692"/>
        <v>1.0259774337444241</v>
      </c>
      <c r="G3191" s="7">
        <f t="shared" si="693"/>
        <v>2.7088166987123872</v>
      </c>
      <c r="H3191" s="7">
        <f t="shared" si="694"/>
        <v>1.530767651405248</v>
      </c>
      <c r="I3191">
        <v>2.06</v>
      </c>
      <c r="J3191">
        <v>1.85</v>
      </c>
      <c r="K3191" s="7">
        <f t="shared" si="695"/>
        <v>2.1135135135135137</v>
      </c>
      <c r="L3191" s="7">
        <f t="shared" si="696"/>
        <v>1.8980582524271847</v>
      </c>
      <c r="M3191" s="24">
        <f t="shared" si="699"/>
        <v>0.47314578005115088</v>
      </c>
      <c r="N3191" s="24">
        <f t="shared" si="699"/>
        <v>0.52685421994884907</v>
      </c>
      <c r="O3191" s="23">
        <f t="shared" si="700"/>
        <v>0.76047965924722905</v>
      </c>
      <c r="P3191" s="23">
        <f t="shared" si="700"/>
        <v>1.2085439604774089</v>
      </c>
      <c r="Q3191" t="s">
        <v>309</v>
      </c>
      <c r="R3191" t="s">
        <v>318</v>
      </c>
      <c r="S3191" t="s">
        <v>305</v>
      </c>
      <c r="T3191" s="75" t="s">
        <v>170</v>
      </c>
      <c r="U3191" s="75" t="s">
        <v>160</v>
      </c>
      <c r="V3191" s="119" t="s">
        <v>646</v>
      </c>
      <c r="W3191" s="138" t="s">
        <v>172</v>
      </c>
      <c r="X3191">
        <v>5</v>
      </c>
      <c r="Y3191" s="23" t="str">
        <f t="shared" si="697"/>
        <v>Y</v>
      </c>
      <c r="Z3191" s="23">
        <v>100</v>
      </c>
      <c r="AA3191" s="23">
        <f t="shared" si="686"/>
        <v>0</v>
      </c>
      <c r="AB3191" s="23">
        <f t="shared" si="687"/>
        <v>-100</v>
      </c>
      <c r="AC3191" s="23">
        <f t="shared" si="688"/>
        <v>0</v>
      </c>
      <c r="AD3191" s="23">
        <f t="shared" si="689"/>
        <v>-100</v>
      </c>
      <c r="AE3191" s="23">
        <f t="shared" si="690"/>
        <v>0</v>
      </c>
      <c r="AF3191" s="23">
        <f t="shared" si="691"/>
        <v>-100</v>
      </c>
    </row>
    <row r="3192" spans="1:32" x14ac:dyDescent="0.25">
      <c r="A3192" s="6">
        <v>9.8279242867909039E-2</v>
      </c>
      <c r="B3192" s="6">
        <v>0.90168670717313171</v>
      </c>
      <c r="C3192" s="21">
        <f t="shared" si="698"/>
        <v>10.175088562129414</v>
      </c>
      <c r="D3192" s="22">
        <f t="shared" si="698"/>
        <v>1.1090326518565292</v>
      </c>
      <c r="E3192" s="132">
        <v>2.2564236337550447E-2</v>
      </c>
      <c r="F3192" s="7">
        <f t="shared" si="692"/>
        <v>1.0225642363375504</v>
      </c>
      <c r="G3192" s="7">
        <f t="shared" si="693"/>
        <v>9.9505617354395692</v>
      </c>
      <c r="H3192" s="7">
        <f t="shared" si="694"/>
        <v>1.0845603752275523</v>
      </c>
      <c r="I3192">
        <v>1.87</v>
      </c>
      <c r="J3192">
        <v>2.0499999999999998</v>
      </c>
      <c r="K3192" s="7">
        <f t="shared" si="695"/>
        <v>1.9121951219512194</v>
      </c>
      <c r="L3192" s="7">
        <f t="shared" si="696"/>
        <v>2.0962566844919781</v>
      </c>
      <c r="M3192" s="24">
        <f t="shared" si="699"/>
        <v>0.52295918367346939</v>
      </c>
      <c r="N3192" s="24">
        <f t="shared" si="699"/>
        <v>0.47704081632653073</v>
      </c>
      <c r="O3192" s="23">
        <f t="shared" si="700"/>
        <v>0.18792908880107484</v>
      </c>
      <c r="P3192" s="23">
        <f t="shared" si="700"/>
        <v>1.8901667872292383</v>
      </c>
      <c r="Q3192" t="s">
        <v>304</v>
      </c>
      <c r="R3192" t="s">
        <v>308</v>
      </c>
      <c r="S3192" t="s">
        <v>305</v>
      </c>
      <c r="T3192" s="75" t="s">
        <v>154</v>
      </c>
      <c r="U3192" s="75" t="s">
        <v>160</v>
      </c>
      <c r="V3192" s="119" t="s">
        <v>646</v>
      </c>
      <c r="W3192" s="138" t="s">
        <v>151</v>
      </c>
      <c r="X3192">
        <v>2</v>
      </c>
      <c r="Y3192" s="23" t="str">
        <f t="shared" si="697"/>
        <v>N</v>
      </c>
      <c r="Z3192" s="23">
        <v>100</v>
      </c>
      <c r="AA3192" s="23">
        <f t="shared" si="686"/>
        <v>204.99999999999997</v>
      </c>
      <c r="AB3192" s="23">
        <f t="shared" si="687"/>
        <v>104.99999999999997</v>
      </c>
      <c r="AC3192" s="23">
        <f t="shared" si="688"/>
        <v>0</v>
      </c>
      <c r="AD3192" s="23">
        <f t="shared" si="689"/>
        <v>-100</v>
      </c>
      <c r="AE3192" s="23">
        <f t="shared" si="690"/>
        <v>204.99999999999997</v>
      </c>
      <c r="AF3192" s="23">
        <f t="shared" si="691"/>
        <v>104.99999999999997</v>
      </c>
    </row>
    <row r="3193" spans="1:32" x14ac:dyDescent="0.25">
      <c r="A3193" s="6">
        <v>0.63278091005967907</v>
      </c>
      <c r="B3193" s="6">
        <v>0.36205117053204994</v>
      </c>
      <c r="C3193" s="21">
        <f t="shared" si="698"/>
        <v>1.5803258032953105</v>
      </c>
      <c r="D3193" s="22">
        <f t="shared" si="698"/>
        <v>2.7620405108218722</v>
      </c>
      <c r="E3193" s="132">
        <v>2.9858299595141746E-2</v>
      </c>
      <c r="F3193" s="7">
        <f t="shared" si="692"/>
        <v>1.0298582995951417</v>
      </c>
      <c r="G3193" s="7">
        <f t="shared" si="693"/>
        <v>1.5345080035928911</v>
      </c>
      <c r="H3193" s="7">
        <f t="shared" si="694"/>
        <v>2.6819616950290022</v>
      </c>
      <c r="I3193">
        <v>1.6</v>
      </c>
      <c r="J3193">
        <v>2.4700000000000002</v>
      </c>
      <c r="K3193" s="7">
        <f t="shared" si="695"/>
        <v>1.6477732793522268</v>
      </c>
      <c r="L3193" s="7">
        <f t="shared" si="696"/>
        <v>2.5437500000000002</v>
      </c>
      <c r="M3193" s="24">
        <f t="shared" si="699"/>
        <v>0.60687960687960685</v>
      </c>
      <c r="N3193" s="24">
        <f t="shared" si="699"/>
        <v>0.3931203931203931</v>
      </c>
      <c r="O3193" s="23">
        <f t="shared" si="700"/>
        <v>1.042679475280524</v>
      </c>
      <c r="P3193" s="23">
        <f t="shared" si="700"/>
        <v>0.92096766504090211</v>
      </c>
      <c r="Q3193" t="s">
        <v>310</v>
      </c>
      <c r="R3193" t="s">
        <v>306</v>
      </c>
      <c r="S3193" t="s">
        <v>305</v>
      </c>
      <c r="T3193" s="75" t="s">
        <v>162</v>
      </c>
      <c r="U3193" s="75" t="s">
        <v>160</v>
      </c>
      <c r="V3193" s="119" t="s">
        <v>646</v>
      </c>
      <c r="W3193" s="138" t="s">
        <v>168</v>
      </c>
      <c r="X3193">
        <v>5</v>
      </c>
      <c r="Y3193" s="23" t="str">
        <f t="shared" si="697"/>
        <v>Y</v>
      </c>
      <c r="Z3193" s="23">
        <v>100</v>
      </c>
      <c r="AA3193" s="23">
        <f t="shared" si="686"/>
        <v>160</v>
      </c>
      <c r="AB3193" s="23">
        <f t="shared" si="687"/>
        <v>60</v>
      </c>
      <c r="AC3193" s="23">
        <f t="shared" si="688"/>
        <v>160</v>
      </c>
      <c r="AD3193" s="23">
        <f t="shared" si="689"/>
        <v>60</v>
      </c>
      <c r="AE3193" s="23">
        <f t="shared" si="690"/>
        <v>0</v>
      </c>
      <c r="AF3193" s="23">
        <f t="shared" si="691"/>
        <v>-100</v>
      </c>
    </row>
    <row r="3194" spans="1:32" x14ac:dyDescent="0.25">
      <c r="A3194" s="6">
        <v>0.65696077490947746</v>
      </c>
      <c r="B3194" s="6">
        <v>0.30125449556950279</v>
      </c>
      <c r="C3194" s="21">
        <f t="shared" si="698"/>
        <v>1.5221608933011106</v>
      </c>
      <c r="D3194" s="22">
        <f t="shared" si="698"/>
        <v>3.3194525383249882</v>
      </c>
      <c r="E3194" s="132">
        <v>3.7408921272436446E-2</v>
      </c>
      <c r="F3194" s="7">
        <f t="shared" si="692"/>
        <v>1.0374089212724364</v>
      </c>
      <c r="G3194" s="7">
        <f t="shared" si="693"/>
        <v>1.4672718366775759</v>
      </c>
      <c r="H3194" s="7">
        <f t="shared" si="694"/>
        <v>3.1997532219536975</v>
      </c>
      <c r="I3194">
        <v>1.36</v>
      </c>
      <c r="J3194">
        <v>3.31</v>
      </c>
      <c r="K3194" s="7">
        <f t="shared" si="695"/>
        <v>1.4108761329305137</v>
      </c>
      <c r="L3194" s="7">
        <f t="shared" si="696"/>
        <v>3.4338235294117645</v>
      </c>
      <c r="M3194" s="24">
        <f t="shared" si="699"/>
        <v>0.7087794432548179</v>
      </c>
      <c r="N3194" s="24">
        <f t="shared" si="699"/>
        <v>0.29122055674518205</v>
      </c>
      <c r="O3194" s="23">
        <f t="shared" si="700"/>
        <v>0.92689027759131715</v>
      </c>
      <c r="P3194" s="23">
        <f t="shared" si="700"/>
        <v>1.034454775227631</v>
      </c>
      <c r="Q3194" t="s">
        <v>307</v>
      </c>
      <c r="R3194" t="s">
        <v>362</v>
      </c>
      <c r="S3194" t="s">
        <v>305</v>
      </c>
      <c r="T3194" s="75" t="s">
        <v>176</v>
      </c>
      <c r="U3194" s="75" t="s">
        <v>160</v>
      </c>
      <c r="V3194" s="119" t="s">
        <v>646</v>
      </c>
      <c r="W3194" s="138" t="s">
        <v>647</v>
      </c>
      <c r="X3194">
        <v>8</v>
      </c>
      <c r="Y3194" s="23" t="str">
        <f t="shared" si="697"/>
        <v>Y</v>
      </c>
      <c r="Z3194" s="23">
        <v>100</v>
      </c>
      <c r="AA3194" s="23">
        <f t="shared" si="686"/>
        <v>0</v>
      </c>
      <c r="AB3194" s="23">
        <f t="shared" si="687"/>
        <v>-100</v>
      </c>
      <c r="AC3194" s="23">
        <f t="shared" si="688"/>
        <v>136</v>
      </c>
      <c r="AD3194" s="23">
        <f t="shared" si="689"/>
        <v>36</v>
      </c>
      <c r="AE3194" s="23">
        <f t="shared" si="690"/>
        <v>0</v>
      </c>
      <c r="AF3194" s="23">
        <f t="shared" si="691"/>
        <v>-100</v>
      </c>
    </row>
    <row r="3195" spans="1:32" x14ac:dyDescent="0.25">
      <c r="A3195" s="6">
        <v>0.33821606987834307</v>
      </c>
      <c r="B3195" s="6">
        <v>0.66153594656722603</v>
      </c>
      <c r="C3195" s="21">
        <f t="shared" si="698"/>
        <v>2.9566897881573215</v>
      </c>
      <c r="D3195" s="22">
        <f t="shared" si="698"/>
        <v>1.5116336537554711</v>
      </c>
      <c r="E3195" s="132">
        <v>3.1144781144781142E-2</v>
      </c>
      <c r="F3195" s="7">
        <f t="shared" si="692"/>
        <v>1.0311447811447811</v>
      </c>
      <c r="G3195" s="7">
        <f t="shared" si="693"/>
        <v>2.8673856884333859</v>
      </c>
      <c r="H3195" s="7">
        <f t="shared" si="694"/>
        <v>1.4659761474787751</v>
      </c>
      <c r="I3195">
        <v>2.16</v>
      </c>
      <c r="J3195">
        <v>1.76</v>
      </c>
      <c r="K3195" s="7">
        <f t="shared" si="695"/>
        <v>2.2272727272727275</v>
      </c>
      <c r="L3195" s="7">
        <f t="shared" si="696"/>
        <v>1.8148148148148149</v>
      </c>
      <c r="M3195" s="24">
        <f t="shared" si="699"/>
        <v>0.44897959183673464</v>
      </c>
      <c r="N3195" s="24">
        <f t="shared" si="699"/>
        <v>0.55102040816326525</v>
      </c>
      <c r="O3195" s="23">
        <f t="shared" si="700"/>
        <v>0.75329942836540054</v>
      </c>
      <c r="P3195" s="23">
        <f t="shared" si="700"/>
        <v>1.2005652363627437</v>
      </c>
      <c r="Q3195" t="s">
        <v>358</v>
      </c>
      <c r="R3195" t="s">
        <v>356</v>
      </c>
      <c r="S3195" t="s">
        <v>305</v>
      </c>
      <c r="T3195" s="75" t="s">
        <v>151</v>
      </c>
      <c r="U3195" s="75" t="s">
        <v>166</v>
      </c>
      <c r="V3195" s="119" t="s">
        <v>646</v>
      </c>
      <c r="W3195" s="138" t="s">
        <v>176</v>
      </c>
      <c r="X3195">
        <v>3</v>
      </c>
      <c r="Y3195" s="23" t="str">
        <f t="shared" si="697"/>
        <v>Y</v>
      </c>
      <c r="Z3195" s="23">
        <v>100</v>
      </c>
      <c r="AA3195" s="23">
        <f t="shared" si="686"/>
        <v>0</v>
      </c>
      <c r="AB3195" s="23">
        <f t="shared" si="687"/>
        <v>-100</v>
      </c>
      <c r="AC3195" s="23">
        <f t="shared" si="688"/>
        <v>0</v>
      </c>
      <c r="AD3195" s="23">
        <f t="shared" si="689"/>
        <v>-100</v>
      </c>
      <c r="AE3195" s="23">
        <f t="shared" si="690"/>
        <v>0</v>
      </c>
      <c r="AF3195" s="23">
        <f t="shared" si="691"/>
        <v>-100</v>
      </c>
    </row>
    <row r="3196" spans="1:32" x14ac:dyDescent="0.25">
      <c r="A3196" s="6">
        <v>0.84815150072613421</v>
      </c>
      <c r="B3196" s="6">
        <v>6.9693801038215292E-2</v>
      </c>
      <c r="C3196" s="21">
        <f t="shared" si="698"/>
        <v>1.1790346407969126</v>
      </c>
      <c r="D3196" s="22">
        <f t="shared" si="698"/>
        <v>14.34847841706422</v>
      </c>
      <c r="E3196" s="132">
        <v>3.5594417947359069E-2</v>
      </c>
      <c r="F3196" s="7">
        <f t="shared" si="692"/>
        <v>1.0355944179473591</v>
      </c>
      <c r="G3196" s="7">
        <f t="shared" si="693"/>
        <v>1.1385100386441489</v>
      </c>
      <c r="H3196" s="7">
        <f t="shared" si="694"/>
        <v>13.855306834797535</v>
      </c>
      <c r="I3196">
        <v>1.36</v>
      </c>
      <c r="J3196">
        <v>3.33</v>
      </c>
      <c r="K3196" s="7">
        <f t="shared" si="695"/>
        <v>1.4084084084084085</v>
      </c>
      <c r="L3196" s="7">
        <f t="shared" si="696"/>
        <v>3.4485294117647056</v>
      </c>
      <c r="M3196" s="24">
        <f t="shared" si="699"/>
        <v>0.71002132196162038</v>
      </c>
      <c r="N3196" s="24">
        <f t="shared" si="699"/>
        <v>0.28997867803837957</v>
      </c>
      <c r="O3196" s="23">
        <f t="shared" si="700"/>
        <v>1.1945437052268977</v>
      </c>
      <c r="P3196" s="23">
        <f t="shared" si="700"/>
        <v>0.24034112269796304</v>
      </c>
      <c r="Q3196" t="s">
        <v>355</v>
      </c>
      <c r="R3196" t="s">
        <v>357</v>
      </c>
      <c r="S3196" t="s">
        <v>305</v>
      </c>
      <c r="T3196" s="75" t="s">
        <v>275</v>
      </c>
      <c r="U3196" s="75" t="s">
        <v>161</v>
      </c>
      <c r="V3196" s="119" t="s">
        <v>646</v>
      </c>
      <c r="W3196" s="138" t="s">
        <v>172</v>
      </c>
      <c r="X3196">
        <v>5</v>
      </c>
      <c r="Y3196" s="23" t="str">
        <f t="shared" si="697"/>
        <v>Y</v>
      </c>
      <c r="Z3196" s="23">
        <v>100</v>
      </c>
      <c r="AA3196" s="23">
        <f t="shared" si="686"/>
        <v>136</v>
      </c>
      <c r="AB3196" s="23">
        <f t="shared" si="687"/>
        <v>36</v>
      </c>
      <c r="AC3196" s="23">
        <f t="shared" si="688"/>
        <v>136</v>
      </c>
      <c r="AD3196" s="23">
        <f t="shared" si="689"/>
        <v>36</v>
      </c>
      <c r="AE3196" s="23">
        <f t="shared" si="690"/>
        <v>0</v>
      </c>
      <c r="AF3196" s="23">
        <f t="shared" si="691"/>
        <v>-100</v>
      </c>
    </row>
    <row r="3197" spans="1:32" x14ac:dyDescent="0.25">
      <c r="A3197" s="6">
        <v>0.414031961682848</v>
      </c>
      <c r="B3197" s="6">
        <v>0.5817085927308695</v>
      </c>
      <c r="C3197" s="21">
        <f t="shared" si="698"/>
        <v>2.4152724730126232</v>
      </c>
      <c r="D3197" s="22">
        <f t="shared" si="698"/>
        <v>1.7190737982834907</v>
      </c>
      <c r="E3197" s="132">
        <v>2.8338796658559762E-2</v>
      </c>
      <c r="F3197" s="7">
        <f t="shared" si="692"/>
        <v>1.0283387966585598</v>
      </c>
      <c r="G3197" s="7">
        <f t="shared" si="693"/>
        <v>2.3487127791547948</v>
      </c>
      <c r="H3197" s="7">
        <f t="shared" si="694"/>
        <v>1.6716998365415909</v>
      </c>
      <c r="I3197">
        <v>1.96</v>
      </c>
      <c r="J3197">
        <v>1.93</v>
      </c>
      <c r="K3197" s="7">
        <f t="shared" si="695"/>
        <v>2.0155440414507773</v>
      </c>
      <c r="L3197" s="7">
        <f t="shared" si="696"/>
        <v>1.9846938775510203</v>
      </c>
      <c r="M3197" s="24">
        <f t="shared" si="699"/>
        <v>0.49614395886889456</v>
      </c>
      <c r="N3197" s="24">
        <f t="shared" si="699"/>
        <v>0.50385604113110538</v>
      </c>
      <c r="O3197" s="23">
        <f t="shared" si="700"/>
        <v>0.83449965334004073</v>
      </c>
      <c r="P3197" s="23">
        <f t="shared" si="700"/>
        <v>1.1545134825117767</v>
      </c>
      <c r="Q3197" t="s">
        <v>519</v>
      </c>
      <c r="R3197" t="s">
        <v>518</v>
      </c>
      <c r="S3197" t="s">
        <v>320</v>
      </c>
      <c r="T3197" s="75" t="s">
        <v>170</v>
      </c>
      <c r="U3197" s="75" t="s">
        <v>160</v>
      </c>
      <c r="V3197" s="119" t="s">
        <v>646</v>
      </c>
      <c r="W3197" s="138" t="s">
        <v>151</v>
      </c>
      <c r="X3197">
        <v>2</v>
      </c>
      <c r="Y3197" s="23" t="str">
        <f t="shared" si="697"/>
        <v>N</v>
      </c>
      <c r="Z3197" s="23">
        <v>100</v>
      </c>
      <c r="AA3197" s="23">
        <f t="shared" si="686"/>
        <v>193</v>
      </c>
      <c r="AB3197" s="23">
        <f t="shared" si="687"/>
        <v>93</v>
      </c>
      <c r="AC3197" s="23">
        <f t="shared" si="688"/>
        <v>0</v>
      </c>
      <c r="AD3197" s="23">
        <f t="shared" si="689"/>
        <v>-100</v>
      </c>
      <c r="AE3197" s="23">
        <f t="shared" si="690"/>
        <v>193</v>
      </c>
      <c r="AF3197" s="23">
        <f t="shared" si="691"/>
        <v>93</v>
      </c>
    </row>
    <row r="3198" spans="1:32" x14ac:dyDescent="0.25">
      <c r="A3198" s="6">
        <v>0.49064365558809886</v>
      </c>
      <c r="B3198" s="6">
        <v>0.50776631923414928</v>
      </c>
      <c r="C3198" s="21">
        <f t="shared" si="698"/>
        <v>2.0381390620477355</v>
      </c>
      <c r="D3198" s="22">
        <f t="shared" si="698"/>
        <v>1.9694098685164347</v>
      </c>
      <c r="E3198" s="132">
        <v>3.4252965480474407E-2</v>
      </c>
      <c r="F3198" s="7">
        <f t="shared" si="692"/>
        <v>1.0342529654804744</v>
      </c>
      <c r="G3198" s="7">
        <f t="shared" si="693"/>
        <v>1.9706388379567217</v>
      </c>
      <c r="H3198" s="7">
        <f t="shared" si="694"/>
        <v>1.9041858561184035</v>
      </c>
      <c r="I3198">
        <v>1.83</v>
      </c>
      <c r="J3198">
        <v>2.0499999999999998</v>
      </c>
      <c r="K3198" s="7">
        <f t="shared" si="695"/>
        <v>1.8926829268292682</v>
      </c>
      <c r="L3198" s="7">
        <f t="shared" si="696"/>
        <v>2.1202185792349724</v>
      </c>
      <c r="M3198" s="24">
        <f t="shared" si="699"/>
        <v>0.52835051546391754</v>
      </c>
      <c r="N3198" s="24">
        <f t="shared" si="699"/>
        <v>0.47164948453608252</v>
      </c>
      <c r="O3198" s="23">
        <f t="shared" si="700"/>
        <v>0.92863287008869444</v>
      </c>
      <c r="P3198" s="23">
        <f t="shared" si="700"/>
        <v>1.0765755839499993</v>
      </c>
      <c r="Q3198" t="s">
        <v>322</v>
      </c>
      <c r="R3198" t="s">
        <v>368</v>
      </c>
      <c r="S3198" t="s">
        <v>320</v>
      </c>
      <c r="T3198" s="75" t="s">
        <v>162</v>
      </c>
      <c r="U3198" s="75" t="s">
        <v>160</v>
      </c>
      <c r="V3198" s="119" t="s">
        <v>646</v>
      </c>
      <c r="W3198" s="138" t="s">
        <v>162</v>
      </c>
      <c r="X3198">
        <v>3</v>
      </c>
      <c r="Y3198" s="23" t="str">
        <f t="shared" si="697"/>
        <v>Y</v>
      </c>
      <c r="Z3198" s="23">
        <v>100</v>
      </c>
      <c r="AA3198" s="23">
        <f t="shared" si="686"/>
        <v>0</v>
      </c>
      <c r="AB3198" s="23">
        <f t="shared" si="687"/>
        <v>-100</v>
      </c>
      <c r="AC3198" s="23">
        <f t="shared" si="688"/>
        <v>0</v>
      </c>
      <c r="AD3198" s="23">
        <f t="shared" si="689"/>
        <v>-100</v>
      </c>
      <c r="AE3198" s="23">
        <f t="shared" si="690"/>
        <v>0</v>
      </c>
      <c r="AF3198" s="23">
        <f t="shared" si="691"/>
        <v>-100</v>
      </c>
    </row>
    <row r="3199" spans="1:32" x14ac:dyDescent="0.25">
      <c r="A3199" s="6">
        <v>0.15333089938390609</v>
      </c>
      <c r="B3199" s="6">
        <v>0.84660347072130016</v>
      </c>
      <c r="C3199" s="21">
        <f t="shared" si="698"/>
        <v>6.5218426554469291</v>
      </c>
      <c r="D3199" s="22">
        <f t="shared" si="698"/>
        <v>1.1811905273055485</v>
      </c>
      <c r="E3199" s="132">
        <v>3.61371988566761E-2</v>
      </c>
      <c r="F3199" s="7">
        <f t="shared" si="692"/>
        <v>1.0361371988566761</v>
      </c>
      <c r="G3199" s="7">
        <f t="shared" si="693"/>
        <v>6.2943813450993229</v>
      </c>
      <c r="H3199" s="7">
        <f t="shared" si="694"/>
        <v>1.1399943256635621</v>
      </c>
      <c r="I3199">
        <v>1.58</v>
      </c>
      <c r="J3199">
        <v>2.48</v>
      </c>
      <c r="K3199" s="7">
        <f t="shared" si="695"/>
        <v>1.6370967741935483</v>
      </c>
      <c r="L3199" s="7">
        <f t="shared" si="696"/>
        <v>2.5696202531645569</v>
      </c>
      <c r="M3199" s="24">
        <f t="shared" si="699"/>
        <v>0.61083743842364535</v>
      </c>
      <c r="N3199" s="24">
        <f t="shared" si="699"/>
        <v>0.3891625615763547</v>
      </c>
      <c r="O3199" s="23">
        <f t="shared" si="700"/>
        <v>0.25101752076558814</v>
      </c>
      <c r="P3199" s="23">
        <f t="shared" si="700"/>
        <v>2.1754494247648597</v>
      </c>
      <c r="Q3199" t="s">
        <v>367</v>
      </c>
      <c r="R3199" t="s">
        <v>385</v>
      </c>
      <c r="S3199" t="s">
        <v>320</v>
      </c>
      <c r="T3199" s="75" t="s">
        <v>152</v>
      </c>
      <c r="U3199" s="75" t="s">
        <v>161</v>
      </c>
      <c r="V3199" s="119" t="s">
        <v>646</v>
      </c>
      <c r="W3199" s="138" t="s">
        <v>151</v>
      </c>
      <c r="X3199">
        <v>2</v>
      </c>
      <c r="Y3199" s="23" t="str">
        <f t="shared" si="697"/>
        <v>N</v>
      </c>
      <c r="Z3199" s="23">
        <v>100</v>
      </c>
      <c r="AA3199" s="23">
        <f t="shared" si="686"/>
        <v>248</v>
      </c>
      <c r="AB3199" s="23">
        <f t="shared" si="687"/>
        <v>148</v>
      </c>
      <c r="AC3199" s="23">
        <f t="shared" si="688"/>
        <v>0</v>
      </c>
      <c r="AD3199" s="23">
        <f t="shared" si="689"/>
        <v>-100</v>
      </c>
      <c r="AE3199" s="23">
        <f t="shared" si="690"/>
        <v>248</v>
      </c>
      <c r="AF3199" s="23">
        <f t="shared" si="691"/>
        <v>148</v>
      </c>
    </row>
    <row r="3200" spans="1:32" x14ac:dyDescent="0.25">
      <c r="A3200" s="6">
        <v>0.72463527570839381</v>
      </c>
      <c r="B3200" s="6">
        <v>0.26746863864282477</v>
      </c>
      <c r="C3200" s="21">
        <f t="shared" si="698"/>
        <v>1.3800045809561414</v>
      </c>
      <c r="D3200" s="22">
        <f t="shared" si="698"/>
        <v>3.7387560839810869</v>
      </c>
      <c r="E3200" s="132">
        <v>3.5245772087877381E-2</v>
      </c>
      <c r="F3200" s="7">
        <f t="shared" si="692"/>
        <v>1.0352457720878774</v>
      </c>
      <c r="G3200" s="7">
        <f t="shared" si="693"/>
        <v>1.3330212188869475</v>
      </c>
      <c r="H3200" s="7">
        <f t="shared" si="694"/>
        <v>3.6114671363890589</v>
      </c>
      <c r="I3200">
        <v>1.71</v>
      </c>
      <c r="J3200">
        <v>2.2200000000000002</v>
      </c>
      <c r="K3200" s="7">
        <f t="shared" si="695"/>
        <v>1.7702702702702702</v>
      </c>
      <c r="L3200" s="7">
        <f t="shared" si="696"/>
        <v>2.2982456140350882</v>
      </c>
      <c r="M3200" s="24">
        <f t="shared" si="699"/>
        <v>0.56488549618320616</v>
      </c>
      <c r="N3200" s="24">
        <f t="shared" si="699"/>
        <v>0.43511450381679379</v>
      </c>
      <c r="O3200" s="23">
        <f t="shared" si="700"/>
        <v>1.2828002853756701</v>
      </c>
      <c r="P3200" s="23">
        <f t="shared" si="700"/>
        <v>0.61470862565280793</v>
      </c>
      <c r="Q3200" t="s">
        <v>363</v>
      </c>
      <c r="R3200" t="s">
        <v>315</v>
      </c>
      <c r="S3200" t="s">
        <v>320</v>
      </c>
      <c r="T3200" s="75" t="s">
        <v>150</v>
      </c>
      <c r="U3200" s="75" t="s">
        <v>166</v>
      </c>
      <c r="V3200" s="119" t="s">
        <v>646</v>
      </c>
      <c r="W3200" s="138" t="s">
        <v>162</v>
      </c>
      <c r="X3200">
        <v>3</v>
      </c>
      <c r="Y3200" s="23" t="str">
        <f t="shared" si="697"/>
        <v>Y</v>
      </c>
      <c r="Z3200" s="23">
        <v>100</v>
      </c>
      <c r="AA3200" s="23">
        <f t="shared" si="686"/>
        <v>171</v>
      </c>
      <c r="AB3200" s="23">
        <f t="shared" si="687"/>
        <v>71</v>
      </c>
      <c r="AC3200" s="23">
        <f t="shared" si="688"/>
        <v>171</v>
      </c>
      <c r="AD3200" s="23">
        <f t="shared" si="689"/>
        <v>71</v>
      </c>
      <c r="AE3200" s="23">
        <f t="shared" si="690"/>
        <v>0</v>
      </c>
      <c r="AF3200" s="23">
        <f t="shared" si="691"/>
        <v>-100</v>
      </c>
    </row>
    <row r="3201" spans="1:32" x14ac:dyDescent="0.25">
      <c r="A3201" s="6">
        <v>0.47610628150153994</v>
      </c>
      <c r="B3201" s="6">
        <v>0.51536935944450901</v>
      </c>
      <c r="C3201" s="21">
        <f t="shared" si="698"/>
        <v>2.1003713642386916</v>
      </c>
      <c r="D3201" s="22">
        <f t="shared" si="698"/>
        <v>1.9403559440899829</v>
      </c>
      <c r="E3201" s="132">
        <v>2.9489204844655115E-2</v>
      </c>
      <c r="F3201" s="7">
        <f t="shared" si="692"/>
        <v>1.0294892048446551</v>
      </c>
      <c r="G3201" s="7">
        <f t="shared" si="693"/>
        <v>2.0402072740098594</v>
      </c>
      <c r="H3201" s="7">
        <f t="shared" si="694"/>
        <v>1.8847754157682237</v>
      </c>
      <c r="I3201">
        <v>2.11</v>
      </c>
      <c r="J3201">
        <v>1.8</v>
      </c>
      <c r="K3201" s="7">
        <f t="shared" si="695"/>
        <v>2.1722222222222221</v>
      </c>
      <c r="L3201" s="7">
        <f t="shared" si="696"/>
        <v>1.8530805687203793</v>
      </c>
      <c r="M3201" s="24">
        <f t="shared" si="699"/>
        <v>0.46035805626598469</v>
      </c>
      <c r="N3201" s="24">
        <f t="shared" si="699"/>
        <v>0.53964194373401531</v>
      </c>
      <c r="O3201" s="23">
        <f t="shared" si="700"/>
        <v>1.0342086448172341</v>
      </c>
      <c r="P3201" s="23">
        <f t="shared" si="700"/>
        <v>0.95502094570048834</v>
      </c>
      <c r="Q3201" t="s">
        <v>283</v>
      </c>
      <c r="R3201" t="s">
        <v>195</v>
      </c>
      <c r="S3201" t="s">
        <v>189</v>
      </c>
      <c r="T3201" s="75" t="s">
        <v>153</v>
      </c>
      <c r="U3201" s="75" t="s">
        <v>161</v>
      </c>
      <c r="V3201" s="119" t="s">
        <v>646</v>
      </c>
      <c r="W3201" s="138" t="s">
        <v>168</v>
      </c>
      <c r="X3201">
        <v>5</v>
      </c>
      <c r="Y3201" s="23" t="str">
        <f t="shared" si="697"/>
        <v>Y</v>
      </c>
      <c r="Z3201" s="23">
        <v>100</v>
      </c>
      <c r="AA3201" s="23">
        <f t="shared" si="686"/>
        <v>211</v>
      </c>
      <c r="AB3201" s="23">
        <f t="shared" si="687"/>
        <v>111</v>
      </c>
      <c r="AC3201" s="23">
        <f t="shared" si="688"/>
        <v>0</v>
      </c>
      <c r="AD3201" s="23">
        <f t="shared" si="689"/>
        <v>-100</v>
      </c>
      <c r="AE3201" s="23">
        <f t="shared" si="690"/>
        <v>0</v>
      </c>
      <c r="AF3201" s="23">
        <f t="shared" si="691"/>
        <v>-100</v>
      </c>
    </row>
    <row r="3202" spans="1:32" x14ac:dyDescent="0.25">
      <c r="A3202" s="6">
        <v>0.46938717765338661</v>
      </c>
      <c r="B3202" s="6">
        <v>0.52802966289596187</v>
      </c>
      <c r="C3202" s="21">
        <f t="shared" si="698"/>
        <v>2.1304374035083637</v>
      </c>
      <c r="D3202" s="22">
        <f t="shared" si="698"/>
        <v>1.8938329989181515</v>
      </c>
      <c r="E3202" s="132">
        <v>2.5667999158426325E-2</v>
      </c>
      <c r="F3202" s="7">
        <f t="shared" si="692"/>
        <v>1.0256679991584263</v>
      </c>
      <c r="G3202" s="7">
        <f t="shared" si="693"/>
        <v>2.0771218418205644</v>
      </c>
      <c r="H3202" s="7">
        <f t="shared" si="694"/>
        <v>1.8464386141247124</v>
      </c>
      <c r="I3202">
        <v>1.94</v>
      </c>
      <c r="J3202">
        <v>1.96</v>
      </c>
      <c r="K3202" s="7">
        <f t="shared" si="695"/>
        <v>1.989795918367347</v>
      </c>
      <c r="L3202" s="7">
        <f t="shared" si="696"/>
        <v>2.0103092783505154</v>
      </c>
      <c r="M3202" s="24">
        <f t="shared" si="699"/>
        <v>0.50256410256410255</v>
      </c>
      <c r="N3202" s="24">
        <f t="shared" si="699"/>
        <v>0.49743589743589745</v>
      </c>
      <c r="O3202" s="23">
        <f t="shared" si="700"/>
        <v>0.93398469022867758</v>
      </c>
      <c r="P3202" s="23">
        <f t="shared" si="700"/>
        <v>1.0615029305640471</v>
      </c>
      <c r="Q3202" t="s">
        <v>197</v>
      </c>
      <c r="R3202" t="s">
        <v>282</v>
      </c>
      <c r="S3202" t="s">
        <v>189</v>
      </c>
      <c r="T3202" s="75" t="s">
        <v>162</v>
      </c>
      <c r="U3202" s="75" t="s">
        <v>160</v>
      </c>
      <c r="V3202" s="119" t="s">
        <v>646</v>
      </c>
      <c r="W3202" s="138" t="s">
        <v>154</v>
      </c>
      <c r="X3202">
        <v>1</v>
      </c>
      <c r="Y3202" s="23" t="str">
        <f t="shared" si="697"/>
        <v>N</v>
      </c>
      <c r="Z3202" s="23">
        <v>100</v>
      </c>
      <c r="AA3202" s="23">
        <f t="shared" si="686"/>
        <v>196</v>
      </c>
      <c r="AB3202" s="23">
        <f t="shared" si="687"/>
        <v>96</v>
      </c>
      <c r="AC3202" s="23">
        <f t="shared" si="688"/>
        <v>0</v>
      </c>
      <c r="AD3202" s="23">
        <f t="shared" si="689"/>
        <v>-100</v>
      </c>
      <c r="AE3202" s="23">
        <f t="shared" si="690"/>
        <v>196</v>
      </c>
      <c r="AF3202" s="23">
        <f t="shared" si="691"/>
        <v>96</v>
      </c>
    </row>
    <row r="3203" spans="1:32" x14ac:dyDescent="0.25">
      <c r="A3203" s="6">
        <v>0.13075943003210566</v>
      </c>
      <c r="B3203" s="6">
        <v>0.86923113025263465</v>
      </c>
      <c r="C3203" s="21">
        <f t="shared" si="698"/>
        <v>7.6476319891763653</v>
      </c>
      <c r="D3203" s="22">
        <f t="shared" si="698"/>
        <v>1.1504420000574054</v>
      </c>
      <c r="E3203" s="132">
        <v>2.720133146096626E-2</v>
      </c>
      <c r="F3203" s="7">
        <f t="shared" si="692"/>
        <v>1.0272013314609663</v>
      </c>
      <c r="G3203" s="7">
        <f t="shared" si="693"/>
        <v>7.445114949665518</v>
      </c>
      <c r="H3203" s="7">
        <f t="shared" si="694"/>
        <v>1.1199771308913284</v>
      </c>
      <c r="I3203">
        <v>2.21</v>
      </c>
      <c r="J3203">
        <v>1.74</v>
      </c>
      <c r="K3203" s="7">
        <f t="shared" si="695"/>
        <v>2.2701149425287355</v>
      </c>
      <c r="L3203" s="7">
        <f t="shared" si="696"/>
        <v>1.7873303167420813</v>
      </c>
      <c r="M3203" s="24">
        <f t="shared" si="699"/>
        <v>0.44050632911392407</v>
      </c>
      <c r="N3203" s="24">
        <f t="shared" si="699"/>
        <v>0.55949367088607604</v>
      </c>
      <c r="O3203" s="23">
        <f t="shared" si="700"/>
        <v>0.29683893599242378</v>
      </c>
      <c r="P3203" s="23">
        <f t="shared" si="700"/>
        <v>1.5536031513565185</v>
      </c>
      <c r="Q3203" t="s">
        <v>193</v>
      </c>
      <c r="R3203" t="s">
        <v>284</v>
      </c>
      <c r="S3203" t="s">
        <v>189</v>
      </c>
      <c r="T3203" s="75" t="s">
        <v>151</v>
      </c>
      <c r="U3203" s="75" t="s">
        <v>166</v>
      </c>
      <c r="V3203" s="119" t="s">
        <v>646</v>
      </c>
      <c r="W3203" s="138" t="s">
        <v>151</v>
      </c>
      <c r="X3203">
        <v>2</v>
      </c>
      <c r="Y3203" s="23" t="str">
        <f t="shared" si="697"/>
        <v>N</v>
      </c>
      <c r="Z3203" s="23">
        <v>100</v>
      </c>
      <c r="AA3203" s="23">
        <f t="shared" si="686"/>
        <v>174</v>
      </c>
      <c r="AB3203" s="23">
        <f t="shared" si="687"/>
        <v>74</v>
      </c>
      <c r="AC3203" s="23">
        <f t="shared" si="688"/>
        <v>0</v>
      </c>
      <c r="AD3203" s="23">
        <f t="shared" si="689"/>
        <v>-100</v>
      </c>
      <c r="AE3203" s="23">
        <f t="shared" si="690"/>
        <v>174</v>
      </c>
      <c r="AF3203" s="23">
        <f t="shared" si="691"/>
        <v>74</v>
      </c>
    </row>
    <row r="3204" spans="1:32" x14ac:dyDescent="0.25">
      <c r="A3204" s="6">
        <v>0.30584239135532776</v>
      </c>
      <c r="B3204" s="6">
        <v>0.69338016459338303</v>
      </c>
      <c r="C3204" s="21">
        <f t="shared" si="698"/>
        <v>3.2696579292639645</v>
      </c>
      <c r="D3204" s="22">
        <f t="shared" si="698"/>
        <v>1.4422102780895487</v>
      </c>
      <c r="E3204" s="132">
        <v>2.982584211075201E-2</v>
      </c>
      <c r="F3204" s="7">
        <f t="shared" si="692"/>
        <v>1.029825842110752</v>
      </c>
      <c r="G3204" s="7">
        <f t="shared" si="693"/>
        <v>3.1749620135404713</v>
      </c>
      <c r="H3204" s="7">
        <f t="shared" si="694"/>
        <v>1.4004409475038664</v>
      </c>
      <c r="I3204">
        <v>1.72</v>
      </c>
      <c r="J3204">
        <v>2.23</v>
      </c>
      <c r="K3204" s="7">
        <f t="shared" si="695"/>
        <v>1.7713004484304935</v>
      </c>
      <c r="L3204" s="7">
        <f t="shared" si="696"/>
        <v>2.2965116279069768</v>
      </c>
      <c r="M3204" s="24">
        <f t="shared" si="699"/>
        <v>0.56455696202531636</v>
      </c>
      <c r="N3204" s="24">
        <f t="shared" si="699"/>
        <v>0.43544303797468353</v>
      </c>
      <c r="O3204" s="23">
        <f t="shared" si="700"/>
        <v>0.54173876495674655</v>
      </c>
      <c r="P3204" s="23">
        <f t="shared" si="700"/>
        <v>1.5923556105487577</v>
      </c>
      <c r="Q3204" t="s">
        <v>287</v>
      </c>
      <c r="R3204" t="s">
        <v>285</v>
      </c>
      <c r="S3204" t="s">
        <v>189</v>
      </c>
      <c r="T3204" s="75" t="s">
        <v>152</v>
      </c>
      <c r="U3204" s="75" t="s">
        <v>161</v>
      </c>
      <c r="V3204" s="119" t="s">
        <v>646</v>
      </c>
      <c r="W3204" s="138" t="s">
        <v>152</v>
      </c>
      <c r="X3204">
        <v>1</v>
      </c>
      <c r="Y3204" s="23" t="str">
        <f t="shared" si="697"/>
        <v>N</v>
      </c>
      <c r="Z3204" s="23">
        <v>100</v>
      </c>
      <c r="AA3204" s="23">
        <f t="shared" ref="AA3204:AA3267" si="701">IF(AND(O3204&gt;1,Y3204="Y"),Z3204*I3204,IF(AND(P3204&gt;1,Y3204="N"),Z3204*J3204,0))</f>
        <v>223</v>
      </c>
      <c r="AB3204" s="23">
        <f t="shared" ref="AB3204:AB3267" si="702">AA3204-Z3204</f>
        <v>123</v>
      </c>
      <c r="AC3204" s="23">
        <f t="shared" ref="AC3204:AC3267" si="703">IF(AND(A3204 &gt; 50%,Y3204 = "Y"),Z3204*I3204,0)</f>
        <v>0</v>
      </c>
      <c r="AD3204" s="23">
        <f t="shared" ref="AD3204:AD3267" si="704">AC3204-Z3204</f>
        <v>-100</v>
      </c>
      <c r="AE3204" s="23">
        <f t="shared" ref="AE3204:AE3267" si="705">IF(AND(B3204 &gt; 50%,Y3204 = "N"),Z3204*J3204,0)</f>
        <v>223</v>
      </c>
      <c r="AF3204" s="23">
        <f t="shared" ref="AF3204:AF3267" si="706">AE3204-Z3204</f>
        <v>123</v>
      </c>
    </row>
    <row r="3205" spans="1:32" x14ac:dyDescent="0.25">
      <c r="A3205" s="6">
        <v>0.28762534322409034</v>
      </c>
      <c r="B3205" s="6">
        <v>0.71205281564665168</v>
      </c>
      <c r="C3205" s="21">
        <f t="shared" si="698"/>
        <v>3.4767450906469497</v>
      </c>
      <c r="D3205" s="22">
        <f t="shared" si="698"/>
        <v>1.4043902053695956</v>
      </c>
      <c r="E3205" s="132">
        <v>3.6910197869101991E-2</v>
      </c>
      <c r="F3205" s="7">
        <f t="shared" si="692"/>
        <v>1.036910197869102</v>
      </c>
      <c r="G3205" s="7">
        <f t="shared" si="693"/>
        <v>3.3529857241174987</v>
      </c>
      <c r="H3205" s="7">
        <f t="shared" si="694"/>
        <v>1.3543990677839624</v>
      </c>
      <c r="I3205">
        <v>1.44</v>
      </c>
      <c r="J3205">
        <v>2.92</v>
      </c>
      <c r="K3205" s="7">
        <f t="shared" si="695"/>
        <v>1.4931506849315068</v>
      </c>
      <c r="L3205" s="7">
        <f t="shared" si="696"/>
        <v>3.0277777777777777</v>
      </c>
      <c r="M3205" s="24">
        <f t="shared" si="699"/>
        <v>0.66972477064220182</v>
      </c>
      <c r="N3205" s="24">
        <f t="shared" si="699"/>
        <v>0.33027522935779818</v>
      </c>
      <c r="O3205" s="23">
        <f t="shared" si="700"/>
        <v>0.42946797823871019</v>
      </c>
      <c r="P3205" s="23">
        <f t="shared" si="700"/>
        <v>2.1559376918190285</v>
      </c>
      <c r="Q3205" t="s">
        <v>218</v>
      </c>
      <c r="R3205" t="s">
        <v>196</v>
      </c>
      <c r="S3205" t="s">
        <v>189</v>
      </c>
      <c r="T3205" s="75" t="s">
        <v>151</v>
      </c>
      <c r="U3205" s="75" t="s">
        <v>166</v>
      </c>
      <c r="V3205" s="119" t="s">
        <v>646</v>
      </c>
      <c r="W3205" s="138" t="s">
        <v>178</v>
      </c>
      <c r="X3205">
        <v>4</v>
      </c>
      <c r="Y3205" s="23" t="str">
        <f t="shared" si="697"/>
        <v>Y</v>
      </c>
      <c r="Z3205" s="23">
        <v>100</v>
      </c>
      <c r="AA3205" s="23">
        <f t="shared" si="701"/>
        <v>0</v>
      </c>
      <c r="AB3205" s="23">
        <f t="shared" si="702"/>
        <v>-100</v>
      </c>
      <c r="AC3205" s="23">
        <f t="shared" si="703"/>
        <v>0</v>
      </c>
      <c r="AD3205" s="23">
        <f t="shared" si="704"/>
        <v>-100</v>
      </c>
      <c r="AE3205" s="23">
        <f t="shared" si="705"/>
        <v>0</v>
      </c>
      <c r="AF3205" s="23">
        <f t="shared" si="706"/>
        <v>-100</v>
      </c>
    </row>
    <row r="3206" spans="1:32" x14ac:dyDescent="0.25">
      <c r="A3206" s="6">
        <v>0.51220023604326137</v>
      </c>
      <c r="B3206" s="6">
        <v>0.48653933801034643</v>
      </c>
      <c r="C3206" s="21">
        <f t="shared" si="698"/>
        <v>1.9523614587236118</v>
      </c>
      <c r="D3206" s="22">
        <f t="shared" si="698"/>
        <v>2.0553322658130773</v>
      </c>
      <c r="E3206" s="132">
        <v>3.4193852437555794E-2</v>
      </c>
      <c r="F3206" s="7">
        <f t="shared" si="692"/>
        <v>1.0341938524375558</v>
      </c>
      <c r="G3206" s="7">
        <f t="shared" si="693"/>
        <v>1.8878099634048005</v>
      </c>
      <c r="H3206" s="7">
        <f t="shared" si="694"/>
        <v>1.9873762167206244</v>
      </c>
      <c r="I3206">
        <v>2.2599999999999998</v>
      </c>
      <c r="J3206">
        <v>1.69</v>
      </c>
      <c r="K3206" s="7">
        <f t="shared" si="695"/>
        <v>2.3372781065088759</v>
      </c>
      <c r="L3206" s="7">
        <f t="shared" si="696"/>
        <v>1.7477876106194692</v>
      </c>
      <c r="M3206" s="24">
        <f t="shared" si="699"/>
        <v>0.42784810126582273</v>
      </c>
      <c r="N3206" s="24">
        <f t="shared" si="699"/>
        <v>0.57215189873417716</v>
      </c>
      <c r="O3206" s="23">
        <f t="shared" si="700"/>
        <v>1.1971543978525931</v>
      </c>
      <c r="P3206" s="23">
        <f t="shared" si="700"/>
        <v>0.85036742705348167</v>
      </c>
      <c r="Q3206" t="s">
        <v>209</v>
      </c>
      <c r="R3206" t="s">
        <v>286</v>
      </c>
      <c r="S3206" t="s">
        <v>202</v>
      </c>
      <c r="T3206" s="75" t="s">
        <v>162</v>
      </c>
      <c r="U3206" s="75" t="s">
        <v>160</v>
      </c>
      <c r="V3206" s="119" t="s">
        <v>646</v>
      </c>
      <c r="W3206" s="138" t="s">
        <v>155</v>
      </c>
      <c r="X3206">
        <v>3</v>
      </c>
      <c r="Y3206" s="23" t="str">
        <f t="shared" si="697"/>
        <v>Y</v>
      </c>
      <c r="Z3206" s="23">
        <v>100</v>
      </c>
      <c r="AA3206" s="23">
        <f t="shared" si="701"/>
        <v>225.99999999999997</v>
      </c>
      <c r="AB3206" s="23">
        <f t="shared" si="702"/>
        <v>125.99999999999997</v>
      </c>
      <c r="AC3206" s="23">
        <f t="shared" si="703"/>
        <v>225.99999999999997</v>
      </c>
      <c r="AD3206" s="23">
        <f t="shared" si="704"/>
        <v>125.99999999999997</v>
      </c>
      <c r="AE3206" s="23">
        <f t="shared" si="705"/>
        <v>0</v>
      </c>
      <c r="AF3206" s="23">
        <f t="shared" si="706"/>
        <v>-100</v>
      </c>
    </row>
    <row r="3207" spans="1:32" x14ac:dyDescent="0.25">
      <c r="A3207" s="6">
        <v>7.6549860511097093E-2</v>
      </c>
      <c r="B3207" s="6">
        <v>0.9234462148447693</v>
      </c>
      <c r="C3207" s="21">
        <f t="shared" si="698"/>
        <v>13.063381086828166</v>
      </c>
      <c r="D3207" s="22">
        <f t="shared" si="698"/>
        <v>1.0829001017326161</v>
      </c>
      <c r="E3207" s="132">
        <v>3.3484911120297722E-2</v>
      </c>
      <c r="F3207" s="7">
        <f t="shared" si="692"/>
        <v>1.0334849111202977</v>
      </c>
      <c r="G3207" s="7">
        <f t="shared" si="693"/>
        <v>12.640127539614932</v>
      </c>
      <c r="H3207" s="7">
        <f t="shared" si="694"/>
        <v>1.0478141384364792</v>
      </c>
      <c r="I3207">
        <v>2.36</v>
      </c>
      <c r="J3207">
        <v>1.64</v>
      </c>
      <c r="K3207" s="7">
        <f t="shared" si="695"/>
        <v>2.4390243902439024</v>
      </c>
      <c r="L3207" s="7">
        <f t="shared" si="696"/>
        <v>1.6949152542372881</v>
      </c>
      <c r="M3207" s="24">
        <f t="shared" si="699"/>
        <v>0.41000000000000003</v>
      </c>
      <c r="N3207" s="24">
        <f t="shared" si="699"/>
        <v>0.59000000000000008</v>
      </c>
      <c r="O3207" s="23">
        <f t="shared" si="700"/>
        <v>0.18670697685633439</v>
      </c>
      <c r="P3207" s="23">
        <f t="shared" si="700"/>
        <v>1.5651630760080837</v>
      </c>
      <c r="Q3207" t="s">
        <v>200</v>
      </c>
      <c r="R3207" t="s">
        <v>201</v>
      </c>
      <c r="S3207" t="s">
        <v>202</v>
      </c>
      <c r="T3207" s="75" t="s">
        <v>154</v>
      </c>
      <c r="U3207" s="75" t="s">
        <v>160</v>
      </c>
      <c r="V3207" s="119" t="s">
        <v>646</v>
      </c>
      <c r="W3207" s="138" t="s">
        <v>151</v>
      </c>
      <c r="X3207">
        <v>2</v>
      </c>
      <c r="Y3207" s="23" t="str">
        <f t="shared" si="697"/>
        <v>N</v>
      </c>
      <c r="Z3207" s="23">
        <v>100</v>
      </c>
      <c r="AA3207" s="23">
        <f t="shared" si="701"/>
        <v>164</v>
      </c>
      <c r="AB3207" s="23">
        <f t="shared" si="702"/>
        <v>64</v>
      </c>
      <c r="AC3207" s="23">
        <f t="shared" si="703"/>
        <v>0</v>
      </c>
      <c r="AD3207" s="23">
        <f t="shared" si="704"/>
        <v>-100</v>
      </c>
      <c r="AE3207" s="23">
        <f t="shared" si="705"/>
        <v>164</v>
      </c>
      <c r="AF3207" s="23">
        <f t="shared" si="706"/>
        <v>64</v>
      </c>
    </row>
    <row r="3208" spans="1:32" x14ac:dyDescent="0.25">
      <c r="A3208" s="6">
        <v>0.70467853595826702</v>
      </c>
      <c r="B3208" s="6">
        <v>0.28015414935742472</v>
      </c>
      <c r="C3208" s="21">
        <f t="shared" si="698"/>
        <v>1.4190867877650566</v>
      </c>
      <c r="D3208" s="22">
        <f t="shared" si="698"/>
        <v>3.5694634625032289</v>
      </c>
      <c r="E3208" s="132">
        <v>2.8345418589321048E-2</v>
      </c>
      <c r="F3208" s="7">
        <f t="shared" si="692"/>
        <v>1.028345418589321</v>
      </c>
      <c r="G3208" s="7">
        <f t="shared" si="693"/>
        <v>1.3799709339997377</v>
      </c>
      <c r="H3208" s="7">
        <f t="shared" si="694"/>
        <v>3.4710744055239733</v>
      </c>
      <c r="I3208">
        <v>2.0499999999999998</v>
      </c>
      <c r="J3208">
        <v>1.85</v>
      </c>
      <c r="K3208" s="7">
        <f t="shared" si="695"/>
        <v>2.1081081081081079</v>
      </c>
      <c r="L3208" s="7">
        <f t="shared" si="696"/>
        <v>1.902439024390244</v>
      </c>
      <c r="M3208" s="24">
        <f t="shared" si="699"/>
        <v>0.47435897435897439</v>
      </c>
      <c r="N3208" s="24">
        <f t="shared" si="699"/>
        <v>0.52564102564102555</v>
      </c>
      <c r="O3208" s="23">
        <f t="shared" si="700"/>
        <v>1.4855385352633734</v>
      </c>
      <c r="P3208" s="23">
        <f t="shared" si="700"/>
        <v>0.53297618658241774</v>
      </c>
      <c r="Q3208" t="s">
        <v>203</v>
      </c>
      <c r="R3208" t="s">
        <v>212</v>
      </c>
      <c r="S3208" t="s">
        <v>202</v>
      </c>
      <c r="T3208" s="75" t="s">
        <v>165</v>
      </c>
      <c r="U3208" s="75" t="s">
        <v>160</v>
      </c>
      <c r="V3208" s="119" t="s">
        <v>646</v>
      </c>
      <c r="W3208" s="138" t="s">
        <v>154</v>
      </c>
      <c r="X3208">
        <v>1</v>
      </c>
      <c r="Y3208" s="23" t="str">
        <f t="shared" si="697"/>
        <v>N</v>
      </c>
      <c r="Z3208" s="23">
        <v>100</v>
      </c>
      <c r="AA3208" s="23">
        <f t="shared" si="701"/>
        <v>0</v>
      </c>
      <c r="AB3208" s="23">
        <f t="shared" si="702"/>
        <v>-100</v>
      </c>
      <c r="AC3208" s="23">
        <f t="shared" si="703"/>
        <v>0</v>
      </c>
      <c r="AD3208" s="23">
        <f t="shared" si="704"/>
        <v>-100</v>
      </c>
      <c r="AE3208" s="23">
        <f t="shared" si="705"/>
        <v>0</v>
      </c>
      <c r="AF3208" s="23">
        <f t="shared" si="706"/>
        <v>-100</v>
      </c>
    </row>
    <row r="3209" spans="1:32" x14ac:dyDescent="0.25">
      <c r="A3209" s="6">
        <v>0.11081778452003747</v>
      </c>
      <c r="B3209" s="6">
        <v>0.88917195042996799</v>
      </c>
      <c r="C3209" s="21">
        <f t="shared" si="698"/>
        <v>9.0238223434180398</v>
      </c>
      <c r="D3209" s="22">
        <f t="shared" si="698"/>
        <v>1.1246418642833256</v>
      </c>
      <c r="E3209" s="132">
        <v>3.1919317945518833E-2</v>
      </c>
      <c r="F3209" s="7">
        <f t="shared" si="692"/>
        <v>1.0319193179455188</v>
      </c>
      <c r="G3209" s="7">
        <f t="shared" si="693"/>
        <v>8.7446975616115576</v>
      </c>
      <c r="H3209" s="7">
        <f t="shared" si="694"/>
        <v>1.089854453468718</v>
      </c>
      <c r="I3209">
        <v>2.29</v>
      </c>
      <c r="J3209">
        <v>1.68</v>
      </c>
      <c r="K3209" s="7">
        <f t="shared" si="695"/>
        <v>2.3630952380952381</v>
      </c>
      <c r="L3209" s="7">
        <f t="shared" si="696"/>
        <v>1.7336244541484715</v>
      </c>
      <c r="M3209" s="24">
        <f t="shared" si="699"/>
        <v>0.42317380352644834</v>
      </c>
      <c r="N3209" s="24">
        <f t="shared" si="699"/>
        <v>0.57682619647355171</v>
      </c>
      <c r="O3209" s="23">
        <f t="shared" si="700"/>
        <v>0.26187297889556477</v>
      </c>
      <c r="P3209" s="23">
        <f t="shared" si="700"/>
        <v>1.541490237208285</v>
      </c>
      <c r="Q3209" t="s">
        <v>220</v>
      </c>
      <c r="R3209" t="s">
        <v>217</v>
      </c>
      <c r="S3209" t="s">
        <v>202</v>
      </c>
      <c r="T3209" s="75" t="s">
        <v>154</v>
      </c>
      <c r="U3209" s="75" t="s">
        <v>160</v>
      </c>
      <c r="V3209" s="119" t="s">
        <v>646</v>
      </c>
      <c r="W3209" s="138" t="s">
        <v>163</v>
      </c>
      <c r="X3209">
        <v>3</v>
      </c>
      <c r="Y3209" s="23" t="str">
        <f t="shared" si="697"/>
        <v>Y</v>
      </c>
      <c r="Z3209" s="23">
        <v>100</v>
      </c>
      <c r="AA3209" s="23">
        <f t="shared" si="701"/>
        <v>0</v>
      </c>
      <c r="AB3209" s="23">
        <f t="shared" si="702"/>
        <v>-100</v>
      </c>
      <c r="AC3209" s="23">
        <f t="shared" si="703"/>
        <v>0</v>
      </c>
      <c r="AD3209" s="23">
        <f t="shared" si="704"/>
        <v>-100</v>
      </c>
      <c r="AE3209" s="23">
        <f t="shared" si="705"/>
        <v>0</v>
      </c>
      <c r="AF3209" s="23">
        <f t="shared" si="706"/>
        <v>-100</v>
      </c>
    </row>
    <row r="3210" spans="1:32" x14ac:dyDescent="0.25">
      <c r="A3210" s="6">
        <v>4.3147671248417209E-2</v>
      </c>
      <c r="B3210" s="6">
        <v>0.95685081350542223</v>
      </c>
      <c r="C3210" s="21">
        <f t="shared" si="698"/>
        <v>23.176221823018622</v>
      </c>
      <c r="D3210" s="22">
        <f t="shared" si="698"/>
        <v>1.0450949990171412</v>
      </c>
      <c r="E3210" s="132">
        <v>3.4663865546218364E-2</v>
      </c>
      <c r="F3210" s="7">
        <f t="shared" si="692"/>
        <v>1.0346638655462184</v>
      </c>
      <c r="G3210" s="7">
        <f t="shared" si="693"/>
        <v>22.399759569049472</v>
      </c>
      <c r="H3210" s="7">
        <f t="shared" si="694"/>
        <v>1.0100816640246888</v>
      </c>
      <c r="I3210">
        <v>2.2400000000000002</v>
      </c>
      <c r="J3210">
        <v>1.7</v>
      </c>
      <c r="K3210" s="7">
        <f t="shared" si="695"/>
        <v>2.3176470588235292</v>
      </c>
      <c r="L3210" s="7">
        <f t="shared" si="696"/>
        <v>1.7589285714285712</v>
      </c>
      <c r="M3210" s="24">
        <f t="shared" si="699"/>
        <v>0.43147208121827418</v>
      </c>
      <c r="N3210" s="24">
        <f t="shared" si="699"/>
        <v>0.56852791878172593</v>
      </c>
      <c r="O3210" s="23">
        <f t="shared" si="700"/>
        <v>0.1000010733639787</v>
      </c>
      <c r="P3210" s="23">
        <f t="shared" si="700"/>
        <v>1.6830322344693587</v>
      </c>
      <c r="Q3210" t="s">
        <v>205</v>
      </c>
      <c r="R3210" t="s">
        <v>211</v>
      </c>
      <c r="S3210" t="s">
        <v>202</v>
      </c>
      <c r="T3210" s="75" t="s">
        <v>154</v>
      </c>
      <c r="U3210" s="75" t="s">
        <v>160</v>
      </c>
      <c r="V3210" s="119" t="s">
        <v>646</v>
      </c>
      <c r="W3210" s="138" t="s">
        <v>154</v>
      </c>
      <c r="X3210">
        <v>1</v>
      </c>
      <c r="Y3210" s="23" t="str">
        <f t="shared" si="697"/>
        <v>N</v>
      </c>
      <c r="Z3210" s="23">
        <v>100</v>
      </c>
      <c r="AA3210" s="23">
        <f t="shared" si="701"/>
        <v>170</v>
      </c>
      <c r="AB3210" s="23">
        <f t="shared" si="702"/>
        <v>70</v>
      </c>
      <c r="AC3210" s="23">
        <f t="shared" si="703"/>
        <v>0</v>
      </c>
      <c r="AD3210" s="23">
        <f t="shared" si="704"/>
        <v>-100</v>
      </c>
      <c r="AE3210" s="23">
        <f t="shared" si="705"/>
        <v>170</v>
      </c>
      <c r="AF3210" s="23">
        <f t="shared" si="706"/>
        <v>70</v>
      </c>
    </row>
    <row r="3211" spans="1:32" x14ac:dyDescent="0.25">
      <c r="A3211" s="6">
        <v>0.11439201031571089</v>
      </c>
      <c r="B3211" s="6">
        <v>0.88559188460112059</v>
      </c>
      <c r="C3211" s="21">
        <f t="shared" si="698"/>
        <v>8.7418692725138474</v>
      </c>
      <c r="D3211" s="22">
        <f t="shared" si="698"/>
        <v>1.1291883060224857</v>
      </c>
      <c r="E3211" s="132">
        <v>2.8828352287754377E-2</v>
      </c>
      <c r="F3211" s="7">
        <f t="shared" si="692"/>
        <v>1.0288283522877544</v>
      </c>
      <c r="G3211" s="7">
        <f t="shared" si="693"/>
        <v>8.4969171515102477</v>
      </c>
      <c r="H3211" s="7">
        <f t="shared" si="694"/>
        <v>1.0975478110722414</v>
      </c>
      <c r="I3211">
        <v>1.99</v>
      </c>
      <c r="J3211">
        <v>1.9</v>
      </c>
      <c r="K3211" s="7">
        <f t="shared" si="695"/>
        <v>2.0473684210526311</v>
      </c>
      <c r="L3211" s="7">
        <f t="shared" si="696"/>
        <v>1.9547738693467331</v>
      </c>
      <c r="M3211" s="24">
        <f t="shared" si="699"/>
        <v>0.48843187660668391</v>
      </c>
      <c r="N3211" s="24">
        <f t="shared" si="699"/>
        <v>0.51156812339331637</v>
      </c>
      <c r="O3211" s="23">
        <f t="shared" si="700"/>
        <v>0.23420258954111328</v>
      </c>
      <c r="P3211" s="23">
        <f t="shared" si="700"/>
        <v>1.7311318749237983</v>
      </c>
      <c r="Q3211" t="s">
        <v>207</v>
      </c>
      <c r="R3211" t="s">
        <v>198</v>
      </c>
      <c r="S3211" t="s">
        <v>202</v>
      </c>
      <c r="T3211" s="75" t="s">
        <v>154</v>
      </c>
      <c r="U3211" s="75" t="s">
        <v>160</v>
      </c>
      <c r="V3211" s="119" t="s">
        <v>646</v>
      </c>
      <c r="W3211" s="138" t="s">
        <v>172</v>
      </c>
      <c r="X3211">
        <v>5</v>
      </c>
      <c r="Y3211" s="23" t="str">
        <f t="shared" si="697"/>
        <v>Y</v>
      </c>
      <c r="Z3211" s="23">
        <v>100</v>
      </c>
      <c r="AA3211" s="23">
        <f t="shared" si="701"/>
        <v>0</v>
      </c>
      <c r="AB3211" s="23">
        <f t="shared" si="702"/>
        <v>-100</v>
      </c>
      <c r="AC3211" s="23">
        <f t="shared" si="703"/>
        <v>0</v>
      </c>
      <c r="AD3211" s="23">
        <f t="shared" si="704"/>
        <v>-100</v>
      </c>
      <c r="AE3211" s="23">
        <f t="shared" si="705"/>
        <v>0</v>
      </c>
      <c r="AF3211" s="23">
        <f t="shared" si="706"/>
        <v>-100</v>
      </c>
    </row>
    <row r="3212" spans="1:32" x14ac:dyDescent="0.25">
      <c r="A3212" s="6">
        <v>0.53143487561162761</v>
      </c>
      <c r="B3212" s="6">
        <v>0.46559622200772388</v>
      </c>
      <c r="C3212" s="21">
        <f t="shared" ref="C3212:D3275" si="707">(100%/A3212)</f>
        <v>1.8816981080684656</v>
      </c>
      <c r="D3212" s="22">
        <f t="shared" si="707"/>
        <v>2.1477837506667115</v>
      </c>
      <c r="E3212" s="132">
        <v>3.1333648244370904E-2</v>
      </c>
      <c r="F3212" s="7">
        <f t="shared" si="692"/>
        <v>1.0313336482443709</v>
      </c>
      <c r="G3212" s="7">
        <f t="shared" si="693"/>
        <v>1.8245289594416527</v>
      </c>
      <c r="H3212" s="7">
        <f t="shared" si="694"/>
        <v>2.0825304733563796</v>
      </c>
      <c r="I3212">
        <v>2.19</v>
      </c>
      <c r="J3212">
        <v>1.74</v>
      </c>
      <c r="K3212" s="7">
        <f t="shared" si="695"/>
        <v>2.2586206896551722</v>
      </c>
      <c r="L3212" s="7">
        <f t="shared" si="696"/>
        <v>1.7945205479452053</v>
      </c>
      <c r="M3212" s="24">
        <f t="shared" ref="M3212:N3275" si="708">(1/K3212)</f>
        <v>0.44274809160305351</v>
      </c>
      <c r="N3212" s="24">
        <f t="shared" si="708"/>
        <v>0.5572519083969466</v>
      </c>
      <c r="O3212" s="23">
        <f t="shared" ref="O3212:P3275" si="709">(I3212/G3212)</f>
        <v>1.200309805260745</v>
      </c>
      <c r="P3212" s="23">
        <f t="shared" si="709"/>
        <v>0.83552198743851802</v>
      </c>
      <c r="Q3212" t="s">
        <v>326</v>
      </c>
      <c r="R3212" t="s">
        <v>215</v>
      </c>
      <c r="S3212" t="s">
        <v>202</v>
      </c>
      <c r="T3212" s="75" t="s">
        <v>162</v>
      </c>
      <c r="U3212" s="75" t="s">
        <v>160</v>
      </c>
      <c r="V3212" s="119" t="s">
        <v>646</v>
      </c>
      <c r="W3212" s="138" t="s">
        <v>154</v>
      </c>
      <c r="X3212">
        <v>1</v>
      </c>
      <c r="Y3212" s="23" t="str">
        <f t="shared" si="697"/>
        <v>N</v>
      </c>
      <c r="Z3212" s="23">
        <v>100</v>
      </c>
      <c r="AA3212" s="23">
        <f t="shared" si="701"/>
        <v>0</v>
      </c>
      <c r="AB3212" s="23">
        <f t="shared" si="702"/>
        <v>-100</v>
      </c>
      <c r="AC3212" s="23">
        <f t="shared" si="703"/>
        <v>0</v>
      </c>
      <c r="AD3212" s="23">
        <f t="shared" si="704"/>
        <v>-100</v>
      </c>
      <c r="AE3212" s="23">
        <f t="shared" si="705"/>
        <v>0</v>
      </c>
      <c r="AF3212" s="23">
        <f t="shared" si="706"/>
        <v>-100</v>
      </c>
    </row>
    <row r="3213" spans="1:32" x14ac:dyDescent="0.25">
      <c r="A3213" s="6">
        <v>0.14190813017941206</v>
      </c>
      <c r="B3213" s="6">
        <v>0.85807860818717585</v>
      </c>
      <c r="C3213" s="21">
        <f t="shared" si="707"/>
        <v>7.0468126014747483</v>
      </c>
      <c r="D3213" s="22">
        <f t="shared" si="707"/>
        <v>1.1653943944747149</v>
      </c>
      <c r="E3213" s="132">
        <v>3.2911392405063244E-2</v>
      </c>
      <c r="F3213" s="7">
        <f t="shared" si="692"/>
        <v>1.0329113924050632</v>
      </c>
      <c r="G3213" s="7">
        <f t="shared" si="693"/>
        <v>6.8222818078003078</v>
      </c>
      <c r="H3213" s="7">
        <f t="shared" si="694"/>
        <v>1.1282617299448834</v>
      </c>
      <c r="I3213">
        <v>2.5</v>
      </c>
      <c r="J3213">
        <v>1.58</v>
      </c>
      <c r="K3213" s="7">
        <f t="shared" si="695"/>
        <v>2.5822784810126582</v>
      </c>
      <c r="L3213" s="7">
        <f t="shared" si="696"/>
        <v>1.6319999999999999</v>
      </c>
      <c r="M3213" s="24">
        <f t="shared" si="708"/>
        <v>0.38725490196078433</v>
      </c>
      <c r="N3213" s="24">
        <f t="shared" si="708"/>
        <v>0.61274509803921573</v>
      </c>
      <c r="O3213" s="23">
        <f t="shared" si="709"/>
        <v>0.36644631084303875</v>
      </c>
      <c r="P3213" s="23">
        <f t="shared" si="709"/>
        <v>1.400384288561471</v>
      </c>
      <c r="Q3213" t="s">
        <v>324</v>
      </c>
      <c r="R3213" t="s">
        <v>213</v>
      </c>
      <c r="S3213" t="s">
        <v>202</v>
      </c>
      <c r="T3213" s="75" t="s">
        <v>151</v>
      </c>
      <c r="U3213" s="75" t="s">
        <v>166</v>
      </c>
      <c r="V3213" s="119" t="s">
        <v>646</v>
      </c>
      <c r="W3213" s="138" t="s">
        <v>165</v>
      </c>
      <c r="X3213">
        <v>4</v>
      </c>
      <c r="Y3213" s="23" t="str">
        <f t="shared" si="697"/>
        <v>Y</v>
      </c>
      <c r="Z3213" s="23">
        <v>100</v>
      </c>
      <c r="AA3213" s="23">
        <f t="shared" si="701"/>
        <v>0</v>
      </c>
      <c r="AB3213" s="23">
        <f t="shared" si="702"/>
        <v>-100</v>
      </c>
      <c r="AC3213" s="23">
        <f t="shared" si="703"/>
        <v>0</v>
      </c>
      <c r="AD3213" s="23">
        <f t="shared" si="704"/>
        <v>-100</v>
      </c>
      <c r="AE3213" s="23">
        <f t="shared" si="705"/>
        <v>0</v>
      </c>
      <c r="AF3213" s="23">
        <f t="shared" si="706"/>
        <v>-100</v>
      </c>
    </row>
    <row r="3214" spans="1:32" x14ac:dyDescent="0.25">
      <c r="A3214" s="6">
        <v>0.40916021526434065</v>
      </c>
      <c r="B3214" s="6">
        <v>0.58573694293904588</v>
      </c>
      <c r="C3214" s="21">
        <f t="shared" si="707"/>
        <v>2.4440303888146686</v>
      </c>
      <c r="D3214" s="22">
        <f t="shared" si="707"/>
        <v>1.7072510314652698</v>
      </c>
      <c r="E3214" s="132">
        <v>3.4024455077086735E-2</v>
      </c>
      <c r="F3214" s="7">
        <f t="shared" si="692"/>
        <v>1.0340244550770867</v>
      </c>
      <c r="G3214" s="7">
        <f t="shared" si="693"/>
        <v>2.3636098515991728</v>
      </c>
      <c r="H3214" s="7">
        <f t="shared" si="694"/>
        <v>1.6510741337718109</v>
      </c>
      <c r="I3214">
        <v>2.09</v>
      </c>
      <c r="J3214">
        <v>1.8</v>
      </c>
      <c r="K3214" s="7">
        <f t="shared" si="695"/>
        <v>2.161111111111111</v>
      </c>
      <c r="L3214" s="7">
        <f t="shared" si="696"/>
        <v>1.8612440191387563</v>
      </c>
      <c r="M3214" s="24">
        <f t="shared" si="708"/>
        <v>0.46272493573264784</v>
      </c>
      <c r="N3214" s="24">
        <f t="shared" si="708"/>
        <v>0.53727506426735205</v>
      </c>
      <c r="O3214" s="23">
        <f t="shared" si="709"/>
        <v>0.88424068743238071</v>
      </c>
      <c r="P3214" s="23">
        <f t="shared" si="709"/>
        <v>1.0901993818339182</v>
      </c>
      <c r="Q3214" t="s">
        <v>445</v>
      </c>
      <c r="R3214" t="s">
        <v>399</v>
      </c>
      <c r="S3214" t="s">
        <v>202</v>
      </c>
      <c r="T3214" s="75" t="s">
        <v>170</v>
      </c>
      <c r="U3214" s="75" t="s">
        <v>160</v>
      </c>
      <c r="V3214" s="119" t="s">
        <v>646</v>
      </c>
      <c r="W3214" s="138" t="s">
        <v>170</v>
      </c>
      <c r="X3214">
        <v>2</v>
      </c>
      <c r="Y3214" s="23" t="str">
        <f t="shared" si="697"/>
        <v>N</v>
      </c>
      <c r="Z3214" s="23">
        <v>100</v>
      </c>
      <c r="AA3214" s="23">
        <f t="shared" si="701"/>
        <v>180</v>
      </c>
      <c r="AB3214" s="23">
        <f t="shared" si="702"/>
        <v>80</v>
      </c>
      <c r="AC3214" s="23">
        <f t="shared" si="703"/>
        <v>0</v>
      </c>
      <c r="AD3214" s="23">
        <f t="shared" si="704"/>
        <v>-100</v>
      </c>
      <c r="AE3214" s="23">
        <f t="shared" si="705"/>
        <v>180</v>
      </c>
      <c r="AF3214" s="23">
        <f t="shared" si="706"/>
        <v>80</v>
      </c>
    </row>
    <row r="3215" spans="1:32" x14ac:dyDescent="0.25">
      <c r="A3215" s="6">
        <v>0.27253851368395776</v>
      </c>
      <c r="B3215" s="6">
        <v>0.72720335750094833</v>
      </c>
      <c r="C3215" s="21">
        <f t="shared" si="707"/>
        <v>3.6692061847802697</v>
      </c>
      <c r="D3215" s="22">
        <f t="shared" si="707"/>
        <v>1.3751311647357127</v>
      </c>
      <c r="E3215" s="132">
        <v>3.2592867166194583E-2</v>
      </c>
      <c r="F3215" s="7">
        <f t="shared" si="692"/>
        <v>1.0325928671661946</v>
      </c>
      <c r="G3215" s="7">
        <f t="shared" si="693"/>
        <v>3.5533909844350253</v>
      </c>
      <c r="H3215" s="7">
        <f t="shared" si="694"/>
        <v>1.3317263836129007</v>
      </c>
      <c r="I3215">
        <v>2.11</v>
      </c>
      <c r="J3215">
        <v>1.79</v>
      </c>
      <c r="K3215" s="7">
        <f t="shared" si="695"/>
        <v>2.1787709497206706</v>
      </c>
      <c r="L3215" s="7">
        <f t="shared" si="696"/>
        <v>1.8483412322274884</v>
      </c>
      <c r="M3215" s="24">
        <f t="shared" si="708"/>
        <v>0.4589743589743589</v>
      </c>
      <c r="N3215" s="24">
        <f t="shared" si="708"/>
        <v>0.54102564102564099</v>
      </c>
      <c r="O3215" s="23">
        <f t="shared" si="709"/>
        <v>0.5937989962946566</v>
      </c>
      <c r="P3215" s="23">
        <f t="shared" si="709"/>
        <v>1.3441199498832697</v>
      </c>
      <c r="Q3215" t="s">
        <v>216</v>
      </c>
      <c r="R3215" t="s">
        <v>330</v>
      </c>
      <c r="S3215" t="s">
        <v>202</v>
      </c>
      <c r="T3215" s="75" t="s">
        <v>151</v>
      </c>
      <c r="U3215" s="75" t="s">
        <v>166</v>
      </c>
      <c r="V3215" s="119" t="s">
        <v>646</v>
      </c>
      <c r="W3215" s="138" t="s">
        <v>151</v>
      </c>
      <c r="X3215">
        <v>2</v>
      </c>
      <c r="Y3215" s="23" t="str">
        <f t="shared" si="697"/>
        <v>N</v>
      </c>
      <c r="Z3215" s="23">
        <v>100</v>
      </c>
      <c r="AA3215" s="23">
        <f t="shared" si="701"/>
        <v>179</v>
      </c>
      <c r="AB3215" s="23">
        <f t="shared" si="702"/>
        <v>79</v>
      </c>
      <c r="AC3215" s="23">
        <f t="shared" si="703"/>
        <v>0</v>
      </c>
      <c r="AD3215" s="23">
        <f t="shared" si="704"/>
        <v>-100</v>
      </c>
      <c r="AE3215" s="23">
        <f t="shared" si="705"/>
        <v>179</v>
      </c>
      <c r="AF3215" s="23">
        <f t="shared" si="706"/>
        <v>79</v>
      </c>
    </row>
    <row r="3216" spans="1:32" x14ac:dyDescent="0.25">
      <c r="A3216" s="6">
        <v>0.65531624100076602</v>
      </c>
      <c r="B3216" s="6">
        <v>0.33954786512106194</v>
      </c>
      <c r="C3216" s="21">
        <f t="shared" si="707"/>
        <v>1.5259807974129411</v>
      </c>
      <c r="D3216" s="22">
        <f t="shared" si="707"/>
        <v>2.94509288003758</v>
      </c>
      <c r="E3216" s="132">
        <v>4.8951048951048959E-2</v>
      </c>
      <c r="F3216" s="7">
        <f t="shared" si="692"/>
        <v>1.048951048951049</v>
      </c>
      <c r="G3216" s="7">
        <f t="shared" si="693"/>
        <v>1.4547683602003372</v>
      </c>
      <c r="H3216" s="7">
        <f t="shared" si="694"/>
        <v>2.8076552123024929</v>
      </c>
      <c r="I3216">
        <v>1.76</v>
      </c>
      <c r="J3216">
        <v>2.08</v>
      </c>
      <c r="K3216" s="7">
        <f t="shared" si="695"/>
        <v>1.8461538461538463</v>
      </c>
      <c r="L3216" s="7">
        <f t="shared" si="696"/>
        <v>2.1818181818181821</v>
      </c>
      <c r="M3216" s="24">
        <f t="shared" si="708"/>
        <v>0.54166666666666663</v>
      </c>
      <c r="N3216" s="24">
        <f t="shared" si="708"/>
        <v>0.45833333333333326</v>
      </c>
      <c r="O3216" s="23">
        <f t="shared" si="709"/>
        <v>1.209814598770645</v>
      </c>
      <c r="P3216" s="23">
        <f t="shared" si="709"/>
        <v>0.74083170571868062</v>
      </c>
      <c r="Q3216" t="s">
        <v>223</v>
      </c>
      <c r="R3216" t="s">
        <v>435</v>
      </c>
      <c r="S3216" t="s">
        <v>135</v>
      </c>
      <c r="T3216" s="75" t="s">
        <v>162</v>
      </c>
      <c r="U3216" s="75" t="s">
        <v>160</v>
      </c>
      <c r="V3216" s="119" t="s">
        <v>646</v>
      </c>
      <c r="W3216" s="138" t="s">
        <v>226</v>
      </c>
      <c r="X3216">
        <v>6</v>
      </c>
      <c r="Y3216" s="23" t="str">
        <f t="shared" si="697"/>
        <v>Y</v>
      </c>
      <c r="Z3216" s="23">
        <v>100</v>
      </c>
      <c r="AA3216" s="23">
        <f t="shared" si="701"/>
        <v>176</v>
      </c>
      <c r="AB3216" s="23">
        <f t="shared" si="702"/>
        <v>76</v>
      </c>
      <c r="AC3216" s="23">
        <f t="shared" si="703"/>
        <v>176</v>
      </c>
      <c r="AD3216" s="23">
        <f t="shared" si="704"/>
        <v>76</v>
      </c>
      <c r="AE3216" s="23">
        <f t="shared" si="705"/>
        <v>0</v>
      </c>
      <c r="AF3216" s="23">
        <f t="shared" si="706"/>
        <v>-100</v>
      </c>
    </row>
    <row r="3217" spans="1:32" x14ac:dyDescent="0.25">
      <c r="A3217" s="6">
        <v>0.57353730570537387</v>
      </c>
      <c r="B3217" s="6">
        <v>0.42410995978399296</v>
      </c>
      <c r="C3217" s="21">
        <f t="shared" si="707"/>
        <v>1.7435657455100226</v>
      </c>
      <c r="D3217" s="22">
        <f t="shared" si="707"/>
        <v>2.3578790757692145</v>
      </c>
      <c r="E3217" s="132">
        <v>4.1497592382188975E-2</v>
      </c>
      <c r="F3217" s="7">
        <f t="shared" si="692"/>
        <v>1.041497592382189</v>
      </c>
      <c r="G3217" s="7">
        <f t="shared" si="693"/>
        <v>1.6740948402213895</v>
      </c>
      <c r="H3217" s="7">
        <f t="shared" si="694"/>
        <v>2.263931374412592</v>
      </c>
      <c r="I3217">
        <v>1.83</v>
      </c>
      <c r="J3217">
        <v>2.02</v>
      </c>
      <c r="K3217" s="7">
        <f t="shared" si="695"/>
        <v>1.9059405940594059</v>
      </c>
      <c r="L3217" s="7">
        <f t="shared" si="696"/>
        <v>2.1038251366120218</v>
      </c>
      <c r="M3217" s="24">
        <f t="shared" si="708"/>
        <v>0.52467532467532474</v>
      </c>
      <c r="N3217" s="24">
        <f t="shared" si="708"/>
        <v>0.47532467532467537</v>
      </c>
      <c r="O3217" s="23">
        <f t="shared" si="709"/>
        <v>1.0931280331513316</v>
      </c>
      <c r="P3217" s="23">
        <f t="shared" si="709"/>
        <v>0.89225319408107795</v>
      </c>
      <c r="Q3217" t="s">
        <v>332</v>
      </c>
      <c r="R3217" t="s">
        <v>228</v>
      </c>
      <c r="S3217" t="s">
        <v>135</v>
      </c>
      <c r="T3217" s="75" t="s">
        <v>162</v>
      </c>
      <c r="U3217" s="75" t="s">
        <v>160</v>
      </c>
      <c r="V3217" s="119" t="s">
        <v>646</v>
      </c>
      <c r="W3217" s="138" t="s">
        <v>151</v>
      </c>
      <c r="X3217">
        <v>2</v>
      </c>
      <c r="Y3217" s="23" t="str">
        <f t="shared" si="697"/>
        <v>N</v>
      </c>
      <c r="Z3217" s="23">
        <v>100</v>
      </c>
      <c r="AA3217" s="23">
        <f t="shared" si="701"/>
        <v>0</v>
      </c>
      <c r="AB3217" s="23">
        <f t="shared" si="702"/>
        <v>-100</v>
      </c>
      <c r="AC3217" s="23">
        <f t="shared" si="703"/>
        <v>0</v>
      </c>
      <c r="AD3217" s="23">
        <f t="shared" si="704"/>
        <v>-100</v>
      </c>
      <c r="AE3217" s="23">
        <f t="shared" si="705"/>
        <v>0</v>
      </c>
      <c r="AF3217" s="23">
        <f t="shared" si="706"/>
        <v>-100</v>
      </c>
    </row>
    <row r="3218" spans="1:32" x14ac:dyDescent="0.25">
      <c r="A3218" s="6">
        <v>0.24135867850264578</v>
      </c>
      <c r="B3218" s="6">
        <v>0.75858119145401415</v>
      </c>
      <c r="C3218" s="21">
        <f t="shared" si="707"/>
        <v>4.1432112829083048</v>
      </c>
      <c r="D3218" s="22">
        <f t="shared" si="707"/>
        <v>1.3182504539603008</v>
      </c>
      <c r="E3218" s="132">
        <v>5.8728970926526403E-2</v>
      </c>
      <c r="F3218" s="7">
        <f t="shared" si="692"/>
        <v>1.0587289709265264</v>
      </c>
      <c r="G3218" s="7">
        <f t="shared" si="693"/>
        <v>3.9133823638380774</v>
      </c>
      <c r="H3218" s="7">
        <f t="shared" si="694"/>
        <v>1.2451255138571105</v>
      </c>
      <c r="I3218">
        <v>1.71</v>
      </c>
      <c r="J3218">
        <v>2.11</v>
      </c>
      <c r="K3218" s="7">
        <f t="shared" si="695"/>
        <v>1.81042654028436</v>
      </c>
      <c r="L3218" s="7">
        <f t="shared" si="696"/>
        <v>2.2339181286549707</v>
      </c>
      <c r="M3218" s="24">
        <f t="shared" si="708"/>
        <v>0.55235602094240843</v>
      </c>
      <c r="N3218" s="24">
        <f t="shared" si="708"/>
        <v>0.44764397905759162</v>
      </c>
      <c r="O3218" s="23">
        <f t="shared" si="709"/>
        <v>0.43696215728915011</v>
      </c>
      <c r="P3218" s="23">
        <f t="shared" si="709"/>
        <v>1.694608275645809</v>
      </c>
      <c r="Q3218" t="s">
        <v>252</v>
      </c>
      <c r="R3218" t="s">
        <v>254</v>
      </c>
      <c r="S3218" t="s">
        <v>137</v>
      </c>
      <c r="T3218" s="75" t="s">
        <v>151</v>
      </c>
      <c r="U3218" s="75" t="s">
        <v>166</v>
      </c>
      <c r="V3218" s="119" t="s">
        <v>646</v>
      </c>
      <c r="W3218" s="138" t="s">
        <v>150</v>
      </c>
      <c r="X3218">
        <v>4</v>
      </c>
      <c r="Y3218" s="23" t="str">
        <f t="shared" si="697"/>
        <v>Y</v>
      </c>
      <c r="Z3218" s="23">
        <v>100</v>
      </c>
      <c r="AA3218" s="23">
        <f t="shared" si="701"/>
        <v>0</v>
      </c>
      <c r="AB3218" s="23">
        <f t="shared" si="702"/>
        <v>-100</v>
      </c>
      <c r="AC3218" s="23">
        <f t="shared" si="703"/>
        <v>0</v>
      </c>
      <c r="AD3218" s="23">
        <f t="shared" si="704"/>
        <v>-100</v>
      </c>
      <c r="AE3218" s="23">
        <f t="shared" si="705"/>
        <v>0</v>
      </c>
      <c r="AF3218" s="23">
        <f t="shared" si="706"/>
        <v>-100</v>
      </c>
    </row>
    <row r="3219" spans="1:32" x14ac:dyDescent="0.25">
      <c r="A3219" s="6">
        <v>0.16866249420771889</v>
      </c>
      <c r="B3219" s="6">
        <v>0.83114526127548827</v>
      </c>
      <c r="C3219" s="21">
        <f t="shared" si="707"/>
        <v>5.9290004259538254</v>
      </c>
      <c r="D3219" s="22">
        <f t="shared" si="707"/>
        <v>1.2031591186183082</v>
      </c>
      <c r="E3219" s="132">
        <v>5.5481874447391721E-2</v>
      </c>
      <c r="F3219" s="7">
        <f t="shared" si="692"/>
        <v>1.0554818744473917</v>
      </c>
      <c r="G3219" s="7">
        <f t="shared" si="693"/>
        <v>5.6173398800031631</v>
      </c>
      <c r="H3219" s="7">
        <f t="shared" si="694"/>
        <v>1.1399145241108326</v>
      </c>
      <c r="I3219">
        <v>1.74</v>
      </c>
      <c r="J3219">
        <v>2.08</v>
      </c>
      <c r="K3219" s="7">
        <f t="shared" si="695"/>
        <v>1.8365384615384617</v>
      </c>
      <c r="L3219" s="7">
        <f t="shared" si="696"/>
        <v>2.195402298850575</v>
      </c>
      <c r="M3219" s="24">
        <f t="shared" si="708"/>
        <v>0.54450261780104703</v>
      </c>
      <c r="N3219" s="24">
        <f t="shared" si="708"/>
        <v>0.4554973821989528</v>
      </c>
      <c r="O3219" s="23">
        <f t="shared" si="709"/>
        <v>0.30975515763148376</v>
      </c>
      <c r="P3219" s="23">
        <f t="shared" si="709"/>
        <v>1.8246982172829689</v>
      </c>
      <c r="Q3219" t="s">
        <v>337</v>
      </c>
      <c r="R3219" t="s">
        <v>439</v>
      </c>
      <c r="S3219" t="s">
        <v>137</v>
      </c>
      <c r="T3219" s="75" t="s">
        <v>154</v>
      </c>
      <c r="U3219" s="75" t="s">
        <v>160</v>
      </c>
      <c r="V3219" s="119" t="s">
        <v>646</v>
      </c>
      <c r="W3219" s="138" t="s">
        <v>176</v>
      </c>
      <c r="X3219">
        <v>3</v>
      </c>
      <c r="Y3219" s="23" t="str">
        <f t="shared" si="697"/>
        <v>Y</v>
      </c>
      <c r="Z3219" s="23">
        <v>100</v>
      </c>
      <c r="AA3219" s="23">
        <f t="shared" si="701"/>
        <v>0</v>
      </c>
      <c r="AB3219" s="23">
        <f t="shared" si="702"/>
        <v>-100</v>
      </c>
      <c r="AC3219" s="23">
        <f t="shared" si="703"/>
        <v>0</v>
      </c>
      <c r="AD3219" s="23">
        <f t="shared" si="704"/>
        <v>-100</v>
      </c>
      <c r="AE3219" s="23">
        <f t="shared" si="705"/>
        <v>0</v>
      </c>
      <c r="AF3219" s="23">
        <f t="shared" si="706"/>
        <v>-100</v>
      </c>
    </row>
    <row r="3220" spans="1:32" x14ac:dyDescent="0.25">
      <c r="A3220" s="6">
        <v>0.75317884322270512</v>
      </c>
      <c r="B3220" s="6">
        <v>0.22738378487049737</v>
      </c>
      <c r="C3220" s="21">
        <f t="shared" si="707"/>
        <v>1.3277059080964029</v>
      </c>
      <c r="D3220" s="22">
        <f t="shared" si="707"/>
        <v>4.397850975035591</v>
      </c>
      <c r="E3220" s="132">
        <v>5.6493434844973933E-2</v>
      </c>
      <c r="F3220" s="7">
        <f t="shared" ref="F3220:F3283" si="710">(E3220/100%) + 1</f>
        <v>1.0564934348449739</v>
      </c>
      <c r="G3220" s="7">
        <f t="shared" ref="G3220:G3283" si="711">C3220/F3220</f>
        <v>1.2567100412613788</v>
      </c>
      <c r="H3220" s="7">
        <f t="shared" ref="H3220:H3283" si="712">D3220/F3220</f>
        <v>4.1626865155872128</v>
      </c>
      <c r="I3220">
        <v>1.71</v>
      </c>
      <c r="J3220">
        <v>2.12</v>
      </c>
      <c r="K3220" s="7">
        <f t="shared" ref="K3220:K3283" si="713">(I3220*F3220)</f>
        <v>1.8066037735849054</v>
      </c>
      <c r="L3220" s="7">
        <f t="shared" ref="L3220:L3283" si="714">(J3220*F3220)</f>
        <v>2.2397660818713447</v>
      </c>
      <c r="M3220" s="24">
        <f t="shared" si="708"/>
        <v>0.55352480417754579</v>
      </c>
      <c r="N3220" s="24">
        <f t="shared" si="708"/>
        <v>0.44647519582245437</v>
      </c>
      <c r="O3220" s="23">
        <f t="shared" si="709"/>
        <v>1.3606957403504529</v>
      </c>
      <c r="P3220" s="23">
        <f t="shared" si="709"/>
        <v>0.50928648892047079</v>
      </c>
      <c r="Q3220" t="s">
        <v>404</v>
      </c>
      <c r="R3220" t="s">
        <v>405</v>
      </c>
      <c r="S3220" t="s">
        <v>137</v>
      </c>
      <c r="T3220" s="75" t="s">
        <v>165</v>
      </c>
      <c r="U3220" s="75" t="s">
        <v>160</v>
      </c>
      <c r="V3220" s="119" t="s">
        <v>646</v>
      </c>
      <c r="W3220" s="138" t="s">
        <v>168</v>
      </c>
      <c r="X3220">
        <v>5</v>
      </c>
      <c r="Y3220" s="23" t="str">
        <f t="shared" ref="Y3220:Y3283" si="715">IF(X3220 &gt;= 3,"Y","N")</f>
        <v>Y</v>
      </c>
      <c r="Z3220" s="23">
        <v>100</v>
      </c>
      <c r="AA3220" s="23">
        <f t="shared" si="701"/>
        <v>171</v>
      </c>
      <c r="AB3220" s="23">
        <f t="shared" si="702"/>
        <v>71</v>
      </c>
      <c r="AC3220" s="23">
        <f t="shared" si="703"/>
        <v>171</v>
      </c>
      <c r="AD3220" s="23">
        <f t="shared" si="704"/>
        <v>71</v>
      </c>
      <c r="AE3220" s="23">
        <f t="shared" si="705"/>
        <v>0</v>
      </c>
      <c r="AF3220" s="23">
        <f t="shared" si="706"/>
        <v>-100</v>
      </c>
    </row>
    <row r="3221" spans="1:32" x14ac:dyDescent="0.25">
      <c r="A3221" s="6">
        <v>0.72359585758431688</v>
      </c>
      <c r="B3221" s="6">
        <v>0.26783340478624046</v>
      </c>
      <c r="C3221" s="21">
        <f t="shared" si="707"/>
        <v>1.3819869054232046</v>
      </c>
      <c r="D3221" s="22">
        <f t="shared" si="707"/>
        <v>3.7336642186142028</v>
      </c>
      <c r="E3221" s="132">
        <v>5.2894073314676771E-2</v>
      </c>
      <c r="F3221" s="7">
        <f t="shared" si="710"/>
        <v>1.0528940733146768</v>
      </c>
      <c r="G3221" s="7">
        <f t="shared" si="711"/>
        <v>1.3125602474639178</v>
      </c>
      <c r="H3221" s="7">
        <f t="shared" si="712"/>
        <v>3.5460967187896104</v>
      </c>
      <c r="I3221">
        <v>1.87</v>
      </c>
      <c r="J3221">
        <v>1.93</v>
      </c>
      <c r="K3221" s="7">
        <f t="shared" si="713"/>
        <v>1.9689119170984457</v>
      </c>
      <c r="L3221" s="7">
        <f t="shared" si="714"/>
        <v>2.0320855614973259</v>
      </c>
      <c r="M3221" s="24">
        <f t="shared" si="708"/>
        <v>0.50789473684210529</v>
      </c>
      <c r="N3221" s="24">
        <f t="shared" si="708"/>
        <v>0.49210526315789482</v>
      </c>
      <c r="O3221" s="23">
        <f t="shared" si="709"/>
        <v>1.4246965071608313</v>
      </c>
      <c r="P3221" s="23">
        <f t="shared" si="709"/>
        <v>0.54426039475278809</v>
      </c>
      <c r="Q3221" t="s">
        <v>259</v>
      </c>
      <c r="R3221" t="s">
        <v>25</v>
      </c>
      <c r="S3221" t="s">
        <v>137</v>
      </c>
      <c r="T3221" s="75" t="s">
        <v>150</v>
      </c>
      <c r="U3221" s="75" t="s">
        <v>166</v>
      </c>
      <c r="V3221" s="119" t="s">
        <v>646</v>
      </c>
      <c r="W3221" s="138" t="s">
        <v>168</v>
      </c>
      <c r="X3221">
        <v>5</v>
      </c>
      <c r="Y3221" s="23" t="str">
        <f t="shared" si="715"/>
        <v>Y</v>
      </c>
      <c r="Z3221" s="23">
        <v>100</v>
      </c>
      <c r="AA3221" s="23">
        <f t="shared" si="701"/>
        <v>187</v>
      </c>
      <c r="AB3221" s="23">
        <f t="shared" si="702"/>
        <v>87</v>
      </c>
      <c r="AC3221" s="23">
        <f t="shared" si="703"/>
        <v>187</v>
      </c>
      <c r="AD3221" s="23">
        <f t="shared" si="704"/>
        <v>87</v>
      </c>
      <c r="AE3221" s="23">
        <f t="shared" si="705"/>
        <v>0</v>
      </c>
      <c r="AF3221" s="23">
        <f t="shared" si="706"/>
        <v>-100</v>
      </c>
    </row>
    <row r="3222" spans="1:32" x14ac:dyDescent="0.25">
      <c r="A3222" s="6">
        <v>0.32158674309146296</v>
      </c>
      <c r="B3222" s="6">
        <v>0.67812720694131068</v>
      </c>
      <c r="C3222" s="21">
        <f t="shared" si="707"/>
        <v>3.1095809186250833</v>
      </c>
      <c r="D3222" s="22">
        <f t="shared" si="707"/>
        <v>1.4746495786690155</v>
      </c>
      <c r="E3222" s="132">
        <v>5.598669623059882E-2</v>
      </c>
      <c r="F3222" s="7">
        <f t="shared" si="710"/>
        <v>1.0559866962305988</v>
      </c>
      <c r="G3222" s="7">
        <f t="shared" si="711"/>
        <v>2.9447159985299995</v>
      </c>
      <c r="H3222" s="7">
        <f t="shared" si="712"/>
        <v>1.3964660577002119</v>
      </c>
      <c r="I3222">
        <v>1.76</v>
      </c>
      <c r="J3222">
        <v>2.0499999999999998</v>
      </c>
      <c r="K3222" s="7">
        <f t="shared" si="713"/>
        <v>1.858536585365854</v>
      </c>
      <c r="L3222" s="7">
        <f t="shared" si="714"/>
        <v>2.1647727272727275</v>
      </c>
      <c r="M3222" s="24">
        <f t="shared" si="708"/>
        <v>0.53805774278215213</v>
      </c>
      <c r="N3222" s="24">
        <f t="shared" si="708"/>
        <v>0.46194225721784771</v>
      </c>
      <c r="O3222" s="23">
        <f t="shared" si="709"/>
        <v>0.59768072740413369</v>
      </c>
      <c r="P3222" s="23">
        <f t="shared" si="709"/>
        <v>1.4679912832081781</v>
      </c>
      <c r="Q3222" t="s">
        <v>258</v>
      </c>
      <c r="R3222" t="s">
        <v>440</v>
      </c>
      <c r="S3222" t="s">
        <v>137</v>
      </c>
      <c r="T3222" s="75" t="s">
        <v>151</v>
      </c>
      <c r="U3222" s="75" t="s">
        <v>166</v>
      </c>
      <c r="V3222" s="119" t="s">
        <v>646</v>
      </c>
      <c r="W3222" s="138" t="s">
        <v>152</v>
      </c>
      <c r="X3222">
        <v>1</v>
      </c>
      <c r="Y3222" s="23" t="str">
        <f t="shared" si="715"/>
        <v>N</v>
      </c>
      <c r="Z3222" s="23">
        <v>100</v>
      </c>
      <c r="AA3222" s="23">
        <f t="shared" si="701"/>
        <v>204.99999999999997</v>
      </c>
      <c r="AB3222" s="23">
        <f t="shared" si="702"/>
        <v>104.99999999999997</v>
      </c>
      <c r="AC3222" s="23">
        <f t="shared" si="703"/>
        <v>0</v>
      </c>
      <c r="AD3222" s="23">
        <f t="shared" si="704"/>
        <v>-100</v>
      </c>
      <c r="AE3222" s="23">
        <f t="shared" si="705"/>
        <v>204.99999999999997</v>
      </c>
      <c r="AF3222" s="23">
        <f t="shared" si="706"/>
        <v>104.99999999999997</v>
      </c>
    </row>
    <row r="3223" spans="1:32" x14ac:dyDescent="0.25">
      <c r="A3223" s="6">
        <v>0.68160515550821543</v>
      </c>
      <c r="B3223" s="6">
        <v>0.31263996236424185</v>
      </c>
      <c r="C3223" s="21">
        <f t="shared" si="707"/>
        <v>1.4671250531466189</v>
      </c>
      <c r="D3223" s="22">
        <f t="shared" si="707"/>
        <v>3.1985674270103317</v>
      </c>
      <c r="E3223" s="132">
        <v>5.0049608642928067E-2</v>
      </c>
      <c r="F3223" s="7">
        <f t="shared" si="710"/>
        <v>1.0500496086429281</v>
      </c>
      <c r="G3223" s="7">
        <f t="shared" si="711"/>
        <v>1.3971959430018877</v>
      </c>
      <c r="H3223" s="7">
        <f t="shared" si="712"/>
        <v>3.0461107748462695</v>
      </c>
      <c r="I3223">
        <v>1.88</v>
      </c>
      <c r="J3223">
        <v>1.93</v>
      </c>
      <c r="K3223" s="7">
        <f t="shared" si="713"/>
        <v>1.9740932642487046</v>
      </c>
      <c r="L3223" s="7">
        <f t="shared" si="714"/>
        <v>2.0265957446808511</v>
      </c>
      <c r="M3223" s="24">
        <f t="shared" si="708"/>
        <v>0.50656167979002631</v>
      </c>
      <c r="N3223" s="24">
        <f t="shared" si="708"/>
        <v>0.49343832020997375</v>
      </c>
      <c r="O3223" s="23">
        <f t="shared" si="709"/>
        <v>1.345552146365959</v>
      </c>
      <c r="P3223" s="23">
        <f t="shared" si="709"/>
        <v>0.63359481734455403</v>
      </c>
      <c r="Q3223" t="s">
        <v>336</v>
      </c>
      <c r="R3223" t="s">
        <v>253</v>
      </c>
      <c r="S3223" t="s">
        <v>137</v>
      </c>
      <c r="T3223" s="75" t="s">
        <v>150</v>
      </c>
      <c r="U3223" s="75" t="s">
        <v>166</v>
      </c>
      <c r="V3223" s="119" t="s">
        <v>646</v>
      </c>
      <c r="W3223" s="138" t="s">
        <v>170</v>
      </c>
      <c r="X3223">
        <v>2</v>
      </c>
      <c r="Y3223" s="23" t="str">
        <f t="shared" si="715"/>
        <v>N</v>
      </c>
      <c r="Z3223" s="23">
        <v>100</v>
      </c>
      <c r="AA3223" s="23">
        <f t="shared" si="701"/>
        <v>0</v>
      </c>
      <c r="AB3223" s="23">
        <f t="shared" si="702"/>
        <v>-100</v>
      </c>
      <c r="AC3223" s="23">
        <f t="shared" si="703"/>
        <v>0</v>
      </c>
      <c r="AD3223" s="23">
        <f t="shared" si="704"/>
        <v>-100</v>
      </c>
      <c r="AE3223" s="23">
        <f t="shared" si="705"/>
        <v>0</v>
      </c>
      <c r="AF3223" s="23">
        <f t="shared" si="706"/>
        <v>-100</v>
      </c>
    </row>
    <row r="3224" spans="1:32" x14ac:dyDescent="0.25">
      <c r="A3224" s="6">
        <v>0.38846885117285762</v>
      </c>
      <c r="B3224" s="6">
        <v>0.61078776465043738</v>
      </c>
      <c r="C3224" s="21">
        <f t="shared" si="707"/>
        <v>2.5742089667699726</v>
      </c>
      <c r="D3224" s="22">
        <f t="shared" si="707"/>
        <v>1.6372299149972567</v>
      </c>
      <c r="E3224" s="132">
        <v>5.5481874447391721E-2</v>
      </c>
      <c r="F3224" s="7">
        <f t="shared" si="710"/>
        <v>1.0554818744473917</v>
      </c>
      <c r="G3224" s="7">
        <f t="shared" si="711"/>
        <v>2.4388945268413309</v>
      </c>
      <c r="H3224" s="7">
        <f t="shared" si="712"/>
        <v>1.5511681959052543</v>
      </c>
      <c r="I3224">
        <v>1.74</v>
      </c>
      <c r="J3224">
        <v>2.08</v>
      </c>
      <c r="K3224" s="7">
        <f t="shared" si="713"/>
        <v>1.8365384615384617</v>
      </c>
      <c r="L3224" s="7">
        <f t="shared" si="714"/>
        <v>2.195402298850575</v>
      </c>
      <c r="M3224" s="24">
        <f t="shared" si="708"/>
        <v>0.54450261780104703</v>
      </c>
      <c r="N3224" s="24">
        <f t="shared" si="708"/>
        <v>0.4554973821989528</v>
      </c>
      <c r="O3224" s="23">
        <f t="shared" si="709"/>
        <v>0.71343798628861355</v>
      </c>
      <c r="P3224" s="23">
        <f t="shared" si="709"/>
        <v>1.3409248626233741</v>
      </c>
      <c r="Q3224" t="s">
        <v>255</v>
      </c>
      <c r="R3224" t="s">
        <v>256</v>
      </c>
      <c r="S3224" t="s">
        <v>137</v>
      </c>
      <c r="T3224" s="75" t="s">
        <v>151</v>
      </c>
      <c r="U3224" s="75" t="s">
        <v>166</v>
      </c>
      <c r="V3224" s="119" t="s">
        <v>646</v>
      </c>
      <c r="W3224" s="138" t="s">
        <v>155</v>
      </c>
      <c r="X3224">
        <v>3</v>
      </c>
      <c r="Y3224" s="23" t="str">
        <f t="shared" si="715"/>
        <v>Y</v>
      </c>
      <c r="Z3224" s="23">
        <v>100</v>
      </c>
      <c r="AA3224" s="23">
        <f t="shared" si="701"/>
        <v>0</v>
      </c>
      <c r="AB3224" s="23">
        <f t="shared" si="702"/>
        <v>-100</v>
      </c>
      <c r="AC3224" s="23">
        <f t="shared" si="703"/>
        <v>0</v>
      </c>
      <c r="AD3224" s="23">
        <f t="shared" si="704"/>
        <v>-100</v>
      </c>
      <c r="AE3224" s="23">
        <f t="shared" si="705"/>
        <v>0</v>
      </c>
      <c r="AF3224" s="23">
        <f t="shared" si="706"/>
        <v>-100</v>
      </c>
    </row>
    <row r="3225" spans="1:32" x14ac:dyDescent="0.25">
      <c r="A3225" s="6">
        <v>0.53042997672074998</v>
      </c>
      <c r="B3225" s="6">
        <v>0.46710443615716801</v>
      </c>
      <c r="C3225" s="21">
        <f t="shared" si="707"/>
        <v>1.8852629826508838</v>
      </c>
      <c r="D3225" s="22">
        <f t="shared" si="707"/>
        <v>2.1408488607535445</v>
      </c>
      <c r="E3225" s="132">
        <v>2.7823920265780622E-2</v>
      </c>
      <c r="F3225" s="7">
        <f t="shared" si="710"/>
        <v>1.0278239202657806</v>
      </c>
      <c r="G3225" s="7">
        <f t="shared" si="711"/>
        <v>1.8342275806962944</v>
      </c>
      <c r="H3225" s="7">
        <f t="shared" si="712"/>
        <v>2.0828945683614286</v>
      </c>
      <c r="I3225">
        <v>1.72</v>
      </c>
      <c r="J3225">
        <v>2.2400000000000002</v>
      </c>
      <c r="K3225" s="7">
        <f t="shared" si="713"/>
        <v>1.7678571428571426</v>
      </c>
      <c r="L3225" s="7">
        <f t="shared" si="714"/>
        <v>2.3023255813953489</v>
      </c>
      <c r="M3225" s="24">
        <f t="shared" si="708"/>
        <v>0.56565656565656575</v>
      </c>
      <c r="N3225" s="24">
        <f t="shared" si="708"/>
        <v>0.43434343434343431</v>
      </c>
      <c r="O3225" s="23">
        <f t="shared" si="709"/>
        <v>0.93772442313132576</v>
      </c>
      <c r="P3225" s="23">
        <f t="shared" si="709"/>
        <v>1.0754264925478985</v>
      </c>
      <c r="Q3225" t="s">
        <v>28</v>
      </c>
      <c r="R3225" t="s">
        <v>82</v>
      </c>
      <c r="S3225" t="s">
        <v>138</v>
      </c>
      <c r="T3225" s="75" t="s">
        <v>162</v>
      </c>
      <c r="U3225" s="75" t="s">
        <v>160</v>
      </c>
      <c r="V3225" s="119" t="s">
        <v>646</v>
      </c>
      <c r="W3225" s="138" t="s">
        <v>155</v>
      </c>
      <c r="X3225">
        <v>3</v>
      </c>
      <c r="Y3225" s="23" t="str">
        <f t="shared" si="715"/>
        <v>Y</v>
      </c>
      <c r="Z3225" s="23">
        <v>100</v>
      </c>
      <c r="AA3225" s="23">
        <f t="shared" si="701"/>
        <v>0</v>
      </c>
      <c r="AB3225" s="23">
        <f t="shared" si="702"/>
        <v>-100</v>
      </c>
      <c r="AC3225" s="23">
        <f t="shared" si="703"/>
        <v>172</v>
      </c>
      <c r="AD3225" s="23">
        <f t="shared" si="704"/>
        <v>72</v>
      </c>
      <c r="AE3225" s="23">
        <f t="shared" si="705"/>
        <v>0</v>
      </c>
      <c r="AF3225" s="23">
        <f t="shared" si="706"/>
        <v>-100</v>
      </c>
    </row>
    <row r="3226" spans="1:32" x14ac:dyDescent="0.25">
      <c r="A3226" s="6">
        <v>0.28559904581255036</v>
      </c>
      <c r="B3226" s="6">
        <v>0.71376775327134778</v>
      </c>
      <c r="C3226" s="21">
        <f t="shared" si="707"/>
        <v>3.5014122584160821</v>
      </c>
      <c r="D3226" s="22">
        <f t="shared" si="707"/>
        <v>1.4010159402926086</v>
      </c>
      <c r="E3226" s="132">
        <v>2.3632327980154022E-2</v>
      </c>
      <c r="F3226" s="7">
        <f t="shared" si="710"/>
        <v>1.023632327980154</v>
      </c>
      <c r="G3226" s="7">
        <f t="shared" si="711"/>
        <v>3.4205760825521394</v>
      </c>
      <c r="H3226" s="7">
        <f t="shared" si="712"/>
        <v>1.3686710569771798</v>
      </c>
      <c r="I3226">
        <v>1.85</v>
      </c>
      <c r="J3226">
        <v>2.0699999999999998</v>
      </c>
      <c r="K3226" s="7">
        <f t="shared" si="713"/>
        <v>1.893719806763285</v>
      </c>
      <c r="L3226" s="7">
        <f t="shared" si="714"/>
        <v>2.1189189189189186</v>
      </c>
      <c r="M3226" s="24">
        <f t="shared" si="708"/>
        <v>0.52806122448979598</v>
      </c>
      <c r="N3226" s="24">
        <f t="shared" si="708"/>
        <v>0.47193877551020413</v>
      </c>
      <c r="O3226" s="23">
        <f t="shared" si="709"/>
        <v>0.5408445698479214</v>
      </c>
      <c r="P3226" s="23">
        <f t="shared" si="709"/>
        <v>1.5124159961209098</v>
      </c>
      <c r="Q3226" t="s">
        <v>94</v>
      </c>
      <c r="R3226" t="s">
        <v>17</v>
      </c>
      <c r="S3226" t="s">
        <v>138</v>
      </c>
      <c r="T3226" s="75" t="s">
        <v>154</v>
      </c>
      <c r="U3226" s="75" t="s">
        <v>160</v>
      </c>
      <c r="V3226" s="119" t="s">
        <v>646</v>
      </c>
      <c r="W3226" s="138" t="s">
        <v>162</v>
      </c>
      <c r="X3226">
        <v>3</v>
      </c>
      <c r="Y3226" s="23" t="str">
        <f t="shared" si="715"/>
        <v>Y</v>
      </c>
      <c r="Z3226" s="23">
        <v>100</v>
      </c>
      <c r="AA3226" s="23">
        <f t="shared" si="701"/>
        <v>0</v>
      </c>
      <c r="AB3226" s="23">
        <f t="shared" si="702"/>
        <v>-100</v>
      </c>
      <c r="AC3226" s="23">
        <f t="shared" si="703"/>
        <v>0</v>
      </c>
      <c r="AD3226" s="23">
        <f t="shared" si="704"/>
        <v>-100</v>
      </c>
      <c r="AE3226" s="23">
        <f t="shared" si="705"/>
        <v>0</v>
      </c>
      <c r="AF3226" s="23">
        <f t="shared" si="706"/>
        <v>-100</v>
      </c>
    </row>
    <row r="3227" spans="1:32" x14ac:dyDescent="0.25">
      <c r="A3227" s="6">
        <v>0.67095383633646255</v>
      </c>
      <c r="B3227" s="6">
        <v>0.32366773442988961</v>
      </c>
      <c r="C3227" s="21">
        <f t="shared" si="707"/>
        <v>1.4904155037851681</v>
      </c>
      <c r="D3227" s="22">
        <f t="shared" si="707"/>
        <v>3.0895881597880193</v>
      </c>
      <c r="E3227" s="132">
        <v>2.9858299595141746E-2</v>
      </c>
      <c r="F3227" s="7">
        <f t="shared" si="710"/>
        <v>1.0298582995951417</v>
      </c>
      <c r="G3227" s="7">
        <f t="shared" si="711"/>
        <v>1.4472044400390625</v>
      </c>
      <c r="H3227" s="7">
        <f t="shared" si="712"/>
        <v>3.0000128765312657</v>
      </c>
      <c r="I3227">
        <v>1.6</v>
      </c>
      <c r="J3227">
        <v>2.4700000000000002</v>
      </c>
      <c r="K3227" s="7">
        <f t="shared" si="713"/>
        <v>1.6477732793522268</v>
      </c>
      <c r="L3227" s="7">
        <f t="shared" si="714"/>
        <v>2.5437500000000002</v>
      </c>
      <c r="M3227" s="24">
        <f t="shared" si="708"/>
        <v>0.60687960687960685</v>
      </c>
      <c r="N3227" s="24">
        <f t="shared" si="708"/>
        <v>0.3931203931203931</v>
      </c>
      <c r="O3227" s="23">
        <f t="shared" si="709"/>
        <v>1.1055798031940902</v>
      </c>
      <c r="P3227" s="23">
        <f t="shared" si="709"/>
        <v>0.8233297994560318</v>
      </c>
      <c r="Q3227" t="s">
        <v>27</v>
      </c>
      <c r="R3227" t="s">
        <v>95</v>
      </c>
      <c r="S3227" t="s">
        <v>138</v>
      </c>
      <c r="T3227" s="75" t="s">
        <v>155</v>
      </c>
      <c r="U3227" s="75" t="s">
        <v>161</v>
      </c>
      <c r="V3227" s="119" t="s">
        <v>646</v>
      </c>
      <c r="W3227" s="138" t="s">
        <v>151</v>
      </c>
      <c r="X3227">
        <v>2</v>
      </c>
      <c r="Y3227" s="23" t="str">
        <f t="shared" si="715"/>
        <v>N</v>
      </c>
      <c r="Z3227" s="23">
        <v>100</v>
      </c>
      <c r="AA3227" s="23">
        <f t="shared" si="701"/>
        <v>0</v>
      </c>
      <c r="AB3227" s="23">
        <f t="shared" si="702"/>
        <v>-100</v>
      </c>
      <c r="AC3227" s="23">
        <f t="shared" si="703"/>
        <v>0</v>
      </c>
      <c r="AD3227" s="23">
        <f t="shared" si="704"/>
        <v>-100</v>
      </c>
      <c r="AE3227" s="23">
        <f t="shared" si="705"/>
        <v>0</v>
      </c>
      <c r="AF3227" s="23">
        <f t="shared" si="706"/>
        <v>-100</v>
      </c>
    </row>
    <row r="3228" spans="1:32" x14ac:dyDescent="0.25">
      <c r="A3228" s="6">
        <v>0.5031884769199797</v>
      </c>
      <c r="B3228" s="6">
        <v>0.49572892217947739</v>
      </c>
      <c r="C3228" s="21">
        <f t="shared" si="707"/>
        <v>1.9873269080425038</v>
      </c>
      <c r="D3228" s="22">
        <f t="shared" si="707"/>
        <v>2.017231505483863</v>
      </c>
      <c r="E3228" s="132">
        <v>4.8685068463377501E-2</v>
      </c>
      <c r="F3228" s="7">
        <f t="shared" si="710"/>
        <v>1.0486850684633775</v>
      </c>
      <c r="G3228" s="7">
        <f t="shared" si="711"/>
        <v>1.895065513762396</v>
      </c>
      <c r="H3228" s="7">
        <f t="shared" si="712"/>
        <v>1.9235817941411926</v>
      </c>
      <c r="I3228">
        <v>2.14</v>
      </c>
      <c r="J3228">
        <v>1.72</v>
      </c>
      <c r="K3228" s="7">
        <f t="shared" si="713"/>
        <v>2.2441860465116279</v>
      </c>
      <c r="L3228" s="7">
        <f t="shared" si="714"/>
        <v>1.8037383177570092</v>
      </c>
      <c r="M3228" s="24">
        <f t="shared" si="708"/>
        <v>0.44559585492227982</v>
      </c>
      <c r="N3228" s="24">
        <f t="shared" si="708"/>
        <v>0.55440414507772029</v>
      </c>
      <c r="O3228" s="23">
        <f t="shared" si="709"/>
        <v>1.1292485586692567</v>
      </c>
      <c r="P3228" s="23">
        <f t="shared" si="709"/>
        <v>0.89416525215550591</v>
      </c>
      <c r="Q3228" t="s">
        <v>9</v>
      </c>
      <c r="R3228" t="s">
        <v>13</v>
      </c>
      <c r="S3228" t="s">
        <v>139</v>
      </c>
      <c r="T3228" s="75" t="s">
        <v>151</v>
      </c>
      <c r="U3228" s="75" t="s">
        <v>166</v>
      </c>
      <c r="V3228" s="119" t="s">
        <v>646</v>
      </c>
      <c r="W3228" s="138" t="s">
        <v>150</v>
      </c>
      <c r="X3228">
        <v>4</v>
      </c>
      <c r="Y3228" s="23" t="str">
        <f t="shared" si="715"/>
        <v>Y</v>
      </c>
      <c r="Z3228" s="23">
        <v>100</v>
      </c>
      <c r="AA3228" s="23">
        <f t="shared" si="701"/>
        <v>214</v>
      </c>
      <c r="AB3228" s="23">
        <f t="shared" si="702"/>
        <v>114</v>
      </c>
      <c r="AC3228" s="23">
        <f t="shared" si="703"/>
        <v>214</v>
      </c>
      <c r="AD3228" s="23">
        <f t="shared" si="704"/>
        <v>114</v>
      </c>
      <c r="AE3228" s="23">
        <f t="shared" si="705"/>
        <v>0</v>
      </c>
      <c r="AF3228" s="23">
        <f t="shared" si="706"/>
        <v>-100</v>
      </c>
    </row>
    <row r="3229" spans="1:32" x14ac:dyDescent="0.25">
      <c r="A3229" s="6">
        <v>0.34314111480600196</v>
      </c>
      <c r="B3229" s="6">
        <v>0.65388159015561009</v>
      </c>
      <c r="C3229" s="21">
        <f t="shared" si="707"/>
        <v>2.9142529322531328</v>
      </c>
      <c r="D3229" s="22">
        <f t="shared" si="707"/>
        <v>1.5293288801142435</v>
      </c>
      <c r="E3229" s="132">
        <v>5.6281244960490362E-2</v>
      </c>
      <c r="F3229" s="7">
        <f t="shared" si="710"/>
        <v>1.0562812449604904</v>
      </c>
      <c r="G3229" s="7">
        <f t="shared" si="711"/>
        <v>2.7589744172368968</v>
      </c>
      <c r="H3229" s="7">
        <f t="shared" si="712"/>
        <v>1.447842501616553</v>
      </c>
      <c r="I3229">
        <v>2.34</v>
      </c>
      <c r="J3229">
        <v>1.59</v>
      </c>
      <c r="K3229" s="7">
        <f t="shared" si="713"/>
        <v>2.4716981132075473</v>
      </c>
      <c r="L3229" s="7">
        <f t="shared" si="714"/>
        <v>1.6794871794871797</v>
      </c>
      <c r="M3229" s="24">
        <f t="shared" si="708"/>
        <v>0.40458015267175573</v>
      </c>
      <c r="N3229" s="24">
        <f t="shared" si="708"/>
        <v>0.59541984732824416</v>
      </c>
      <c r="O3229" s="23">
        <f t="shared" si="709"/>
        <v>0.84814124602992935</v>
      </c>
      <c r="P3229" s="23">
        <f t="shared" si="709"/>
        <v>1.0981857475690378</v>
      </c>
      <c r="Q3229" t="s">
        <v>575</v>
      </c>
      <c r="R3229" t="s">
        <v>570</v>
      </c>
      <c r="S3229" t="s">
        <v>370</v>
      </c>
      <c r="T3229" s="75" t="s">
        <v>170</v>
      </c>
      <c r="U3229" s="75" t="s">
        <v>160</v>
      </c>
      <c r="V3229" s="119" t="s">
        <v>646</v>
      </c>
      <c r="W3229" s="138" t="s">
        <v>175</v>
      </c>
      <c r="X3229">
        <v>5</v>
      </c>
      <c r="Y3229" s="23" t="str">
        <f t="shared" si="715"/>
        <v>Y</v>
      </c>
      <c r="Z3229" s="23">
        <v>100</v>
      </c>
      <c r="AA3229" s="23">
        <f t="shared" si="701"/>
        <v>0</v>
      </c>
      <c r="AB3229" s="23">
        <f t="shared" si="702"/>
        <v>-100</v>
      </c>
      <c r="AC3229" s="23">
        <f t="shared" si="703"/>
        <v>0</v>
      </c>
      <c r="AD3229" s="23">
        <f t="shared" si="704"/>
        <v>-100</v>
      </c>
      <c r="AE3229" s="23">
        <f t="shared" si="705"/>
        <v>0</v>
      </c>
      <c r="AF3229" s="23">
        <f t="shared" si="706"/>
        <v>-100</v>
      </c>
    </row>
    <row r="3230" spans="1:32" x14ac:dyDescent="0.25">
      <c r="A3230" s="6">
        <v>0.6831795727230261</v>
      </c>
      <c r="B3230" s="6">
        <v>0.29392425714714321</v>
      </c>
      <c r="C3230" s="21">
        <f t="shared" si="707"/>
        <v>1.4637439992741395</v>
      </c>
      <c r="D3230" s="22">
        <f t="shared" si="707"/>
        <v>3.40223705830235</v>
      </c>
      <c r="E3230" s="132">
        <v>5.1270055315518537E-2</v>
      </c>
      <c r="F3230" s="7">
        <f t="shared" si="710"/>
        <v>1.0512700553155185</v>
      </c>
      <c r="G3230" s="7">
        <f t="shared" si="711"/>
        <v>1.3923577408802201</v>
      </c>
      <c r="H3230" s="7">
        <f t="shared" si="712"/>
        <v>3.2363112038621074</v>
      </c>
      <c r="I3230">
        <v>2.0299999999999998</v>
      </c>
      <c r="J3230">
        <v>1.79</v>
      </c>
      <c r="K3230" s="7">
        <f t="shared" si="713"/>
        <v>2.1340782122905022</v>
      </c>
      <c r="L3230" s="7">
        <f t="shared" si="714"/>
        <v>1.8817733990147782</v>
      </c>
      <c r="M3230" s="24">
        <f t="shared" si="708"/>
        <v>0.46858638743455511</v>
      </c>
      <c r="N3230" s="24">
        <f t="shared" si="708"/>
        <v>0.53141361256544506</v>
      </c>
      <c r="O3230" s="23">
        <f t="shared" si="709"/>
        <v>1.4579586412301448</v>
      </c>
      <c r="P3230" s="23">
        <f t="shared" si="709"/>
        <v>0.55309884842467338</v>
      </c>
      <c r="Q3230" t="s">
        <v>386</v>
      </c>
      <c r="R3230" t="s">
        <v>371</v>
      </c>
      <c r="S3230" t="s">
        <v>370</v>
      </c>
      <c r="T3230" s="75" t="s">
        <v>165</v>
      </c>
      <c r="U3230" s="75" t="s">
        <v>160</v>
      </c>
      <c r="V3230" s="119" t="s">
        <v>646</v>
      </c>
      <c r="W3230" s="138" t="s">
        <v>155</v>
      </c>
      <c r="X3230">
        <v>3</v>
      </c>
      <c r="Y3230" s="23" t="str">
        <f t="shared" si="715"/>
        <v>Y</v>
      </c>
      <c r="Z3230" s="23">
        <v>100</v>
      </c>
      <c r="AA3230" s="23">
        <f t="shared" si="701"/>
        <v>202.99999999999997</v>
      </c>
      <c r="AB3230" s="23">
        <f t="shared" si="702"/>
        <v>102.99999999999997</v>
      </c>
      <c r="AC3230" s="23">
        <f t="shared" si="703"/>
        <v>202.99999999999997</v>
      </c>
      <c r="AD3230" s="23">
        <f t="shared" si="704"/>
        <v>102.99999999999997</v>
      </c>
      <c r="AE3230" s="23">
        <f t="shared" si="705"/>
        <v>0</v>
      </c>
      <c r="AF3230" s="23">
        <f t="shared" si="706"/>
        <v>-100</v>
      </c>
    </row>
    <row r="3231" spans="1:32" x14ac:dyDescent="0.25">
      <c r="A3231" s="6">
        <v>0.49610437614694353</v>
      </c>
      <c r="B3231" s="6">
        <v>0.50182406990610073</v>
      </c>
      <c r="C3231" s="21">
        <f t="shared" si="707"/>
        <v>2.015704855834219</v>
      </c>
      <c r="D3231" s="22">
        <f t="shared" si="707"/>
        <v>1.9927302414711114</v>
      </c>
      <c r="E3231" s="132">
        <v>5.2631578947368363E-2</v>
      </c>
      <c r="F3231" s="7">
        <f t="shared" si="710"/>
        <v>1.0526315789473684</v>
      </c>
      <c r="G3231" s="7">
        <f t="shared" si="711"/>
        <v>1.9149196130425081</v>
      </c>
      <c r="H3231" s="7">
        <f t="shared" si="712"/>
        <v>1.893093729397556</v>
      </c>
      <c r="I3231">
        <v>1.9</v>
      </c>
      <c r="J3231">
        <v>1.9</v>
      </c>
      <c r="K3231" s="7">
        <f t="shared" si="713"/>
        <v>1.9999999999999998</v>
      </c>
      <c r="L3231" s="7">
        <f t="shared" si="714"/>
        <v>1.9999999999999998</v>
      </c>
      <c r="M3231" s="24">
        <f t="shared" si="708"/>
        <v>0.5</v>
      </c>
      <c r="N3231" s="24">
        <f t="shared" si="708"/>
        <v>0.5</v>
      </c>
      <c r="O3231" s="23">
        <f t="shared" si="709"/>
        <v>0.99220875229388705</v>
      </c>
      <c r="P3231" s="23">
        <f t="shared" si="709"/>
        <v>1.0036481398122012</v>
      </c>
      <c r="Q3231" t="s">
        <v>577</v>
      </c>
      <c r="R3231" t="s">
        <v>373</v>
      </c>
      <c r="S3231" t="s">
        <v>370</v>
      </c>
      <c r="T3231" s="75" t="s">
        <v>155</v>
      </c>
      <c r="U3231" s="75" t="s">
        <v>161</v>
      </c>
      <c r="V3231" s="119" t="s">
        <v>646</v>
      </c>
      <c r="W3231" s="138" t="s">
        <v>178</v>
      </c>
      <c r="X3231">
        <v>4</v>
      </c>
      <c r="Y3231" s="23" t="str">
        <f t="shared" si="715"/>
        <v>Y</v>
      </c>
      <c r="Z3231" s="23">
        <v>100</v>
      </c>
      <c r="AA3231" s="23">
        <f t="shared" si="701"/>
        <v>0</v>
      </c>
      <c r="AB3231" s="23">
        <f t="shared" si="702"/>
        <v>-100</v>
      </c>
      <c r="AC3231" s="23">
        <f t="shared" si="703"/>
        <v>0</v>
      </c>
      <c r="AD3231" s="23">
        <f t="shared" si="704"/>
        <v>-100</v>
      </c>
      <c r="AE3231" s="23">
        <f t="shared" si="705"/>
        <v>0</v>
      </c>
      <c r="AF3231" s="23">
        <f t="shared" si="706"/>
        <v>-100</v>
      </c>
    </row>
    <row r="3232" spans="1:32" x14ac:dyDescent="0.25">
      <c r="A3232" s="6">
        <v>0.64840397124543314</v>
      </c>
      <c r="B3232" s="6">
        <v>0.33502628186710037</v>
      </c>
      <c r="C3232" s="21">
        <f t="shared" si="707"/>
        <v>1.5422484197301147</v>
      </c>
      <c r="D3232" s="22">
        <f t="shared" si="707"/>
        <v>2.984840456178552</v>
      </c>
      <c r="E3232" s="132">
        <v>3.5253227408142962E-2</v>
      </c>
      <c r="F3232" s="7">
        <f t="shared" si="710"/>
        <v>1.035253227408143</v>
      </c>
      <c r="G3232" s="7">
        <f t="shared" si="711"/>
        <v>1.4897306078352284</v>
      </c>
      <c r="H3232" s="7">
        <f t="shared" si="712"/>
        <v>2.8831984070712728</v>
      </c>
      <c r="I3232">
        <v>1.52</v>
      </c>
      <c r="J3232">
        <v>2.65</v>
      </c>
      <c r="K3232" s="7">
        <f t="shared" si="713"/>
        <v>1.5735849056603772</v>
      </c>
      <c r="L3232" s="7">
        <f t="shared" si="714"/>
        <v>2.7434210526315788</v>
      </c>
      <c r="M3232" s="24">
        <f t="shared" si="708"/>
        <v>0.63549160671462834</v>
      </c>
      <c r="N3232" s="24">
        <f t="shared" si="708"/>
        <v>0.36450839328537171</v>
      </c>
      <c r="O3232" s="23">
        <f t="shared" si="709"/>
        <v>1.020318701922059</v>
      </c>
      <c r="P3232" s="23">
        <f t="shared" si="709"/>
        <v>0.91911815485908455</v>
      </c>
      <c r="Q3232" t="s">
        <v>105</v>
      </c>
      <c r="R3232" t="s">
        <v>289</v>
      </c>
      <c r="S3232" t="s">
        <v>140</v>
      </c>
      <c r="T3232" s="75" t="s">
        <v>165</v>
      </c>
      <c r="U3232" s="75" t="s">
        <v>160</v>
      </c>
      <c r="V3232" s="119" t="s">
        <v>646</v>
      </c>
      <c r="W3232" s="138" t="s">
        <v>170</v>
      </c>
      <c r="X3232">
        <v>2</v>
      </c>
      <c r="Y3232" s="23" t="str">
        <f t="shared" si="715"/>
        <v>N</v>
      </c>
      <c r="Z3232" s="23">
        <v>100</v>
      </c>
      <c r="AA3232" s="23">
        <f t="shared" si="701"/>
        <v>0</v>
      </c>
      <c r="AB3232" s="23">
        <f t="shared" si="702"/>
        <v>-100</v>
      </c>
      <c r="AC3232" s="23">
        <f t="shared" si="703"/>
        <v>0</v>
      </c>
      <c r="AD3232" s="23">
        <f t="shared" si="704"/>
        <v>-100</v>
      </c>
      <c r="AE3232" s="23">
        <f t="shared" si="705"/>
        <v>0</v>
      </c>
      <c r="AF3232" s="23">
        <f t="shared" si="706"/>
        <v>-100</v>
      </c>
    </row>
    <row r="3233" spans="1:32" x14ac:dyDescent="0.25">
      <c r="A3233" s="6">
        <v>0.42548269880281847</v>
      </c>
      <c r="B3233" s="6">
        <v>0.57376532101955269</v>
      </c>
      <c r="C3233" s="21">
        <f t="shared" si="707"/>
        <v>2.3502718273003862</v>
      </c>
      <c r="D3233" s="22">
        <f t="shared" si="707"/>
        <v>1.7428728495180734</v>
      </c>
      <c r="E3233" s="132">
        <v>2.8485132531375301E-2</v>
      </c>
      <c r="F3233" s="7">
        <f t="shared" si="710"/>
        <v>1.0284851325313753</v>
      </c>
      <c r="G3233" s="7">
        <f t="shared" si="711"/>
        <v>2.2851782227670538</v>
      </c>
      <c r="H3233" s="7">
        <f t="shared" si="712"/>
        <v>1.6946018900909146</v>
      </c>
      <c r="I3233">
        <v>1.73</v>
      </c>
      <c r="J3233">
        <v>2.2200000000000002</v>
      </c>
      <c r="K3233" s="7">
        <f t="shared" si="713"/>
        <v>1.7792792792792793</v>
      </c>
      <c r="L3233" s="7">
        <f t="shared" si="714"/>
        <v>2.2832369942196533</v>
      </c>
      <c r="M3233" s="24">
        <f t="shared" si="708"/>
        <v>0.5620253164556962</v>
      </c>
      <c r="N3233" s="24">
        <f t="shared" si="708"/>
        <v>0.43797468354430374</v>
      </c>
      <c r="O3233" s="23">
        <f t="shared" si="709"/>
        <v>0.75705254967168156</v>
      </c>
      <c r="P3233" s="23">
        <f t="shared" si="709"/>
        <v>1.3100422069521582</v>
      </c>
      <c r="Q3233" t="s">
        <v>107</v>
      </c>
      <c r="R3233" t="s">
        <v>102</v>
      </c>
      <c r="S3233" t="s">
        <v>140</v>
      </c>
      <c r="T3233" s="75" t="s">
        <v>151</v>
      </c>
      <c r="U3233" s="75" t="s">
        <v>166</v>
      </c>
      <c r="V3233" s="119" t="s">
        <v>646</v>
      </c>
      <c r="W3233" s="138" t="s">
        <v>163</v>
      </c>
      <c r="X3233">
        <v>3</v>
      </c>
      <c r="Y3233" s="23" t="str">
        <f t="shared" si="715"/>
        <v>Y</v>
      </c>
      <c r="Z3233" s="23">
        <v>100</v>
      </c>
      <c r="AA3233" s="23">
        <f t="shared" si="701"/>
        <v>0</v>
      </c>
      <c r="AB3233" s="23">
        <f t="shared" si="702"/>
        <v>-100</v>
      </c>
      <c r="AC3233" s="23">
        <f t="shared" si="703"/>
        <v>0</v>
      </c>
      <c r="AD3233" s="23">
        <f t="shared" si="704"/>
        <v>-100</v>
      </c>
      <c r="AE3233" s="23">
        <f t="shared" si="705"/>
        <v>0</v>
      </c>
      <c r="AF3233" s="23">
        <f t="shared" si="706"/>
        <v>-100</v>
      </c>
    </row>
    <row r="3234" spans="1:32" x14ac:dyDescent="0.25">
      <c r="A3234" s="6">
        <v>0.64946600227289841</v>
      </c>
      <c r="B3234" s="6">
        <v>0.34110024176738885</v>
      </c>
      <c r="C3234" s="21">
        <f t="shared" si="707"/>
        <v>1.5397264775990709</v>
      </c>
      <c r="D3234" s="22">
        <f t="shared" si="707"/>
        <v>2.9316895081005065</v>
      </c>
      <c r="E3234" s="132">
        <v>3.1919317945518833E-2</v>
      </c>
      <c r="F3234" s="7">
        <f t="shared" si="710"/>
        <v>1.0319193179455188</v>
      </c>
      <c r="G3234" s="7">
        <f t="shared" si="711"/>
        <v>1.4920996737075933</v>
      </c>
      <c r="H3234" s="7">
        <f t="shared" si="712"/>
        <v>2.8410065177743751</v>
      </c>
      <c r="I3234">
        <v>1.68</v>
      </c>
      <c r="J3234">
        <v>2.29</v>
      </c>
      <c r="K3234" s="7">
        <f t="shared" si="713"/>
        <v>1.7336244541484715</v>
      </c>
      <c r="L3234" s="7">
        <f t="shared" si="714"/>
        <v>2.3630952380952381</v>
      </c>
      <c r="M3234" s="24">
        <f t="shared" si="708"/>
        <v>0.57682619647355171</v>
      </c>
      <c r="N3234" s="24">
        <f t="shared" si="708"/>
        <v>0.42317380352644834</v>
      </c>
      <c r="O3234" s="23">
        <f t="shared" si="709"/>
        <v>1.1259301436783435</v>
      </c>
      <c r="P3234" s="23">
        <f t="shared" si="709"/>
        <v>0.80605235703365097</v>
      </c>
      <c r="Q3234" t="s">
        <v>109</v>
      </c>
      <c r="R3234" t="s">
        <v>106</v>
      </c>
      <c r="S3234" t="s">
        <v>140</v>
      </c>
      <c r="T3234" s="75" t="s">
        <v>155</v>
      </c>
      <c r="U3234" s="75" t="s">
        <v>161</v>
      </c>
      <c r="V3234" s="119" t="s">
        <v>646</v>
      </c>
      <c r="W3234" s="138" t="s">
        <v>172</v>
      </c>
      <c r="X3234">
        <v>5</v>
      </c>
      <c r="Y3234" s="23" t="str">
        <f t="shared" si="715"/>
        <v>Y</v>
      </c>
      <c r="Z3234" s="23">
        <v>100</v>
      </c>
      <c r="AA3234" s="23">
        <f t="shared" si="701"/>
        <v>168</v>
      </c>
      <c r="AB3234" s="23">
        <f t="shared" si="702"/>
        <v>68</v>
      </c>
      <c r="AC3234" s="23">
        <f t="shared" si="703"/>
        <v>168</v>
      </c>
      <c r="AD3234" s="23">
        <f t="shared" si="704"/>
        <v>68</v>
      </c>
      <c r="AE3234" s="23">
        <f t="shared" si="705"/>
        <v>0</v>
      </c>
      <c r="AF3234" s="23">
        <f t="shared" si="706"/>
        <v>-100</v>
      </c>
    </row>
    <row r="3235" spans="1:32" x14ac:dyDescent="0.25">
      <c r="A3235" s="6">
        <v>0.66828434161623851</v>
      </c>
      <c r="B3235" s="6">
        <v>0.302924532240057</v>
      </c>
      <c r="C3235" s="21">
        <f t="shared" si="707"/>
        <v>1.4963690419283366</v>
      </c>
      <c r="D3235" s="22">
        <f t="shared" si="707"/>
        <v>3.3011522460899116</v>
      </c>
      <c r="E3235" s="132">
        <v>2.8828352287754377E-2</v>
      </c>
      <c r="F3235" s="7">
        <f t="shared" si="710"/>
        <v>1.0288283522877544</v>
      </c>
      <c r="G3235" s="7">
        <f t="shared" si="711"/>
        <v>1.4544399350979542</v>
      </c>
      <c r="H3235" s="7">
        <f t="shared" si="712"/>
        <v>3.2086520931789098</v>
      </c>
      <c r="I3235">
        <v>1.99</v>
      </c>
      <c r="J3235">
        <v>1.9</v>
      </c>
      <c r="K3235" s="7">
        <f t="shared" si="713"/>
        <v>2.0473684210526311</v>
      </c>
      <c r="L3235" s="7">
        <f t="shared" si="714"/>
        <v>1.9547738693467331</v>
      </c>
      <c r="M3235" s="24">
        <f t="shared" si="708"/>
        <v>0.48843187660668391</v>
      </c>
      <c r="N3235" s="24">
        <f t="shared" si="708"/>
        <v>0.51156812339331637</v>
      </c>
      <c r="O3235" s="23">
        <f t="shared" si="709"/>
        <v>1.3682242573090353</v>
      </c>
      <c r="P3235" s="23">
        <f t="shared" si="709"/>
        <v>0.59214896000694539</v>
      </c>
      <c r="Q3235" t="s">
        <v>98</v>
      </c>
      <c r="R3235" t="s">
        <v>21</v>
      </c>
      <c r="S3235" t="s">
        <v>141</v>
      </c>
      <c r="T3235" s="75" t="s">
        <v>165</v>
      </c>
      <c r="U3235" s="75" t="s">
        <v>160</v>
      </c>
      <c r="V3235" s="119" t="s">
        <v>646</v>
      </c>
      <c r="W3235" s="138" t="s">
        <v>162</v>
      </c>
      <c r="X3235">
        <v>3</v>
      </c>
      <c r="Y3235" s="23" t="str">
        <f t="shared" si="715"/>
        <v>Y</v>
      </c>
      <c r="Z3235" s="23">
        <v>100</v>
      </c>
      <c r="AA3235" s="23">
        <f t="shared" si="701"/>
        <v>199</v>
      </c>
      <c r="AB3235" s="23">
        <f t="shared" si="702"/>
        <v>99</v>
      </c>
      <c r="AC3235" s="23">
        <f t="shared" si="703"/>
        <v>199</v>
      </c>
      <c r="AD3235" s="23">
        <f t="shared" si="704"/>
        <v>99</v>
      </c>
      <c r="AE3235" s="23">
        <f t="shared" si="705"/>
        <v>0</v>
      </c>
      <c r="AF3235" s="23">
        <f t="shared" si="706"/>
        <v>-100</v>
      </c>
    </row>
    <row r="3236" spans="1:32" x14ac:dyDescent="0.25">
      <c r="A3236" s="6">
        <v>0.24527308066012357</v>
      </c>
      <c r="B3236" s="6">
        <v>0.7546572854593786</v>
      </c>
      <c r="C3236" s="21">
        <f t="shared" si="707"/>
        <v>4.0770882695672022</v>
      </c>
      <c r="D3236" s="22">
        <f t="shared" si="707"/>
        <v>1.3251048115056296</v>
      </c>
      <c r="E3236" s="132">
        <v>3.5471537807986397E-2</v>
      </c>
      <c r="F3236" s="7">
        <f t="shared" si="710"/>
        <v>1.0354715378079864</v>
      </c>
      <c r="G3236" s="7">
        <f t="shared" si="711"/>
        <v>3.9374218611533105</v>
      </c>
      <c r="H3236" s="7">
        <f t="shared" si="712"/>
        <v>1.2797114774499496</v>
      </c>
      <c r="I3236">
        <v>2.14</v>
      </c>
      <c r="J3236">
        <v>1.76</v>
      </c>
      <c r="K3236" s="7">
        <f t="shared" si="713"/>
        <v>2.2159090909090908</v>
      </c>
      <c r="L3236" s="7">
        <f t="shared" si="714"/>
        <v>1.8224299065420562</v>
      </c>
      <c r="M3236" s="24">
        <f t="shared" si="708"/>
        <v>0.45128205128205129</v>
      </c>
      <c r="N3236" s="24">
        <f t="shared" si="708"/>
        <v>0.54871794871794866</v>
      </c>
      <c r="O3236" s="23">
        <f t="shared" si="709"/>
        <v>0.54350284919004654</v>
      </c>
      <c r="P3236" s="23">
        <f t="shared" si="709"/>
        <v>1.3753100062110171</v>
      </c>
      <c r="Q3236" t="s">
        <v>45</v>
      </c>
      <c r="R3236" t="s">
        <v>44</v>
      </c>
      <c r="S3236" t="s">
        <v>141</v>
      </c>
      <c r="T3236" s="75" t="s">
        <v>151</v>
      </c>
      <c r="U3236" s="75" t="s">
        <v>166</v>
      </c>
      <c r="V3236" s="119" t="s">
        <v>646</v>
      </c>
      <c r="W3236" s="138" t="s">
        <v>153</v>
      </c>
      <c r="X3236">
        <v>2</v>
      </c>
      <c r="Y3236" s="23" t="str">
        <f t="shared" si="715"/>
        <v>N</v>
      </c>
      <c r="Z3236" s="23">
        <v>100</v>
      </c>
      <c r="AA3236" s="23">
        <f t="shared" si="701"/>
        <v>176</v>
      </c>
      <c r="AB3236" s="23">
        <f t="shared" si="702"/>
        <v>76</v>
      </c>
      <c r="AC3236" s="23">
        <f t="shared" si="703"/>
        <v>0</v>
      </c>
      <c r="AD3236" s="23">
        <f t="shared" si="704"/>
        <v>-100</v>
      </c>
      <c r="AE3236" s="23">
        <f t="shared" si="705"/>
        <v>176</v>
      </c>
      <c r="AF3236" s="23">
        <f t="shared" si="706"/>
        <v>76</v>
      </c>
    </row>
    <row r="3237" spans="1:32" x14ac:dyDescent="0.25">
      <c r="A3237" s="6">
        <v>5.6908531423509955E-2</v>
      </c>
      <c r="B3237" s="6">
        <v>0.94309013790827989</v>
      </c>
      <c r="C3237" s="21">
        <f t="shared" si="707"/>
        <v>17.57205773872565</v>
      </c>
      <c r="D3237" s="22">
        <f t="shared" si="707"/>
        <v>1.0603440326689695</v>
      </c>
      <c r="E3237" s="132">
        <v>2.6964398567516312E-2</v>
      </c>
      <c r="F3237" s="7">
        <f t="shared" si="710"/>
        <v>1.0269643985675163</v>
      </c>
      <c r="G3237" s="7">
        <f t="shared" si="711"/>
        <v>17.11067858168834</v>
      </c>
      <c r="H3237" s="7">
        <f t="shared" si="712"/>
        <v>1.0325032047342766</v>
      </c>
      <c r="I3237">
        <v>2.02</v>
      </c>
      <c r="J3237">
        <v>1.88</v>
      </c>
      <c r="K3237" s="7">
        <f t="shared" si="713"/>
        <v>2.0744680851063828</v>
      </c>
      <c r="L3237" s="7">
        <f t="shared" si="714"/>
        <v>1.9306930693069306</v>
      </c>
      <c r="M3237" s="24">
        <f t="shared" si="708"/>
        <v>0.48205128205128212</v>
      </c>
      <c r="N3237" s="24">
        <f t="shared" si="708"/>
        <v>0.517948717948718</v>
      </c>
      <c r="O3237" s="23">
        <f t="shared" si="709"/>
        <v>0.11805493220834513</v>
      </c>
      <c r="P3237" s="23">
        <f t="shared" si="709"/>
        <v>1.8208175929912331</v>
      </c>
      <c r="Q3237" t="s">
        <v>39</v>
      </c>
      <c r="R3237" t="s">
        <v>442</v>
      </c>
      <c r="S3237" t="s">
        <v>141</v>
      </c>
      <c r="T3237" s="75" t="s">
        <v>154</v>
      </c>
      <c r="U3237" s="75" t="s">
        <v>160</v>
      </c>
      <c r="V3237" s="119" t="s">
        <v>646</v>
      </c>
      <c r="W3237" s="138" t="s">
        <v>155</v>
      </c>
      <c r="X3237">
        <v>3</v>
      </c>
      <c r="Y3237" s="23" t="str">
        <f t="shared" si="715"/>
        <v>Y</v>
      </c>
      <c r="Z3237" s="23">
        <v>100</v>
      </c>
      <c r="AA3237" s="23">
        <f t="shared" si="701"/>
        <v>0</v>
      </c>
      <c r="AB3237" s="23">
        <f t="shared" si="702"/>
        <v>-100</v>
      </c>
      <c r="AC3237" s="23">
        <f t="shared" si="703"/>
        <v>0</v>
      </c>
      <c r="AD3237" s="23">
        <f t="shared" si="704"/>
        <v>-100</v>
      </c>
      <c r="AE3237" s="23">
        <f t="shared" si="705"/>
        <v>0</v>
      </c>
      <c r="AF3237" s="23">
        <f t="shared" si="706"/>
        <v>-100</v>
      </c>
    </row>
    <row r="3238" spans="1:32" x14ac:dyDescent="0.25">
      <c r="A3238" s="6">
        <v>0.57882912711422174</v>
      </c>
      <c r="B3238" s="6">
        <v>0.41887570901751003</v>
      </c>
      <c r="C3238" s="21">
        <f t="shared" si="707"/>
        <v>1.7276255688540489</v>
      </c>
      <c r="D3238" s="22">
        <f t="shared" si="707"/>
        <v>2.3873430195929495</v>
      </c>
      <c r="E3238" s="132">
        <v>3.0736618971912932E-2</v>
      </c>
      <c r="F3238" s="7">
        <f t="shared" si="710"/>
        <v>1.0307366189719129</v>
      </c>
      <c r="G3238" s="7">
        <f t="shared" si="711"/>
        <v>1.6761076855668848</v>
      </c>
      <c r="H3238" s="7">
        <f t="shared" si="712"/>
        <v>2.3161523280061163</v>
      </c>
      <c r="I3238">
        <v>1.85</v>
      </c>
      <c r="J3238">
        <v>2.04</v>
      </c>
      <c r="K3238" s="7">
        <f t="shared" si="713"/>
        <v>1.9068627450980391</v>
      </c>
      <c r="L3238" s="7">
        <f t="shared" si="714"/>
        <v>2.1027027027027025</v>
      </c>
      <c r="M3238" s="24">
        <f t="shared" si="708"/>
        <v>0.52442159383033427</v>
      </c>
      <c r="N3238" s="24">
        <f t="shared" si="708"/>
        <v>0.47557840616966585</v>
      </c>
      <c r="O3238" s="23">
        <f t="shared" si="709"/>
        <v>1.1037476982717267</v>
      </c>
      <c r="P3238" s="23">
        <f t="shared" si="709"/>
        <v>0.88077108544762905</v>
      </c>
      <c r="Q3238" t="s">
        <v>434</v>
      </c>
      <c r="R3238" t="s">
        <v>558</v>
      </c>
      <c r="S3238" t="s">
        <v>141</v>
      </c>
      <c r="T3238" s="75" t="s">
        <v>162</v>
      </c>
      <c r="U3238" s="75" t="s">
        <v>160</v>
      </c>
      <c r="V3238" s="119" t="s">
        <v>646</v>
      </c>
      <c r="W3238" s="138" t="s">
        <v>151</v>
      </c>
      <c r="X3238">
        <v>2</v>
      </c>
      <c r="Y3238" s="23" t="str">
        <f t="shared" si="715"/>
        <v>N</v>
      </c>
      <c r="Z3238" s="23">
        <v>100</v>
      </c>
      <c r="AA3238" s="23">
        <f t="shared" si="701"/>
        <v>0</v>
      </c>
      <c r="AB3238" s="23">
        <f t="shared" si="702"/>
        <v>-100</v>
      </c>
      <c r="AC3238" s="23">
        <f t="shared" si="703"/>
        <v>0</v>
      </c>
      <c r="AD3238" s="23">
        <f t="shared" si="704"/>
        <v>-100</v>
      </c>
      <c r="AE3238" s="23">
        <f t="shared" si="705"/>
        <v>0</v>
      </c>
      <c r="AF3238" s="23">
        <f t="shared" si="706"/>
        <v>-100</v>
      </c>
    </row>
    <row r="3239" spans="1:32" x14ac:dyDescent="0.25">
      <c r="A3239" s="6">
        <v>0.6347235683260698</v>
      </c>
      <c r="B3239" s="6">
        <v>0.36018106930831029</v>
      </c>
      <c r="C3239" s="21">
        <f t="shared" si="707"/>
        <v>1.5754890000969377</v>
      </c>
      <c r="D3239" s="22">
        <f t="shared" si="707"/>
        <v>2.7763813404196793</v>
      </c>
      <c r="E3239" s="132">
        <v>3.1914893617021267E-2</v>
      </c>
      <c r="F3239" s="7">
        <f t="shared" si="710"/>
        <v>1.0319148936170213</v>
      </c>
      <c r="G3239" s="7">
        <f t="shared" si="711"/>
        <v>1.5267625361764139</v>
      </c>
      <c r="H3239" s="7">
        <f t="shared" si="712"/>
        <v>2.6905138762829881</v>
      </c>
      <c r="I3239">
        <v>1.88</v>
      </c>
      <c r="J3239">
        <v>2</v>
      </c>
      <c r="K3239" s="7">
        <f t="shared" si="713"/>
        <v>1.94</v>
      </c>
      <c r="L3239" s="7">
        <f t="shared" si="714"/>
        <v>2.0638297872340425</v>
      </c>
      <c r="M3239" s="24">
        <f t="shared" si="708"/>
        <v>0.51546391752577325</v>
      </c>
      <c r="N3239" s="24">
        <f t="shared" si="708"/>
        <v>0.4845360824742268</v>
      </c>
      <c r="O3239" s="23">
        <f t="shared" si="709"/>
        <v>1.2313637225525753</v>
      </c>
      <c r="P3239" s="23">
        <f t="shared" si="709"/>
        <v>0.74335241963630005</v>
      </c>
      <c r="Q3239" t="s">
        <v>46</v>
      </c>
      <c r="R3239" t="s">
        <v>48</v>
      </c>
      <c r="S3239" t="s">
        <v>141</v>
      </c>
      <c r="T3239" s="75" t="s">
        <v>162</v>
      </c>
      <c r="U3239" s="75" t="s">
        <v>160</v>
      </c>
      <c r="V3239" s="119" t="s">
        <v>646</v>
      </c>
      <c r="W3239" s="138" t="s">
        <v>170</v>
      </c>
      <c r="X3239">
        <v>2</v>
      </c>
      <c r="Y3239" s="23" t="str">
        <f t="shared" si="715"/>
        <v>N</v>
      </c>
      <c r="Z3239" s="23">
        <v>100</v>
      </c>
      <c r="AA3239" s="23">
        <f t="shared" si="701"/>
        <v>0</v>
      </c>
      <c r="AB3239" s="23">
        <f t="shared" si="702"/>
        <v>-100</v>
      </c>
      <c r="AC3239" s="23">
        <f t="shared" si="703"/>
        <v>0</v>
      </c>
      <c r="AD3239" s="23">
        <f t="shared" si="704"/>
        <v>-100</v>
      </c>
      <c r="AE3239" s="23">
        <f t="shared" si="705"/>
        <v>0</v>
      </c>
      <c r="AF3239" s="23">
        <f t="shared" si="706"/>
        <v>-100</v>
      </c>
    </row>
    <row r="3240" spans="1:32" x14ac:dyDescent="0.25">
      <c r="A3240" s="6">
        <v>0.73161875190295389</v>
      </c>
      <c r="B3240" s="6">
        <v>0.25225986385066612</v>
      </c>
      <c r="C3240" s="21">
        <f t="shared" si="707"/>
        <v>1.3668321067481957</v>
      </c>
      <c r="D3240" s="22">
        <f t="shared" si="707"/>
        <v>3.9641660973542119</v>
      </c>
      <c r="E3240" s="132">
        <v>3.3822908123959383E-2</v>
      </c>
      <c r="F3240" s="7">
        <f t="shared" si="710"/>
        <v>1.0338229081239594</v>
      </c>
      <c r="G3240" s="7">
        <f t="shared" si="711"/>
        <v>1.3221143544096308</v>
      </c>
      <c r="H3240" s="7">
        <f t="shared" si="712"/>
        <v>3.8344730671018299</v>
      </c>
      <c r="I3240">
        <v>1.53</v>
      </c>
      <c r="J3240">
        <v>2.63</v>
      </c>
      <c r="K3240" s="7">
        <f t="shared" si="713"/>
        <v>1.581749049429658</v>
      </c>
      <c r="L3240" s="7">
        <f t="shared" si="714"/>
        <v>2.7189542483660132</v>
      </c>
      <c r="M3240" s="24">
        <f t="shared" si="708"/>
        <v>0.63221153846153844</v>
      </c>
      <c r="N3240" s="24">
        <f t="shared" si="708"/>
        <v>0.36778846153846151</v>
      </c>
      <c r="O3240" s="23">
        <f t="shared" si="709"/>
        <v>1.1572372653674101</v>
      </c>
      <c r="P3240" s="23">
        <f t="shared" si="709"/>
        <v>0.68588302850900074</v>
      </c>
      <c r="Q3240" t="s">
        <v>431</v>
      </c>
      <c r="R3240" t="s">
        <v>415</v>
      </c>
      <c r="S3240" t="s">
        <v>409</v>
      </c>
      <c r="T3240" s="75" t="s">
        <v>165</v>
      </c>
      <c r="U3240" s="75" t="s">
        <v>160</v>
      </c>
      <c r="V3240" s="119" t="s">
        <v>646</v>
      </c>
      <c r="W3240" s="138" t="s">
        <v>175</v>
      </c>
      <c r="X3240">
        <v>5</v>
      </c>
      <c r="Y3240" s="23" t="str">
        <f t="shared" si="715"/>
        <v>Y</v>
      </c>
      <c r="Z3240" s="23">
        <v>100</v>
      </c>
      <c r="AA3240" s="23">
        <f t="shared" si="701"/>
        <v>153</v>
      </c>
      <c r="AB3240" s="23">
        <f t="shared" si="702"/>
        <v>53</v>
      </c>
      <c r="AC3240" s="23">
        <f t="shared" si="703"/>
        <v>153</v>
      </c>
      <c r="AD3240" s="23">
        <f t="shared" si="704"/>
        <v>53</v>
      </c>
      <c r="AE3240" s="23">
        <f t="shared" si="705"/>
        <v>0</v>
      </c>
      <c r="AF3240" s="23">
        <f t="shared" si="706"/>
        <v>-100</v>
      </c>
    </row>
    <row r="3241" spans="1:32" x14ac:dyDescent="0.25">
      <c r="A3241" s="6">
        <v>0.47853069628410239</v>
      </c>
      <c r="B3241" s="6">
        <v>0.51993688470501831</v>
      </c>
      <c r="C3241" s="21">
        <f t="shared" si="707"/>
        <v>2.0897301004203555</v>
      </c>
      <c r="D3241" s="22">
        <f t="shared" si="707"/>
        <v>1.923310365963633</v>
      </c>
      <c r="E3241" s="132">
        <v>3.1333648244370904E-2</v>
      </c>
      <c r="F3241" s="7">
        <f t="shared" si="710"/>
        <v>1.0313336482443709</v>
      </c>
      <c r="G3241" s="7">
        <f t="shared" si="711"/>
        <v>2.0262405904991874</v>
      </c>
      <c r="H3241" s="7">
        <f t="shared" si="712"/>
        <v>1.8648769670587839</v>
      </c>
      <c r="I3241">
        <v>1.74</v>
      </c>
      <c r="J3241">
        <v>2.19</v>
      </c>
      <c r="K3241" s="7">
        <f t="shared" si="713"/>
        <v>1.7945205479452053</v>
      </c>
      <c r="L3241" s="7">
        <f t="shared" si="714"/>
        <v>2.2586206896551722</v>
      </c>
      <c r="M3241" s="24">
        <f t="shared" si="708"/>
        <v>0.5572519083969466</v>
      </c>
      <c r="N3241" s="24">
        <f t="shared" si="708"/>
        <v>0.44274809160305351</v>
      </c>
      <c r="O3241" s="23">
        <f t="shared" si="709"/>
        <v>0.85873316730434823</v>
      </c>
      <c r="P3241" s="23">
        <f t="shared" si="709"/>
        <v>1.1743402051096101</v>
      </c>
      <c r="Q3241" t="s">
        <v>546</v>
      </c>
      <c r="R3241" t="s">
        <v>412</v>
      </c>
      <c r="S3241" t="s">
        <v>409</v>
      </c>
      <c r="T3241" s="75" t="s">
        <v>162</v>
      </c>
      <c r="U3241" s="75" t="s">
        <v>160</v>
      </c>
      <c r="V3241" s="119" t="s">
        <v>646</v>
      </c>
      <c r="W3241" s="138" t="s">
        <v>483</v>
      </c>
      <c r="X3241">
        <v>7</v>
      </c>
      <c r="Y3241" s="23" t="str">
        <f t="shared" si="715"/>
        <v>Y</v>
      </c>
      <c r="Z3241" s="23">
        <v>100</v>
      </c>
      <c r="AA3241" s="23">
        <f t="shared" si="701"/>
        <v>0</v>
      </c>
      <c r="AB3241" s="23">
        <f t="shared" si="702"/>
        <v>-100</v>
      </c>
      <c r="AC3241" s="23">
        <f t="shared" si="703"/>
        <v>0</v>
      </c>
      <c r="AD3241" s="23">
        <f t="shared" si="704"/>
        <v>-100</v>
      </c>
      <c r="AE3241" s="23">
        <f t="shared" si="705"/>
        <v>0</v>
      </c>
      <c r="AF3241" s="23">
        <f t="shared" si="706"/>
        <v>-100</v>
      </c>
    </row>
    <row r="3242" spans="1:32" x14ac:dyDescent="0.25">
      <c r="A3242" s="6">
        <v>0.22587173117383899</v>
      </c>
      <c r="B3242" s="6">
        <v>0.77404545304660144</v>
      </c>
      <c r="C3242" s="21">
        <f t="shared" si="707"/>
        <v>4.427291519850991</v>
      </c>
      <c r="D3242" s="22">
        <f t="shared" si="707"/>
        <v>1.2919137966175676</v>
      </c>
      <c r="E3242" s="132">
        <v>3.4849694067571102E-2</v>
      </c>
      <c r="F3242" s="7">
        <f t="shared" si="710"/>
        <v>1.0348496940675711</v>
      </c>
      <c r="G3242" s="7">
        <f t="shared" si="711"/>
        <v>4.2781976409048523</v>
      </c>
      <c r="H3242" s="7">
        <f t="shared" si="712"/>
        <v>1.2484071880425287</v>
      </c>
      <c r="I3242">
        <v>1.79</v>
      </c>
      <c r="J3242">
        <v>2.1</v>
      </c>
      <c r="K3242" s="7">
        <f t="shared" si="713"/>
        <v>1.8523809523809522</v>
      </c>
      <c r="L3242" s="7">
        <f t="shared" si="714"/>
        <v>2.1731843575418992</v>
      </c>
      <c r="M3242" s="24">
        <f t="shared" si="708"/>
        <v>0.53984575835475579</v>
      </c>
      <c r="N3242" s="24">
        <f t="shared" si="708"/>
        <v>0.46015424164524427</v>
      </c>
      <c r="O3242" s="23">
        <f t="shared" si="709"/>
        <v>0.41840049250773026</v>
      </c>
      <c r="P3242" s="23">
        <f t="shared" si="709"/>
        <v>1.6821434705873071</v>
      </c>
      <c r="Q3242" t="s">
        <v>411</v>
      </c>
      <c r="R3242" t="s">
        <v>427</v>
      </c>
      <c r="S3242" t="s">
        <v>409</v>
      </c>
      <c r="T3242" s="75" t="s">
        <v>151</v>
      </c>
      <c r="U3242" s="75" t="s">
        <v>166</v>
      </c>
      <c r="V3242" s="119" t="s">
        <v>646</v>
      </c>
      <c r="W3242" s="138" t="s">
        <v>152</v>
      </c>
      <c r="X3242">
        <v>1</v>
      </c>
      <c r="Y3242" s="23" t="str">
        <f t="shared" si="715"/>
        <v>N</v>
      </c>
      <c r="Z3242" s="23">
        <v>100</v>
      </c>
      <c r="AA3242" s="23">
        <f t="shared" si="701"/>
        <v>210</v>
      </c>
      <c r="AB3242" s="23">
        <f t="shared" si="702"/>
        <v>110</v>
      </c>
      <c r="AC3242" s="23">
        <f t="shared" si="703"/>
        <v>0</v>
      </c>
      <c r="AD3242" s="23">
        <f t="shared" si="704"/>
        <v>-100</v>
      </c>
      <c r="AE3242" s="23">
        <f t="shared" si="705"/>
        <v>210</v>
      </c>
      <c r="AF3242" s="23">
        <f t="shared" si="706"/>
        <v>110</v>
      </c>
    </row>
    <row r="3243" spans="1:32" x14ac:dyDescent="0.25">
      <c r="A3243" s="6">
        <v>0.50870823723239456</v>
      </c>
      <c r="B3243" s="6">
        <v>0.48883951859395636</v>
      </c>
      <c r="C3243" s="21">
        <f t="shared" si="707"/>
        <v>1.9657633331051554</v>
      </c>
      <c r="D3243" s="22">
        <f t="shared" si="707"/>
        <v>2.0456611259177424</v>
      </c>
      <c r="E3243" s="132">
        <v>3.2640646167216181E-2</v>
      </c>
      <c r="F3243" s="7">
        <f t="shared" si="710"/>
        <v>1.0326406461672162</v>
      </c>
      <c r="G3243" s="7">
        <f t="shared" si="711"/>
        <v>1.9036276950760642</v>
      </c>
      <c r="H3243" s="7">
        <f t="shared" si="712"/>
        <v>1.9810000056752435</v>
      </c>
      <c r="I3243">
        <v>2.4300000000000002</v>
      </c>
      <c r="J3243">
        <v>1.61</v>
      </c>
      <c r="K3243" s="7">
        <f t="shared" si="713"/>
        <v>2.5093167701863357</v>
      </c>
      <c r="L3243" s="7">
        <f t="shared" si="714"/>
        <v>1.6625514403292181</v>
      </c>
      <c r="M3243" s="24">
        <f t="shared" si="708"/>
        <v>0.39851485148514848</v>
      </c>
      <c r="N3243" s="24">
        <f t="shared" si="708"/>
        <v>0.60148514851485146</v>
      </c>
      <c r="O3243" s="23">
        <f t="shared" si="709"/>
        <v>1.2765101108191765</v>
      </c>
      <c r="P3243" s="23">
        <f t="shared" si="709"/>
        <v>0.81272084572822378</v>
      </c>
      <c r="Q3243" t="s">
        <v>297</v>
      </c>
      <c r="R3243" t="s">
        <v>296</v>
      </c>
      <c r="S3243" t="s">
        <v>142</v>
      </c>
      <c r="T3243" s="75" t="s">
        <v>162</v>
      </c>
      <c r="U3243" s="75" t="s">
        <v>160</v>
      </c>
      <c r="V3243" s="119" t="s">
        <v>646</v>
      </c>
      <c r="W3243" s="138" t="s">
        <v>151</v>
      </c>
      <c r="X3243">
        <v>2</v>
      </c>
      <c r="Y3243" s="23" t="str">
        <f t="shared" si="715"/>
        <v>N</v>
      </c>
      <c r="Z3243" s="23">
        <v>100</v>
      </c>
      <c r="AA3243" s="23">
        <f t="shared" si="701"/>
        <v>0</v>
      </c>
      <c r="AB3243" s="23">
        <f t="shared" si="702"/>
        <v>-100</v>
      </c>
      <c r="AC3243" s="23">
        <f t="shared" si="703"/>
        <v>0</v>
      </c>
      <c r="AD3243" s="23">
        <f t="shared" si="704"/>
        <v>-100</v>
      </c>
      <c r="AE3243" s="23">
        <f t="shared" si="705"/>
        <v>0</v>
      </c>
      <c r="AF3243" s="23">
        <f t="shared" si="706"/>
        <v>-100</v>
      </c>
    </row>
    <row r="3244" spans="1:32" x14ac:dyDescent="0.25">
      <c r="A3244" s="6">
        <v>8.4288377824425775E-2</v>
      </c>
      <c r="B3244" s="6">
        <v>0.91570830163025729</v>
      </c>
      <c r="C3244" s="21">
        <f t="shared" si="707"/>
        <v>11.864031860750936</v>
      </c>
      <c r="D3244" s="22">
        <f t="shared" si="707"/>
        <v>1.0920508181695812</v>
      </c>
      <c r="E3244" s="132">
        <v>3.1919317945518833E-2</v>
      </c>
      <c r="F3244" s="7">
        <f t="shared" si="710"/>
        <v>1.0319193179455188</v>
      </c>
      <c r="G3244" s="7">
        <f t="shared" si="711"/>
        <v>11.497053746771034</v>
      </c>
      <c r="H3244" s="7">
        <f t="shared" si="712"/>
        <v>1.0582715132649905</v>
      </c>
      <c r="I3244">
        <v>2.29</v>
      </c>
      <c r="J3244">
        <v>1.68</v>
      </c>
      <c r="K3244" s="7">
        <f t="shared" si="713"/>
        <v>2.3630952380952381</v>
      </c>
      <c r="L3244" s="7">
        <f t="shared" si="714"/>
        <v>1.7336244541484715</v>
      </c>
      <c r="M3244" s="24">
        <f t="shared" si="708"/>
        <v>0.42317380352644834</v>
      </c>
      <c r="N3244" s="24">
        <f t="shared" si="708"/>
        <v>0.57682619647355171</v>
      </c>
      <c r="O3244" s="23">
        <f t="shared" si="709"/>
        <v>0.19918146426367278</v>
      </c>
      <c r="P3244" s="23">
        <f t="shared" si="709"/>
        <v>1.5874943045729788</v>
      </c>
      <c r="Q3244" t="s">
        <v>293</v>
      </c>
      <c r="R3244" t="s">
        <v>302</v>
      </c>
      <c r="S3244" t="s">
        <v>142</v>
      </c>
      <c r="T3244" s="75" t="s">
        <v>154</v>
      </c>
      <c r="U3244" s="75" t="s">
        <v>160</v>
      </c>
      <c r="V3244" s="119" t="s">
        <v>646</v>
      </c>
      <c r="W3244" s="138" t="s">
        <v>155</v>
      </c>
      <c r="X3244">
        <v>3</v>
      </c>
      <c r="Y3244" s="23" t="str">
        <f t="shared" si="715"/>
        <v>Y</v>
      </c>
      <c r="Z3244" s="23">
        <v>100</v>
      </c>
      <c r="AA3244" s="23">
        <f t="shared" si="701"/>
        <v>0</v>
      </c>
      <c r="AB3244" s="23">
        <f t="shared" si="702"/>
        <v>-100</v>
      </c>
      <c r="AC3244" s="23">
        <f t="shared" si="703"/>
        <v>0</v>
      </c>
      <c r="AD3244" s="23">
        <f t="shared" si="704"/>
        <v>-100</v>
      </c>
      <c r="AE3244" s="23">
        <f t="shared" si="705"/>
        <v>0</v>
      </c>
      <c r="AF3244" s="23">
        <f t="shared" si="706"/>
        <v>-100</v>
      </c>
    </row>
    <row r="3245" spans="1:32" x14ac:dyDescent="0.25">
      <c r="A3245" s="6">
        <v>0.44102503835526741</v>
      </c>
      <c r="B3245" s="6">
        <v>0.55750346615471413</v>
      </c>
      <c r="C3245" s="21">
        <f t="shared" si="707"/>
        <v>2.2674449589740768</v>
      </c>
      <c r="D3245" s="22">
        <f t="shared" si="707"/>
        <v>1.793710821023824</v>
      </c>
      <c r="E3245" s="132">
        <v>3.1697025831017633E-2</v>
      </c>
      <c r="F3245" s="7">
        <f t="shared" si="710"/>
        <v>1.0316970258310176</v>
      </c>
      <c r="G3245" s="7">
        <f t="shared" si="711"/>
        <v>2.1977818121048487</v>
      </c>
      <c r="H3245" s="7">
        <f t="shared" si="712"/>
        <v>1.7386022990412469</v>
      </c>
      <c r="I3245">
        <v>2.37</v>
      </c>
      <c r="J3245">
        <v>1.64</v>
      </c>
      <c r="K3245" s="7">
        <f t="shared" si="713"/>
        <v>2.4451219512195119</v>
      </c>
      <c r="L3245" s="7">
        <f t="shared" si="714"/>
        <v>1.6919831223628687</v>
      </c>
      <c r="M3245" s="24">
        <f t="shared" si="708"/>
        <v>0.40897755610972575</v>
      </c>
      <c r="N3245" s="24">
        <f t="shared" si="708"/>
        <v>0.59102244389027447</v>
      </c>
      <c r="O3245" s="23">
        <f t="shared" si="709"/>
        <v>1.0783600023198916</v>
      </c>
      <c r="P3245" s="23">
        <f t="shared" si="709"/>
        <v>0.94328645539257527</v>
      </c>
      <c r="Q3245" t="s">
        <v>111</v>
      </c>
      <c r="R3245" t="s">
        <v>57</v>
      </c>
      <c r="S3245" t="s">
        <v>143</v>
      </c>
      <c r="T3245" s="75" t="s">
        <v>162</v>
      </c>
      <c r="U3245" s="75" t="s">
        <v>160</v>
      </c>
      <c r="V3245" s="119" t="s">
        <v>646</v>
      </c>
      <c r="W3245" s="138" t="s">
        <v>175</v>
      </c>
      <c r="X3245">
        <v>5</v>
      </c>
      <c r="Y3245" s="23" t="str">
        <f t="shared" si="715"/>
        <v>Y</v>
      </c>
      <c r="Z3245" s="23">
        <v>100</v>
      </c>
      <c r="AA3245" s="23">
        <f t="shared" si="701"/>
        <v>237</v>
      </c>
      <c r="AB3245" s="23">
        <f t="shared" si="702"/>
        <v>137</v>
      </c>
      <c r="AC3245" s="23">
        <f t="shared" si="703"/>
        <v>0</v>
      </c>
      <c r="AD3245" s="23">
        <f t="shared" si="704"/>
        <v>-100</v>
      </c>
      <c r="AE3245" s="23">
        <f t="shared" si="705"/>
        <v>0</v>
      </c>
      <c r="AF3245" s="23">
        <f t="shared" si="706"/>
        <v>-100</v>
      </c>
    </row>
    <row r="3246" spans="1:32" x14ac:dyDescent="0.25">
      <c r="A3246" s="6">
        <v>0.34105394018537816</v>
      </c>
      <c r="B3246" s="6">
        <v>0.65849408406324783</v>
      </c>
      <c r="C3246" s="21">
        <f t="shared" si="707"/>
        <v>2.9320875151199104</v>
      </c>
      <c r="D3246" s="22">
        <f t="shared" si="707"/>
        <v>1.5186165285335362</v>
      </c>
      <c r="E3246" s="132">
        <v>2.9100529100529293E-2</v>
      </c>
      <c r="F3246" s="7">
        <f t="shared" si="710"/>
        <v>1.0291005291005293</v>
      </c>
      <c r="G3246" s="7">
        <f t="shared" si="711"/>
        <v>2.8491750146923547</v>
      </c>
      <c r="H3246" s="7">
        <f t="shared" si="712"/>
        <v>1.4756736446932561</v>
      </c>
      <c r="I3246">
        <v>2</v>
      </c>
      <c r="J3246">
        <v>1.89</v>
      </c>
      <c r="K3246" s="7">
        <f t="shared" si="713"/>
        <v>2.0582010582010586</v>
      </c>
      <c r="L3246" s="7">
        <f t="shared" si="714"/>
        <v>1.9450000000000003</v>
      </c>
      <c r="M3246" s="24">
        <f t="shared" si="708"/>
        <v>0.48586118251928012</v>
      </c>
      <c r="N3246" s="24">
        <f t="shared" si="708"/>
        <v>0.51413881748071977</v>
      </c>
      <c r="O3246" s="23">
        <f t="shared" si="709"/>
        <v>0.7019575805931858</v>
      </c>
      <c r="P3246" s="23">
        <f t="shared" si="709"/>
        <v>1.2807709935030172</v>
      </c>
      <c r="Q3246" t="s">
        <v>59</v>
      </c>
      <c r="R3246" t="s">
        <v>54</v>
      </c>
      <c r="S3246" t="s">
        <v>143</v>
      </c>
      <c r="T3246" s="75" t="s">
        <v>151</v>
      </c>
      <c r="U3246" s="75" t="s">
        <v>166</v>
      </c>
      <c r="V3246" s="119" t="s">
        <v>646</v>
      </c>
      <c r="W3246" s="138" t="s">
        <v>151</v>
      </c>
      <c r="X3246">
        <v>2</v>
      </c>
      <c r="Y3246" s="23" t="str">
        <f t="shared" si="715"/>
        <v>N</v>
      </c>
      <c r="Z3246" s="23">
        <v>100</v>
      </c>
      <c r="AA3246" s="23">
        <f t="shared" si="701"/>
        <v>189</v>
      </c>
      <c r="AB3246" s="23">
        <f t="shared" si="702"/>
        <v>89</v>
      </c>
      <c r="AC3246" s="23">
        <f t="shared" si="703"/>
        <v>0</v>
      </c>
      <c r="AD3246" s="23">
        <f t="shared" si="704"/>
        <v>-100</v>
      </c>
      <c r="AE3246" s="23">
        <f t="shared" si="705"/>
        <v>189</v>
      </c>
      <c r="AF3246" s="23">
        <f t="shared" si="706"/>
        <v>89</v>
      </c>
    </row>
    <row r="3247" spans="1:32" x14ac:dyDescent="0.25">
      <c r="A3247" s="6">
        <v>0.64571706838225884</v>
      </c>
      <c r="B3247" s="6">
        <v>0.32623947045715718</v>
      </c>
      <c r="C3247" s="21">
        <f t="shared" si="707"/>
        <v>1.5486658924865353</v>
      </c>
      <c r="D3247" s="22">
        <f t="shared" si="707"/>
        <v>3.0652330283601392</v>
      </c>
      <c r="E3247" s="132">
        <v>4.2606516290726759E-2</v>
      </c>
      <c r="F3247" s="7">
        <f t="shared" si="710"/>
        <v>1.0426065162907268</v>
      </c>
      <c r="G3247" s="7">
        <f t="shared" si="711"/>
        <v>1.4853790651493453</v>
      </c>
      <c r="H3247" s="7">
        <f t="shared" si="712"/>
        <v>2.9399711017204222</v>
      </c>
      <c r="I3247">
        <v>1.5</v>
      </c>
      <c r="J3247">
        <v>2.66</v>
      </c>
      <c r="K3247" s="7">
        <f t="shared" si="713"/>
        <v>1.5639097744360901</v>
      </c>
      <c r="L3247" s="7">
        <f t="shared" si="714"/>
        <v>2.7733333333333334</v>
      </c>
      <c r="M3247" s="24">
        <f t="shared" si="708"/>
        <v>0.63942307692307698</v>
      </c>
      <c r="N3247" s="24">
        <f t="shared" si="708"/>
        <v>0.36057692307692307</v>
      </c>
      <c r="O3247" s="23">
        <f t="shared" si="709"/>
        <v>1.0098432347632318</v>
      </c>
      <c r="P3247" s="23">
        <f t="shared" si="709"/>
        <v>0.90477079806784921</v>
      </c>
      <c r="Q3247" t="s">
        <v>53</v>
      </c>
      <c r="R3247" t="s">
        <v>271</v>
      </c>
      <c r="S3247" t="s">
        <v>143</v>
      </c>
      <c r="T3247" s="75" t="s">
        <v>165</v>
      </c>
      <c r="U3247" s="75" t="s">
        <v>160</v>
      </c>
      <c r="V3247" s="119" t="s">
        <v>646</v>
      </c>
      <c r="W3247" s="138" t="s">
        <v>176</v>
      </c>
      <c r="X3247">
        <v>3</v>
      </c>
      <c r="Y3247" s="23" t="str">
        <f t="shared" si="715"/>
        <v>Y</v>
      </c>
      <c r="Z3247" s="23">
        <v>100</v>
      </c>
      <c r="AA3247" s="23">
        <f t="shared" si="701"/>
        <v>150</v>
      </c>
      <c r="AB3247" s="23">
        <f t="shared" si="702"/>
        <v>50</v>
      </c>
      <c r="AC3247" s="23">
        <f t="shared" si="703"/>
        <v>150</v>
      </c>
      <c r="AD3247" s="23">
        <f t="shared" si="704"/>
        <v>50</v>
      </c>
      <c r="AE3247" s="23">
        <f t="shared" si="705"/>
        <v>0</v>
      </c>
      <c r="AF3247" s="23">
        <f t="shared" si="706"/>
        <v>-100</v>
      </c>
    </row>
    <row r="3248" spans="1:32" x14ac:dyDescent="0.25">
      <c r="A3248" s="6">
        <v>0.23768799343778493</v>
      </c>
      <c r="B3248" s="6">
        <v>0.76215697329366561</v>
      </c>
      <c r="C3248" s="21">
        <f t="shared" si="707"/>
        <v>4.2071961041723842</v>
      </c>
      <c r="D3248" s="22">
        <f t="shared" si="707"/>
        <v>1.3120656702496527</v>
      </c>
      <c r="E3248" s="132">
        <v>3.2199592155283119E-2</v>
      </c>
      <c r="F3248" s="7">
        <f t="shared" si="710"/>
        <v>1.0321995921552831</v>
      </c>
      <c r="G3248" s="7">
        <f t="shared" si="711"/>
        <v>4.0759521086300312</v>
      </c>
      <c r="H3248" s="7">
        <f t="shared" si="712"/>
        <v>1.2711356216582061</v>
      </c>
      <c r="I3248">
        <v>2.5299999999999998</v>
      </c>
      <c r="J3248">
        <v>1.57</v>
      </c>
      <c r="K3248" s="7">
        <f t="shared" si="713"/>
        <v>2.6114649681528661</v>
      </c>
      <c r="L3248" s="7">
        <f t="shared" si="714"/>
        <v>1.6205533596837947</v>
      </c>
      <c r="M3248" s="24">
        <f t="shared" si="708"/>
        <v>0.38292682926829269</v>
      </c>
      <c r="N3248" s="24">
        <f t="shared" si="708"/>
        <v>0.6170731707317072</v>
      </c>
      <c r="O3248" s="23">
        <f t="shared" si="709"/>
        <v>0.62071386821332364</v>
      </c>
      <c r="P3248" s="23">
        <f t="shared" si="709"/>
        <v>1.235116043677482</v>
      </c>
      <c r="Q3248" t="s">
        <v>58</v>
      </c>
      <c r="R3248" t="s">
        <v>55</v>
      </c>
      <c r="S3248" t="s">
        <v>143</v>
      </c>
      <c r="T3248" s="75" t="s">
        <v>151</v>
      </c>
      <c r="U3248" s="75" t="s">
        <v>166</v>
      </c>
      <c r="V3248" s="119" t="s">
        <v>646</v>
      </c>
      <c r="W3248" s="138" t="s">
        <v>393</v>
      </c>
      <c r="X3248" t="s">
        <v>393</v>
      </c>
      <c r="Y3248" s="23" t="s">
        <v>393</v>
      </c>
      <c r="Z3248" s="23">
        <v>100</v>
      </c>
      <c r="AA3248" s="23">
        <f t="shared" si="701"/>
        <v>0</v>
      </c>
      <c r="AB3248" s="23">
        <f t="shared" si="702"/>
        <v>-100</v>
      </c>
      <c r="AC3248" s="23">
        <f t="shared" si="703"/>
        <v>0</v>
      </c>
      <c r="AD3248" s="23">
        <f t="shared" si="704"/>
        <v>-100</v>
      </c>
      <c r="AE3248" s="23">
        <f t="shared" si="705"/>
        <v>0</v>
      </c>
      <c r="AF3248" s="23">
        <f t="shared" si="706"/>
        <v>-100</v>
      </c>
    </row>
    <row r="3249" spans="1:32" x14ac:dyDescent="0.25">
      <c r="A3249" s="6">
        <v>0.63951058421483553</v>
      </c>
      <c r="B3249" s="6">
        <v>0.34646402623268141</v>
      </c>
      <c r="C3249" s="21">
        <f t="shared" si="707"/>
        <v>1.5636957771821061</v>
      </c>
      <c r="D3249" s="22">
        <f t="shared" si="707"/>
        <v>2.8863025430767553</v>
      </c>
      <c r="E3249" s="132">
        <v>5.6865464632454898E-2</v>
      </c>
      <c r="F3249" s="7">
        <f t="shared" si="710"/>
        <v>1.0568654646324549</v>
      </c>
      <c r="G3249" s="7">
        <f t="shared" si="711"/>
        <v>1.4795599151552474</v>
      </c>
      <c r="H3249" s="7">
        <f t="shared" si="712"/>
        <v>2.7310027999453288</v>
      </c>
      <c r="I3249">
        <v>2.06</v>
      </c>
      <c r="J3249">
        <v>1.75</v>
      </c>
      <c r="K3249" s="7">
        <f t="shared" si="713"/>
        <v>2.177142857142857</v>
      </c>
      <c r="L3249" s="7">
        <f t="shared" si="714"/>
        <v>1.849514563106796</v>
      </c>
      <c r="M3249" s="24">
        <f t="shared" si="708"/>
        <v>0.45931758530183731</v>
      </c>
      <c r="N3249" s="24">
        <f t="shared" si="708"/>
        <v>0.54068241469816281</v>
      </c>
      <c r="O3249" s="23">
        <f t="shared" si="709"/>
        <v>1.3923059004905849</v>
      </c>
      <c r="P3249" s="23">
        <f t="shared" si="709"/>
        <v>0.64079026210995926</v>
      </c>
      <c r="Q3249" t="s">
        <v>265</v>
      </c>
      <c r="R3249" t="s">
        <v>261</v>
      </c>
      <c r="S3249" t="s">
        <v>262</v>
      </c>
      <c r="T3249" s="75" t="s">
        <v>155</v>
      </c>
      <c r="U3249" s="75" t="s">
        <v>161</v>
      </c>
      <c r="V3249" s="119" t="s">
        <v>646</v>
      </c>
      <c r="W3249" s="138" t="s">
        <v>149</v>
      </c>
      <c r="X3249">
        <v>0</v>
      </c>
      <c r="Y3249" s="23" t="str">
        <f t="shared" si="715"/>
        <v>N</v>
      </c>
      <c r="Z3249" s="23">
        <v>100</v>
      </c>
      <c r="AA3249" s="23">
        <f t="shared" si="701"/>
        <v>0</v>
      </c>
      <c r="AB3249" s="23">
        <f t="shared" si="702"/>
        <v>-100</v>
      </c>
      <c r="AC3249" s="23">
        <f t="shared" si="703"/>
        <v>0</v>
      </c>
      <c r="AD3249" s="23">
        <f t="shared" si="704"/>
        <v>-100</v>
      </c>
      <c r="AE3249" s="23">
        <f t="shared" si="705"/>
        <v>0</v>
      </c>
      <c r="AF3249" s="23">
        <f t="shared" si="706"/>
        <v>-100</v>
      </c>
    </row>
    <row r="3250" spans="1:32" x14ac:dyDescent="0.25">
      <c r="A3250" s="6">
        <v>0.19167286352816268</v>
      </c>
      <c r="B3250" s="6">
        <v>0.80828299320011499</v>
      </c>
      <c r="C3250" s="21">
        <f t="shared" si="707"/>
        <v>5.2172226239687243</v>
      </c>
      <c r="D3250" s="22">
        <f t="shared" si="707"/>
        <v>1.2371904498953372</v>
      </c>
      <c r="E3250" s="132">
        <v>4.999862565624924E-2</v>
      </c>
      <c r="F3250" s="7">
        <f t="shared" si="710"/>
        <v>1.0499986256562492</v>
      </c>
      <c r="G3250" s="7">
        <f t="shared" si="711"/>
        <v>4.9687899550420456</v>
      </c>
      <c r="H3250" s="7">
        <f t="shared" si="712"/>
        <v>1.1782781611948234</v>
      </c>
      <c r="I3250">
        <v>2.0099999999999998</v>
      </c>
      <c r="J3250">
        <v>1.81</v>
      </c>
      <c r="K3250" s="7">
        <f t="shared" si="713"/>
        <v>2.1104972375690609</v>
      </c>
      <c r="L3250" s="7">
        <f t="shared" si="714"/>
        <v>1.9004975124378112</v>
      </c>
      <c r="M3250" s="24">
        <f t="shared" si="708"/>
        <v>0.47382198952879578</v>
      </c>
      <c r="N3250" s="24">
        <f t="shared" si="708"/>
        <v>0.52617801047120416</v>
      </c>
      <c r="O3250" s="23">
        <f t="shared" si="709"/>
        <v>0.40452504899313885</v>
      </c>
      <c r="P3250" s="23">
        <f t="shared" si="709"/>
        <v>1.5361398179226069</v>
      </c>
      <c r="Q3250" t="s">
        <v>56</v>
      </c>
      <c r="R3250" t="s">
        <v>264</v>
      </c>
      <c r="S3250" t="s">
        <v>262</v>
      </c>
      <c r="T3250" s="75" t="s">
        <v>151</v>
      </c>
      <c r="U3250" s="75" t="s">
        <v>166</v>
      </c>
      <c r="V3250" s="119" t="s">
        <v>646</v>
      </c>
      <c r="W3250" s="138" t="s">
        <v>154</v>
      </c>
      <c r="X3250">
        <v>1</v>
      </c>
      <c r="Y3250" s="23" t="str">
        <f t="shared" si="715"/>
        <v>N</v>
      </c>
      <c r="Z3250" s="23">
        <v>100</v>
      </c>
      <c r="AA3250" s="23">
        <f t="shared" si="701"/>
        <v>181</v>
      </c>
      <c r="AB3250" s="23">
        <f t="shared" si="702"/>
        <v>81</v>
      </c>
      <c r="AC3250" s="23">
        <f t="shared" si="703"/>
        <v>0</v>
      </c>
      <c r="AD3250" s="23">
        <f t="shared" si="704"/>
        <v>-100</v>
      </c>
      <c r="AE3250" s="23">
        <f t="shared" si="705"/>
        <v>181</v>
      </c>
      <c r="AF3250" s="23">
        <f t="shared" si="706"/>
        <v>81</v>
      </c>
    </row>
    <row r="3251" spans="1:32" x14ac:dyDescent="0.25">
      <c r="A3251" s="6">
        <v>0.32374545553163542</v>
      </c>
      <c r="B3251" s="6">
        <v>0.67524655712473014</v>
      </c>
      <c r="C3251" s="21">
        <f t="shared" si="707"/>
        <v>3.0888464468415777</v>
      </c>
      <c r="D3251" s="22">
        <f t="shared" si="707"/>
        <v>1.4809405386057852</v>
      </c>
      <c r="E3251" s="132">
        <v>5.6511056511056479E-2</v>
      </c>
      <c r="F3251" s="7">
        <f t="shared" si="710"/>
        <v>1.0565110565110565</v>
      </c>
      <c r="G3251" s="7">
        <f t="shared" si="711"/>
        <v>2.9236290787547028</v>
      </c>
      <c r="H3251" s="7">
        <f t="shared" si="712"/>
        <v>1.4017274400291968</v>
      </c>
      <c r="I3251">
        <v>2.2200000000000002</v>
      </c>
      <c r="J3251">
        <v>1.65</v>
      </c>
      <c r="K3251" s="7">
        <f t="shared" si="713"/>
        <v>2.3454545454545457</v>
      </c>
      <c r="L3251" s="7">
        <f t="shared" si="714"/>
        <v>1.7432432432432432</v>
      </c>
      <c r="M3251" s="24">
        <f t="shared" si="708"/>
        <v>0.4263565891472868</v>
      </c>
      <c r="N3251" s="24">
        <f t="shared" si="708"/>
        <v>0.5736434108527132</v>
      </c>
      <c r="O3251" s="23">
        <f t="shared" si="709"/>
        <v>0.75933025024692669</v>
      </c>
      <c r="P3251" s="23">
        <f t="shared" si="709"/>
        <v>1.1771189982309485</v>
      </c>
      <c r="Q3251" t="s">
        <v>268</v>
      </c>
      <c r="R3251" t="s">
        <v>267</v>
      </c>
      <c r="S3251" t="s">
        <v>262</v>
      </c>
      <c r="T3251" s="75" t="s">
        <v>170</v>
      </c>
      <c r="U3251" s="75" t="s">
        <v>160</v>
      </c>
      <c r="V3251" s="119" t="s">
        <v>646</v>
      </c>
      <c r="W3251" s="138" t="s">
        <v>150</v>
      </c>
      <c r="X3251">
        <v>4</v>
      </c>
      <c r="Y3251" s="23" t="str">
        <f t="shared" si="715"/>
        <v>Y</v>
      </c>
      <c r="Z3251" s="23">
        <v>100</v>
      </c>
      <c r="AA3251" s="23">
        <f t="shared" si="701"/>
        <v>0</v>
      </c>
      <c r="AB3251" s="23">
        <f t="shared" si="702"/>
        <v>-100</v>
      </c>
      <c r="AC3251" s="23">
        <f t="shared" si="703"/>
        <v>0</v>
      </c>
      <c r="AD3251" s="23">
        <f t="shared" si="704"/>
        <v>-100</v>
      </c>
      <c r="AE3251" s="23">
        <f t="shared" si="705"/>
        <v>0</v>
      </c>
      <c r="AF3251" s="23">
        <f t="shared" si="706"/>
        <v>-100</v>
      </c>
    </row>
    <row r="3252" spans="1:32" x14ac:dyDescent="0.25">
      <c r="A3252" s="6">
        <v>0.23661337667080223</v>
      </c>
      <c r="B3252" s="6">
        <v>0.76324311358863262</v>
      </c>
      <c r="C3252" s="21">
        <f t="shared" si="707"/>
        <v>4.2263037452497443</v>
      </c>
      <c r="D3252" s="22">
        <f t="shared" si="707"/>
        <v>1.3101985228509681</v>
      </c>
      <c r="E3252" s="132">
        <v>5.2660738524612949E-2</v>
      </c>
      <c r="F3252" s="7">
        <f t="shared" si="710"/>
        <v>1.0526607385246129</v>
      </c>
      <c r="G3252" s="7">
        <f t="shared" si="711"/>
        <v>4.0148773394676454</v>
      </c>
      <c r="H3252" s="7">
        <f t="shared" si="712"/>
        <v>1.2446541177999235</v>
      </c>
      <c r="I3252">
        <v>1.91</v>
      </c>
      <c r="J3252">
        <v>1.89</v>
      </c>
      <c r="K3252" s="7">
        <f t="shared" si="713"/>
        <v>2.0105820105820107</v>
      </c>
      <c r="L3252" s="7">
        <f t="shared" si="714"/>
        <v>1.9895287958115184</v>
      </c>
      <c r="M3252" s="24">
        <f t="shared" si="708"/>
        <v>0.49736842105263157</v>
      </c>
      <c r="N3252" s="24">
        <f t="shared" si="708"/>
        <v>0.50263157894736843</v>
      </c>
      <c r="O3252" s="23">
        <f t="shared" si="709"/>
        <v>0.47573059859738015</v>
      </c>
      <c r="P3252" s="23">
        <f t="shared" si="709"/>
        <v>1.518494152689426</v>
      </c>
      <c r="Q3252" t="s">
        <v>270</v>
      </c>
      <c r="R3252" t="s">
        <v>273</v>
      </c>
      <c r="S3252" t="s">
        <v>262</v>
      </c>
      <c r="T3252" s="75" t="s">
        <v>151</v>
      </c>
      <c r="U3252" s="75" t="s">
        <v>166</v>
      </c>
      <c r="V3252" s="119" t="s">
        <v>646</v>
      </c>
      <c r="W3252" s="138" t="s">
        <v>149</v>
      </c>
      <c r="X3252">
        <v>0</v>
      </c>
      <c r="Y3252" s="23" t="str">
        <f t="shared" si="715"/>
        <v>N</v>
      </c>
      <c r="Z3252" s="23">
        <v>100</v>
      </c>
      <c r="AA3252" s="23">
        <f t="shared" si="701"/>
        <v>189</v>
      </c>
      <c r="AB3252" s="23">
        <f t="shared" si="702"/>
        <v>89</v>
      </c>
      <c r="AC3252" s="23">
        <f t="shared" si="703"/>
        <v>0</v>
      </c>
      <c r="AD3252" s="23">
        <f t="shared" si="704"/>
        <v>-100</v>
      </c>
      <c r="AE3252" s="23">
        <f t="shared" si="705"/>
        <v>189</v>
      </c>
      <c r="AF3252" s="23">
        <f t="shared" si="706"/>
        <v>89</v>
      </c>
    </row>
    <row r="3253" spans="1:32" x14ac:dyDescent="0.25">
      <c r="A3253" s="6">
        <v>0.58157914618850193</v>
      </c>
      <c r="B3253" s="6">
        <v>0.41146125137007072</v>
      </c>
      <c r="C3253" s="21">
        <f t="shared" si="707"/>
        <v>1.7194564257568463</v>
      </c>
      <c r="D3253" s="22">
        <f t="shared" si="707"/>
        <v>2.4303625108566882</v>
      </c>
      <c r="E3253" s="132">
        <v>8.3085187131429983E-2</v>
      </c>
      <c r="F3253" s="7">
        <f t="shared" si="710"/>
        <v>1.08308518713143</v>
      </c>
      <c r="G3253" s="7">
        <f t="shared" si="711"/>
        <v>1.5875541888915097</v>
      </c>
      <c r="H3253" s="7">
        <f t="shared" si="712"/>
        <v>2.2439255376518865</v>
      </c>
      <c r="I3253">
        <v>1.73</v>
      </c>
      <c r="J3253">
        <v>1.98</v>
      </c>
      <c r="K3253" s="7">
        <f t="shared" si="713"/>
        <v>1.8737373737373739</v>
      </c>
      <c r="L3253" s="7">
        <f t="shared" si="714"/>
        <v>2.1445086705202314</v>
      </c>
      <c r="M3253" s="24">
        <f t="shared" si="708"/>
        <v>0.53369272237196763</v>
      </c>
      <c r="N3253" s="24">
        <f t="shared" si="708"/>
        <v>0.46630727762803231</v>
      </c>
      <c r="O3253" s="23">
        <f t="shared" si="709"/>
        <v>1.089726581999668</v>
      </c>
      <c r="P3253" s="23">
        <f t="shared" si="709"/>
        <v>0.88238222114622111</v>
      </c>
      <c r="Q3253" t="s">
        <v>274</v>
      </c>
      <c r="R3253" t="s">
        <v>62</v>
      </c>
      <c r="S3253" t="s">
        <v>144</v>
      </c>
      <c r="T3253" s="75" t="s">
        <v>162</v>
      </c>
      <c r="U3253" s="75" t="s">
        <v>160</v>
      </c>
      <c r="V3253" s="119" t="s">
        <v>646</v>
      </c>
      <c r="W3253" s="138" t="s">
        <v>150</v>
      </c>
      <c r="X3253">
        <v>4</v>
      </c>
      <c r="Y3253" s="23" t="str">
        <f t="shared" si="715"/>
        <v>Y</v>
      </c>
      <c r="Z3253" s="23">
        <v>100</v>
      </c>
      <c r="AA3253" s="23">
        <f t="shared" si="701"/>
        <v>173</v>
      </c>
      <c r="AB3253" s="23">
        <f t="shared" si="702"/>
        <v>73</v>
      </c>
      <c r="AC3253" s="23">
        <f t="shared" si="703"/>
        <v>173</v>
      </c>
      <c r="AD3253" s="23">
        <f t="shared" si="704"/>
        <v>73</v>
      </c>
      <c r="AE3253" s="23">
        <f t="shared" si="705"/>
        <v>0</v>
      </c>
      <c r="AF3253" s="23">
        <f t="shared" si="706"/>
        <v>-100</v>
      </c>
    </row>
    <row r="3254" spans="1:32" x14ac:dyDescent="0.25">
      <c r="A3254" s="6">
        <v>0.83567004523362398</v>
      </c>
      <c r="B3254" s="6">
        <v>0.12576604173892875</v>
      </c>
      <c r="C3254" s="21">
        <f t="shared" si="707"/>
        <v>1.1966445437450557</v>
      </c>
      <c r="D3254" s="22">
        <f t="shared" si="707"/>
        <v>7.9512719504669516</v>
      </c>
      <c r="E3254" s="132">
        <v>6.6092114835749172E-2</v>
      </c>
      <c r="F3254" s="7">
        <f t="shared" si="710"/>
        <v>1.0660921148357492</v>
      </c>
      <c r="G3254" s="7">
        <f t="shared" si="711"/>
        <v>1.1224588636315169</v>
      </c>
      <c r="H3254" s="7">
        <f t="shared" si="712"/>
        <v>7.4583348284983702</v>
      </c>
      <c r="I3254">
        <v>1.67</v>
      </c>
      <c r="J3254">
        <v>2.14</v>
      </c>
      <c r="K3254" s="7">
        <f t="shared" si="713"/>
        <v>1.780373831775701</v>
      </c>
      <c r="L3254" s="7">
        <f t="shared" si="714"/>
        <v>2.2814371257485035</v>
      </c>
      <c r="M3254" s="24">
        <f t="shared" si="708"/>
        <v>0.56167979002624668</v>
      </c>
      <c r="N3254" s="24">
        <f t="shared" si="708"/>
        <v>0.43832020997375315</v>
      </c>
      <c r="O3254" s="23">
        <f t="shared" si="709"/>
        <v>1.4878050805327605</v>
      </c>
      <c r="P3254" s="23">
        <f t="shared" si="709"/>
        <v>0.28692731678162786</v>
      </c>
      <c r="Q3254" t="s">
        <v>278</v>
      </c>
      <c r="R3254" t="s">
        <v>494</v>
      </c>
      <c r="S3254" t="s">
        <v>144</v>
      </c>
      <c r="T3254" s="75" t="s">
        <v>168</v>
      </c>
      <c r="U3254" s="75" t="s">
        <v>160</v>
      </c>
      <c r="V3254" s="119" t="s">
        <v>646</v>
      </c>
      <c r="W3254" s="138" t="s">
        <v>170</v>
      </c>
      <c r="X3254">
        <v>2</v>
      </c>
      <c r="Y3254" s="23" t="str">
        <f t="shared" si="715"/>
        <v>N</v>
      </c>
      <c r="Z3254" s="23">
        <v>100</v>
      </c>
      <c r="AA3254" s="23">
        <f t="shared" si="701"/>
        <v>0</v>
      </c>
      <c r="AB3254" s="23">
        <f t="shared" si="702"/>
        <v>-100</v>
      </c>
      <c r="AC3254" s="23">
        <f t="shared" si="703"/>
        <v>0</v>
      </c>
      <c r="AD3254" s="23">
        <f t="shared" si="704"/>
        <v>-100</v>
      </c>
      <c r="AE3254" s="23">
        <f t="shared" si="705"/>
        <v>0</v>
      </c>
      <c r="AF3254" s="23">
        <f t="shared" si="706"/>
        <v>-100</v>
      </c>
    </row>
    <row r="3255" spans="1:32" x14ac:dyDescent="0.25">
      <c r="A3255" s="6">
        <v>0.45587060448724603</v>
      </c>
      <c r="B3255" s="6">
        <v>0.54336924974285772</v>
      </c>
      <c r="C3255" s="21">
        <f t="shared" si="707"/>
        <v>2.1936049180551564</v>
      </c>
      <c r="D3255" s="22">
        <f t="shared" si="707"/>
        <v>1.8403691421132806</v>
      </c>
      <c r="E3255" s="132">
        <v>6.6704193639178122E-2</v>
      </c>
      <c r="F3255" s="7">
        <f t="shared" si="710"/>
        <v>1.0667041936391781</v>
      </c>
      <c r="G3255" s="7">
        <f t="shared" si="711"/>
        <v>2.0564322622295439</v>
      </c>
      <c r="H3255" s="7">
        <f t="shared" si="712"/>
        <v>1.7252853725404977</v>
      </c>
      <c r="I3255">
        <v>1.7</v>
      </c>
      <c r="J3255">
        <v>2.09</v>
      </c>
      <c r="K3255" s="7">
        <f t="shared" si="713"/>
        <v>1.8133971291866027</v>
      </c>
      <c r="L3255" s="7">
        <f t="shared" si="714"/>
        <v>2.229411764705882</v>
      </c>
      <c r="M3255" s="24">
        <f t="shared" si="708"/>
        <v>0.55145118733509246</v>
      </c>
      <c r="N3255" s="24">
        <f t="shared" si="708"/>
        <v>0.4485488126649077</v>
      </c>
      <c r="O3255" s="23">
        <f t="shared" si="709"/>
        <v>0.82667444545773316</v>
      </c>
      <c r="P3255" s="23">
        <f t="shared" si="709"/>
        <v>1.2113937979561356</v>
      </c>
      <c r="Q3255" t="s">
        <v>276</v>
      </c>
      <c r="R3255" t="s">
        <v>260</v>
      </c>
      <c r="S3255" t="s">
        <v>144</v>
      </c>
      <c r="T3255" s="75" t="s">
        <v>151</v>
      </c>
      <c r="U3255" s="75" t="s">
        <v>166</v>
      </c>
      <c r="V3255" s="119" t="s">
        <v>646</v>
      </c>
      <c r="W3255" s="138" t="s">
        <v>151</v>
      </c>
      <c r="X3255">
        <v>2</v>
      </c>
      <c r="Y3255" s="23" t="str">
        <f t="shared" si="715"/>
        <v>N</v>
      </c>
      <c r="Z3255" s="23">
        <v>100</v>
      </c>
      <c r="AA3255" s="23">
        <f t="shared" si="701"/>
        <v>209</v>
      </c>
      <c r="AB3255" s="23">
        <f t="shared" si="702"/>
        <v>109</v>
      </c>
      <c r="AC3255" s="23">
        <f t="shared" si="703"/>
        <v>0</v>
      </c>
      <c r="AD3255" s="23">
        <f t="shared" si="704"/>
        <v>-100</v>
      </c>
      <c r="AE3255" s="23">
        <f t="shared" si="705"/>
        <v>209</v>
      </c>
      <c r="AF3255" s="23">
        <f t="shared" si="706"/>
        <v>109</v>
      </c>
    </row>
    <row r="3256" spans="1:32" x14ac:dyDescent="0.25">
      <c r="A3256" s="6">
        <v>0.42490103478414953</v>
      </c>
      <c r="B3256" s="6">
        <v>0.57445801878518865</v>
      </c>
      <c r="C3256" s="21">
        <f t="shared" si="707"/>
        <v>2.3534892083941421</v>
      </c>
      <c r="D3256" s="22">
        <f t="shared" si="707"/>
        <v>1.7407712440235557</v>
      </c>
      <c r="E3256" s="132">
        <v>5.6004458066313711E-2</v>
      </c>
      <c r="F3256" s="7">
        <f t="shared" si="710"/>
        <v>1.0560044580663137</v>
      </c>
      <c r="G3256" s="7">
        <f t="shared" si="711"/>
        <v>2.2286735538064844</v>
      </c>
      <c r="H3256" s="7">
        <f t="shared" si="712"/>
        <v>1.6484506582587179</v>
      </c>
      <c r="I3256">
        <v>1.85</v>
      </c>
      <c r="J3256">
        <v>1.94</v>
      </c>
      <c r="K3256" s="7">
        <f t="shared" si="713"/>
        <v>1.9536082474226804</v>
      </c>
      <c r="L3256" s="7">
        <f t="shared" si="714"/>
        <v>2.0486486486486486</v>
      </c>
      <c r="M3256" s="24">
        <f t="shared" si="708"/>
        <v>0.51187335092348285</v>
      </c>
      <c r="N3256" s="24">
        <f t="shared" si="708"/>
        <v>0.48812664907651715</v>
      </c>
      <c r="O3256" s="23">
        <f t="shared" si="709"/>
        <v>0.83009016589274587</v>
      </c>
      <c r="P3256" s="23">
        <f t="shared" si="709"/>
        <v>1.1768626438896568</v>
      </c>
      <c r="Q3256" t="s">
        <v>340</v>
      </c>
      <c r="R3256" t="s">
        <v>272</v>
      </c>
      <c r="S3256" t="s">
        <v>144</v>
      </c>
      <c r="T3256" s="75" t="s">
        <v>151</v>
      </c>
      <c r="U3256" s="75" t="s">
        <v>166</v>
      </c>
      <c r="V3256" s="119" t="s">
        <v>646</v>
      </c>
      <c r="W3256" s="138" t="s">
        <v>392</v>
      </c>
      <c r="X3256">
        <v>6</v>
      </c>
      <c r="Y3256" s="23" t="str">
        <f t="shared" si="715"/>
        <v>Y</v>
      </c>
      <c r="Z3256" s="23">
        <v>100</v>
      </c>
      <c r="AA3256" s="23">
        <f t="shared" si="701"/>
        <v>0</v>
      </c>
      <c r="AB3256" s="23">
        <f t="shared" si="702"/>
        <v>-100</v>
      </c>
      <c r="AC3256" s="23">
        <f t="shared" si="703"/>
        <v>0</v>
      </c>
      <c r="AD3256" s="23">
        <f t="shared" si="704"/>
        <v>-100</v>
      </c>
      <c r="AE3256" s="23">
        <f t="shared" si="705"/>
        <v>0</v>
      </c>
      <c r="AF3256" s="23">
        <f t="shared" si="706"/>
        <v>-100</v>
      </c>
    </row>
    <row r="3257" spans="1:32" x14ac:dyDescent="0.25">
      <c r="A3257" s="6">
        <v>0.30510493508844838</v>
      </c>
      <c r="B3257" s="6">
        <v>0.69475964391864842</v>
      </c>
      <c r="C3257" s="21">
        <f t="shared" si="707"/>
        <v>3.2775608815049324</v>
      </c>
      <c r="D3257" s="22">
        <f t="shared" si="707"/>
        <v>1.4393466988953278</v>
      </c>
      <c r="E3257" s="132">
        <v>6.5694255992763573E-2</v>
      </c>
      <c r="F3257" s="7">
        <f t="shared" si="710"/>
        <v>1.0656942559927636</v>
      </c>
      <c r="G3257" s="7">
        <f t="shared" si="711"/>
        <v>3.0755170754408083</v>
      </c>
      <c r="H3257" s="7">
        <f t="shared" si="712"/>
        <v>1.3506188015947245</v>
      </c>
      <c r="I3257">
        <v>1.76</v>
      </c>
      <c r="J3257">
        <v>2.0099999999999998</v>
      </c>
      <c r="K3257" s="7">
        <f t="shared" si="713"/>
        <v>1.8756218905472639</v>
      </c>
      <c r="L3257" s="7">
        <f t="shared" si="714"/>
        <v>2.1420454545454546</v>
      </c>
      <c r="M3257" s="24">
        <f t="shared" si="708"/>
        <v>0.53315649867373993</v>
      </c>
      <c r="N3257" s="24">
        <f t="shared" si="708"/>
        <v>0.46684350132625996</v>
      </c>
      <c r="O3257" s="23">
        <f t="shared" si="709"/>
        <v>0.57226149516589575</v>
      </c>
      <c r="P3257" s="23">
        <f t="shared" si="709"/>
        <v>1.4882067372575594</v>
      </c>
      <c r="Q3257" t="s">
        <v>339</v>
      </c>
      <c r="R3257" t="s">
        <v>277</v>
      </c>
      <c r="S3257" t="s">
        <v>145</v>
      </c>
      <c r="T3257" s="75" t="s">
        <v>151</v>
      </c>
      <c r="U3257" s="75" t="s">
        <v>166</v>
      </c>
      <c r="V3257" s="119" t="s">
        <v>646</v>
      </c>
      <c r="W3257" s="138" t="s">
        <v>172</v>
      </c>
      <c r="X3257">
        <v>5</v>
      </c>
      <c r="Y3257" s="23" t="str">
        <f t="shared" si="715"/>
        <v>Y</v>
      </c>
      <c r="Z3257" s="23">
        <v>100</v>
      </c>
      <c r="AA3257" s="23">
        <f t="shared" si="701"/>
        <v>0</v>
      </c>
      <c r="AB3257" s="23">
        <f t="shared" si="702"/>
        <v>-100</v>
      </c>
      <c r="AC3257" s="23">
        <f t="shared" si="703"/>
        <v>0</v>
      </c>
      <c r="AD3257" s="23">
        <f t="shared" si="704"/>
        <v>-100</v>
      </c>
      <c r="AE3257" s="23">
        <f t="shared" si="705"/>
        <v>0</v>
      </c>
      <c r="AF3257" s="23">
        <f t="shared" si="706"/>
        <v>-100</v>
      </c>
    </row>
    <row r="3258" spans="1:32" x14ac:dyDescent="0.25">
      <c r="A3258" s="6">
        <v>0.23655086232845876</v>
      </c>
      <c r="B3258" s="6">
        <v>0.76337964757425025</v>
      </c>
      <c r="C3258" s="21">
        <f t="shared" si="707"/>
        <v>4.2274206492279305</v>
      </c>
      <c r="D3258" s="22">
        <f t="shared" si="707"/>
        <v>1.3099641877768753</v>
      </c>
      <c r="E3258" s="132">
        <v>5.8675255566447149E-2</v>
      </c>
      <c r="F3258" s="7">
        <f t="shared" si="710"/>
        <v>1.0586752555664471</v>
      </c>
      <c r="G3258" s="7">
        <f t="shared" si="711"/>
        <v>3.9931231291186053</v>
      </c>
      <c r="H3258" s="7">
        <f t="shared" si="712"/>
        <v>1.237361675253263</v>
      </c>
      <c r="I3258">
        <v>1.93</v>
      </c>
      <c r="J3258">
        <v>1.85</v>
      </c>
      <c r="K3258" s="7">
        <f t="shared" si="713"/>
        <v>2.0432432432432428</v>
      </c>
      <c r="L3258" s="7">
        <f t="shared" si="714"/>
        <v>1.9585492227979273</v>
      </c>
      <c r="M3258" s="24">
        <f t="shared" si="708"/>
        <v>0.48941798941798953</v>
      </c>
      <c r="N3258" s="24">
        <f t="shared" si="708"/>
        <v>0.51058201058201058</v>
      </c>
      <c r="O3258" s="23">
        <f t="shared" si="709"/>
        <v>0.48333095113598595</v>
      </c>
      <c r="P3258" s="23">
        <f t="shared" si="709"/>
        <v>1.4951166154563034</v>
      </c>
      <c r="Q3258" t="s">
        <v>342</v>
      </c>
      <c r="R3258" t="s">
        <v>345</v>
      </c>
      <c r="S3258" t="s">
        <v>145</v>
      </c>
      <c r="T3258" s="75" t="s">
        <v>151</v>
      </c>
      <c r="U3258" s="75" t="s">
        <v>166</v>
      </c>
      <c r="V3258" s="119" t="s">
        <v>646</v>
      </c>
      <c r="W3258" s="138" t="s">
        <v>154</v>
      </c>
      <c r="X3258">
        <v>1</v>
      </c>
      <c r="Y3258" s="23" t="str">
        <f t="shared" si="715"/>
        <v>N</v>
      </c>
      <c r="Z3258" s="23">
        <v>100</v>
      </c>
      <c r="AA3258" s="23">
        <f t="shared" si="701"/>
        <v>185</v>
      </c>
      <c r="AB3258" s="23">
        <f t="shared" si="702"/>
        <v>85</v>
      </c>
      <c r="AC3258" s="23">
        <f t="shared" si="703"/>
        <v>0</v>
      </c>
      <c r="AD3258" s="23">
        <f t="shared" si="704"/>
        <v>-100</v>
      </c>
      <c r="AE3258" s="23">
        <f t="shared" si="705"/>
        <v>185</v>
      </c>
      <c r="AF3258" s="23">
        <f t="shared" si="706"/>
        <v>85</v>
      </c>
    </row>
    <row r="3259" spans="1:32" x14ac:dyDescent="0.25">
      <c r="A3259" s="6">
        <v>0.41542658622605722</v>
      </c>
      <c r="B3259" s="6">
        <v>0.58395976644583414</v>
      </c>
      <c r="C3259" s="21">
        <f t="shared" si="707"/>
        <v>2.4071641853365717</v>
      </c>
      <c r="D3259" s="22">
        <f t="shared" si="707"/>
        <v>1.712446742840384</v>
      </c>
      <c r="E3259" s="132">
        <v>5.8942178395338551E-2</v>
      </c>
      <c r="F3259" s="7">
        <f t="shared" si="710"/>
        <v>1.0589421783953386</v>
      </c>
      <c r="G3259" s="7">
        <f t="shared" si="711"/>
        <v>2.2731781153379433</v>
      </c>
      <c r="H3259" s="7">
        <f t="shared" si="712"/>
        <v>1.617129601387046</v>
      </c>
      <c r="I3259">
        <v>1.84</v>
      </c>
      <c r="J3259">
        <v>1.94</v>
      </c>
      <c r="K3259" s="7">
        <f t="shared" si="713"/>
        <v>1.9484536082474231</v>
      </c>
      <c r="L3259" s="7">
        <f t="shared" si="714"/>
        <v>2.0543478260869565</v>
      </c>
      <c r="M3259" s="24">
        <f t="shared" si="708"/>
        <v>0.51322751322751314</v>
      </c>
      <c r="N3259" s="24">
        <f t="shared" si="708"/>
        <v>0.48677248677248675</v>
      </c>
      <c r="O3259" s="23">
        <f t="shared" si="709"/>
        <v>0.80943943089407022</v>
      </c>
      <c r="P3259" s="23">
        <f t="shared" si="709"/>
        <v>1.1996564767202462</v>
      </c>
      <c r="Q3259" t="s">
        <v>344</v>
      </c>
      <c r="R3259" t="s">
        <v>346</v>
      </c>
      <c r="S3259" t="s">
        <v>145</v>
      </c>
      <c r="T3259" s="75" t="s">
        <v>151</v>
      </c>
      <c r="U3259" s="75" t="s">
        <v>166</v>
      </c>
      <c r="V3259" s="119" t="s">
        <v>646</v>
      </c>
      <c r="W3259" s="138" t="s">
        <v>167</v>
      </c>
      <c r="X3259">
        <v>5</v>
      </c>
      <c r="Y3259" s="23" t="str">
        <f t="shared" si="715"/>
        <v>Y</v>
      </c>
      <c r="Z3259" s="23">
        <v>100</v>
      </c>
      <c r="AA3259" s="23">
        <f t="shared" si="701"/>
        <v>0</v>
      </c>
      <c r="AB3259" s="23">
        <f t="shared" si="702"/>
        <v>-100</v>
      </c>
      <c r="AC3259" s="23">
        <f t="shared" si="703"/>
        <v>0</v>
      </c>
      <c r="AD3259" s="23">
        <f t="shared" si="704"/>
        <v>-100</v>
      </c>
      <c r="AE3259" s="23">
        <f t="shared" si="705"/>
        <v>0</v>
      </c>
      <c r="AF3259" s="23">
        <f t="shared" si="706"/>
        <v>-100</v>
      </c>
    </row>
    <row r="3260" spans="1:32" x14ac:dyDescent="0.25">
      <c r="A3260" s="6">
        <v>0.58189221377294531</v>
      </c>
      <c r="B3260" s="6">
        <v>0.41227457583492261</v>
      </c>
      <c r="C3260" s="21">
        <f t="shared" si="707"/>
        <v>1.71853132991087</v>
      </c>
      <c r="D3260" s="22">
        <f t="shared" si="707"/>
        <v>2.4255679554695764</v>
      </c>
      <c r="E3260" s="132">
        <v>3.0357331084642114E-2</v>
      </c>
      <c r="F3260" s="7">
        <f t="shared" si="710"/>
        <v>1.0303573310846421</v>
      </c>
      <c r="G3260" s="7">
        <f t="shared" si="711"/>
        <v>1.6678983863799923</v>
      </c>
      <c r="H3260" s="7">
        <f t="shared" si="712"/>
        <v>2.3541036515130305</v>
      </c>
      <c r="I3260">
        <v>2.12</v>
      </c>
      <c r="J3260">
        <v>1.79</v>
      </c>
      <c r="K3260" s="7">
        <f t="shared" si="713"/>
        <v>2.1843575418994412</v>
      </c>
      <c r="L3260" s="7">
        <f t="shared" si="714"/>
        <v>1.8443396226415094</v>
      </c>
      <c r="M3260" s="24">
        <f t="shared" si="708"/>
        <v>0.45780051150895146</v>
      </c>
      <c r="N3260" s="24">
        <f t="shared" si="708"/>
        <v>0.5421994884910486</v>
      </c>
      <c r="O3260" s="23">
        <f t="shared" si="709"/>
        <v>1.2710606457274951</v>
      </c>
      <c r="P3260" s="23">
        <f t="shared" si="709"/>
        <v>0.7603743356200694</v>
      </c>
      <c r="Q3260" t="s">
        <v>72</v>
      </c>
      <c r="R3260" t="s">
        <v>71</v>
      </c>
      <c r="S3260" t="s">
        <v>146</v>
      </c>
      <c r="T3260" s="75" t="s">
        <v>162</v>
      </c>
      <c r="U3260" s="75" t="s">
        <v>160</v>
      </c>
      <c r="V3260" s="119" t="s">
        <v>646</v>
      </c>
      <c r="W3260" s="138" t="s">
        <v>154</v>
      </c>
      <c r="X3260">
        <v>1</v>
      </c>
      <c r="Y3260" s="23" t="str">
        <f t="shared" si="715"/>
        <v>N</v>
      </c>
      <c r="Z3260" s="23">
        <v>100</v>
      </c>
      <c r="AA3260" s="23">
        <f t="shared" si="701"/>
        <v>0</v>
      </c>
      <c r="AB3260" s="23">
        <f t="shared" si="702"/>
        <v>-100</v>
      </c>
      <c r="AC3260" s="23">
        <f t="shared" si="703"/>
        <v>0</v>
      </c>
      <c r="AD3260" s="23">
        <f t="shared" si="704"/>
        <v>-100</v>
      </c>
      <c r="AE3260" s="23">
        <f t="shared" si="705"/>
        <v>0</v>
      </c>
      <c r="AF3260" s="23">
        <f t="shared" si="706"/>
        <v>-100</v>
      </c>
    </row>
    <row r="3261" spans="1:32" x14ac:dyDescent="0.25">
      <c r="A3261" s="6">
        <v>0.65473442790995684</v>
      </c>
      <c r="B3261" s="6">
        <v>0.34157428597800649</v>
      </c>
      <c r="C3261" s="21">
        <f t="shared" si="707"/>
        <v>1.5273368214226948</v>
      </c>
      <c r="D3261" s="22">
        <f t="shared" si="707"/>
        <v>2.9276208457459489</v>
      </c>
      <c r="E3261" s="132">
        <v>3.4313725490195957E-2</v>
      </c>
      <c r="F3261" s="7">
        <f t="shared" si="710"/>
        <v>1.034313725490196</v>
      </c>
      <c r="G3261" s="7">
        <f t="shared" si="711"/>
        <v>1.4766668794797619</v>
      </c>
      <c r="H3261" s="7">
        <f t="shared" si="712"/>
        <v>2.8304959835648043</v>
      </c>
      <c r="I3261">
        <v>1.5</v>
      </c>
      <c r="J3261">
        <v>2.72</v>
      </c>
      <c r="K3261" s="7">
        <f t="shared" si="713"/>
        <v>1.5514705882352939</v>
      </c>
      <c r="L3261" s="7">
        <f t="shared" si="714"/>
        <v>2.813333333333333</v>
      </c>
      <c r="M3261" s="24">
        <f t="shared" si="708"/>
        <v>0.64454976303317546</v>
      </c>
      <c r="N3261" s="24">
        <f t="shared" si="708"/>
        <v>0.35545023696682471</v>
      </c>
      <c r="O3261" s="23">
        <f t="shared" si="709"/>
        <v>1.0158012080073595</v>
      </c>
      <c r="P3261" s="23">
        <f t="shared" si="709"/>
        <v>0.96096232455145814</v>
      </c>
      <c r="Q3261" t="s">
        <v>66</v>
      </c>
      <c r="R3261" t="s">
        <v>115</v>
      </c>
      <c r="S3261" t="s">
        <v>146</v>
      </c>
      <c r="T3261" s="75" t="s">
        <v>150</v>
      </c>
      <c r="U3261" s="75" t="s">
        <v>166</v>
      </c>
      <c r="V3261" s="119" t="s">
        <v>646</v>
      </c>
      <c r="W3261" s="138" t="s">
        <v>152</v>
      </c>
      <c r="X3261">
        <v>1</v>
      </c>
      <c r="Y3261" s="23" t="str">
        <f t="shared" si="715"/>
        <v>N</v>
      </c>
      <c r="Z3261" s="23">
        <v>100</v>
      </c>
      <c r="AA3261" s="23">
        <f t="shared" si="701"/>
        <v>0</v>
      </c>
      <c r="AB3261" s="23">
        <f t="shared" si="702"/>
        <v>-100</v>
      </c>
      <c r="AC3261" s="23">
        <f t="shared" si="703"/>
        <v>0</v>
      </c>
      <c r="AD3261" s="23">
        <f t="shared" si="704"/>
        <v>-100</v>
      </c>
      <c r="AE3261" s="23">
        <f t="shared" si="705"/>
        <v>0</v>
      </c>
      <c r="AF3261" s="23">
        <f t="shared" si="706"/>
        <v>-100</v>
      </c>
    </row>
    <row r="3262" spans="1:32" x14ac:dyDescent="0.25">
      <c r="A3262" s="6">
        <v>0.62215666429672067</v>
      </c>
      <c r="B3262" s="6">
        <v>0.36415440225971252</v>
      </c>
      <c r="C3262" s="21">
        <f t="shared" si="707"/>
        <v>1.6073122050864623</v>
      </c>
      <c r="D3262" s="22">
        <f t="shared" si="707"/>
        <v>2.7460879061041985</v>
      </c>
      <c r="E3262" s="132">
        <v>2.5667999158426325E-2</v>
      </c>
      <c r="F3262" s="7">
        <f t="shared" si="710"/>
        <v>1.0256679991584263</v>
      </c>
      <c r="G3262" s="7">
        <f t="shared" si="711"/>
        <v>1.5670881868258368</v>
      </c>
      <c r="H3262" s="7">
        <f t="shared" si="712"/>
        <v>2.6773652959411804</v>
      </c>
      <c r="I3262">
        <v>1.96</v>
      </c>
      <c r="J3262">
        <v>1.94</v>
      </c>
      <c r="K3262" s="7">
        <f t="shared" si="713"/>
        <v>2.0103092783505154</v>
      </c>
      <c r="L3262" s="7">
        <f t="shared" si="714"/>
        <v>1.989795918367347</v>
      </c>
      <c r="M3262" s="24">
        <f t="shared" si="708"/>
        <v>0.49743589743589745</v>
      </c>
      <c r="N3262" s="24">
        <f t="shared" si="708"/>
        <v>0.50256410256410255</v>
      </c>
      <c r="O3262" s="23">
        <f t="shared" si="709"/>
        <v>1.2507273148233047</v>
      </c>
      <c r="P3262" s="23">
        <f t="shared" si="709"/>
        <v>0.72459294327187695</v>
      </c>
      <c r="Q3262" t="s">
        <v>64</v>
      </c>
      <c r="R3262" t="s">
        <v>383</v>
      </c>
      <c r="S3262" t="s">
        <v>146</v>
      </c>
      <c r="T3262" s="75" t="s">
        <v>162</v>
      </c>
      <c r="U3262" s="75" t="s">
        <v>160</v>
      </c>
      <c r="V3262" s="119" t="s">
        <v>646</v>
      </c>
      <c r="W3262" s="138" t="s">
        <v>155</v>
      </c>
      <c r="X3262">
        <v>3</v>
      </c>
      <c r="Y3262" s="23" t="str">
        <f t="shared" si="715"/>
        <v>Y</v>
      </c>
      <c r="Z3262" s="23">
        <v>100</v>
      </c>
      <c r="AA3262" s="23">
        <f t="shared" si="701"/>
        <v>196</v>
      </c>
      <c r="AB3262" s="23">
        <f t="shared" si="702"/>
        <v>96</v>
      </c>
      <c r="AC3262" s="23">
        <f t="shared" si="703"/>
        <v>196</v>
      </c>
      <c r="AD3262" s="23">
        <f t="shared" si="704"/>
        <v>96</v>
      </c>
      <c r="AE3262" s="23">
        <f t="shared" si="705"/>
        <v>0</v>
      </c>
      <c r="AF3262" s="23">
        <f t="shared" si="706"/>
        <v>-100</v>
      </c>
    </row>
    <row r="3263" spans="1:32" x14ac:dyDescent="0.25">
      <c r="A3263" s="6">
        <v>0.2346820394446682</v>
      </c>
      <c r="B3263" s="6">
        <v>0.76522363953352956</v>
      </c>
      <c r="C3263" s="21">
        <f t="shared" si="707"/>
        <v>4.2610844969914003</v>
      </c>
      <c r="D3263" s="22">
        <f t="shared" si="707"/>
        <v>1.3068075113434643</v>
      </c>
      <c r="E3263" s="132">
        <v>2.5748928223876311E-2</v>
      </c>
      <c r="F3263" s="7">
        <f t="shared" si="710"/>
        <v>1.0257489282238763</v>
      </c>
      <c r="G3263" s="7">
        <f t="shared" si="711"/>
        <v>4.1541203502592312</v>
      </c>
      <c r="H3263" s="7">
        <f t="shared" si="712"/>
        <v>1.2740032920202526</v>
      </c>
      <c r="I3263">
        <v>1.97</v>
      </c>
      <c r="J3263">
        <v>1.93</v>
      </c>
      <c r="K3263" s="7">
        <f t="shared" si="713"/>
        <v>2.0207253886010363</v>
      </c>
      <c r="L3263" s="7">
        <f t="shared" si="714"/>
        <v>1.9796954314720812</v>
      </c>
      <c r="M3263" s="24">
        <f t="shared" si="708"/>
        <v>0.49487179487179483</v>
      </c>
      <c r="N3263" s="24">
        <f t="shared" si="708"/>
        <v>0.50512820512820511</v>
      </c>
      <c r="O3263" s="23">
        <f t="shared" si="709"/>
        <v>0.4742279553545109</v>
      </c>
      <c r="P3263" s="23">
        <f t="shared" si="709"/>
        <v>1.5149097432389673</v>
      </c>
      <c r="Q3263" t="s">
        <v>69</v>
      </c>
      <c r="R3263" t="s">
        <v>119</v>
      </c>
      <c r="S3263" t="s">
        <v>146</v>
      </c>
      <c r="T3263" s="75" t="s">
        <v>151</v>
      </c>
      <c r="U3263" s="75" t="s">
        <v>166</v>
      </c>
      <c r="V3263" s="119" t="s">
        <v>646</v>
      </c>
      <c r="W3263" s="138" t="s">
        <v>153</v>
      </c>
      <c r="X3263">
        <v>2</v>
      </c>
      <c r="Y3263" s="23" t="str">
        <f t="shared" si="715"/>
        <v>N</v>
      </c>
      <c r="Z3263" s="23">
        <v>100</v>
      </c>
      <c r="AA3263" s="23">
        <f t="shared" si="701"/>
        <v>193</v>
      </c>
      <c r="AB3263" s="23">
        <f t="shared" si="702"/>
        <v>93</v>
      </c>
      <c r="AC3263" s="23">
        <f t="shared" si="703"/>
        <v>0</v>
      </c>
      <c r="AD3263" s="23">
        <f t="shared" si="704"/>
        <v>-100</v>
      </c>
      <c r="AE3263" s="23">
        <f t="shared" si="705"/>
        <v>193</v>
      </c>
      <c r="AF3263" s="23">
        <f t="shared" si="706"/>
        <v>93</v>
      </c>
    </row>
    <row r="3264" spans="1:32" x14ac:dyDescent="0.25">
      <c r="A3264" s="6">
        <v>0.20208786965618489</v>
      </c>
      <c r="B3264" s="6">
        <v>0.79784190135264477</v>
      </c>
      <c r="C3264" s="21">
        <f t="shared" si="707"/>
        <v>4.9483425289272187</v>
      </c>
      <c r="D3264" s="22">
        <f t="shared" si="707"/>
        <v>1.2533811502061005</v>
      </c>
      <c r="E3264" s="132">
        <v>4.4358311800172245E-2</v>
      </c>
      <c r="F3264" s="7">
        <f t="shared" si="710"/>
        <v>1.0443583118001722</v>
      </c>
      <c r="G3264" s="7">
        <f t="shared" si="711"/>
        <v>4.7381655060490733</v>
      </c>
      <c r="H3264" s="7">
        <f t="shared" si="712"/>
        <v>1.2001447549602331</v>
      </c>
      <c r="I3264">
        <v>2.16</v>
      </c>
      <c r="J3264">
        <v>1.72</v>
      </c>
      <c r="K3264" s="7">
        <f t="shared" si="713"/>
        <v>2.2558139534883721</v>
      </c>
      <c r="L3264" s="7">
        <f t="shared" si="714"/>
        <v>1.7962962962962963</v>
      </c>
      <c r="M3264" s="24">
        <f t="shared" si="708"/>
        <v>0.44329896907216493</v>
      </c>
      <c r="N3264" s="24">
        <f t="shared" si="708"/>
        <v>0.55670103092783507</v>
      </c>
      <c r="O3264" s="23">
        <f t="shared" si="709"/>
        <v>0.4558726362011612</v>
      </c>
      <c r="P3264" s="23">
        <f t="shared" si="709"/>
        <v>1.4331604524297508</v>
      </c>
      <c r="Q3264" t="s">
        <v>347</v>
      </c>
      <c r="R3264" t="s">
        <v>380</v>
      </c>
      <c r="S3264" t="s">
        <v>349</v>
      </c>
      <c r="T3264" s="75" t="s">
        <v>151</v>
      </c>
      <c r="U3264" s="75" t="s">
        <v>166</v>
      </c>
      <c r="V3264" s="119" t="s">
        <v>646</v>
      </c>
      <c r="W3264" s="138" t="s">
        <v>151</v>
      </c>
      <c r="X3264">
        <v>2</v>
      </c>
      <c r="Y3264" s="23" t="str">
        <f t="shared" si="715"/>
        <v>N</v>
      </c>
      <c r="Z3264" s="23">
        <v>100</v>
      </c>
      <c r="AA3264" s="23">
        <f t="shared" si="701"/>
        <v>172</v>
      </c>
      <c r="AB3264" s="23">
        <f t="shared" si="702"/>
        <v>72</v>
      </c>
      <c r="AC3264" s="23">
        <f t="shared" si="703"/>
        <v>0</v>
      </c>
      <c r="AD3264" s="23">
        <f t="shared" si="704"/>
        <v>-100</v>
      </c>
      <c r="AE3264" s="23">
        <f t="shared" si="705"/>
        <v>172</v>
      </c>
      <c r="AF3264" s="23">
        <f t="shared" si="706"/>
        <v>72</v>
      </c>
    </row>
    <row r="3265" spans="1:32" x14ac:dyDescent="0.25">
      <c r="A3265" s="6">
        <v>0.58934385937761991</v>
      </c>
      <c r="B3265" s="6">
        <v>0.40584382616123965</v>
      </c>
      <c r="C3265" s="21">
        <f t="shared" si="707"/>
        <v>1.6968022727106311</v>
      </c>
      <c r="D3265" s="22">
        <f t="shared" si="707"/>
        <v>2.4640020016041961</v>
      </c>
      <c r="E3265" s="132">
        <v>3.0245246040574214E-2</v>
      </c>
      <c r="F3265" s="7">
        <f t="shared" si="710"/>
        <v>1.0302452460405742</v>
      </c>
      <c r="G3265" s="7">
        <f t="shared" si="711"/>
        <v>1.6469886944217997</v>
      </c>
      <c r="H3265" s="7">
        <f t="shared" si="712"/>
        <v>2.391665490400289</v>
      </c>
      <c r="I3265">
        <v>2.0299999999999998</v>
      </c>
      <c r="J3265">
        <v>1.86</v>
      </c>
      <c r="K3265" s="7">
        <f t="shared" si="713"/>
        <v>2.0913978494623655</v>
      </c>
      <c r="L3265" s="7">
        <f t="shared" si="714"/>
        <v>1.9162561576354682</v>
      </c>
      <c r="M3265" s="24">
        <f t="shared" si="708"/>
        <v>0.47814910025706941</v>
      </c>
      <c r="N3265" s="24">
        <f t="shared" si="708"/>
        <v>0.52185089974293053</v>
      </c>
      <c r="O3265" s="23">
        <f t="shared" si="709"/>
        <v>1.2325524800962049</v>
      </c>
      <c r="P3265" s="23">
        <f t="shared" si="709"/>
        <v>0.77770073091981395</v>
      </c>
      <c r="Q3265" t="s">
        <v>120</v>
      </c>
      <c r="R3265" t="s">
        <v>125</v>
      </c>
      <c r="S3265" t="s">
        <v>147</v>
      </c>
      <c r="T3265" s="75" t="s">
        <v>162</v>
      </c>
      <c r="U3265" s="75" t="s">
        <v>160</v>
      </c>
      <c r="V3265" s="119" t="s">
        <v>646</v>
      </c>
      <c r="W3265" s="138" t="s">
        <v>152</v>
      </c>
      <c r="X3265">
        <v>1</v>
      </c>
      <c r="Y3265" s="23" t="str">
        <f t="shared" si="715"/>
        <v>N</v>
      </c>
      <c r="Z3265" s="23">
        <v>100</v>
      </c>
      <c r="AA3265" s="23">
        <f t="shared" si="701"/>
        <v>0</v>
      </c>
      <c r="AB3265" s="23">
        <f t="shared" si="702"/>
        <v>-100</v>
      </c>
      <c r="AC3265" s="23">
        <f t="shared" si="703"/>
        <v>0</v>
      </c>
      <c r="AD3265" s="23">
        <f t="shared" si="704"/>
        <v>-100</v>
      </c>
      <c r="AE3265" s="23">
        <f t="shared" si="705"/>
        <v>0</v>
      </c>
      <c r="AF3265" s="23">
        <f t="shared" si="706"/>
        <v>-100</v>
      </c>
    </row>
    <row r="3266" spans="1:32" x14ac:dyDescent="0.25">
      <c r="A3266" s="6">
        <v>0.76325511630520071</v>
      </c>
      <c r="B3266" s="6">
        <v>0.21840829665177983</v>
      </c>
      <c r="C3266" s="21">
        <f t="shared" si="707"/>
        <v>1.3101779190696348</v>
      </c>
      <c r="D3266" s="22">
        <f t="shared" si="707"/>
        <v>4.5785806461114165</v>
      </c>
      <c r="E3266" s="132">
        <v>3.3225814910969431E-2</v>
      </c>
      <c r="F3266" s="7">
        <f t="shared" si="710"/>
        <v>1.0332258149109694</v>
      </c>
      <c r="G3266" s="7">
        <f t="shared" si="711"/>
        <v>1.2680460555300097</v>
      </c>
      <c r="H3266" s="7">
        <f t="shared" si="712"/>
        <v>4.4313455781260576</v>
      </c>
      <c r="I3266">
        <v>1.71</v>
      </c>
      <c r="J3266">
        <v>2.23</v>
      </c>
      <c r="K3266" s="7">
        <f t="shared" si="713"/>
        <v>1.7668161434977576</v>
      </c>
      <c r="L3266" s="7">
        <f t="shared" si="714"/>
        <v>2.3040935672514617</v>
      </c>
      <c r="M3266" s="24">
        <f t="shared" si="708"/>
        <v>0.56598984771573613</v>
      </c>
      <c r="N3266" s="24">
        <f t="shared" si="708"/>
        <v>0.43401015228426398</v>
      </c>
      <c r="O3266" s="23">
        <f t="shared" si="709"/>
        <v>1.3485314610952874</v>
      </c>
      <c r="P3266" s="23">
        <f t="shared" si="709"/>
        <v>0.5032331513497148</v>
      </c>
      <c r="Q3266" t="s">
        <v>76</v>
      </c>
      <c r="R3266" t="s">
        <v>548</v>
      </c>
      <c r="S3266" t="s">
        <v>147</v>
      </c>
      <c r="T3266" s="75" t="s">
        <v>168</v>
      </c>
      <c r="U3266" s="75" t="s">
        <v>160</v>
      </c>
      <c r="V3266" s="119" t="s">
        <v>646</v>
      </c>
      <c r="W3266" s="138" t="s">
        <v>170</v>
      </c>
      <c r="X3266">
        <v>2</v>
      </c>
      <c r="Y3266" s="23" t="str">
        <f t="shared" si="715"/>
        <v>N</v>
      </c>
      <c r="Z3266" s="23">
        <v>100</v>
      </c>
      <c r="AA3266" s="23">
        <f t="shared" si="701"/>
        <v>0</v>
      </c>
      <c r="AB3266" s="23">
        <f t="shared" si="702"/>
        <v>-100</v>
      </c>
      <c r="AC3266" s="23">
        <f t="shared" si="703"/>
        <v>0</v>
      </c>
      <c r="AD3266" s="23">
        <f t="shared" si="704"/>
        <v>-100</v>
      </c>
      <c r="AE3266" s="23">
        <f t="shared" si="705"/>
        <v>0</v>
      </c>
      <c r="AF3266" s="23">
        <f t="shared" si="706"/>
        <v>-100</v>
      </c>
    </row>
    <row r="3267" spans="1:32" x14ac:dyDescent="0.25">
      <c r="A3267" s="6">
        <v>0.39101787791548848</v>
      </c>
      <c r="B3267" s="6">
        <v>0.60810891164931424</v>
      </c>
      <c r="C3267" s="21">
        <f t="shared" si="707"/>
        <v>2.5574278223056903</v>
      </c>
      <c r="D3267" s="22">
        <f t="shared" si="707"/>
        <v>1.6444422715131701</v>
      </c>
      <c r="E3267" s="132">
        <v>3.5310071454649705E-2</v>
      </c>
      <c r="F3267" s="7">
        <f t="shared" si="710"/>
        <v>1.0353100714546497</v>
      </c>
      <c r="G3267" s="7">
        <f t="shared" si="711"/>
        <v>2.4702047172325945</v>
      </c>
      <c r="H3267" s="7">
        <f t="shared" si="712"/>
        <v>1.5883572630590435</v>
      </c>
      <c r="I3267">
        <v>1.66</v>
      </c>
      <c r="J3267">
        <v>2.31</v>
      </c>
      <c r="K3267" s="7">
        <f t="shared" si="713"/>
        <v>1.7186147186147185</v>
      </c>
      <c r="L3267" s="7">
        <f t="shared" si="714"/>
        <v>2.3915662650602409</v>
      </c>
      <c r="M3267" s="24">
        <f t="shared" si="708"/>
        <v>0.58186397984886651</v>
      </c>
      <c r="N3267" s="24">
        <f t="shared" si="708"/>
        <v>0.41813602015113349</v>
      </c>
      <c r="O3267" s="23">
        <f t="shared" si="709"/>
        <v>0.67200908022705164</v>
      </c>
      <c r="P3267" s="23">
        <f t="shared" si="709"/>
        <v>1.4543327585829984</v>
      </c>
      <c r="Q3267" t="s">
        <v>24</v>
      </c>
      <c r="R3267" t="s">
        <v>544</v>
      </c>
      <c r="S3267" t="s">
        <v>147</v>
      </c>
      <c r="T3267" s="75" t="s">
        <v>151</v>
      </c>
      <c r="U3267" s="75" t="s">
        <v>166</v>
      </c>
      <c r="V3267" s="119" t="s">
        <v>646</v>
      </c>
      <c r="W3267" s="138" t="s">
        <v>150</v>
      </c>
      <c r="X3267">
        <v>4</v>
      </c>
      <c r="Y3267" s="23" t="str">
        <f t="shared" si="715"/>
        <v>Y</v>
      </c>
      <c r="Z3267" s="23">
        <v>100</v>
      </c>
      <c r="AA3267" s="23">
        <f t="shared" si="701"/>
        <v>0</v>
      </c>
      <c r="AB3267" s="23">
        <f t="shared" si="702"/>
        <v>-100</v>
      </c>
      <c r="AC3267" s="23">
        <f t="shared" si="703"/>
        <v>0</v>
      </c>
      <c r="AD3267" s="23">
        <f t="shared" si="704"/>
        <v>-100</v>
      </c>
      <c r="AE3267" s="23">
        <f t="shared" si="705"/>
        <v>0</v>
      </c>
      <c r="AF3267" s="23">
        <f t="shared" si="706"/>
        <v>-100</v>
      </c>
    </row>
    <row r="3268" spans="1:32" x14ac:dyDescent="0.25">
      <c r="A3268" s="6">
        <v>0.11131285507006991</v>
      </c>
      <c r="B3268" s="6">
        <v>0.88868140526222705</v>
      </c>
      <c r="C3268" s="21">
        <f t="shared" si="707"/>
        <v>8.9836883563045227</v>
      </c>
      <c r="D3268" s="22">
        <f t="shared" si="707"/>
        <v>1.1252626577743299</v>
      </c>
      <c r="E3268" s="132">
        <v>4.8646292967260418E-2</v>
      </c>
      <c r="F3268" s="7">
        <f t="shared" si="710"/>
        <v>1.0486462929672604</v>
      </c>
      <c r="G3268" s="7">
        <f t="shared" si="711"/>
        <v>8.5669385535938769</v>
      </c>
      <c r="H3268" s="7">
        <f t="shared" si="712"/>
        <v>1.0730621614942013</v>
      </c>
      <c r="I3268">
        <v>1.74</v>
      </c>
      <c r="J3268">
        <v>2.11</v>
      </c>
      <c r="K3268" s="7">
        <f t="shared" si="713"/>
        <v>1.824644549763033</v>
      </c>
      <c r="L3268" s="7">
        <f t="shared" si="714"/>
        <v>2.2126436781609193</v>
      </c>
      <c r="M3268" s="24">
        <f t="shared" si="708"/>
        <v>0.54805194805194812</v>
      </c>
      <c r="N3268" s="24">
        <f t="shared" si="708"/>
        <v>0.45194805194805199</v>
      </c>
      <c r="O3268" s="23">
        <f t="shared" si="709"/>
        <v>0.20310639432216548</v>
      </c>
      <c r="P3268" s="23">
        <f t="shared" si="709"/>
        <v>1.9663352932526286</v>
      </c>
      <c r="Q3268" t="s">
        <v>419</v>
      </c>
      <c r="R3268" t="s">
        <v>418</v>
      </c>
      <c r="S3268" t="s">
        <v>186</v>
      </c>
      <c r="T3268" s="75" t="s">
        <v>151</v>
      </c>
      <c r="U3268" s="75" t="s">
        <v>166</v>
      </c>
      <c r="V3268" s="119" t="s">
        <v>648</v>
      </c>
      <c r="W3268" s="138" t="s">
        <v>152</v>
      </c>
      <c r="X3268">
        <v>1</v>
      </c>
      <c r="Y3268" s="23" t="str">
        <f t="shared" si="715"/>
        <v>N</v>
      </c>
      <c r="Z3268" s="23">
        <v>100</v>
      </c>
      <c r="AA3268" s="23">
        <f t="shared" ref="AA3268:AA3331" si="716">IF(AND(O3268&gt;1,Y3268="Y"),Z3268*I3268,IF(AND(P3268&gt;1,Y3268="N"),Z3268*J3268,0))</f>
        <v>211</v>
      </c>
      <c r="AB3268" s="23">
        <f t="shared" ref="AB3268:AB3331" si="717">AA3268-Z3268</f>
        <v>111</v>
      </c>
      <c r="AC3268" s="23">
        <f t="shared" ref="AC3268:AC3331" si="718">IF(AND(A3268 &gt; 50%,Y3268 = "Y"),Z3268*I3268,0)</f>
        <v>0</v>
      </c>
      <c r="AD3268" s="23">
        <f t="shared" ref="AD3268:AD3331" si="719">AC3268-Z3268</f>
        <v>-100</v>
      </c>
      <c r="AE3268" s="23">
        <f t="shared" ref="AE3268:AE3331" si="720">IF(AND(B3268 &gt; 50%,Y3268 = "N"),Z3268*J3268,0)</f>
        <v>211</v>
      </c>
      <c r="AF3268" s="23">
        <f t="shared" ref="AF3268:AF3331" si="721">AE3268-Z3268</f>
        <v>111</v>
      </c>
    </row>
    <row r="3269" spans="1:32" x14ac:dyDescent="0.25">
      <c r="A3269" s="6">
        <v>0.83773003204922436</v>
      </c>
      <c r="B3269" s="6">
        <v>0.13578116360044826</v>
      </c>
      <c r="C3269" s="21">
        <f t="shared" si="707"/>
        <v>1.1937019824320214</v>
      </c>
      <c r="D3269" s="22">
        <f t="shared" si="707"/>
        <v>7.36479179794493</v>
      </c>
      <c r="E3269" s="132">
        <v>5.6443556443556586E-2</v>
      </c>
      <c r="F3269" s="7">
        <f t="shared" si="710"/>
        <v>1.0564435564435566</v>
      </c>
      <c r="G3269" s="7">
        <f t="shared" si="711"/>
        <v>1.1299249970822254</v>
      </c>
      <c r="H3269" s="7">
        <f t="shared" si="712"/>
        <v>6.971306467841961</v>
      </c>
      <c r="I3269">
        <v>1.43</v>
      </c>
      <c r="J3269">
        <v>2.8</v>
      </c>
      <c r="K3269" s="7">
        <f t="shared" si="713"/>
        <v>1.5107142857142859</v>
      </c>
      <c r="L3269" s="7">
        <f t="shared" si="714"/>
        <v>2.9580419580419584</v>
      </c>
      <c r="M3269" s="24">
        <f t="shared" si="708"/>
        <v>0.66193853427895977</v>
      </c>
      <c r="N3269" s="24">
        <f t="shared" si="708"/>
        <v>0.33806146572104018</v>
      </c>
      <c r="O3269" s="23">
        <f t="shared" si="709"/>
        <v>1.2655707269886498</v>
      </c>
      <c r="P3269" s="23">
        <f t="shared" si="709"/>
        <v>0.40164637904188544</v>
      </c>
      <c r="Q3269" t="s">
        <v>422</v>
      </c>
      <c r="R3269" t="s">
        <v>394</v>
      </c>
      <c r="S3269" t="s">
        <v>186</v>
      </c>
      <c r="T3269" s="75" t="s">
        <v>168</v>
      </c>
      <c r="U3269" s="75" t="s">
        <v>160</v>
      </c>
      <c r="V3269" s="119" t="s">
        <v>648</v>
      </c>
      <c r="W3269" s="138" t="s">
        <v>168</v>
      </c>
      <c r="X3269">
        <v>5</v>
      </c>
      <c r="Y3269" s="23" t="str">
        <f t="shared" si="715"/>
        <v>Y</v>
      </c>
      <c r="Z3269" s="23">
        <v>100</v>
      </c>
      <c r="AA3269" s="23">
        <f t="shared" si="716"/>
        <v>143</v>
      </c>
      <c r="AB3269" s="23">
        <f t="shared" si="717"/>
        <v>43</v>
      </c>
      <c r="AC3269" s="23">
        <f t="shared" si="718"/>
        <v>143</v>
      </c>
      <c r="AD3269" s="23">
        <f t="shared" si="719"/>
        <v>43</v>
      </c>
      <c r="AE3269" s="23">
        <f t="shared" si="720"/>
        <v>0</v>
      </c>
      <c r="AF3269" s="23">
        <f t="shared" si="721"/>
        <v>-100</v>
      </c>
    </row>
    <row r="3270" spans="1:32" x14ac:dyDescent="0.25">
      <c r="A3270" s="6">
        <v>0.43260243667285458</v>
      </c>
      <c r="B3270" s="6">
        <v>0.56685918691669823</v>
      </c>
      <c r="C3270" s="21">
        <f t="shared" si="707"/>
        <v>2.3115912330291066</v>
      </c>
      <c r="D3270" s="22">
        <f t="shared" si="707"/>
        <v>1.7641065419425817</v>
      </c>
      <c r="E3270" s="132">
        <v>4.4889540248602255E-2</v>
      </c>
      <c r="F3270" s="7">
        <f t="shared" si="710"/>
        <v>1.0448895402486023</v>
      </c>
      <c r="G3270" s="7">
        <f t="shared" si="711"/>
        <v>2.212282872004947</v>
      </c>
      <c r="H3270" s="7">
        <f t="shared" si="712"/>
        <v>1.6883186920627626</v>
      </c>
      <c r="I3270">
        <v>1.78</v>
      </c>
      <c r="J3270">
        <v>2.0699999999999998</v>
      </c>
      <c r="K3270" s="7">
        <f t="shared" si="713"/>
        <v>1.8599033816425121</v>
      </c>
      <c r="L3270" s="7">
        <f t="shared" si="714"/>
        <v>2.1629213483146064</v>
      </c>
      <c r="M3270" s="24">
        <f t="shared" si="708"/>
        <v>0.53766233766233762</v>
      </c>
      <c r="N3270" s="24">
        <f t="shared" si="708"/>
        <v>0.46233766233766244</v>
      </c>
      <c r="O3270" s="23">
        <f t="shared" si="709"/>
        <v>0.80459873487463296</v>
      </c>
      <c r="P3270" s="23">
        <f t="shared" si="709"/>
        <v>1.2260718368703865</v>
      </c>
      <c r="Q3270" t="s">
        <v>432</v>
      </c>
      <c r="R3270" t="s">
        <v>398</v>
      </c>
      <c r="S3270" t="s">
        <v>186</v>
      </c>
      <c r="T3270" s="75" t="s">
        <v>151</v>
      </c>
      <c r="U3270" s="75" t="s">
        <v>166</v>
      </c>
      <c r="V3270" s="119" t="s">
        <v>648</v>
      </c>
      <c r="W3270" s="138" t="s">
        <v>163</v>
      </c>
      <c r="X3270">
        <v>3</v>
      </c>
      <c r="Y3270" s="23" t="str">
        <f t="shared" si="715"/>
        <v>Y</v>
      </c>
      <c r="Z3270" s="23">
        <v>100</v>
      </c>
      <c r="AA3270" s="23">
        <f t="shared" si="716"/>
        <v>0</v>
      </c>
      <c r="AB3270" s="23">
        <f t="shared" si="717"/>
        <v>-100</v>
      </c>
      <c r="AC3270" s="23">
        <f t="shared" si="718"/>
        <v>0</v>
      </c>
      <c r="AD3270" s="23">
        <f t="shared" si="719"/>
        <v>-100</v>
      </c>
      <c r="AE3270" s="23">
        <f t="shared" si="720"/>
        <v>0</v>
      </c>
      <c r="AF3270" s="23">
        <f t="shared" si="721"/>
        <v>-100</v>
      </c>
    </row>
    <row r="3271" spans="1:32" x14ac:dyDescent="0.25">
      <c r="A3271" s="6">
        <v>0.8162910496310134</v>
      </c>
      <c r="B3271" s="6">
        <v>0.16425143008399698</v>
      </c>
      <c r="C3271" s="21">
        <f t="shared" si="707"/>
        <v>1.2250532459617538</v>
      </c>
      <c r="D3271" s="22">
        <f t="shared" si="707"/>
        <v>6.088227052200442</v>
      </c>
      <c r="E3271" s="132">
        <v>4.7757023852641467E-2</v>
      </c>
      <c r="F3271" s="7">
        <f t="shared" si="710"/>
        <v>1.0477570238526415</v>
      </c>
      <c r="G3271" s="7">
        <f t="shared" si="711"/>
        <v>1.169215016528534</v>
      </c>
      <c r="H3271" s="7">
        <f t="shared" si="712"/>
        <v>5.8107241598952069</v>
      </c>
      <c r="I3271">
        <v>1.54</v>
      </c>
      <c r="J3271">
        <v>2.5099999999999998</v>
      </c>
      <c r="K3271" s="7">
        <f t="shared" si="713"/>
        <v>1.6135458167330679</v>
      </c>
      <c r="L3271" s="7">
        <f t="shared" si="714"/>
        <v>2.6298701298701297</v>
      </c>
      <c r="M3271" s="24">
        <f t="shared" si="708"/>
        <v>0.61975308641975302</v>
      </c>
      <c r="N3271" s="24">
        <f t="shared" si="708"/>
        <v>0.38024691358024693</v>
      </c>
      <c r="O3271" s="23">
        <f t="shared" si="709"/>
        <v>1.3171230083687668</v>
      </c>
      <c r="P3271" s="23">
        <f t="shared" si="709"/>
        <v>0.43195992976635572</v>
      </c>
      <c r="Q3271" t="s">
        <v>417</v>
      </c>
      <c r="R3271" t="s">
        <v>280</v>
      </c>
      <c r="S3271" t="s">
        <v>186</v>
      </c>
      <c r="T3271" s="75" t="s">
        <v>150</v>
      </c>
      <c r="U3271" s="75" t="s">
        <v>166</v>
      </c>
      <c r="V3271" s="119" t="s">
        <v>648</v>
      </c>
      <c r="W3271" s="138" t="s">
        <v>151</v>
      </c>
      <c r="X3271">
        <v>2</v>
      </c>
      <c r="Y3271" s="23" t="str">
        <f t="shared" si="715"/>
        <v>N</v>
      </c>
      <c r="Z3271" s="23">
        <v>100</v>
      </c>
      <c r="AA3271" s="23">
        <f t="shared" si="716"/>
        <v>0</v>
      </c>
      <c r="AB3271" s="23">
        <f t="shared" si="717"/>
        <v>-100</v>
      </c>
      <c r="AC3271" s="23">
        <f t="shared" si="718"/>
        <v>0</v>
      </c>
      <c r="AD3271" s="23">
        <f t="shared" si="719"/>
        <v>-100</v>
      </c>
      <c r="AE3271" s="23">
        <f t="shared" si="720"/>
        <v>0</v>
      </c>
      <c r="AF3271" s="23">
        <f t="shared" si="721"/>
        <v>-100</v>
      </c>
    </row>
    <row r="3272" spans="1:32" x14ac:dyDescent="0.25">
      <c r="A3272" s="6">
        <v>0.69241852396200787</v>
      </c>
      <c r="B3272" s="6">
        <v>0.2651790560249267</v>
      </c>
      <c r="C3272" s="21">
        <f t="shared" si="707"/>
        <v>1.4442132401051546</v>
      </c>
      <c r="D3272" s="22">
        <f t="shared" si="707"/>
        <v>3.7710368797225091</v>
      </c>
      <c r="E3272" s="132">
        <v>2.4525731055444977E-2</v>
      </c>
      <c r="F3272" s="7">
        <f t="shared" si="710"/>
        <v>1.024525731055445</v>
      </c>
      <c r="G3272" s="7">
        <f t="shared" si="711"/>
        <v>1.4096407697026372</v>
      </c>
      <c r="H3272" s="7">
        <f t="shared" si="712"/>
        <v>3.6807634649035763</v>
      </c>
      <c r="I3272">
        <v>2.0299999999999998</v>
      </c>
      <c r="J3272">
        <v>1.88</v>
      </c>
      <c r="K3272" s="7">
        <f t="shared" si="713"/>
        <v>2.0797872340425529</v>
      </c>
      <c r="L3272" s="7">
        <f t="shared" si="714"/>
        <v>1.9261083743842364</v>
      </c>
      <c r="M3272" s="24">
        <f t="shared" si="708"/>
        <v>0.4808184143222507</v>
      </c>
      <c r="N3272" s="24">
        <f t="shared" si="708"/>
        <v>0.51918158567774941</v>
      </c>
      <c r="O3272" s="23">
        <f t="shared" si="709"/>
        <v>1.4400832067507716</v>
      </c>
      <c r="P3272" s="23">
        <f t="shared" si="709"/>
        <v>0.51076360052091796</v>
      </c>
      <c r="Q3272" t="s">
        <v>316</v>
      </c>
      <c r="R3272" t="s">
        <v>314</v>
      </c>
      <c r="S3272" t="s">
        <v>305</v>
      </c>
      <c r="T3272" s="75" t="s">
        <v>165</v>
      </c>
      <c r="U3272" s="75" t="s">
        <v>160</v>
      </c>
      <c r="V3272" s="119" t="s">
        <v>648</v>
      </c>
      <c r="W3272" s="138" t="s">
        <v>150</v>
      </c>
      <c r="X3272">
        <v>4</v>
      </c>
      <c r="Y3272" s="23" t="str">
        <f t="shared" si="715"/>
        <v>Y</v>
      </c>
      <c r="Z3272" s="23">
        <v>100</v>
      </c>
      <c r="AA3272" s="23">
        <f t="shared" si="716"/>
        <v>202.99999999999997</v>
      </c>
      <c r="AB3272" s="23">
        <f t="shared" si="717"/>
        <v>102.99999999999997</v>
      </c>
      <c r="AC3272" s="23">
        <f t="shared" si="718"/>
        <v>202.99999999999997</v>
      </c>
      <c r="AD3272" s="23">
        <f t="shared" si="719"/>
        <v>102.99999999999997</v>
      </c>
      <c r="AE3272" s="23">
        <f t="shared" si="720"/>
        <v>0</v>
      </c>
      <c r="AF3272" s="23">
        <f t="shared" si="721"/>
        <v>-100</v>
      </c>
    </row>
    <row r="3273" spans="1:32" x14ac:dyDescent="0.25">
      <c r="A3273" s="6">
        <v>0.34412059242083542</v>
      </c>
      <c r="B3273" s="6">
        <v>0.65565776764052197</v>
      </c>
      <c r="C3273" s="21">
        <f t="shared" si="707"/>
        <v>2.9059580333892656</v>
      </c>
      <c r="D3273" s="22">
        <f t="shared" si="707"/>
        <v>1.5251859267962959</v>
      </c>
      <c r="E3273" s="132">
        <v>2.79347143753923E-2</v>
      </c>
      <c r="F3273" s="7">
        <f t="shared" si="710"/>
        <v>1.0279347143753923</v>
      </c>
      <c r="G3273" s="7">
        <f t="shared" si="711"/>
        <v>2.8269869601154811</v>
      </c>
      <c r="H3273" s="7">
        <f t="shared" si="712"/>
        <v>1.4837381260375571</v>
      </c>
      <c r="I3273">
        <v>1.77</v>
      </c>
      <c r="J3273">
        <v>2.16</v>
      </c>
      <c r="K3273" s="7">
        <f t="shared" si="713"/>
        <v>1.8194444444444444</v>
      </c>
      <c r="L3273" s="7">
        <f t="shared" si="714"/>
        <v>2.2203389830508473</v>
      </c>
      <c r="M3273" s="24">
        <f t="shared" si="708"/>
        <v>0.54961832061068705</v>
      </c>
      <c r="N3273" s="24">
        <f t="shared" si="708"/>
        <v>0.45038167938931301</v>
      </c>
      <c r="O3273" s="23">
        <f t="shared" si="709"/>
        <v>0.62610830009902008</v>
      </c>
      <c r="P3273" s="23">
        <f t="shared" si="709"/>
        <v>1.4557825010323453</v>
      </c>
      <c r="Q3273" t="s">
        <v>443</v>
      </c>
      <c r="R3273" t="s">
        <v>311</v>
      </c>
      <c r="S3273" t="s">
        <v>305</v>
      </c>
      <c r="T3273" s="75" t="s">
        <v>151</v>
      </c>
      <c r="U3273" s="75" t="s">
        <v>166</v>
      </c>
      <c r="V3273" s="119" t="s">
        <v>648</v>
      </c>
      <c r="W3273" s="138" t="s">
        <v>482</v>
      </c>
      <c r="X3273">
        <v>6</v>
      </c>
      <c r="Y3273" s="23" t="str">
        <f t="shared" si="715"/>
        <v>Y</v>
      </c>
      <c r="Z3273" s="23">
        <v>100</v>
      </c>
      <c r="AA3273" s="23">
        <f t="shared" si="716"/>
        <v>0</v>
      </c>
      <c r="AB3273" s="23">
        <f t="shared" si="717"/>
        <v>-100</v>
      </c>
      <c r="AC3273" s="23">
        <f t="shared" si="718"/>
        <v>0</v>
      </c>
      <c r="AD3273" s="23">
        <f t="shared" si="719"/>
        <v>-100</v>
      </c>
      <c r="AE3273" s="23">
        <f t="shared" si="720"/>
        <v>0</v>
      </c>
      <c r="AF3273" s="23">
        <f t="shared" si="721"/>
        <v>-100</v>
      </c>
    </row>
    <row r="3274" spans="1:32" x14ac:dyDescent="0.25">
      <c r="A3274" s="6">
        <v>0.35802544104209921</v>
      </c>
      <c r="B3274" s="6">
        <v>0.64169893783038567</v>
      </c>
      <c r="C3274" s="21">
        <f t="shared" si="707"/>
        <v>2.7930975996826235</v>
      </c>
      <c r="D3274" s="22">
        <f t="shared" si="707"/>
        <v>1.5583631841141066</v>
      </c>
      <c r="E3274" s="132">
        <v>2.9427331427966497E-2</v>
      </c>
      <c r="F3274" s="7">
        <f t="shared" si="710"/>
        <v>1.0294273314279665</v>
      </c>
      <c r="G3274" s="7">
        <f t="shared" si="711"/>
        <v>2.7132537814089197</v>
      </c>
      <c r="H3274" s="7">
        <f t="shared" si="712"/>
        <v>1.5138156298535697</v>
      </c>
      <c r="I3274">
        <v>2.0099999999999998</v>
      </c>
      <c r="J3274">
        <v>1.88</v>
      </c>
      <c r="K3274" s="7">
        <f t="shared" si="713"/>
        <v>2.0691489361702122</v>
      </c>
      <c r="L3274" s="7">
        <f t="shared" si="714"/>
        <v>1.9353233830845769</v>
      </c>
      <c r="M3274" s="24">
        <f t="shared" si="708"/>
        <v>0.48329048843187672</v>
      </c>
      <c r="N3274" s="24">
        <f t="shared" si="708"/>
        <v>0.5167095115681235</v>
      </c>
      <c r="O3274" s="23">
        <f t="shared" si="709"/>
        <v>0.74080796045413078</v>
      </c>
      <c r="P3274" s="23">
        <f t="shared" si="709"/>
        <v>1.2418949592836817</v>
      </c>
      <c r="Q3274" t="s">
        <v>517</v>
      </c>
      <c r="R3274" t="s">
        <v>323</v>
      </c>
      <c r="S3274" t="s">
        <v>320</v>
      </c>
      <c r="T3274" s="75" t="s">
        <v>151</v>
      </c>
      <c r="U3274" s="75" t="s">
        <v>166</v>
      </c>
      <c r="V3274" s="119" t="s">
        <v>648</v>
      </c>
      <c r="W3274" s="138" t="s">
        <v>165</v>
      </c>
      <c r="X3274">
        <v>4</v>
      </c>
      <c r="Y3274" s="23" t="str">
        <f t="shared" si="715"/>
        <v>Y</v>
      </c>
      <c r="Z3274" s="23">
        <v>100</v>
      </c>
      <c r="AA3274" s="23">
        <f t="shared" si="716"/>
        <v>0</v>
      </c>
      <c r="AB3274" s="23">
        <f t="shared" si="717"/>
        <v>-100</v>
      </c>
      <c r="AC3274" s="23">
        <f t="shared" si="718"/>
        <v>0</v>
      </c>
      <c r="AD3274" s="23">
        <f t="shared" si="719"/>
        <v>-100</v>
      </c>
      <c r="AE3274" s="23">
        <f t="shared" si="720"/>
        <v>0</v>
      </c>
      <c r="AF3274" s="23">
        <f t="shared" si="721"/>
        <v>-100</v>
      </c>
    </row>
    <row r="3275" spans="1:32" x14ac:dyDescent="0.25">
      <c r="A3275" s="6">
        <v>5.1807805315077171E-2</v>
      </c>
      <c r="B3275" s="6">
        <v>0.94819139947997311</v>
      </c>
      <c r="C3275" s="21">
        <f t="shared" si="707"/>
        <v>19.302110829021718</v>
      </c>
      <c r="D3275" s="22">
        <f t="shared" si="707"/>
        <v>1.0546393908955944</v>
      </c>
      <c r="E3275" s="132">
        <v>3.5766729599328695E-2</v>
      </c>
      <c r="F3275" s="7">
        <f t="shared" si="710"/>
        <v>1.0357667295993287</v>
      </c>
      <c r="G3275" s="7">
        <f t="shared" si="711"/>
        <v>18.635577179128411</v>
      </c>
      <c r="H3275" s="7">
        <f t="shared" si="712"/>
        <v>1.0182209572454277</v>
      </c>
      <c r="I3275">
        <v>1.68</v>
      </c>
      <c r="J3275">
        <v>2.27</v>
      </c>
      <c r="K3275" s="7">
        <f t="shared" si="713"/>
        <v>1.7400881057268722</v>
      </c>
      <c r="L3275" s="7">
        <f t="shared" si="714"/>
        <v>2.3511904761904763</v>
      </c>
      <c r="M3275" s="24">
        <f t="shared" si="708"/>
        <v>0.57468354430379742</v>
      </c>
      <c r="N3275" s="24">
        <f t="shared" si="708"/>
        <v>0.42531645569620252</v>
      </c>
      <c r="O3275" s="23">
        <f t="shared" si="709"/>
        <v>9.0150145812579213E-2</v>
      </c>
      <c r="P3275" s="23">
        <f t="shared" si="709"/>
        <v>2.2293785880630317</v>
      </c>
      <c r="Q3275" t="s">
        <v>366</v>
      </c>
      <c r="R3275" t="s">
        <v>364</v>
      </c>
      <c r="S3275" t="s">
        <v>320</v>
      </c>
      <c r="T3275" s="75" t="s">
        <v>149</v>
      </c>
      <c r="U3275" s="75" t="s">
        <v>166</v>
      </c>
      <c r="V3275" s="119" t="s">
        <v>648</v>
      </c>
      <c r="W3275" s="138" t="s">
        <v>154</v>
      </c>
      <c r="X3275">
        <v>1</v>
      </c>
      <c r="Y3275" s="23" t="str">
        <f t="shared" si="715"/>
        <v>N</v>
      </c>
      <c r="Z3275" s="23">
        <v>100</v>
      </c>
      <c r="AA3275" s="23">
        <f t="shared" si="716"/>
        <v>227</v>
      </c>
      <c r="AB3275" s="23">
        <f t="shared" si="717"/>
        <v>127</v>
      </c>
      <c r="AC3275" s="23">
        <f t="shared" si="718"/>
        <v>0</v>
      </c>
      <c r="AD3275" s="23">
        <f t="shared" si="719"/>
        <v>-100</v>
      </c>
      <c r="AE3275" s="23">
        <f t="shared" si="720"/>
        <v>227</v>
      </c>
      <c r="AF3275" s="23">
        <f t="shared" si="721"/>
        <v>127</v>
      </c>
    </row>
    <row r="3276" spans="1:32" x14ac:dyDescent="0.25">
      <c r="A3276" s="6">
        <v>0.30510856597853481</v>
      </c>
      <c r="B3276" s="6">
        <v>0.69474556793818998</v>
      </c>
      <c r="C3276" s="21">
        <f t="shared" ref="C3276:D3339" si="722">(100%/A3276)</f>
        <v>3.2775218774760742</v>
      </c>
      <c r="D3276" s="22">
        <f t="shared" si="722"/>
        <v>1.4393758609611855</v>
      </c>
      <c r="E3276" s="132">
        <v>3.4252965480474407E-2</v>
      </c>
      <c r="F3276" s="7">
        <f t="shared" si="710"/>
        <v>1.0342529654804744</v>
      </c>
      <c r="G3276" s="7">
        <f t="shared" si="711"/>
        <v>3.1689750833380135</v>
      </c>
      <c r="H3276" s="7">
        <f t="shared" si="712"/>
        <v>1.3917058098958475</v>
      </c>
      <c r="I3276">
        <v>1.83</v>
      </c>
      <c r="J3276">
        <v>2.0499999999999998</v>
      </c>
      <c r="K3276" s="7">
        <f t="shared" si="713"/>
        <v>1.8926829268292682</v>
      </c>
      <c r="L3276" s="7">
        <f t="shared" si="714"/>
        <v>2.1202185792349724</v>
      </c>
      <c r="M3276" s="24">
        <f t="shared" ref="M3276:N3339" si="723">(1/K3276)</f>
        <v>0.52835051546391754</v>
      </c>
      <c r="N3276" s="24">
        <f t="shared" si="723"/>
        <v>0.47164948453608252</v>
      </c>
      <c r="O3276" s="23">
        <f t="shared" ref="O3276:P3339" si="724">(I3276/G3276)</f>
        <v>0.5774737736569342</v>
      </c>
      <c r="P3276" s="23">
        <f t="shared" si="724"/>
        <v>1.473012460983703</v>
      </c>
      <c r="Q3276" t="s">
        <v>321</v>
      </c>
      <c r="R3276" t="s">
        <v>365</v>
      </c>
      <c r="S3276" t="s">
        <v>320</v>
      </c>
      <c r="T3276" s="75" t="s">
        <v>151</v>
      </c>
      <c r="U3276" s="75" t="s">
        <v>166</v>
      </c>
      <c r="V3276" s="119" t="s">
        <v>648</v>
      </c>
      <c r="W3276" s="138" t="s">
        <v>176</v>
      </c>
      <c r="X3276">
        <v>3</v>
      </c>
      <c r="Y3276" s="23" t="str">
        <f t="shared" si="715"/>
        <v>Y</v>
      </c>
      <c r="Z3276" s="23">
        <v>100</v>
      </c>
      <c r="AA3276" s="23">
        <f t="shared" si="716"/>
        <v>0</v>
      </c>
      <c r="AB3276" s="23">
        <f t="shared" si="717"/>
        <v>-100</v>
      </c>
      <c r="AC3276" s="23">
        <f t="shared" si="718"/>
        <v>0</v>
      </c>
      <c r="AD3276" s="23">
        <f t="shared" si="719"/>
        <v>-100</v>
      </c>
      <c r="AE3276" s="23">
        <f t="shared" si="720"/>
        <v>0</v>
      </c>
      <c r="AF3276" s="23">
        <f t="shared" si="721"/>
        <v>-100</v>
      </c>
    </row>
    <row r="3277" spans="1:32" x14ac:dyDescent="0.25">
      <c r="A3277" s="6">
        <v>0.24026462736805637</v>
      </c>
      <c r="B3277" s="6">
        <v>0.75965985652011192</v>
      </c>
      <c r="C3277" s="21">
        <f t="shared" si="722"/>
        <v>4.1620775016045988</v>
      </c>
      <c r="D3277" s="22">
        <f t="shared" si="722"/>
        <v>1.3163786284309538</v>
      </c>
      <c r="E3277" s="132">
        <v>2.5641025641025772E-2</v>
      </c>
      <c r="F3277" s="7">
        <f t="shared" si="710"/>
        <v>1.0256410256410258</v>
      </c>
      <c r="G3277" s="7">
        <f t="shared" si="711"/>
        <v>4.0580255640644829</v>
      </c>
      <c r="H3277" s="7">
        <f t="shared" si="712"/>
        <v>1.2834691627201797</v>
      </c>
      <c r="I3277">
        <v>1.95</v>
      </c>
      <c r="J3277">
        <v>1.95</v>
      </c>
      <c r="K3277" s="7">
        <f t="shared" si="713"/>
        <v>2</v>
      </c>
      <c r="L3277" s="7">
        <f t="shared" si="714"/>
        <v>2</v>
      </c>
      <c r="M3277" s="24">
        <f t="shared" si="723"/>
        <v>0.5</v>
      </c>
      <c r="N3277" s="24">
        <f t="shared" si="723"/>
        <v>0.5</v>
      </c>
      <c r="O3277" s="23">
        <f t="shared" si="724"/>
        <v>0.48052925473611285</v>
      </c>
      <c r="P3277" s="23">
        <f t="shared" si="724"/>
        <v>1.5193197130402238</v>
      </c>
      <c r="Q3277" t="s">
        <v>281</v>
      </c>
      <c r="R3277" t="s">
        <v>208</v>
      </c>
      <c r="S3277" t="s">
        <v>189</v>
      </c>
      <c r="T3277" s="75" t="s">
        <v>151</v>
      </c>
      <c r="U3277" s="75" t="s">
        <v>166</v>
      </c>
      <c r="V3277" s="119" t="s">
        <v>648</v>
      </c>
      <c r="W3277" s="138" t="s">
        <v>150</v>
      </c>
      <c r="X3277">
        <v>4</v>
      </c>
      <c r="Y3277" s="23" t="str">
        <f t="shared" si="715"/>
        <v>Y</v>
      </c>
      <c r="Z3277" s="23">
        <v>100</v>
      </c>
      <c r="AA3277" s="23">
        <f t="shared" si="716"/>
        <v>0</v>
      </c>
      <c r="AB3277" s="23">
        <f t="shared" si="717"/>
        <v>-100</v>
      </c>
      <c r="AC3277" s="23">
        <f t="shared" si="718"/>
        <v>0</v>
      </c>
      <c r="AD3277" s="23">
        <f t="shared" si="719"/>
        <v>-100</v>
      </c>
      <c r="AE3277" s="23">
        <f t="shared" si="720"/>
        <v>0</v>
      </c>
      <c r="AF3277" s="23">
        <f t="shared" si="721"/>
        <v>-100</v>
      </c>
    </row>
    <row r="3278" spans="1:32" x14ac:dyDescent="0.25">
      <c r="A3278" s="6">
        <v>0.72298776782393614</v>
      </c>
      <c r="B3278" s="6">
        <v>0.26286709605572089</v>
      </c>
      <c r="C3278" s="21">
        <f t="shared" si="722"/>
        <v>1.3831492654568986</v>
      </c>
      <c r="D3278" s="22">
        <f t="shared" si="722"/>
        <v>3.8042037782774698</v>
      </c>
      <c r="E3278" s="132">
        <v>2.908747243515708E-2</v>
      </c>
      <c r="F3278" s="7">
        <f t="shared" si="710"/>
        <v>1.0290874724351571</v>
      </c>
      <c r="G3278" s="7">
        <f t="shared" si="711"/>
        <v>1.3440541280557188</v>
      </c>
      <c r="H3278" s="7">
        <f t="shared" si="712"/>
        <v>3.6966767939322795</v>
      </c>
      <c r="I3278">
        <v>1.78</v>
      </c>
      <c r="J3278">
        <v>2.14</v>
      </c>
      <c r="K3278" s="7">
        <f t="shared" si="713"/>
        <v>1.8317757009345796</v>
      </c>
      <c r="L3278" s="7">
        <f t="shared" si="714"/>
        <v>2.2022471910112364</v>
      </c>
      <c r="M3278" s="24">
        <f t="shared" si="723"/>
        <v>0.54591836734693866</v>
      </c>
      <c r="N3278" s="24">
        <f t="shared" si="723"/>
        <v>0.45408163265306112</v>
      </c>
      <c r="O3278" s="23">
        <f t="shared" si="724"/>
        <v>1.3243514251728177</v>
      </c>
      <c r="P3278" s="23">
        <f t="shared" si="724"/>
        <v>0.57889832389799223</v>
      </c>
      <c r="Q3278" t="s">
        <v>188</v>
      </c>
      <c r="R3278" t="s">
        <v>191</v>
      </c>
      <c r="S3278" t="s">
        <v>189</v>
      </c>
      <c r="T3278" s="75" t="s">
        <v>162</v>
      </c>
      <c r="U3278" s="75" t="s">
        <v>160</v>
      </c>
      <c r="V3278" s="119" t="s">
        <v>648</v>
      </c>
      <c r="W3278" s="138" t="s">
        <v>154</v>
      </c>
      <c r="X3278">
        <v>1</v>
      </c>
      <c r="Y3278" s="23" t="str">
        <f t="shared" si="715"/>
        <v>N</v>
      </c>
      <c r="Z3278" s="23">
        <v>100</v>
      </c>
      <c r="AA3278" s="23">
        <f t="shared" si="716"/>
        <v>0</v>
      </c>
      <c r="AB3278" s="23">
        <f t="shared" si="717"/>
        <v>-100</v>
      </c>
      <c r="AC3278" s="23">
        <f t="shared" si="718"/>
        <v>0</v>
      </c>
      <c r="AD3278" s="23">
        <f t="shared" si="719"/>
        <v>-100</v>
      </c>
      <c r="AE3278" s="23">
        <f t="shared" si="720"/>
        <v>0</v>
      </c>
      <c r="AF3278" s="23">
        <f t="shared" si="721"/>
        <v>-100</v>
      </c>
    </row>
    <row r="3279" spans="1:32" x14ac:dyDescent="0.25">
      <c r="A3279" s="6">
        <v>0.355976092541547</v>
      </c>
      <c r="B3279" s="6">
        <v>0.6410298714914221</v>
      </c>
      <c r="C3279" s="21">
        <f t="shared" si="722"/>
        <v>2.8091774165516106</v>
      </c>
      <c r="D3279" s="22">
        <f t="shared" si="722"/>
        <v>1.5599897048064186</v>
      </c>
      <c r="E3279" s="132">
        <v>2.3828227284629522E-2</v>
      </c>
      <c r="F3279" s="7">
        <f t="shared" si="710"/>
        <v>1.0238282272846295</v>
      </c>
      <c r="G3279" s="7">
        <f t="shared" si="711"/>
        <v>2.7437975840947826</v>
      </c>
      <c r="H3279" s="7">
        <f t="shared" si="712"/>
        <v>1.5236830390423817</v>
      </c>
      <c r="I3279">
        <v>1.9</v>
      </c>
      <c r="J3279">
        <v>2.0099999999999998</v>
      </c>
      <c r="K3279" s="7">
        <f t="shared" si="713"/>
        <v>1.9452736318407959</v>
      </c>
      <c r="L3279" s="7">
        <f t="shared" si="714"/>
        <v>2.0578947368421052</v>
      </c>
      <c r="M3279" s="24">
        <f t="shared" si="723"/>
        <v>0.51406649616368294</v>
      </c>
      <c r="N3279" s="24">
        <f t="shared" si="723"/>
        <v>0.48593350383631717</v>
      </c>
      <c r="O3279" s="23">
        <f t="shared" si="724"/>
        <v>0.69247090638679043</v>
      </c>
      <c r="P3279" s="23">
        <f t="shared" si="724"/>
        <v>1.3191719987007686</v>
      </c>
      <c r="Q3279" t="s">
        <v>288</v>
      </c>
      <c r="R3279" t="s">
        <v>219</v>
      </c>
      <c r="S3279" t="s">
        <v>189</v>
      </c>
      <c r="T3279" s="75" t="s">
        <v>170</v>
      </c>
      <c r="U3279" s="75" t="s">
        <v>160</v>
      </c>
      <c r="V3279" s="119" t="s">
        <v>648</v>
      </c>
      <c r="W3279" s="138" t="s">
        <v>176</v>
      </c>
      <c r="X3279">
        <v>3</v>
      </c>
      <c r="Y3279" s="23" t="str">
        <f t="shared" si="715"/>
        <v>Y</v>
      </c>
      <c r="Z3279" s="23">
        <v>100</v>
      </c>
      <c r="AA3279" s="23">
        <f t="shared" si="716"/>
        <v>0</v>
      </c>
      <c r="AB3279" s="23">
        <f t="shared" si="717"/>
        <v>-100</v>
      </c>
      <c r="AC3279" s="23">
        <f t="shared" si="718"/>
        <v>0</v>
      </c>
      <c r="AD3279" s="23">
        <f t="shared" si="719"/>
        <v>-100</v>
      </c>
      <c r="AE3279" s="23">
        <f t="shared" si="720"/>
        <v>0</v>
      </c>
      <c r="AF3279" s="23">
        <f t="shared" si="721"/>
        <v>-100</v>
      </c>
    </row>
    <row r="3280" spans="1:32" x14ac:dyDescent="0.25">
      <c r="A3280" s="6">
        <v>0.69870863751470935</v>
      </c>
      <c r="B3280" s="6">
        <v>0.2940402371898424</v>
      </c>
      <c r="C3280" s="21">
        <f t="shared" si="722"/>
        <v>1.4312117330579699</v>
      </c>
      <c r="D3280" s="22">
        <f t="shared" si="722"/>
        <v>3.4008950936683062</v>
      </c>
      <c r="E3280" s="132">
        <v>2.3345896147403788E-2</v>
      </c>
      <c r="F3280" s="7">
        <f t="shared" si="710"/>
        <v>1.0233458961474038</v>
      </c>
      <c r="G3280" s="7">
        <f t="shared" si="711"/>
        <v>1.3985610715263148</v>
      </c>
      <c r="H3280" s="7">
        <f t="shared" si="712"/>
        <v>3.3233094562373053</v>
      </c>
      <c r="I3280">
        <v>1.92</v>
      </c>
      <c r="J3280">
        <v>1.99</v>
      </c>
      <c r="K3280" s="7">
        <f t="shared" si="713"/>
        <v>1.9648241206030153</v>
      </c>
      <c r="L3280" s="7">
        <f t="shared" si="714"/>
        <v>2.0364583333333335</v>
      </c>
      <c r="M3280" s="24">
        <f t="shared" si="723"/>
        <v>0.50895140664961636</v>
      </c>
      <c r="N3280" s="24">
        <f t="shared" si="723"/>
        <v>0.49104859335038359</v>
      </c>
      <c r="O3280" s="23">
        <f t="shared" si="724"/>
        <v>1.3728395842625696</v>
      </c>
      <c r="P3280" s="23">
        <f t="shared" si="724"/>
        <v>0.59880069136056446</v>
      </c>
      <c r="Q3280" t="s">
        <v>190</v>
      </c>
      <c r="R3280" t="s">
        <v>187</v>
      </c>
      <c r="S3280" t="s">
        <v>189</v>
      </c>
      <c r="T3280" s="75" t="s">
        <v>150</v>
      </c>
      <c r="U3280" s="75" t="s">
        <v>166</v>
      </c>
      <c r="V3280" s="119" t="s">
        <v>648</v>
      </c>
      <c r="W3280" s="138" t="s">
        <v>162</v>
      </c>
      <c r="X3280">
        <v>3</v>
      </c>
      <c r="Y3280" s="23" t="str">
        <f t="shared" si="715"/>
        <v>Y</v>
      </c>
      <c r="Z3280" s="23">
        <v>100</v>
      </c>
      <c r="AA3280" s="23">
        <f t="shared" si="716"/>
        <v>192</v>
      </c>
      <c r="AB3280" s="23">
        <f t="shared" si="717"/>
        <v>92</v>
      </c>
      <c r="AC3280" s="23">
        <f t="shared" si="718"/>
        <v>192</v>
      </c>
      <c r="AD3280" s="23">
        <f t="shared" si="719"/>
        <v>92</v>
      </c>
      <c r="AE3280" s="23">
        <f t="shared" si="720"/>
        <v>0</v>
      </c>
      <c r="AF3280" s="23">
        <f t="shared" si="721"/>
        <v>-100</v>
      </c>
    </row>
    <row r="3281" spans="1:32" x14ac:dyDescent="0.25">
      <c r="A3281" s="6">
        <v>0.38916117454207783</v>
      </c>
      <c r="B3281" s="6">
        <v>0.61016979951039363</v>
      </c>
      <c r="C3281" s="21">
        <f t="shared" si="722"/>
        <v>2.5696294117127443</v>
      </c>
      <c r="D3281" s="22">
        <f t="shared" si="722"/>
        <v>1.6388880616549852</v>
      </c>
      <c r="E3281" s="132">
        <v>2.9539874871307603E-2</v>
      </c>
      <c r="F3281" s="7">
        <f t="shared" si="710"/>
        <v>1.0295398748713076</v>
      </c>
      <c r="G3281" s="7">
        <f t="shared" si="711"/>
        <v>2.4959008139766783</v>
      </c>
      <c r="H3281" s="7">
        <f t="shared" si="712"/>
        <v>1.5918645811167305</v>
      </c>
      <c r="I3281">
        <v>2.0699999999999998</v>
      </c>
      <c r="J3281">
        <v>1.83</v>
      </c>
      <c r="K3281" s="7">
        <f t="shared" si="713"/>
        <v>2.1311475409836067</v>
      </c>
      <c r="L3281" s="7">
        <f t="shared" si="714"/>
        <v>1.8840579710144929</v>
      </c>
      <c r="M3281" s="24">
        <f t="shared" si="723"/>
        <v>0.46923076923076917</v>
      </c>
      <c r="N3281" s="24">
        <f t="shared" si="723"/>
        <v>0.53076923076923077</v>
      </c>
      <c r="O3281" s="23">
        <f t="shared" si="724"/>
        <v>0.82935988017164131</v>
      </c>
      <c r="P3281" s="23">
        <f t="shared" si="724"/>
        <v>1.1495952744398723</v>
      </c>
      <c r="Q3281" t="s">
        <v>214</v>
      </c>
      <c r="R3281" t="s">
        <v>210</v>
      </c>
      <c r="S3281" t="s">
        <v>202</v>
      </c>
      <c r="T3281" s="75" t="s">
        <v>151</v>
      </c>
      <c r="U3281" s="75" t="s">
        <v>166</v>
      </c>
      <c r="V3281" s="119" t="s">
        <v>648</v>
      </c>
      <c r="W3281" s="138" t="s">
        <v>153</v>
      </c>
      <c r="X3281">
        <v>2</v>
      </c>
      <c r="Y3281" s="23" t="str">
        <f t="shared" si="715"/>
        <v>N</v>
      </c>
      <c r="Z3281" s="23">
        <v>100</v>
      </c>
      <c r="AA3281" s="23">
        <f t="shared" si="716"/>
        <v>183</v>
      </c>
      <c r="AB3281" s="23">
        <f t="shared" si="717"/>
        <v>83</v>
      </c>
      <c r="AC3281" s="23">
        <f t="shared" si="718"/>
        <v>0</v>
      </c>
      <c r="AD3281" s="23">
        <f t="shared" si="719"/>
        <v>-100</v>
      </c>
      <c r="AE3281" s="23">
        <f t="shared" si="720"/>
        <v>183</v>
      </c>
      <c r="AF3281" s="23">
        <f t="shared" si="721"/>
        <v>83</v>
      </c>
    </row>
    <row r="3282" spans="1:32" x14ac:dyDescent="0.25">
      <c r="A3282" s="6">
        <v>0.2303711751380389</v>
      </c>
      <c r="B3282" s="6">
        <v>0.76957270196746819</v>
      </c>
      <c r="C3282" s="21">
        <f t="shared" si="722"/>
        <v>4.3408208487923803</v>
      </c>
      <c r="D3282" s="22">
        <f t="shared" si="722"/>
        <v>1.2994223904296862</v>
      </c>
      <c r="E3282" s="132">
        <v>2.2564236337550447E-2</v>
      </c>
      <c r="F3282" s="7">
        <f t="shared" si="710"/>
        <v>1.0225642363375504</v>
      </c>
      <c r="G3282" s="7">
        <f t="shared" si="711"/>
        <v>4.2450348785320386</v>
      </c>
      <c r="H3282" s="7">
        <f t="shared" si="712"/>
        <v>1.2707489116612762</v>
      </c>
      <c r="I3282">
        <v>1.87</v>
      </c>
      <c r="J3282">
        <v>2.0499999999999998</v>
      </c>
      <c r="K3282" s="7">
        <f t="shared" si="713"/>
        <v>1.9121951219512194</v>
      </c>
      <c r="L3282" s="7">
        <f t="shared" si="714"/>
        <v>2.0962566844919781</v>
      </c>
      <c r="M3282" s="24">
        <f t="shared" si="723"/>
        <v>0.52295918367346939</v>
      </c>
      <c r="N3282" s="24">
        <f t="shared" si="723"/>
        <v>0.47704081632653073</v>
      </c>
      <c r="O3282" s="23">
        <f t="shared" si="724"/>
        <v>0.44051463733712798</v>
      </c>
      <c r="P3282" s="23">
        <f t="shared" si="724"/>
        <v>1.6132219207018581</v>
      </c>
      <c r="Q3282" t="s">
        <v>88</v>
      </c>
      <c r="R3282" t="s">
        <v>93</v>
      </c>
      <c r="S3282" t="s">
        <v>138</v>
      </c>
      <c r="T3282" s="75" t="s">
        <v>151</v>
      </c>
      <c r="U3282" s="75" t="s">
        <v>166</v>
      </c>
      <c r="V3282" s="119" t="s">
        <v>648</v>
      </c>
      <c r="W3282" s="138" t="s">
        <v>451</v>
      </c>
      <c r="X3282">
        <v>5</v>
      </c>
      <c r="Y3282" s="23" t="str">
        <f t="shared" si="715"/>
        <v>Y</v>
      </c>
      <c r="Z3282" s="23">
        <v>100</v>
      </c>
      <c r="AA3282" s="23">
        <f t="shared" si="716"/>
        <v>0</v>
      </c>
      <c r="AB3282" s="23">
        <f t="shared" si="717"/>
        <v>-100</v>
      </c>
      <c r="AC3282" s="23">
        <f t="shared" si="718"/>
        <v>0</v>
      </c>
      <c r="AD3282" s="23">
        <f t="shared" si="719"/>
        <v>-100</v>
      </c>
      <c r="AE3282" s="23">
        <f t="shared" si="720"/>
        <v>0</v>
      </c>
      <c r="AF3282" s="23">
        <f t="shared" si="721"/>
        <v>-100</v>
      </c>
    </row>
    <row r="3283" spans="1:32" x14ac:dyDescent="0.25">
      <c r="A3283" s="6">
        <v>0.20059963427814495</v>
      </c>
      <c r="B3283" s="6">
        <v>0.79931137676185515</v>
      </c>
      <c r="C3283" s="21">
        <f t="shared" si="722"/>
        <v>4.9850539538543348</v>
      </c>
      <c r="D3283" s="22">
        <f t="shared" si="722"/>
        <v>1.2510769007832319</v>
      </c>
      <c r="E3283" s="132">
        <v>3.1919317945518833E-2</v>
      </c>
      <c r="F3283" s="7">
        <f t="shared" si="710"/>
        <v>1.0319193179455188</v>
      </c>
      <c r="G3283" s="7">
        <f t="shared" si="711"/>
        <v>4.8308563151809567</v>
      </c>
      <c r="H3283" s="7">
        <f t="shared" si="712"/>
        <v>1.2123786026935137</v>
      </c>
      <c r="I3283">
        <v>2.29</v>
      </c>
      <c r="J3283">
        <v>1.68</v>
      </c>
      <c r="K3283" s="7">
        <f t="shared" si="713"/>
        <v>2.3630952380952381</v>
      </c>
      <c r="L3283" s="7">
        <f t="shared" si="714"/>
        <v>1.7336244541484715</v>
      </c>
      <c r="M3283" s="24">
        <f t="shared" si="723"/>
        <v>0.42317380352644834</v>
      </c>
      <c r="N3283" s="24">
        <f t="shared" si="723"/>
        <v>0.57682619647355171</v>
      </c>
      <c r="O3283" s="23">
        <f t="shared" si="724"/>
        <v>0.47403604052633058</v>
      </c>
      <c r="P3283" s="23">
        <f t="shared" si="724"/>
        <v>1.3857057492334346</v>
      </c>
      <c r="Q3283" t="s">
        <v>92</v>
      </c>
      <c r="R3283" t="s">
        <v>86</v>
      </c>
      <c r="S3283" t="s">
        <v>138</v>
      </c>
      <c r="T3283" s="75" t="s">
        <v>151</v>
      </c>
      <c r="U3283" s="75" t="s">
        <v>166</v>
      </c>
      <c r="V3283" s="119" t="s">
        <v>648</v>
      </c>
      <c r="W3283" s="138" t="s">
        <v>152</v>
      </c>
      <c r="X3283">
        <v>1</v>
      </c>
      <c r="Y3283" s="23" t="str">
        <f t="shared" si="715"/>
        <v>N</v>
      </c>
      <c r="Z3283" s="23">
        <v>100</v>
      </c>
      <c r="AA3283" s="23">
        <f t="shared" si="716"/>
        <v>168</v>
      </c>
      <c r="AB3283" s="23">
        <f t="shared" si="717"/>
        <v>68</v>
      </c>
      <c r="AC3283" s="23">
        <f t="shared" si="718"/>
        <v>0</v>
      </c>
      <c r="AD3283" s="23">
        <f t="shared" si="719"/>
        <v>-100</v>
      </c>
      <c r="AE3283" s="23">
        <f t="shared" si="720"/>
        <v>168</v>
      </c>
      <c r="AF3283" s="23">
        <f t="shared" si="721"/>
        <v>68</v>
      </c>
    </row>
    <row r="3284" spans="1:32" x14ac:dyDescent="0.25">
      <c r="A3284" s="6">
        <v>0.49081620638283796</v>
      </c>
      <c r="B3284" s="6">
        <v>0.50585364684387446</v>
      </c>
      <c r="C3284" s="21">
        <f t="shared" si="722"/>
        <v>2.0374225361662108</v>
      </c>
      <c r="D3284" s="22">
        <f t="shared" si="722"/>
        <v>1.9768563619916686</v>
      </c>
      <c r="E3284" s="132">
        <v>2.925809822361547E-2</v>
      </c>
      <c r="F3284" s="7">
        <f t="shared" ref="F3284:F3347" si="725">(E3284/100%) + 1</f>
        <v>1.0292580982236155</v>
      </c>
      <c r="G3284" s="7">
        <f t="shared" ref="G3284:G3347" si="726">C3284/F3284</f>
        <v>1.9795059564579327</v>
      </c>
      <c r="H3284" s="7">
        <f t="shared" ref="H3284:H3347" si="727">D3284/F3284</f>
        <v>1.9206614603309917</v>
      </c>
      <c r="I3284">
        <v>1.74</v>
      </c>
      <c r="J3284">
        <v>2.2000000000000002</v>
      </c>
      <c r="K3284" s="7">
        <f t="shared" ref="K3284:K3347" si="728">(I3284*F3284)</f>
        <v>1.790909090909091</v>
      </c>
      <c r="L3284" s="7">
        <f t="shared" ref="L3284:L3347" si="729">(J3284*F3284)</f>
        <v>2.264367816091954</v>
      </c>
      <c r="M3284" s="24">
        <f t="shared" si="723"/>
        <v>0.55837563451776651</v>
      </c>
      <c r="N3284" s="24">
        <f t="shared" si="723"/>
        <v>0.44162436548223349</v>
      </c>
      <c r="O3284" s="23">
        <f t="shared" si="724"/>
        <v>0.87900720597653703</v>
      </c>
      <c r="P3284" s="23">
        <f t="shared" si="724"/>
        <v>1.1454387175660148</v>
      </c>
      <c r="Q3284" t="s">
        <v>85</v>
      </c>
      <c r="R3284" t="s">
        <v>26</v>
      </c>
      <c r="S3284" t="s">
        <v>138</v>
      </c>
      <c r="T3284" s="75" t="s">
        <v>162</v>
      </c>
      <c r="U3284" s="75" t="s">
        <v>160</v>
      </c>
      <c r="V3284" s="119" t="s">
        <v>648</v>
      </c>
      <c r="W3284" s="138" t="s">
        <v>164</v>
      </c>
      <c r="X3284">
        <v>4</v>
      </c>
      <c r="Y3284" s="23" t="str">
        <f t="shared" ref="Y3284:Y3347" si="730">IF(X3284 &gt;= 3,"Y","N")</f>
        <v>Y</v>
      </c>
      <c r="Z3284" s="23">
        <v>100</v>
      </c>
      <c r="AA3284" s="23">
        <f t="shared" si="716"/>
        <v>0</v>
      </c>
      <c r="AB3284" s="23">
        <f t="shared" si="717"/>
        <v>-100</v>
      </c>
      <c r="AC3284" s="23">
        <f t="shared" si="718"/>
        <v>0</v>
      </c>
      <c r="AD3284" s="23">
        <f t="shared" si="719"/>
        <v>-100</v>
      </c>
      <c r="AE3284" s="23">
        <f t="shared" si="720"/>
        <v>0</v>
      </c>
      <c r="AF3284" s="23">
        <f t="shared" si="721"/>
        <v>-100</v>
      </c>
    </row>
    <row r="3285" spans="1:32" x14ac:dyDescent="0.25">
      <c r="A3285" s="6">
        <v>0.68484671788485108</v>
      </c>
      <c r="B3285" s="6">
        <v>0.29379185216223586</v>
      </c>
      <c r="C3285" s="21">
        <f t="shared" si="722"/>
        <v>1.4601807585330915</v>
      </c>
      <c r="D3285" s="22">
        <f t="shared" si="722"/>
        <v>3.403770365448346</v>
      </c>
      <c r="E3285" s="132">
        <v>2.6897414512093487E-2</v>
      </c>
      <c r="F3285" s="7">
        <f t="shared" si="725"/>
        <v>1.0268974145120935</v>
      </c>
      <c r="G3285" s="7">
        <f t="shared" si="726"/>
        <v>1.4219343995786204</v>
      </c>
      <c r="H3285" s="7">
        <f t="shared" si="727"/>
        <v>3.3146157711046227</v>
      </c>
      <c r="I3285">
        <v>1.76</v>
      </c>
      <c r="J3285">
        <v>2.1800000000000002</v>
      </c>
      <c r="K3285" s="7">
        <f t="shared" si="728"/>
        <v>1.8073394495412844</v>
      </c>
      <c r="L3285" s="7">
        <f t="shared" si="729"/>
        <v>2.2386363636363638</v>
      </c>
      <c r="M3285" s="24">
        <f t="shared" si="723"/>
        <v>0.5532994923857868</v>
      </c>
      <c r="N3285" s="24">
        <f t="shared" si="723"/>
        <v>0.44670050761421315</v>
      </c>
      <c r="O3285" s="23">
        <f t="shared" si="724"/>
        <v>1.2377504901221623</v>
      </c>
      <c r="P3285" s="23">
        <f t="shared" si="724"/>
        <v>0.65769312359045995</v>
      </c>
      <c r="Q3285" t="s">
        <v>83</v>
      </c>
      <c r="R3285" t="s">
        <v>32</v>
      </c>
      <c r="S3285" t="s">
        <v>138</v>
      </c>
      <c r="T3285" s="75" t="s">
        <v>165</v>
      </c>
      <c r="U3285" s="75" t="s">
        <v>160</v>
      </c>
      <c r="V3285" s="119" t="s">
        <v>648</v>
      </c>
      <c r="W3285" s="138" t="s">
        <v>154</v>
      </c>
      <c r="X3285">
        <v>1</v>
      </c>
      <c r="Y3285" s="23" t="str">
        <f t="shared" si="730"/>
        <v>N</v>
      </c>
      <c r="Z3285" s="23">
        <v>100</v>
      </c>
      <c r="AA3285" s="23">
        <f t="shared" si="716"/>
        <v>0</v>
      </c>
      <c r="AB3285" s="23">
        <f t="shared" si="717"/>
        <v>-100</v>
      </c>
      <c r="AC3285" s="23">
        <f t="shared" si="718"/>
        <v>0</v>
      </c>
      <c r="AD3285" s="23">
        <f t="shared" si="719"/>
        <v>-100</v>
      </c>
      <c r="AE3285" s="23">
        <f t="shared" si="720"/>
        <v>0</v>
      </c>
      <c r="AF3285" s="23">
        <f t="shared" si="721"/>
        <v>-100</v>
      </c>
    </row>
    <row r="3286" spans="1:32" x14ac:dyDescent="0.25">
      <c r="A3286" s="6">
        <v>0.22384858027436108</v>
      </c>
      <c r="B3286" s="6">
        <v>0.77609819683001435</v>
      </c>
      <c r="C3286" s="21">
        <f t="shared" si="722"/>
        <v>4.4673055275773708</v>
      </c>
      <c r="D3286" s="22">
        <f t="shared" si="722"/>
        <v>1.2884967444641879</v>
      </c>
      <c r="E3286" s="132">
        <v>2.9641948738016177E-2</v>
      </c>
      <c r="F3286" s="7">
        <f t="shared" si="725"/>
        <v>1.0296419487380162</v>
      </c>
      <c r="G3286" s="7">
        <f t="shared" si="726"/>
        <v>4.3386980620328623</v>
      </c>
      <c r="H3286" s="7">
        <f t="shared" si="727"/>
        <v>1.2514027289228435</v>
      </c>
      <c r="I3286">
        <v>2.69</v>
      </c>
      <c r="J3286">
        <v>1.52</v>
      </c>
      <c r="K3286" s="7">
        <f t="shared" si="728"/>
        <v>2.7697368421052633</v>
      </c>
      <c r="L3286" s="7">
        <f t="shared" si="729"/>
        <v>1.5650557620817847</v>
      </c>
      <c r="M3286" s="24">
        <f t="shared" si="723"/>
        <v>0.36104513064133015</v>
      </c>
      <c r="N3286" s="24">
        <f t="shared" si="723"/>
        <v>0.63895486935866974</v>
      </c>
      <c r="O3286" s="23">
        <f t="shared" si="724"/>
        <v>0.62000165983885547</v>
      </c>
      <c r="P3286" s="23">
        <f t="shared" si="724"/>
        <v>1.2146369548900968</v>
      </c>
      <c r="Q3286" t="s">
        <v>29</v>
      </c>
      <c r="R3286" t="s">
        <v>87</v>
      </c>
      <c r="S3286" t="s">
        <v>138</v>
      </c>
      <c r="T3286" s="75" t="s">
        <v>151</v>
      </c>
      <c r="U3286" s="75" t="s">
        <v>166</v>
      </c>
      <c r="V3286" s="119" t="s">
        <v>648</v>
      </c>
      <c r="W3286" s="138" t="s">
        <v>155</v>
      </c>
      <c r="X3286">
        <v>3</v>
      </c>
      <c r="Y3286" s="23" t="str">
        <f t="shared" si="730"/>
        <v>Y</v>
      </c>
      <c r="Z3286" s="23">
        <v>100</v>
      </c>
      <c r="AA3286" s="23">
        <f t="shared" si="716"/>
        <v>0</v>
      </c>
      <c r="AB3286" s="23">
        <f t="shared" si="717"/>
        <v>-100</v>
      </c>
      <c r="AC3286" s="23">
        <f t="shared" si="718"/>
        <v>0</v>
      </c>
      <c r="AD3286" s="23">
        <f t="shared" si="719"/>
        <v>-100</v>
      </c>
      <c r="AE3286" s="23">
        <f t="shared" si="720"/>
        <v>0</v>
      </c>
      <c r="AF3286" s="23">
        <f t="shared" si="721"/>
        <v>-100</v>
      </c>
    </row>
    <row r="3287" spans="1:32" x14ac:dyDescent="0.25">
      <c r="A3287" s="6">
        <v>0.42712357952100305</v>
      </c>
      <c r="B3287" s="6">
        <v>0.57157816547964391</v>
      </c>
      <c r="C3287" s="21">
        <f t="shared" si="722"/>
        <v>2.3412427876762227</v>
      </c>
      <c r="D3287" s="22">
        <f t="shared" si="722"/>
        <v>1.7495419881213321</v>
      </c>
      <c r="E3287" s="132">
        <v>2.3345896147403788E-2</v>
      </c>
      <c r="F3287" s="7">
        <f t="shared" si="725"/>
        <v>1.0233458961474038</v>
      </c>
      <c r="G3287" s="7">
        <f t="shared" si="726"/>
        <v>2.2878313153844787</v>
      </c>
      <c r="H3287" s="7">
        <f t="shared" si="727"/>
        <v>1.7096291632260832</v>
      </c>
      <c r="I3287">
        <v>1.92</v>
      </c>
      <c r="J3287">
        <v>1.99</v>
      </c>
      <c r="K3287" s="7">
        <f t="shared" si="728"/>
        <v>1.9648241206030153</v>
      </c>
      <c r="L3287" s="7">
        <f t="shared" si="729"/>
        <v>2.0364583333333335</v>
      </c>
      <c r="M3287" s="24">
        <f t="shared" si="723"/>
        <v>0.50895140664961636</v>
      </c>
      <c r="N3287" s="24">
        <f t="shared" si="723"/>
        <v>0.49104859335038359</v>
      </c>
      <c r="O3287" s="23">
        <f t="shared" si="724"/>
        <v>0.83922271152116679</v>
      </c>
      <c r="P3287" s="23">
        <f t="shared" si="724"/>
        <v>1.1639951182424</v>
      </c>
      <c r="Q3287" t="s">
        <v>30</v>
      </c>
      <c r="R3287" t="s">
        <v>90</v>
      </c>
      <c r="S3287" t="s">
        <v>138</v>
      </c>
      <c r="T3287" s="75" t="s">
        <v>162</v>
      </c>
      <c r="U3287" s="75" t="s">
        <v>160</v>
      </c>
      <c r="V3287" s="119" t="s">
        <v>648</v>
      </c>
      <c r="W3287" s="138" t="s">
        <v>163</v>
      </c>
      <c r="X3287">
        <v>3</v>
      </c>
      <c r="Y3287" s="23" t="str">
        <f t="shared" si="730"/>
        <v>Y</v>
      </c>
      <c r="Z3287" s="23">
        <v>100</v>
      </c>
      <c r="AA3287" s="23">
        <f t="shared" si="716"/>
        <v>0</v>
      </c>
      <c r="AB3287" s="23">
        <f t="shared" si="717"/>
        <v>-100</v>
      </c>
      <c r="AC3287" s="23">
        <f t="shared" si="718"/>
        <v>0</v>
      </c>
      <c r="AD3287" s="23">
        <f t="shared" si="719"/>
        <v>-100</v>
      </c>
      <c r="AE3287" s="23">
        <f t="shared" si="720"/>
        <v>0</v>
      </c>
      <c r="AF3287" s="23">
        <f t="shared" si="721"/>
        <v>-100</v>
      </c>
    </row>
    <row r="3288" spans="1:32" x14ac:dyDescent="0.25">
      <c r="A3288" s="6">
        <v>0.38057681372343011</v>
      </c>
      <c r="B3288" s="6">
        <v>0.61820101261982208</v>
      </c>
      <c r="C3288" s="21">
        <f t="shared" si="722"/>
        <v>2.627590446765137</v>
      </c>
      <c r="D3288" s="22">
        <f t="shared" si="722"/>
        <v>1.6175968327230397</v>
      </c>
      <c r="E3288" s="132">
        <v>3.2492411802756749E-2</v>
      </c>
      <c r="F3288" s="7">
        <f t="shared" si="725"/>
        <v>1.0324924118027567</v>
      </c>
      <c r="G3288" s="7">
        <f t="shared" si="726"/>
        <v>2.5449004919826002</v>
      </c>
      <c r="H3288" s="7">
        <f t="shared" si="727"/>
        <v>1.56669125528843</v>
      </c>
      <c r="I3288">
        <v>1.54</v>
      </c>
      <c r="J3288">
        <v>2.61</v>
      </c>
      <c r="K3288" s="7">
        <f t="shared" si="728"/>
        <v>1.5900383141762455</v>
      </c>
      <c r="L3288" s="7">
        <f t="shared" si="729"/>
        <v>2.6948051948051952</v>
      </c>
      <c r="M3288" s="24">
        <f t="shared" si="723"/>
        <v>0.62891566265060228</v>
      </c>
      <c r="N3288" s="24">
        <f t="shared" si="723"/>
        <v>0.37108433734939755</v>
      </c>
      <c r="O3288" s="23">
        <f t="shared" si="724"/>
        <v>0.60513171530736976</v>
      </c>
      <c r="P3288" s="23">
        <f t="shared" si="724"/>
        <v>1.6659313002417284</v>
      </c>
      <c r="Q3288" t="s">
        <v>91</v>
      </c>
      <c r="R3288" t="s">
        <v>31</v>
      </c>
      <c r="S3288" t="s">
        <v>138</v>
      </c>
      <c r="T3288" s="75" t="s">
        <v>162</v>
      </c>
      <c r="U3288" s="75" t="s">
        <v>160</v>
      </c>
      <c r="V3288" s="119" t="s">
        <v>648</v>
      </c>
      <c r="W3288" s="138" t="s">
        <v>150</v>
      </c>
      <c r="X3288">
        <v>4</v>
      </c>
      <c r="Y3288" s="23" t="str">
        <f t="shared" si="730"/>
        <v>Y</v>
      </c>
      <c r="Z3288" s="23">
        <v>100</v>
      </c>
      <c r="AA3288" s="23">
        <f t="shared" si="716"/>
        <v>0</v>
      </c>
      <c r="AB3288" s="23">
        <f t="shared" si="717"/>
        <v>-100</v>
      </c>
      <c r="AC3288" s="23">
        <f t="shared" si="718"/>
        <v>0</v>
      </c>
      <c r="AD3288" s="23">
        <f t="shared" si="719"/>
        <v>-100</v>
      </c>
      <c r="AE3288" s="23">
        <f t="shared" si="720"/>
        <v>0</v>
      </c>
      <c r="AF3288" s="23">
        <f t="shared" si="721"/>
        <v>-100</v>
      </c>
    </row>
    <row r="3289" spans="1:32" x14ac:dyDescent="0.25">
      <c r="A3289" s="6">
        <v>0.18029814682972059</v>
      </c>
      <c r="B3289" s="6">
        <v>0.819675738310091</v>
      </c>
      <c r="C3289" s="21">
        <f t="shared" si="722"/>
        <v>5.5463687097373908</v>
      </c>
      <c r="D3289" s="22">
        <f t="shared" si="722"/>
        <v>1.2199946311228875</v>
      </c>
      <c r="E3289" s="132">
        <v>5.8377896613190705E-2</v>
      </c>
      <c r="F3289" s="7">
        <f t="shared" si="725"/>
        <v>1.0583778966131907</v>
      </c>
      <c r="G3289" s="7">
        <f t="shared" si="726"/>
        <v>5.2404426882739807</v>
      </c>
      <c r="H3289" s="7">
        <f t="shared" si="727"/>
        <v>1.1527022956798989</v>
      </c>
      <c r="I3289">
        <v>2.04</v>
      </c>
      <c r="J3289">
        <v>1.76</v>
      </c>
      <c r="K3289" s="7">
        <f t="shared" si="728"/>
        <v>2.1590909090909092</v>
      </c>
      <c r="L3289" s="7">
        <f t="shared" si="729"/>
        <v>1.8627450980392157</v>
      </c>
      <c r="M3289" s="24">
        <f t="shared" si="723"/>
        <v>0.4631578947368421</v>
      </c>
      <c r="N3289" s="24">
        <f t="shared" si="723"/>
        <v>0.5368421052631579</v>
      </c>
      <c r="O3289" s="23">
        <f t="shared" si="724"/>
        <v>0.38928008974598766</v>
      </c>
      <c r="P3289" s="23">
        <f t="shared" si="724"/>
        <v>1.5268469635187969</v>
      </c>
      <c r="Q3289" t="s">
        <v>574</v>
      </c>
      <c r="R3289" t="s">
        <v>372</v>
      </c>
      <c r="S3289" t="s">
        <v>370</v>
      </c>
      <c r="T3289" s="75" t="s">
        <v>151</v>
      </c>
      <c r="U3289" s="75" t="s">
        <v>166</v>
      </c>
      <c r="V3289" s="119" t="s">
        <v>648</v>
      </c>
      <c r="W3289" s="138" t="s">
        <v>168</v>
      </c>
      <c r="X3289">
        <v>5</v>
      </c>
      <c r="Y3289" s="23" t="str">
        <f t="shared" si="730"/>
        <v>Y</v>
      </c>
      <c r="Z3289" s="23">
        <v>100</v>
      </c>
      <c r="AA3289" s="23">
        <f t="shared" si="716"/>
        <v>0</v>
      </c>
      <c r="AB3289" s="23">
        <f t="shared" si="717"/>
        <v>-100</v>
      </c>
      <c r="AC3289" s="23">
        <f t="shared" si="718"/>
        <v>0</v>
      </c>
      <c r="AD3289" s="23">
        <f t="shared" si="719"/>
        <v>-100</v>
      </c>
      <c r="AE3289" s="23">
        <f t="shared" si="720"/>
        <v>0</v>
      </c>
      <c r="AF3289" s="23">
        <f t="shared" si="721"/>
        <v>-100</v>
      </c>
    </row>
    <row r="3290" spans="1:32" x14ac:dyDescent="0.25">
      <c r="A3290" s="6">
        <v>0.48081218277409171</v>
      </c>
      <c r="B3290" s="6">
        <v>0.51793086131449662</v>
      </c>
      <c r="C3290" s="21">
        <f t="shared" si="722"/>
        <v>2.079814189046552</v>
      </c>
      <c r="D3290" s="22">
        <f t="shared" si="722"/>
        <v>1.9307596335580834</v>
      </c>
      <c r="E3290" s="132">
        <v>5.4898326337022407E-2</v>
      </c>
      <c r="F3290" s="7">
        <f t="shared" si="725"/>
        <v>1.0548983263370224</v>
      </c>
      <c r="G3290" s="7">
        <f t="shared" si="726"/>
        <v>1.9715778640661963</v>
      </c>
      <c r="H3290" s="7">
        <f t="shared" si="727"/>
        <v>1.8302803079253707</v>
      </c>
      <c r="I3290">
        <v>2.21</v>
      </c>
      <c r="J3290">
        <v>1.66</v>
      </c>
      <c r="K3290" s="7">
        <f t="shared" si="728"/>
        <v>2.3313253012048194</v>
      </c>
      <c r="L3290" s="7">
        <f t="shared" si="729"/>
        <v>1.751131221719457</v>
      </c>
      <c r="M3290" s="24">
        <f t="shared" si="723"/>
        <v>0.4289405684754522</v>
      </c>
      <c r="N3290" s="24">
        <f t="shared" si="723"/>
        <v>0.57105943152454786</v>
      </c>
      <c r="O3290" s="23">
        <f t="shared" si="724"/>
        <v>1.120929606828756</v>
      </c>
      <c r="P3290" s="23">
        <f t="shared" si="724"/>
        <v>0.90696490193986512</v>
      </c>
      <c r="Q3290" t="s">
        <v>374</v>
      </c>
      <c r="R3290" t="s">
        <v>369</v>
      </c>
      <c r="S3290" t="s">
        <v>370</v>
      </c>
      <c r="T3290" s="75" t="s">
        <v>162</v>
      </c>
      <c r="U3290" s="75" t="s">
        <v>160</v>
      </c>
      <c r="V3290" s="119" t="s">
        <v>648</v>
      </c>
      <c r="W3290" s="138" t="s">
        <v>154</v>
      </c>
      <c r="X3290">
        <v>1</v>
      </c>
      <c r="Y3290" s="23" t="str">
        <f t="shared" si="730"/>
        <v>N</v>
      </c>
      <c r="Z3290" s="23">
        <v>100</v>
      </c>
      <c r="AA3290" s="23">
        <f t="shared" si="716"/>
        <v>0</v>
      </c>
      <c r="AB3290" s="23">
        <f t="shared" si="717"/>
        <v>-100</v>
      </c>
      <c r="AC3290" s="23">
        <f t="shared" si="718"/>
        <v>0</v>
      </c>
      <c r="AD3290" s="23">
        <f t="shared" si="719"/>
        <v>-100</v>
      </c>
      <c r="AE3290" s="23">
        <f t="shared" si="720"/>
        <v>166</v>
      </c>
      <c r="AF3290" s="23">
        <f t="shared" si="721"/>
        <v>66</v>
      </c>
    </row>
    <row r="3291" spans="1:32" x14ac:dyDescent="0.25">
      <c r="A3291" s="6">
        <v>8.7354869379459035E-2</v>
      </c>
      <c r="B3291" s="6">
        <v>0.91264220085149106</v>
      </c>
      <c r="C3291" s="21">
        <f t="shared" si="722"/>
        <v>11.447558757785103</v>
      </c>
      <c r="D3291" s="22">
        <f t="shared" si="722"/>
        <v>1.0957196577881283</v>
      </c>
      <c r="E3291" s="132">
        <v>5.6034482758620774E-2</v>
      </c>
      <c r="F3291" s="7">
        <f t="shared" si="725"/>
        <v>1.0560344827586208</v>
      </c>
      <c r="G3291" s="7">
        <f t="shared" si="726"/>
        <v>10.840137272678138</v>
      </c>
      <c r="H3291" s="7">
        <f t="shared" si="727"/>
        <v>1.0375794310483499</v>
      </c>
      <c r="I3291">
        <v>2.3199999999999998</v>
      </c>
      <c r="J3291">
        <v>1.6</v>
      </c>
      <c r="K3291" s="7">
        <f t="shared" si="728"/>
        <v>2.4500000000000002</v>
      </c>
      <c r="L3291" s="7">
        <f t="shared" si="729"/>
        <v>1.6896551724137934</v>
      </c>
      <c r="M3291" s="24">
        <f t="shared" si="723"/>
        <v>0.4081632653061224</v>
      </c>
      <c r="N3291" s="24">
        <f t="shared" si="723"/>
        <v>0.59183673469387743</v>
      </c>
      <c r="O3291" s="23">
        <f t="shared" si="724"/>
        <v>0.21401942997967463</v>
      </c>
      <c r="P3291" s="23">
        <f t="shared" si="724"/>
        <v>1.5420506152318298</v>
      </c>
      <c r="Q3291" t="s">
        <v>387</v>
      </c>
      <c r="R3291" t="s">
        <v>569</v>
      </c>
      <c r="S3291" t="s">
        <v>370</v>
      </c>
      <c r="T3291" s="75" t="s">
        <v>154</v>
      </c>
      <c r="U3291" s="75" t="s">
        <v>160</v>
      </c>
      <c r="V3291" s="119" t="s">
        <v>648</v>
      </c>
      <c r="W3291" s="138" t="s">
        <v>154</v>
      </c>
      <c r="X3291">
        <v>1</v>
      </c>
      <c r="Y3291" s="23" t="str">
        <f t="shared" si="730"/>
        <v>N</v>
      </c>
      <c r="Z3291" s="23">
        <v>100</v>
      </c>
      <c r="AA3291" s="23">
        <f t="shared" si="716"/>
        <v>160</v>
      </c>
      <c r="AB3291" s="23">
        <f t="shared" si="717"/>
        <v>60</v>
      </c>
      <c r="AC3291" s="23">
        <f t="shared" si="718"/>
        <v>0</v>
      </c>
      <c r="AD3291" s="23">
        <f t="shared" si="719"/>
        <v>-100</v>
      </c>
      <c r="AE3291" s="23">
        <f t="shared" si="720"/>
        <v>160</v>
      </c>
      <c r="AF3291" s="23">
        <f t="shared" si="721"/>
        <v>60</v>
      </c>
    </row>
    <row r="3292" spans="1:32" x14ac:dyDescent="0.25">
      <c r="A3292" s="6">
        <v>0.34464997228794458</v>
      </c>
      <c r="B3292" s="6">
        <v>0.65490707270333681</v>
      </c>
      <c r="C3292" s="21">
        <f t="shared" si="722"/>
        <v>2.9014945028474584</v>
      </c>
      <c r="D3292" s="22">
        <f t="shared" si="722"/>
        <v>1.5269341891089718</v>
      </c>
      <c r="E3292" s="132">
        <v>2.4955436720142554E-2</v>
      </c>
      <c r="F3292" s="7">
        <f t="shared" si="725"/>
        <v>1.0249554367201426</v>
      </c>
      <c r="G3292" s="7">
        <f t="shared" si="726"/>
        <v>2.8308494192998683</v>
      </c>
      <c r="H3292" s="7">
        <f t="shared" si="727"/>
        <v>1.4897566610263187</v>
      </c>
      <c r="I3292">
        <v>1.87</v>
      </c>
      <c r="J3292">
        <v>2.04</v>
      </c>
      <c r="K3292" s="7">
        <f t="shared" si="728"/>
        <v>1.9166666666666667</v>
      </c>
      <c r="L3292" s="7">
        <f t="shared" si="729"/>
        <v>2.0909090909090908</v>
      </c>
      <c r="M3292" s="24">
        <f t="shared" si="723"/>
        <v>0.52173913043478259</v>
      </c>
      <c r="N3292" s="24">
        <f t="shared" si="723"/>
        <v>0.47826086956521741</v>
      </c>
      <c r="O3292" s="23">
        <f t="shared" si="724"/>
        <v>0.66057911355189369</v>
      </c>
      <c r="P3292" s="23">
        <f t="shared" si="724"/>
        <v>1.3693511520160677</v>
      </c>
      <c r="Q3292" t="s">
        <v>97</v>
      </c>
      <c r="R3292" t="s">
        <v>36</v>
      </c>
      <c r="S3292" t="s">
        <v>140</v>
      </c>
      <c r="T3292" s="75" t="s">
        <v>151</v>
      </c>
      <c r="U3292" s="75" t="s">
        <v>166</v>
      </c>
      <c r="V3292" s="119" t="s">
        <v>648</v>
      </c>
      <c r="W3292" s="138" t="s">
        <v>172</v>
      </c>
      <c r="X3292">
        <v>5</v>
      </c>
      <c r="Y3292" s="23" t="str">
        <f t="shared" si="730"/>
        <v>Y</v>
      </c>
      <c r="Z3292" s="23">
        <v>100</v>
      </c>
      <c r="AA3292" s="23">
        <f t="shared" si="716"/>
        <v>0</v>
      </c>
      <c r="AB3292" s="23">
        <f t="shared" si="717"/>
        <v>-100</v>
      </c>
      <c r="AC3292" s="23">
        <f t="shared" si="718"/>
        <v>0</v>
      </c>
      <c r="AD3292" s="23">
        <f t="shared" si="719"/>
        <v>-100</v>
      </c>
      <c r="AE3292" s="23">
        <f t="shared" si="720"/>
        <v>0</v>
      </c>
      <c r="AF3292" s="23">
        <f t="shared" si="721"/>
        <v>-100</v>
      </c>
    </row>
    <row r="3293" spans="1:32" x14ac:dyDescent="0.25">
      <c r="A3293" s="6">
        <v>0.35110340916869792</v>
      </c>
      <c r="B3293" s="6">
        <v>0.64865937702047183</v>
      </c>
      <c r="C3293" s="21">
        <f t="shared" si="722"/>
        <v>2.8481637428918289</v>
      </c>
      <c r="D3293" s="22">
        <f t="shared" si="722"/>
        <v>1.5416411685796685</v>
      </c>
      <c r="E3293" s="132">
        <v>3.0537243312874107E-2</v>
      </c>
      <c r="F3293" s="7">
        <f t="shared" si="725"/>
        <v>1.0305372433128741</v>
      </c>
      <c r="G3293" s="7">
        <f t="shared" si="726"/>
        <v>2.7637659496281963</v>
      </c>
      <c r="H3293" s="7">
        <f t="shared" si="727"/>
        <v>1.495958713363668</v>
      </c>
      <c r="I3293">
        <v>1.59</v>
      </c>
      <c r="J3293">
        <v>2.4900000000000002</v>
      </c>
      <c r="K3293" s="7">
        <f t="shared" si="728"/>
        <v>1.6385542168674698</v>
      </c>
      <c r="L3293" s="7">
        <f t="shared" si="729"/>
        <v>2.5660377358490569</v>
      </c>
      <c r="M3293" s="24">
        <f t="shared" si="723"/>
        <v>0.61029411764705888</v>
      </c>
      <c r="N3293" s="24">
        <f t="shared" si="723"/>
        <v>0.38970588235294112</v>
      </c>
      <c r="O3293" s="23">
        <f t="shared" si="724"/>
        <v>0.5753019716499147</v>
      </c>
      <c r="P3293" s="23">
        <f t="shared" si="724"/>
        <v>1.6644844391468714</v>
      </c>
      <c r="Q3293" t="s">
        <v>103</v>
      </c>
      <c r="R3293" t="s">
        <v>104</v>
      </c>
      <c r="S3293" t="s">
        <v>140</v>
      </c>
      <c r="T3293" s="75" t="s">
        <v>151</v>
      </c>
      <c r="U3293" s="75" t="s">
        <v>166</v>
      </c>
      <c r="V3293" s="119" t="s">
        <v>648</v>
      </c>
      <c r="W3293" s="138" t="s">
        <v>150</v>
      </c>
      <c r="X3293">
        <v>4</v>
      </c>
      <c r="Y3293" s="23" t="str">
        <f t="shared" si="730"/>
        <v>Y</v>
      </c>
      <c r="Z3293" s="23">
        <v>100</v>
      </c>
      <c r="AA3293" s="23">
        <f t="shared" si="716"/>
        <v>0</v>
      </c>
      <c r="AB3293" s="23">
        <f t="shared" si="717"/>
        <v>-100</v>
      </c>
      <c r="AC3293" s="23">
        <f t="shared" si="718"/>
        <v>0</v>
      </c>
      <c r="AD3293" s="23">
        <f t="shared" si="719"/>
        <v>-100</v>
      </c>
      <c r="AE3293" s="23">
        <f t="shared" si="720"/>
        <v>0</v>
      </c>
      <c r="AF3293" s="23">
        <f t="shared" si="721"/>
        <v>-100</v>
      </c>
    </row>
    <row r="3294" spans="1:32" x14ac:dyDescent="0.25">
      <c r="A3294" s="6">
        <v>0.38487368684928608</v>
      </c>
      <c r="B3294" s="6">
        <v>0.61447770573178939</v>
      </c>
      <c r="C3294" s="21">
        <f t="shared" si="722"/>
        <v>2.5982550487832992</v>
      </c>
      <c r="D3294" s="22">
        <f t="shared" si="722"/>
        <v>1.6273983428073882</v>
      </c>
      <c r="E3294" s="132">
        <v>2.5883838383838453E-2</v>
      </c>
      <c r="F3294" s="7">
        <f t="shared" si="725"/>
        <v>1.0258838383838385</v>
      </c>
      <c r="G3294" s="7">
        <f t="shared" si="726"/>
        <v>2.5326990752447665</v>
      </c>
      <c r="H3294" s="7">
        <f t="shared" si="727"/>
        <v>1.5863378307734786</v>
      </c>
      <c r="I3294">
        <v>1.98</v>
      </c>
      <c r="J3294">
        <v>1.92</v>
      </c>
      <c r="K3294" s="7">
        <f t="shared" si="728"/>
        <v>2.03125</v>
      </c>
      <c r="L3294" s="7">
        <f t="shared" si="729"/>
        <v>1.9696969696969697</v>
      </c>
      <c r="M3294" s="24">
        <f t="shared" si="723"/>
        <v>0.49230769230769234</v>
      </c>
      <c r="N3294" s="24">
        <f t="shared" si="723"/>
        <v>0.50769230769230766</v>
      </c>
      <c r="O3294" s="23">
        <f t="shared" si="724"/>
        <v>0.78177467641261245</v>
      </c>
      <c r="P3294" s="23">
        <f t="shared" si="724"/>
        <v>1.2103348749262519</v>
      </c>
      <c r="Q3294" t="s">
        <v>52</v>
      </c>
      <c r="R3294" t="s">
        <v>37</v>
      </c>
      <c r="S3294" t="s">
        <v>140</v>
      </c>
      <c r="T3294" s="75" t="s">
        <v>151</v>
      </c>
      <c r="U3294" s="75" t="s">
        <v>166</v>
      </c>
      <c r="V3294" s="119" t="s">
        <v>648</v>
      </c>
      <c r="W3294" s="138" t="s">
        <v>450</v>
      </c>
      <c r="X3294">
        <v>7</v>
      </c>
      <c r="Y3294" s="23" t="str">
        <f t="shared" si="730"/>
        <v>Y</v>
      </c>
      <c r="Z3294" s="23">
        <v>100</v>
      </c>
      <c r="AA3294" s="23">
        <f t="shared" si="716"/>
        <v>0</v>
      </c>
      <c r="AB3294" s="23">
        <f t="shared" si="717"/>
        <v>-100</v>
      </c>
      <c r="AC3294" s="23">
        <f t="shared" si="718"/>
        <v>0</v>
      </c>
      <c r="AD3294" s="23">
        <f t="shared" si="719"/>
        <v>-100</v>
      </c>
      <c r="AE3294" s="23">
        <f t="shared" si="720"/>
        <v>0</v>
      </c>
      <c r="AF3294" s="23">
        <f t="shared" si="721"/>
        <v>-100</v>
      </c>
    </row>
    <row r="3295" spans="1:32" x14ac:dyDescent="0.25">
      <c r="A3295" s="6">
        <v>0.55483489609391534</v>
      </c>
      <c r="B3295" s="6">
        <v>0.43786359919027434</v>
      </c>
      <c r="C3295" s="21">
        <f t="shared" si="722"/>
        <v>1.8023379694393498</v>
      </c>
      <c r="D3295" s="22">
        <f t="shared" si="722"/>
        <v>2.2838162428876587</v>
      </c>
      <c r="E3295" s="132">
        <v>2.7986944565804084E-2</v>
      </c>
      <c r="F3295" s="7">
        <f t="shared" si="725"/>
        <v>1.0279869445658041</v>
      </c>
      <c r="G3295" s="7">
        <f t="shared" si="726"/>
        <v>1.7532693182213634</v>
      </c>
      <c r="H3295" s="7">
        <f t="shared" si="727"/>
        <v>2.2216393456750421</v>
      </c>
      <c r="I3295">
        <v>1.67</v>
      </c>
      <c r="J3295">
        <v>2.33</v>
      </c>
      <c r="K3295" s="7">
        <f t="shared" si="728"/>
        <v>1.7167381974248928</v>
      </c>
      <c r="L3295" s="7">
        <f t="shared" si="729"/>
        <v>2.3952095808383236</v>
      </c>
      <c r="M3295" s="24">
        <f t="shared" si="723"/>
        <v>0.58250000000000002</v>
      </c>
      <c r="N3295" s="24">
        <f t="shared" si="723"/>
        <v>0.41749999999999998</v>
      </c>
      <c r="O3295" s="23">
        <f t="shared" si="724"/>
        <v>0.95250625938869582</v>
      </c>
      <c r="P3295" s="23">
        <f t="shared" si="724"/>
        <v>1.0487750878808968</v>
      </c>
      <c r="Q3295" t="s">
        <v>38</v>
      </c>
      <c r="R3295" t="s">
        <v>108</v>
      </c>
      <c r="S3295" t="s">
        <v>140</v>
      </c>
      <c r="T3295" s="75" t="s">
        <v>162</v>
      </c>
      <c r="U3295" s="75" t="s">
        <v>160</v>
      </c>
      <c r="V3295" s="119" t="s">
        <v>648</v>
      </c>
      <c r="W3295" s="138" t="s">
        <v>178</v>
      </c>
      <c r="X3295">
        <v>4</v>
      </c>
      <c r="Y3295" s="23" t="str">
        <f t="shared" si="730"/>
        <v>Y</v>
      </c>
      <c r="Z3295" s="23">
        <v>100</v>
      </c>
      <c r="AA3295" s="23">
        <f t="shared" si="716"/>
        <v>0</v>
      </c>
      <c r="AB3295" s="23">
        <f t="shared" si="717"/>
        <v>-100</v>
      </c>
      <c r="AC3295" s="23">
        <f t="shared" si="718"/>
        <v>167</v>
      </c>
      <c r="AD3295" s="23">
        <f t="shared" si="719"/>
        <v>67</v>
      </c>
      <c r="AE3295" s="23">
        <f t="shared" si="720"/>
        <v>0</v>
      </c>
      <c r="AF3295" s="23">
        <f t="shared" si="721"/>
        <v>-100</v>
      </c>
    </row>
    <row r="3296" spans="1:32" x14ac:dyDescent="0.25">
      <c r="A3296" s="6">
        <v>0.25611720452305192</v>
      </c>
      <c r="B3296" s="6">
        <v>0.74370358506783596</v>
      </c>
      <c r="C3296" s="21">
        <f t="shared" si="722"/>
        <v>3.9044624193139459</v>
      </c>
      <c r="D3296" s="22">
        <f t="shared" si="722"/>
        <v>1.3446217284387385</v>
      </c>
      <c r="E3296" s="132">
        <v>3.1919317945518833E-2</v>
      </c>
      <c r="F3296" s="7">
        <f t="shared" si="725"/>
        <v>1.0319193179455188</v>
      </c>
      <c r="G3296" s="7">
        <f t="shared" si="726"/>
        <v>3.7836896270993985</v>
      </c>
      <c r="H3296" s="7">
        <f t="shared" si="727"/>
        <v>1.3030299026824974</v>
      </c>
      <c r="I3296">
        <v>1.68</v>
      </c>
      <c r="J3296">
        <v>2.29</v>
      </c>
      <c r="K3296" s="7">
        <f t="shared" si="728"/>
        <v>1.7336244541484715</v>
      </c>
      <c r="L3296" s="7">
        <f t="shared" si="729"/>
        <v>2.3630952380952381</v>
      </c>
      <c r="M3296" s="24">
        <f t="shared" si="723"/>
        <v>0.57682619647355171</v>
      </c>
      <c r="N3296" s="24">
        <f t="shared" si="723"/>
        <v>0.42317380352644834</v>
      </c>
      <c r="O3296" s="23">
        <f t="shared" si="724"/>
        <v>0.44401104888930837</v>
      </c>
      <c r="P3296" s="23">
        <f t="shared" si="724"/>
        <v>1.7574424004281601</v>
      </c>
      <c r="Q3296" t="s">
        <v>41</v>
      </c>
      <c r="R3296" t="s">
        <v>99</v>
      </c>
      <c r="S3296" t="s">
        <v>140</v>
      </c>
      <c r="T3296" s="75" t="s">
        <v>151</v>
      </c>
      <c r="U3296" s="75" t="s">
        <v>166</v>
      </c>
      <c r="V3296" s="119" t="s">
        <v>648</v>
      </c>
      <c r="W3296" s="138" t="s">
        <v>170</v>
      </c>
      <c r="X3296">
        <v>2</v>
      </c>
      <c r="Y3296" s="23" t="str">
        <f t="shared" si="730"/>
        <v>N</v>
      </c>
      <c r="Z3296" s="23">
        <v>100</v>
      </c>
      <c r="AA3296" s="23">
        <f t="shared" si="716"/>
        <v>229</v>
      </c>
      <c r="AB3296" s="23">
        <f t="shared" si="717"/>
        <v>129</v>
      </c>
      <c r="AC3296" s="23">
        <f t="shared" si="718"/>
        <v>0</v>
      </c>
      <c r="AD3296" s="23">
        <f t="shared" si="719"/>
        <v>-100</v>
      </c>
      <c r="AE3296" s="23">
        <f t="shared" si="720"/>
        <v>229</v>
      </c>
      <c r="AF3296" s="23">
        <f t="shared" si="721"/>
        <v>129</v>
      </c>
    </row>
    <row r="3297" spans="1:32" x14ac:dyDescent="0.25">
      <c r="A3297" s="6">
        <v>0.41610260218291173</v>
      </c>
      <c r="B3297" s="6">
        <v>0.58330940099181339</v>
      </c>
      <c r="C3297" s="21">
        <f t="shared" si="722"/>
        <v>2.4032534157534942</v>
      </c>
      <c r="D3297" s="22">
        <f t="shared" si="722"/>
        <v>1.7143560489504861</v>
      </c>
      <c r="E3297" s="132">
        <v>3.1144781144781142E-2</v>
      </c>
      <c r="F3297" s="7">
        <f t="shared" si="725"/>
        <v>1.0311447811447811</v>
      </c>
      <c r="G3297" s="7">
        <f t="shared" si="726"/>
        <v>2.3306653534001232</v>
      </c>
      <c r="H3297" s="7">
        <f t="shared" si="727"/>
        <v>1.662575498900553</v>
      </c>
      <c r="I3297">
        <v>2.16</v>
      </c>
      <c r="J3297">
        <v>1.76</v>
      </c>
      <c r="K3297" s="7">
        <f t="shared" si="728"/>
        <v>2.2272727272727275</v>
      </c>
      <c r="L3297" s="7">
        <f t="shared" si="729"/>
        <v>1.8148148148148149</v>
      </c>
      <c r="M3297" s="24">
        <f t="shared" si="723"/>
        <v>0.44897959183673464</v>
      </c>
      <c r="N3297" s="24">
        <f t="shared" si="723"/>
        <v>0.55102040816326525</v>
      </c>
      <c r="O3297" s="23">
        <f t="shared" si="724"/>
        <v>0.92677397758921265</v>
      </c>
      <c r="P3297" s="23">
        <f t="shared" si="724"/>
        <v>1.0585985425406985</v>
      </c>
      <c r="Q3297" t="s">
        <v>50</v>
      </c>
      <c r="R3297" t="s">
        <v>40</v>
      </c>
      <c r="S3297" t="s">
        <v>141</v>
      </c>
      <c r="T3297" s="75" t="s">
        <v>151</v>
      </c>
      <c r="U3297" s="75" t="s">
        <v>166</v>
      </c>
      <c r="V3297" s="119" t="s">
        <v>648</v>
      </c>
      <c r="W3297" s="138" t="s">
        <v>149</v>
      </c>
      <c r="X3297">
        <v>0</v>
      </c>
      <c r="Y3297" s="23" t="str">
        <f t="shared" si="730"/>
        <v>N</v>
      </c>
      <c r="Z3297" s="23">
        <v>100</v>
      </c>
      <c r="AA3297" s="23">
        <f t="shared" si="716"/>
        <v>176</v>
      </c>
      <c r="AB3297" s="23">
        <f t="shared" si="717"/>
        <v>76</v>
      </c>
      <c r="AC3297" s="23">
        <f t="shared" si="718"/>
        <v>0</v>
      </c>
      <c r="AD3297" s="23">
        <f t="shared" si="719"/>
        <v>-100</v>
      </c>
      <c r="AE3297" s="23">
        <f t="shared" si="720"/>
        <v>176</v>
      </c>
      <c r="AF3297" s="23">
        <f t="shared" si="721"/>
        <v>76</v>
      </c>
    </row>
    <row r="3298" spans="1:32" x14ac:dyDescent="0.25">
      <c r="A3298" s="6">
        <v>0.40596324270395406</v>
      </c>
      <c r="B3298" s="6">
        <v>0.59360325206242825</v>
      </c>
      <c r="C3298" s="21">
        <f t="shared" si="722"/>
        <v>2.4632772005155235</v>
      </c>
      <c r="D3298" s="22">
        <f t="shared" si="722"/>
        <v>1.6846268892995075</v>
      </c>
      <c r="E3298" s="132">
        <v>2.9539874871307603E-2</v>
      </c>
      <c r="F3298" s="7">
        <f t="shared" si="725"/>
        <v>1.0295398748713076</v>
      </c>
      <c r="G3298" s="7">
        <f t="shared" si="726"/>
        <v>2.3926000931468856</v>
      </c>
      <c r="H3298" s="7">
        <f t="shared" si="727"/>
        <v>1.6362910562449908</v>
      </c>
      <c r="I3298">
        <v>2.0699999999999998</v>
      </c>
      <c r="J3298">
        <v>1.83</v>
      </c>
      <c r="K3298" s="7">
        <f t="shared" si="728"/>
        <v>2.1311475409836067</v>
      </c>
      <c r="L3298" s="7">
        <f t="shared" si="729"/>
        <v>1.8840579710144929</v>
      </c>
      <c r="M3298" s="24">
        <f t="shared" si="723"/>
        <v>0.46923076923076917</v>
      </c>
      <c r="N3298" s="24">
        <f t="shared" si="723"/>
        <v>0.53076923076923077</v>
      </c>
      <c r="O3298" s="23">
        <f t="shared" si="724"/>
        <v>0.86516756641826276</v>
      </c>
      <c r="P3298" s="23">
        <f t="shared" si="724"/>
        <v>1.1183829386683433</v>
      </c>
      <c r="Q3298" t="s">
        <v>560</v>
      </c>
      <c r="R3298" t="s">
        <v>47</v>
      </c>
      <c r="S3298" t="s">
        <v>141</v>
      </c>
      <c r="T3298" s="75" t="s">
        <v>151</v>
      </c>
      <c r="U3298" s="75" t="s">
        <v>166</v>
      </c>
      <c r="V3298" s="119" t="s">
        <v>648</v>
      </c>
      <c r="W3298" s="138" t="s">
        <v>152</v>
      </c>
      <c r="X3298">
        <v>1</v>
      </c>
      <c r="Y3298" s="23" t="str">
        <f t="shared" si="730"/>
        <v>N</v>
      </c>
      <c r="Z3298" s="23">
        <v>100</v>
      </c>
      <c r="AA3298" s="23">
        <f t="shared" si="716"/>
        <v>183</v>
      </c>
      <c r="AB3298" s="23">
        <f t="shared" si="717"/>
        <v>83</v>
      </c>
      <c r="AC3298" s="23">
        <f t="shared" si="718"/>
        <v>0</v>
      </c>
      <c r="AD3298" s="23">
        <f t="shared" si="719"/>
        <v>-100</v>
      </c>
      <c r="AE3298" s="23">
        <f t="shared" si="720"/>
        <v>183</v>
      </c>
      <c r="AF3298" s="23">
        <f t="shared" si="721"/>
        <v>83</v>
      </c>
    </row>
    <row r="3299" spans="1:32" x14ac:dyDescent="0.25">
      <c r="A3299" s="6">
        <v>0.33835582592358104</v>
      </c>
      <c r="B3299" s="6">
        <v>0.66100782343019193</v>
      </c>
      <c r="C3299" s="21">
        <f t="shared" si="722"/>
        <v>2.9554685434198902</v>
      </c>
      <c r="D3299" s="22">
        <f t="shared" si="722"/>
        <v>1.5128413984734155</v>
      </c>
      <c r="E3299" s="132">
        <v>3.3495866016535869E-2</v>
      </c>
      <c r="F3299" s="7">
        <f t="shared" si="725"/>
        <v>1.0334958660165359</v>
      </c>
      <c r="G3299" s="7">
        <f t="shared" si="726"/>
        <v>2.8596810501152046</v>
      </c>
      <c r="H3299" s="7">
        <f t="shared" si="727"/>
        <v>1.4638098208408412</v>
      </c>
      <c r="I3299">
        <v>2.12</v>
      </c>
      <c r="J3299">
        <v>1.78</v>
      </c>
      <c r="K3299" s="7">
        <f t="shared" si="728"/>
        <v>2.191011235955056</v>
      </c>
      <c r="L3299" s="7">
        <f t="shared" si="729"/>
        <v>1.8396226415094339</v>
      </c>
      <c r="M3299" s="24">
        <f t="shared" si="723"/>
        <v>0.45641025641025645</v>
      </c>
      <c r="N3299" s="24">
        <f t="shared" si="723"/>
        <v>0.54358974358974366</v>
      </c>
      <c r="O3299" s="23">
        <f t="shared" si="724"/>
        <v>0.74134141634941919</v>
      </c>
      <c r="P3299" s="23">
        <f t="shared" si="724"/>
        <v>1.2160049581970511</v>
      </c>
      <c r="Q3299" t="s">
        <v>42</v>
      </c>
      <c r="R3299" t="s">
        <v>51</v>
      </c>
      <c r="S3299" t="s">
        <v>141</v>
      </c>
      <c r="T3299" s="75" t="s">
        <v>151</v>
      </c>
      <c r="U3299" s="75" t="s">
        <v>166</v>
      </c>
      <c r="V3299" s="119" t="s">
        <v>648</v>
      </c>
      <c r="W3299" s="138" t="s">
        <v>153</v>
      </c>
      <c r="X3299">
        <v>2</v>
      </c>
      <c r="Y3299" s="23" t="str">
        <f t="shared" si="730"/>
        <v>N</v>
      </c>
      <c r="Z3299" s="23">
        <v>100</v>
      </c>
      <c r="AA3299" s="23">
        <f t="shared" si="716"/>
        <v>178</v>
      </c>
      <c r="AB3299" s="23">
        <f t="shared" si="717"/>
        <v>78</v>
      </c>
      <c r="AC3299" s="23">
        <f t="shared" si="718"/>
        <v>0</v>
      </c>
      <c r="AD3299" s="23">
        <f t="shared" si="719"/>
        <v>-100</v>
      </c>
      <c r="AE3299" s="23">
        <f t="shared" si="720"/>
        <v>178</v>
      </c>
      <c r="AF3299" s="23">
        <f t="shared" si="721"/>
        <v>78</v>
      </c>
    </row>
    <row r="3300" spans="1:32" x14ac:dyDescent="0.25">
      <c r="A3300" s="6">
        <v>0.11490180974345192</v>
      </c>
      <c r="B3300" s="6">
        <v>0.88507797775539643</v>
      </c>
      <c r="C3300" s="21">
        <f t="shared" si="722"/>
        <v>8.7030831127269384</v>
      </c>
      <c r="D3300" s="22">
        <f t="shared" si="722"/>
        <v>1.129843951756716</v>
      </c>
      <c r="E3300" s="132">
        <v>3.7192247249869137E-2</v>
      </c>
      <c r="F3300" s="7">
        <f t="shared" si="725"/>
        <v>1.0371922472498691</v>
      </c>
      <c r="G3300" s="7">
        <f t="shared" si="726"/>
        <v>8.3910028596948099</v>
      </c>
      <c r="H3300" s="7">
        <f t="shared" si="727"/>
        <v>1.0893293454058437</v>
      </c>
      <c r="I3300">
        <v>2.2999999999999998</v>
      </c>
      <c r="J3300">
        <v>1.66</v>
      </c>
      <c r="K3300" s="7">
        <f t="shared" si="728"/>
        <v>2.3855421686746987</v>
      </c>
      <c r="L3300" s="7">
        <f t="shared" si="729"/>
        <v>1.7217391304347827</v>
      </c>
      <c r="M3300" s="24">
        <f t="shared" si="723"/>
        <v>0.41919191919191923</v>
      </c>
      <c r="N3300" s="24">
        <f t="shared" si="723"/>
        <v>0.58080808080808077</v>
      </c>
      <c r="O3300" s="23">
        <f t="shared" si="724"/>
        <v>0.27410311240004193</v>
      </c>
      <c r="P3300" s="23">
        <f t="shared" si="724"/>
        <v>1.5238733877875525</v>
      </c>
      <c r="Q3300" t="s">
        <v>559</v>
      </c>
      <c r="R3300" t="s">
        <v>407</v>
      </c>
      <c r="S3300" t="s">
        <v>141</v>
      </c>
      <c r="T3300" s="75" t="s">
        <v>154</v>
      </c>
      <c r="U3300" s="75" t="s">
        <v>160</v>
      </c>
      <c r="V3300" s="119" t="s">
        <v>648</v>
      </c>
      <c r="W3300" s="138" t="s">
        <v>152</v>
      </c>
      <c r="X3300">
        <v>1</v>
      </c>
      <c r="Y3300" s="23" t="str">
        <f t="shared" si="730"/>
        <v>N</v>
      </c>
      <c r="Z3300" s="23">
        <v>100</v>
      </c>
      <c r="AA3300" s="23">
        <f t="shared" si="716"/>
        <v>166</v>
      </c>
      <c r="AB3300" s="23">
        <f t="shared" si="717"/>
        <v>66</v>
      </c>
      <c r="AC3300" s="23">
        <f t="shared" si="718"/>
        <v>0</v>
      </c>
      <c r="AD3300" s="23">
        <f t="shared" si="719"/>
        <v>-100</v>
      </c>
      <c r="AE3300" s="23">
        <f t="shared" si="720"/>
        <v>166</v>
      </c>
      <c r="AF3300" s="23">
        <f t="shared" si="721"/>
        <v>66</v>
      </c>
    </row>
    <row r="3301" spans="1:32" x14ac:dyDescent="0.25">
      <c r="A3301" s="6">
        <v>0.15371561404742162</v>
      </c>
      <c r="B3301" s="6">
        <v>0.8462546606969138</v>
      </c>
      <c r="C3301" s="21">
        <f t="shared" si="722"/>
        <v>6.5055199902561469</v>
      </c>
      <c r="D3301" s="22">
        <f t="shared" si="722"/>
        <v>1.1816773915034899</v>
      </c>
      <c r="E3301" s="132">
        <v>2.861071447458885E-2</v>
      </c>
      <c r="F3301" s="7">
        <f t="shared" si="725"/>
        <v>1.0286107144745888</v>
      </c>
      <c r="G3301" s="7">
        <f t="shared" si="726"/>
        <v>6.3245695370567345</v>
      </c>
      <c r="H3301" s="7">
        <f t="shared" si="727"/>
        <v>1.1488091411794084</v>
      </c>
      <c r="I3301">
        <v>1.91</v>
      </c>
      <c r="J3301">
        <v>1.98</v>
      </c>
      <c r="K3301" s="7">
        <f t="shared" si="728"/>
        <v>1.9646464646464645</v>
      </c>
      <c r="L3301" s="7">
        <f t="shared" si="729"/>
        <v>2.0366492146596857</v>
      </c>
      <c r="M3301" s="24">
        <f t="shared" si="723"/>
        <v>0.50899742930591263</v>
      </c>
      <c r="N3301" s="24">
        <f t="shared" si="723"/>
        <v>0.49100257069408743</v>
      </c>
      <c r="O3301" s="23">
        <f t="shared" si="724"/>
        <v>0.30199683769922731</v>
      </c>
      <c r="P3301" s="23">
        <f t="shared" si="724"/>
        <v>1.7235238901104681</v>
      </c>
      <c r="Q3301" t="s">
        <v>408</v>
      </c>
      <c r="R3301" t="s">
        <v>540</v>
      </c>
      <c r="S3301" t="s">
        <v>409</v>
      </c>
      <c r="T3301" s="75" t="s">
        <v>151</v>
      </c>
      <c r="U3301" s="75" t="s">
        <v>166</v>
      </c>
      <c r="V3301" s="119" t="s">
        <v>648</v>
      </c>
      <c r="W3301" s="138" t="s">
        <v>162</v>
      </c>
      <c r="X3301">
        <v>3</v>
      </c>
      <c r="Y3301" s="23" t="str">
        <f t="shared" si="730"/>
        <v>Y</v>
      </c>
      <c r="Z3301" s="23">
        <v>100</v>
      </c>
      <c r="AA3301" s="23">
        <f t="shared" si="716"/>
        <v>0</v>
      </c>
      <c r="AB3301" s="23">
        <f t="shared" si="717"/>
        <v>-100</v>
      </c>
      <c r="AC3301" s="23">
        <f t="shared" si="718"/>
        <v>0</v>
      </c>
      <c r="AD3301" s="23">
        <f t="shared" si="719"/>
        <v>-100</v>
      </c>
      <c r="AE3301" s="23">
        <f t="shared" si="720"/>
        <v>0</v>
      </c>
      <c r="AF3301" s="23">
        <f t="shared" si="721"/>
        <v>-100</v>
      </c>
    </row>
    <row r="3302" spans="1:32" x14ac:dyDescent="0.25">
      <c r="A3302" s="6">
        <v>0.68507056028635227</v>
      </c>
      <c r="B3302" s="6">
        <v>0.29651205717442036</v>
      </c>
      <c r="C3302" s="21">
        <f t="shared" si="722"/>
        <v>1.4597036538572181</v>
      </c>
      <c r="D3302" s="22">
        <f t="shared" si="722"/>
        <v>3.3725441370897089</v>
      </c>
      <c r="E3302" s="132">
        <v>2.9427331427966497E-2</v>
      </c>
      <c r="F3302" s="7">
        <f t="shared" si="725"/>
        <v>1.0294273314279665</v>
      </c>
      <c r="G3302" s="7">
        <f t="shared" si="726"/>
        <v>1.4179763925952844</v>
      </c>
      <c r="H3302" s="7">
        <f t="shared" si="727"/>
        <v>3.2761361915770162</v>
      </c>
      <c r="I3302">
        <v>1.88</v>
      </c>
      <c r="J3302">
        <v>2.0099999999999998</v>
      </c>
      <c r="K3302" s="7">
        <f t="shared" si="728"/>
        <v>1.9353233830845769</v>
      </c>
      <c r="L3302" s="7">
        <f t="shared" si="729"/>
        <v>2.0691489361702122</v>
      </c>
      <c r="M3302" s="24">
        <f t="shared" si="723"/>
        <v>0.5167095115681235</v>
      </c>
      <c r="N3302" s="24">
        <f t="shared" si="723"/>
        <v>0.48329048843187672</v>
      </c>
      <c r="O3302" s="23">
        <f t="shared" si="724"/>
        <v>1.3258330743850297</v>
      </c>
      <c r="P3302" s="23">
        <f t="shared" si="724"/>
        <v>0.61352760766409309</v>
      </c>
      <c r="Q3302" t="s">
        <v>414</v>
      </c>
      <c r="R3302" t="s">
        <v>425</v>
      </c>
      <c r="S3302" t="s">
        <v>409</v>
      </c>
      <c r="T3302" s="75" t="s">
        <v>165</v>
      </c>
      <c r="U3302" s="75" t="s">
        <v>160</v>
      </c>
      <c r="V3302" s="119" t="s">
        <v>648</v>
      </c>
      <c r="W3302" s="138" t="s">
        <v>165</v>
      </c>
      <c r="X3302">
        <v>4</v>
      </c>
      <c r="Y3302" s="23" t="str">
        <f t="shared" si="730"/>
        <v>Y</v>
      </c>
      <c r="Z3302" s="23">
        <v>100</v>
      </c>
      <c r="AA3302" s="23">
        <f t="shared" si="716"/>
        <v>188</v>
      </c>
      <c r="AB3302" s="23">
        <f t="shared" si="717"/>
        <v>88</v>
      </c>
      <c r="AC3302" s="23">
        <f t="shared" si="718"/>
        <v>188</v>
      </c>
      <c r="AD3302" s="23">
        <f t="shared" si="719"/>
        <v>88</v>
      </c>
      <c r="AE3302" s="23">
        <f t="shared" si="720"/>
        <v>0</v>
      </c>
      <c r="AF3302" s="23">
        <f t="shared" si="721"/>
        <v>-100</v>
      </c>
    </row>
    <row r="3303" spans="1:32" x14ac:dyDescent="0.25">
      <c r="A3303" s="6">
        <v>0.62332888507366169</v>
      </c>
      <c r="B3303" s="6">
        <v>0.37282785662285567</v>
      </c>
      <c r="C3303" s="21">
        <f t="shared" si="722"/>
        <v>1.6042895234701426</v>
      </c>
      <c r="D3303" s="22">
        <f t="shared" si="722"/>
        <v>2.6822030120232609</v>
      </c>
      <c r="E3303" s="132">
        <v>2.9100529100529293E-2</v>
      </c>
      <c r="F3303" s="7">
        <f t="shared" si="725"/>
        <v>1.0291005291005293</v>
      </c>
      <c r="G3303" s="7">
        <f t="shared" si="726"/>
        <v>1.5589240099529917</v>
      </c>
      <c r="H3303" s="7">
        <f t="shared" si="727"/>
        <v>2.6063566543567931</v>
      </c>
      <c r="I3303">
        <v>2</v>
      </c>
      <c r="J3303">
        <v>1.89</v>
      </c>
      <c r="K3303" s="7">
        <f t="shared" si="728"/>
        <v>2.0582010582010586</v>
      </c>
      <c r="L3303" s="7">
        <f t="shared" si="729"/>
        <v>1.9450000000000003</v>
      </c>
      <c r="M3303" s="24">
        <f t="shared" si="723"/>
        <v>0.48586118251928012</v>
      </c>
      <c r="N3303" s="24">
        <f t="shared" si="723"/>
        <v>0.51413881748071977</v>
      </c>
      <c r="O3303" s="23">
        <f t="shared" si="724"/>
        <v>1.2829361708658966</v>
      </c>
      <c r="P3303" s="23">
        <f t="shared" si="724"/>
        <v>0.72515018113145435</v>
      </c>
      <c r="Q3303" t="s">
        <v>535</v>
      </c>
      <c r="R3303" t="s">
        <v>410</v>
      </c>
      <c r="S3303" t="s">
        <v>409</v>
      </c>
      <c r="T3303" s="75" t="s">
        <v>162</v>
      </c>
      <c r="U3303" s="75" t="s">
        <v>160</v>
      </c>
      <c r="V3303" s="119" t="s">
        <v>648</v>
      </c>
      <c r="W3303" s="138" t="s">
        <v>155</v>
      </c>
      <c r="X3303">
        <v>3</v>
      </c>
      <c r="Y3303" s="23" t="str">
        <f t="shared" si="730"/>
        <v>Y</v>
      </c>
      <c r="Z3303" s="23">
        <v>100</v>
      </c>
      <c r="AA3303" s="23">
        <f t="shared" si="716"/>
        <v>200</v>
      </c>
      <c r="AB3303" s="23">
        <f t="shared" si="717"/>
        <v>100</v>
      </c>
      <c r="AC3303" s="23">
        <f t="shared" si="718"/>
        <v>200</v>
      </c>
      <c r="AD3303" s="23">
        <f t="shared" si="719"/>
        <v>100</v>
      </c>
      <c r="AE3303" s="23">
        <f t="shared" si="720"/>
        <v>0</v>
      </c>
      <c r="AF3303" s="23">
        <f t="shared" si="721"/>
        <v>-100</v>
      </c>
    </row>
    <row r="3304" spans="1:32" x14ac:dyDescent="0.25">
      <c r="A3304" s="6">
        <v>0.80119448078675415</v>
      </c>
      <c r="B3304" s="6">
        <v>0.13702663660877842</v>
      </c>
      <c r="C3304" s="21">
        <f t="shared" si="722"/>
        <v>1.2481364063042764</v>
      </c>
      <c r="D3304" s="22">
        <f t="shared" si="722"/>
        <v>7.2978511678359066</v>
      </c>
      <c r="E3304" s="132">
        <v>4.2074363992172126E-2</v>
      </c>
      <c r="F3304" s="7">
        <f t="shared" si="725"/>
        <v>1.0420743639921721</v>
      </c>
      <c r="G3304" s="7">
        <f t="shared" si="726"/>
        <v>1.1977421664253245</v>
      </c>
      <c r="H3304" s="7">
        <f t="shared" si="727"/>
        <v>7.0031961441580259</v>
      </c>
      <c r="I3304">
        <v>1.46</v>
      </c>
      <c r="J3304">
        <v>2.8</v>
      </c>
      <c r="K3304" s="7">
        <f t="shared" si="728"/>
        <v>1.5214285714285714</v>
      </c>
      <c r="L3304" s="7">
        <f t="shared" si="729"/>
        <v>2.9178082191780819</v>
      </c>
      <c r="M3304" s="24">
        <f t="shared" si="723"/>
        <v>0.65727699530516437</v>
      </c>
      <c r="N3304" s="24">
        <f t="shared" si="723"/>
        <v>0.34272300469483574</v>
      </c>
      <c r="O3304" s="23">
        <f t="shared" si="724"/>
        <v>1.2189601743398473</v>
      </c>
      <c r="P3304" s="23">
        <f t="shared" si="724"/>
        <v>0.39981744654342188</v>
      </c>
      <c r="Q3304" t="s">
        <v>426</v>
      </c>
      <c r="R3304" t="s">
        <v>428</v>
      </c>
      <c r="S3304" t="s">
        <v>409</v>
      </c>
      <c r="T3304" s="75" t="s">
        <v>165</v>
      </c>
      <c r="U3304" s="75" t="s">
        <v>160</v>
      </c>
      <c r="V3304" s="119" t="s">
        <v>648</v>
      </c>
      <c r="W3304" s="138" t="s">
        <v>359</v>
      </c>
      <c r="X3304">
        <v>5</v>
      </c>
      <c r="Y3304" s="23" t="str">
        <f t="shared" si="730"/>
        <v>Y</v>
      </c>
      <c r="Z3304" s="23">
        <v>100</v>
      </c>
      <c r="AA3304" s="23">
        <f t="shared" si="716"/>
        <v>146</v>
      </c>
      <c r="AB3304" s="23">
        <f t="shared" si="717"/>
        <v>46</v>
      </c>
      <c r="AC3304" s="23">
        <f t="shared" si="718"/>
        <v>146</v>
      </c>
      <c r="AD3304" s="23">
        <f t="shared" si="719"/>
        <v>46</v>
      </c>
      <c r="AE3304" s="23">
        <f t="shared" si="720"/>
        <v>0</v>
      </c>
      <c r="AF3304" s="23">
        <f t="shared" si="721"/>
        <v>-100</v>
      </c>
    </row>
    <row r="3305" spans="1:32" x14ac:dyDescent="0.25">
      <c r="A3305" s="6">
        <v>9.0601231496031082E-2</v>
      </c>
      <c r="B3305" s="6">
        <v>0.90938099106961623</v>
      </c>
      <c r="C3305" s="21">
        <f t="shared" si="722"/>
        <v>11.037377566372333</v>
      </c>
      <c r="D3305" s="22">
        <f t="shared" si="722"/>
        <v>1.0996491127704324</v>
      </c>
      <c r="E3305" s="132">
        <v>3.4663865546218364E-2</v>
      </c>
      <c r="F3305" s="7">
        <f t="shared" si="725"/>
        <v>1.0346638655462184</v>
      </c>
      <c r="G3305" s="7">
        <f t="shared" si="726"/>
        <v>10.667597404250216</v>
      </c>
      <c r="H3305" s="7">
        <f t="shared" si="727"/>
        <v>1.0628080765050272</v>
      </c>
      <c r="I3305">
        <v>2.2400000000000002</v>
      </c>
      <c r="J3305">
        <v>1.7</v>
      </c>
      <c r="K3305" s="7">
        <f t="shared" si="728"/>
        <v>2.3176470588235292</v>
      </c>
      <c r="L3305" s="7">
        <f t="shared" si="729"/>
        <v>1.7589285714285712</v>
      </c>
      <c r="M3305" s="24">
        <f t="shared" si="723"/>
        <v>0.43147208121827418</v>
      </c>
      <c r="N3305" s="24">
        <f t="shared" si="723"/>
        <v>0.56852791878172593</v>
      </c>
      <c r="O3305" s="23">
        <f t="shared" si="724"/>
        <v>0.20998167770256615</v>
      </c>
      <c r="P3305" s="23">
        <f t="shared" si="724"/>
        <v>1.5995362075063784</v>
      </c>
      <c r="Q3305" t="s">
        <v>301</v>
      </c>
      <c r="R3305" t="s">
        <v>530</v>
      </c>
      <c r="S3305" t="s">
        <v>142</v>
      </c>
      <c r="T3305" s="75" t="s">
        <v>154</v>
      </c>
      <c r="U3305" s="75" t="s">
        <v>160</v>
      </c>
      <c r="V3305" s="119" t="s">
        <v>648</v>
      </c>
      <c r="W3305" s="138" t="s">
        <v>162</v>
      </c>
      <c r="X3305">
        <v>3</v>
      </c>
      <c r="Y3305" s="23" t="str">
        <f t="shared" si="730"/>
        <v>Y</v>
      </c>
      <c r="Z3305" s="23">
        <v>100</v>
      </c>
      <c r="AA3305" s="23">
        <f t="shared" si="716"/>
        <v>0</v>
      </c>
      <c r="AB3305" s="23">
        <f t="shared" si="717"/>
        <v>-100</v>
      </c>
      <c r="AC3305" s="23">
        <f t="shared" si="718"/>
        <v>0</v>
      </c>
      <c r="AD3305" s="23">
        <f t="shared" si="719"/>
        <v>-100</v>
      </c>
      <c r="AE3305" s="23">
        <f t="shared" si="720"/>
        <v>0</v>
      </c>
      <c r="AF3305" s="23">
        <f t="shared" si="721"/>
        <v>-100</v>
      </c>
    </row>
    <row r="3306" spans="1:32" x14ac:dyDescent="0.25">
      <c r="A3306" s="6">
        <v>0.57073076915901277</v>
      </c>
      <c r="B3306" s="6">
        <v>0.42747619207372317</v>
      </c>
      <c r="C3306" s="21">
        <f t="shared" si="722"/>
        <v>1.752139632270969</v>
      </c>
      <c r="D3306" s="22">
        <f t="shared" si="722"/>
        <v>2.3393115652801981</v>
      </c>
      <c r="E3306" s="132">
        <v>3.5245772087877381E-2</v>
      </c>
      <c r="F3306" s="7">
        <f t="shared" si="725"/>
        <v>1.0352457720878774</v>
      </c>
      <c r="G3306" s="7">
        <f t="shared" si="726"/>
        <v>1.6924866341035756</v>
      </c>
      <c r="H3306" s="7">
        <f t="shared" si="727"/>
        <v>2.2596678280195133</v>
      </c>
      <c r="I3306">
        <v>2.2200000000000002</v>
      </c>
      <c r="J3306">
        <v>1.71</v>
      </c>
      <c r="K3306" s="7">
        <f t="shared" si="728"/>
        <v>2.2982456140350882</v>
      </c>
      <c r="L3306" s="7">
        <f t="shared" si="729"/>
        <v>1.7702702702702702</v>
      </c>
      <c r="M3306" s="24">
        <f t="shared" si="723"/>
        <v>0.43511450381679379</v>
      </c>
      <c r="N3306" s="24">
        <f t="shared" si="723"/>
        <v>0.56488549618320616</v>
      </c>
      <c r="O3306" s="23">
        <f t="shared" si="724"/>
        <v>1.3116794870145736</v>
      </c>
      <c r="P3306" s="23">
        <f t="shared" si="724"/>
        <v>0.756748394076456</v>
      </c>
      <c r="Q3306" t="s">
        <v>291</v>
      </c>
      <c r="R3306" t="s">
        <v>290</v>
      </c>
      <c r="S3306" t="s">
        <v>142</v>
      </c>
      <c r="T3306" s="75" t="s">
        <v>162</v>
      </c>
      <c r="U3306" s="75" t="s">
        <v>160</v>
      </c>
      <c r="V3306" s="119" t="s">
        <v>648</v>
      </c>
      <c r="W3306" s="138" t="s">
        <v>164</v>
      </c>
      <c r="X3306">
        <v>4</v>
      </c>
      <c r="Y3306" s="23" t="str">
        <f t="shared" si="730"/>
        <v>Y</v>
      </c>
      <c r="Z3306" s="23">
        <v>100</v>
      </c>
      <c r="AA3306" s="23">
        <f t="shared" si="716"/>
        <v>222.00000000000003</v>
      </c>
      <c r="AB3306" s="23">
        <f t="shared" si="717"/>
        <v>122.00000000000003</v>
      </c>
      <c r="AC3306" s="23">
        <f t="shared" si="718"/>
        <v>222.00000000000003</v>
      </c>
      <c r="AD3306" s="23">
        <f t="shared" si="719"/>
        <v>122.00000000000003</v>
      </c>
      <c r="AE3306" s="23">
        <f t="shared" si="720"/>
        <v>0</v>
      </c>
      <c r="AF3306" s="23">
        <f t="shared" si="721"/>
        <v>-100</v>
      </c>
    </row>
    <row r="3307" spans="1:32" x14ac:dyDescent="0.25">
      <c r="A3307" s="6">
        <v>0.66580374338159354</v>
      </c>
      <c r="B3307" s="6">
        <v>0.32035836228504128</v>
      </c>
      <c r="C3307" s="21">
        <f t="shared" si="722"/>
        <v>1.5019440937971233</v>
      </c>
      <c r="D3307" s="22">
        <f t="shared" si="722"/>
        <v>3.1215042831010682</v>
      </c>
      <c r="E3307" s="132">
        <v>3.2592867166194583E-2</v>
      </c>
      <c r="F3307" s="7">
        <f t="shared" si="725"/>
        <v>1.0325928671661946</v>
      </c>
      <c r="G3307" s="7">
        <f t="shared" si="726"/>
        <v>1.4545365763749627</v>
      </c>
      <c r="H3307" s="7">
        <f t="shared" si="727"/>
        <v>3.0229768017549805</v>
      </c>
      <c r="I3307">
        <v>1.79</v>
      </c>
      <c r="J3307">
        <v>2.11</v>
      </c>
      <c r="K3307" s="7">
        <f t="shared" si="728"/>
        <v>1.8483412322274884</v>
      </c>
      <c r="L3307" s="7">
        <f t="shared" si="729"/>
        <v>2.1787709497206706</v>
      </c>
      <c r="M3307" s="24">
        <f t="shared" si="723"/>
        <v>0.54102564102564099</v>
      </c>
      <c r="N3307" s="24">
        <f t="shared" si="723"/>
        <v>0.4589743589743589</v>
      </c>
      <c r="O3307" s="23">
        <f t="shared" si="724"/>
        <v>1.2306325114636092</v>
      </c>
      <c r="P3307" s="23">
        <f t="shared" si="724"/>
        <v>0.69798749324673792</v>
      </c>
      <c r="Q3307" t="s">
        <v>126</v>
      </c>
      <c r="R3307" t="s">
        <v>531</v>
      </c>
      <c r="S3307" t="s">
        <v>142</v>
      </c>
      <c r="T3307" s="75" t="s">
        <v>155</v>
      </c>
      <c r="U3307" s="75" t="s">
        <v>161</v>
      </c>
      <c r="V3307" s="119" t="s">
        <v>648</v>
      </c>
      <c r="W3307" s="138" t="s">
        <v>170</v>
      </c>
      <c r="X3307">
        <v>2</v>
      </c>
      <c r="Y3307" s="23" t="str">
        <f t="shared" si="730"/>
        <v>N</v>
      </c>
      <c r="Z3307" s="23">
        <v>100</v>
      </c>
      <c r="AA3307" s="23">
        <f t="shared" si="716"/>
        <v>0</v>
      </c>
      <c r="AB3307" s="23">
        <f t="shared" si="717"/>
        <v>-100</v>
      </c>
      <c r="AC3307" s="23">
        <f t="shared" si="718"/>
        <v>0</v>
      </c>
      <c r="AD3307" s="23">
        <f t="shared" si="719"/>
        <v>-100</v>
      </c>
      <c r="AE3307" s="23">
        <f t="shared" si="720"/>
        <v>0</v>
      </c>
      <c r="AF3307" s="23">
        <f t="shared" si="721"/>
        <v>-100</v>
      </c>
    </row>
    <row r="3308" spans="1:32" x14ac:dyDescent="0.25">
      <c r="A3308" s="6">
        <v>0.20872432366888674</v>
      </c>
      <c r="B3308" s="6">
        <v>0.79123300492989079</v>
      </c>
      <c r="C3308" s="21">
        <f t="shared" si="722"/>
        <v>4.7910084575785543</v>
      </c>
      <c r="D3308" s="22">
        <f t="shared" si="722"/>
        <v>1.2638502107082952</v>
      </c>
      <c r="E3308" s="132">
        <v>3.5577975284917462E-2</v>
      </c>
      <c r="F3308" s="7">
        <f t="shared" si="725"/>
        <v>1.0355779752849175</v>
      </c>
      <c r="G3308" s="7">
        <f t="shared" si="726"/>
        <v>4.6264101515488578</v>
      </c>
      <c r="H3308" s="7">
        <f t="shared" si="727"/>
        <v>1.2204297898094767</v>
      </c>
      <c r="I3308">
        <v>1.81</v>
      </c>
      <c r="J3308">
        <v>2.0699999999999998</v>
      </c>
      <c r="K3308" s="7">
        <f t="shared" si="728"/>
        <v>1.8743961352657006</v>
      </c>
      <c r="L3308" s="7">
        <f t="shared" si="729"/>
        <v>2.1436464088397789</v>
      </c>
      <c r="M3308" s="24">
        <f t="shared" si="723"/>
        <v>0.53350515463917525</v>
      </c>
      <c r="N3308" s="24">
        <f t="shared" si="723"/>
        <v>0.46649484536082475</v>
      </c>
      <c r="O3308" s="23">
        <f t="shared" si="724"/>
        <v>0.39123206562090851</v>
      </c>
      <c r="P3308" s="23">
        <f t="shared" si="724"/>
        <v>1.6961237895734673</v>
      </c>
      <c r="Q3308" t="s">
        <v>60</v>
      </c>
      <c r="R3308" t="s">
        <v>131</v>
      </c>
      <c r="S3308" t="s">
        <v>143</v>
      </c>
      <c r="T3308" s="75" t="s">
        <v>151</v>
      </c>
      <c r="U3308" s="75" t="s">
        <v>166</v>
      </c>
      <c r="V3308" s="119" t="s">
        <v>648</v>
      </c>
      <c r="W3308" s="138" t="s">
        <v>163</v>
      </c>
      <c r="X3308">
        <v>3</v>
      </c>
      <c r="Y3308" s="23" t="str">
        <f t="shared" si="730"/>
        <v>Y</v>
      </c>
      <c r="Z3308" s="23">
        <v>100</v>
      </c>
      <c r="AA3308" s="23">
        <f t="shared" si="716"/>
        <v>0</v>
      </c>
      <c r="AB3308" s="23">
        <f t="shared" si="717"/>
        <v>-100</v>
      </c>
      <c r="AC3308" s="23">
        <f t="shared" si="718"/>
        <v>0</v>
      </c>
      <c r="AD3308" s="23">
        <f t="shared" si="719"/>
        <v>-100</v>
      </c>
      <c r="AE3308" s="23">
        <f t="shared" si="720"/>
        <v>0</v>
      </c>
      <c r="AF3308" s="23">
        <f t="shared" si="721"/>
        <v>-100</v>
      </c>
    </row>
    <row r="3309" spans="1:32" x14ac:dyDescent="0.25">
      <c r="A3309" s="6">
        <v>0.14303194327787114</v>
      </c>
      <c r="B3309" s="6">
        <v>0.85695225780178663</v>
      </c>
      <c r="C3309" s="21">
        <f t="shared" si="722"/>
        <v>6.9914452470052728</v>
      </c>
      <c r="D3309" s="22">
        <f t="shared" si="722"/>
        <v>1.1669261512480902</v>
      </c>
      <c r="E3309" s="132">
        <v>3.5310071454649705E-2</v>
      </c>
      <c r="F3309" s="7">
        <f t="shared" si="725"/>
        <v>1.0353100714546497</v>
      </c>
      <c r="G3309" s="7">
        <f t="shared" si="726"/>
        <v>6.7529964594877638</v>
      </c>
      <c r="H3309" s="7">
        <f t="shared" si="727"/>
        <v>1.1271272089611906</v>
      </c>
      <c r="I3309">
        <v>2.31</v>
      </c>
      <c r="J3309">
        <v>1.66</v>
      </c>
      <c r="K3309" s="7">
        <f t="shared" si="728"/>
        <v>2.3915662650602409</v>
      </c>
      <c r="L3309" s="7">
        <f t="shared" si="729"/>
        <v>1.7186147186147185</v>
      </c>
      <c r="M3309" s="24">
        <f t="shared" si="723"/>
        <v>0.41813602015113349</v>
      </c>
      <c r="N3309" s="24">
        <f t="shared" si="723"/>
        <v>0.58186397984886651</v>
      </c>
      <c r="O3309" s="23">
        <f t="shared" si="724"/>
        <v>0.34207037036936649</v>
      </c>
      <c r="P3309" s="23">
        <f t="shared" si="724"/>
        <v>1.4727707634082652</v>
      </c>
      <c r="Q3309" t="s">
        <v>132</v>
      </c>
      <c r="R3309" t="s">
        <v>266</v>
      </c>
      <c r="S3309" t="s">
        <v>143</v>
      </c>
      <c r="T3309" s="75" t="s">
        <v>151</v>
      </c>
      <c r="U3309" s="75" t="s">
        <v>166</v>
      </c>
      <c r="V3309" s="119" t="s">
        <v>648</v>
      </c>
      <c r="W3309" s="138" t="s">
        <v>152</v>
      </c>
      <c r="X3309">
        <v>1</v>
      </c>
      <c r="Y3309" s="23" t="str">
        <f t="shared" si="730"/>
        <v>N</v>
      </c>
      <c r="Z3309" s="23">
        <v>100</v>
      </c>
      <c r="AA3309" s="23">
        <f t="shared" si="716"/>
        <v>166</v>
      </c>
      <c r="AB3309" s="23">
        <f t="shared" si="717"/>
        <v>66</v>
      </c>
      <c r="AC3309" s="23">
        <f t="shared" si="718"/>
        <v>0</v>
      </c>
      <c r="AD3309" s="23">
        <f t="shared" si="719"/>
        <v>-100</v>
      </c>
      <c r="AE3309" s="23">
        <f t="shared" si="720"/>
        <v>166</v>
      </c>
      <c r="AF3309" s="23">
        <f t="shared" si="721"/>
        <v>66</v>
      </c>
    </row>
    <row r="3310" spans="1:32" x14ac:dyDescent="0.25">
      <c r="A3310" s="6">
        <v>0.6479808526568176</v>
      </c>
      <c r="B3310" s="6">
        <v>0.33973910086004466</v>
      </c>
      <c r="C3310" s="21">
        <f t="shared" si="722"/>
        <v>1.5432554772256799</v>
      </c>
      <c r="D3310" s="22">
        <f t="shared" si="722"/>
        <v>2.943435116736679</v>
      </c>
      <c r="E3310" s="132">
        <v>3.0312467559431067E-2</v>
      </c>
      <c r="F3310" s="7">
        <f t="shared" si="725"/>
        <v>1.0303124675594311</v>
      </c>
      <c r="G3310" s="7">
        <f t="shared" si="726"/>
        <v>1.4978518903894182</v>
      </c>
      <c r="H3310" s="7">
        <f t="shared" si="727"/>
        <v>2.8568373279117814</v>
      </c>
      <c r="I3310">
        <v>2.2799999999999998</v>
      </c>
      <c r="J3310">
        <v>1.69</v>
      </c>
      <c r="K3310" s="7">
        <f t="shared" si="728"/>
        <v>2.3491124260355027</v>
      </c>
      <c r="L3310" s="7">
        <f t="shared" si="729"/>
        <v>1.7412280701754383</v>
      </c>
      <c r="M3310" s="24">
        <f t="shared" si="723"/>
        <v>0.42569269521410585</v>
      </c>
      <c r="N3310" s="24">
        <f t="shared" si="723"/>
        <v>0.57430730478589431</v>
      </c>
      <c r="O3310" s="23">
        <f t="shared" si="724"/>
        <v>1.5221798728092102</v>
      </c>
      <c r="P3310" s="23">
        <f t="shared" si="724"/>
        <v>0.59156325895367423</v>
      </c>
      <c r="Q3310" t="s">
        <v>350</v>
      </c>
      <c r="R3310" t="s">
        <v>378</v>
      </c>
      <c r="S3310" t="s">
        <v>146</v>
      </c>
      <c r="T3310" s="75" t="s">
        <v>162</v>
      </c>
      <c r="U3310" s="75" t="s">
        <v>160</v>
      </c>
      <c r="V3310" s="119" t="s">
        <v>648</v>
      </c>
      <c r="W3310" s="138" t="s">
        <v>154</v>
      </c>
      <c r="X3310">
        <v>1</v>
      </c>
      <c r="Y3310" s="23" t="str">
        <f t="shared" si="730"/>
        <v>N</v>
      </c>
      <c r="Z3310" s="23">
        <v>100</v>
      </c>
      <c r="AA3310" s="23">
        <f t="shared" si="716"/>
        <v>0</v>
      </c>
      <c r="AB3310" s="23">
        <f t="shared" si="717"/>
        <v>-100</v>
      </c>
      <c r="AC3310" s="23">
        <f t="shared" si="718"/>
        <v>0</v>
      </c>
      <c r="AD3310" s="23">
        <f t="shared" si="719"/>
        <v>-100</v>
      </c>
      <c r="AE3310" s="23">
        <f t="shared" si="720"/>
        <v>0</v>
      </c>
      <c r="AF3310" s="23">
        <f t="shared" si="721"/>
        <v>-100</v>
      </c>
    </row>
    <row r="3311" spans="1:32" x14ac:dyDescent="0.25">
      <c r="A3311" s="6">
        <v>0.27929451317495602</v>
      </c>
      <c r="B3311" s="6">
        <v>0.72036383396444648</v>
      </c>
      <c r="C3311" s="21">
        <f t="shared" si="722"/>
        <v>3.5804498578659105</v>
      </c>
      <c r="D3311" s="22">
        <f t="shared" si="722"/>
        <v>1.3881874031579367</v>
      </c>
      <c r="E3311" s="132">
        <v>2.81266064478225E-2</v>
      </c>
      <c r="F3311" s="7">
        <f t="shared" si="725"/>
        <v>1.0281266064478225</v>
      </c>
      <c r="G3311" s="7">
        <f t="shared" si="726"/>
        <v>3.4824989796114361</v>
      </c>
      <c r="H3311" s="7">
        <f t="shared" si="727"/>
        <v>1.3502105620572589</v>
      </c>
      <c r="I3311">
        <v>2.67</v>
      </c>
      <c r="J3311">
        <v>1.53</v>
      </c>
      <c r="K3311" s="7">
        <f t="shared" si="728"/>
        <v>2.7450980392156858</v>
      </c>
      <c r="L3311" s="7">
        <f t="shared" si="729"/>
        <v>1.5730337078651684</v>
      </c>
      <c r="M3311" s="24">
        <f t="shared" si="723"/>
        <v>0.36428571428571432</v>
      </c>
      <c r="N3311" s="24">
        <f t="shared" si="723"/>
        <v>0.63571428571428579</v>
      </c>
      <c r="O3311" s="23">
        <f t="shared" si="724"/>
        <v>0.76669082048027137</v>
      </c>
      <c r="P3311" s="23">
        <f t="shared" si="724"/>
        <v>1.1331565927530618</v>
      </c>
      <c r="Q3311" t="s">
        <v>65</v>
      </c>
      <c r="R3311" t="s">
        <v>116</v>
      </c>
      <c r="S3311" t="s">
        <v>146</v>
      </c>
      <c r="T3311" s="75" t="s">
        <v>151</v>
      </c>
      <c r="U3311" s="75" t="s">
        <v>166</v>
      </c>
      <c r="V3311" s="119" t="s">
        <v>648</v>
      </c>
      <c r="W3311" s="138" t="s">
        <v>165</v>
      </c>
      <c r="X3311">
        <v>4</v>
      </c>
      <c r="Y3311" s="23" t="str">
        <f t="shared" si="730"/>
        <v>Y</v>
      </c>
      <c r="Z3311" s="23">
        <v>100</v>
      </c>
      <c r="AA3311" s="23">
        <f t="shared" si="716"/>
        <v>0</v>
      </c>
      <c r="AB3311" s="23">
        <f t="shared" si="717"/>
        <v>-100</v>
      </c>
      <c r="AC3311" s="23">
        <f t="shared" si="718"/>
        <v>0</v>
      </c>
      <c r="AD3311" s="23">
        <f t="shared" si="719"/>
        <v>-100</v>
      </c>
      <c r="AE3311" s="23">
        <f t="shared" si="720"/>
        <v>0</v>
      </c>
      <c r="AF3311" s="23">
        <f t="shared" si="721"/>
        <v>-100</v>
      </c>
    </row>
    <row r="3312" spans="1:32" x14ac:dyDescent="0.25">
      <c r="A3312" s="6">
        <v>0.17702858438542221</v>
      </c>
      <c r="B3312" s="6">
        <v>0.82294981940724321</v>
      </c>
      <c r="C3312" s="21">
        <f t="shared" si="722"/>
        <v>5.6488052676443763</v>
      </c>
      <c r="D3312" s="22">
        <f t="shared" si="722"/>
        <v>1.2151409191878588</v>
      </c>
      <c r="E3312" s="132">
        <v>2.876392847888054E-2</v>
      </c>
      <c r="F3312" s="7">
        <f t="shared" si="725"/>
        <v>1.0287639284788805</v>
      </c>
      <c r="G3312" s="7">
        <f t="shared" si="726"/>
        <v>5.4908663798084758</v>
      </c>
      <c r="H3312" s="7">
        <f t="shared" si="727"/>
        <v>1.1811659463843696</v>
      </c>
      <c r="I3312">
        <v>2.27</v>
      </c>
      <c r="J3312">
        <v>1.7</v>
      </c>
      <c r="K3312" s="7">
        <f t="shared" si="728"/>
        <v>2.335294117647059</v>
      </c>
      <c r="L3312" s="7">
        <f t="shared" si="729"/>
        <v>1.748898678414097</v>
      </c>
      <c r="M3312" s="24">
        <f t="shared" si="723"/>
        <v>0.4282115869017632</v>
      </c>
      <c r="N3312" s="24">
        <f t="shared" si="723"/>
        <v>0.5717884130982368</v>
      </c>
      <c r="O3312" s="23">
        <f t="shared" si="724"/>
        <v>0.41341381177066244</v>
      </c>
      <c r="P3312" s="23">
        <f t="shared" si="724"/>
        <v>1.4392558515624474</v>
      </c>
      <c r="Q3312" t="s">
        <v>68</v>
      </c>
      <c r="R3312" t="s">
        <v>70</v>
      </c>
      <c r="S3312" t="s">
        <v>146</v>
      </c>
      <c r="T3312" s="75" t="s">
        <v>151</v>
      </c>
      <c r="U3312" s="75" t="s">
        <v>166</v>
      </c>
      <c r="V3312" s="119" t="s">
        <v>648</v>
      </c>
      <c r="W3312" s="138" t="s">
        <v>149</v>
      </c>
      <c r="X3312">
        <v>0</v>
      </c>
      <c r="Y3312" s="23" t="str">
        <f t="shared" si="730"/>
        <v>N</v>
      </c>
      <c r="Z3312" s="23">
        <v>100</v>
      </c>
      <c r="AA3312" s="23">
        <f t="shared" si="716"/>
        <v>170</v>
      </c>
      <c r="AB3312" s="23">
        <f t="shared" si="717"/>
        <v>70</v>
      </c>
      <c r="AC3312" s="23">
        <f t="shared" si="718"/>
        <v>0</v>
      </c>
      <c r="AD3312" s="23">
        <f t="shared" si="719"/>
        <v>-100</v>
      </c>
      <c r="AE3312" s="23">
        <f t="shared" si="720"/>
        <v>170</v>
      </c>
      <c r="AF3312" s="23">
        <f t="shared" si="721"/>
        <v>70</v>
      </c>
    </row>
    <row r="3313" spans="1:32" x14ac:dyDescent="0.25">
      <c r="A3313" s="6">
        <v>0.24572790730135588</v>
      </c>
      <c r="B3313" s="6">
        <v>0.75410525485120983</v>
      </c>
      <c r="C3313" s="21">
        <f t="shared" si="722"/>
        <v>4.0695418399246757</v>
      </c>
      <c r="D3313" s="22">
        <f t="shared" si="722"/>
        <v>1.3260748331442231</v>
      </c>
      <c r="E3313" s="132">
        <v>2.6914031878756184E-2</v>
      </c>
      <c r="F3313" s="7">
        <f t="shared" si="725"/>
        <v>1.0269140318787562</v>
      </c>
      <c r="G3313" s="7">
        <f t="shared" si="726"/>
        <v>3.9628846364864465</v>
      </c>
      <c r="H3313" s="7">
        <f t="shared" si="727"/>
        <v>1.291320200112708</v>
      </c>
      <c r="I3313">
        <v>2.15</v>
      </c>
      <c r="J3313">
        <v>1.78</v>
      </c>
      <c r="K3313" s="7">
        <f t="shared" si="728"/>
        <v>2.2078651685393256</v>
      </c>
      <c r="L3313" s="7">
        <f t="shared" si="729"/>
        <v>1.827906976744186</v>
      </c>
      <c r="M3313" s="24">
        <f t="shared" si="723"/>
        <v>0.45292620865139954</v>
      </c>
      <c r="N3313" s="24">
        <f t="shared" si="723"/>
        <v>0.54707379134860057</v>
      </c>
      <c r="O3313" s="23">
        <f t="shared" si="724"/>
        <v>0.54253408746872389</v>
      </c>
      <c r="P3313" s="23">
        <f t="shared" si="724"/>
        <v>1.3784342565419789</v>
      </c>
      <c r="Q3313" t="s">
        <v>112</v>
      </c>
      <c r="R3313" t="s">
        <v>67</v>
      </c>
      <c r="S3313" t="s">
        <v>146</v>
      </c>
      <c r="T3313" s="75" t="s">
        <v>151</v>
      </c>
      <c r="U3313" s="75" t="s">
        <v>166</v>
      </c>
      <c r="V3313" s="119" t="s">
        <v>648</v>
      </c>
      <c r="W3313" s="138" t="s">
        <v>155</v>
      </c>
      <c r="X3313">
        <v>3</v>
      </c>
      <c r="Y3313" s="23" t="str">
        <f t="shared" si="730"/>
        <v>Y</v>
      </c>
      <c r="Z3313" s="23">
        <v>100</v>
      </c>
      <c r="AA3313" s="23">
        <f t="shared" si="716"/>
        <v>0</v>
      </c>
      <c r="AB3313" s="23">
        <f t="shared" si="717"/>
        <v>-100</v>
      </c>
      <c r="AC3313" s="23">
        <f t="shared" si="718"/>
        <v>0</v>
      </c>
      <c r="AD3313" s="23">
        <f t="shared" si="719"/>
        <v>-100</v>
      </c>
      <c r="AE3313" s="23">
        <f t="shared" si="720"/>
        <v>0</v>
      </c>
      <c r="AF3313" s="23">
        <f t="shared" si="721"/>
        <v>-100</v>
      </c>
    </row>
    <row r="3314" spans="1:32" x14ac:dyDescent="0.25">
      <c r="A3314" s="6">
        <v>0.44403206665930645</v>
      </c>
      <c r="B3314" s="6">
        <v>0.5550104597090203</v>
      </c>
      <c r="C3314" s="21">
        <f t="shared" si="722"/>
        <v>2.2520896013739304</v>
      </c>
      <c r="D3314" s="22">
        <f t="shared" si="722"/>
        <v>1.8017678451038164</v>
      </c>
      <c r="E3314" s="132">
        <v>4.4204664114166459E-2</v>
      </c>
      <c r="F3314" s="7">
        <f t="shared" si="725"/>
        <v>1.0442046641141665</v>
      </c>
      <c r="G3314" s="7">
        <f t="shared" si="726"/>
        <v>2.1567511415824341</v>
      </c>
      <c r="H3314" s="7">
        <f t="shared" si="727"/>
        <v>1.7254930063277547</v>
      </c>
      <c r="I3314">
        <v>2.21</v>
      </c>
      <c r="J3314">
        <v>1.69</v>
      </c>
      <c r="K3314" s="7">
        <f t="shared" si="728"/>
        <v>2.3076923076923079</v>
      </c>
      <c r="L3314" s="7">
        <f t="shared" si="729"/>
        <v>1.7647058823529413</v>
      </c>
      <c r="M3314" s="24">
        <f t="shared" si="723"/>
        <v>0.43333333333333329</v>
      </c>
      <c r="N3314" s="24">
        <f t="shared" si="723"/>
        <v>0.56666666666666665</v>
      </c>
      <c r="O3314" s="23">
        <f t="shared" si="724"/>
        <v>1.0246893845983995</v>
      </c>
      <c r="P3314" s="23">
        <f t="shared" si="724"/>
        <v>0.9794302230159182</v>
      </c>
      <c r="Q3314" t="s">
        <v>381</v>
      </c>
      <c r="R3314" t="s">
        <v>352</v>
      </c>
      <c r="S3314" t="s">
        <v>349</v>
      </c>
      <c r="T3314" s="75" t="s">
        <v>151</v>
      </c>
      <c r="U3314" s="75" t="s">
        <v>166</v>
      </c>
      <c r="V3314" s="119" t="s">
        <v>648</v>
      </c>
      <c r="W3314" s="138" t="s">
        <v>162</v>
      </c>
      <c r="X3314">
        <v>3</v>
      </c>
      <c r="Y3314" s="23" t="str">
        <f t="shared" si="730"/>
        <v>Y</v>
      </c>
      <c r="Z3314" s="23">
        <v>100</v>
      </c>
      <c r="AA3314" s="23">
        <f t="shared" si="716"/>
        <v>221</v>
      </c>
      <c r="AB3314" s="23">
        <f t="shared" si="717"/>
        <v>121</v>
      </c>
      <c r="AC3314" s="23">
        <f t="shared" si="718"/>
        <v>0</v>
      </c>
      <c r="AD3314" s="23">
        <f t="shared" si="719"/>
        <v>-100</v>
      </c>
      <c r="AE3314" s="23">
        <f t="shared" si="720"/>
        <v>0</v>
      </c>
      <c r="AF3314" s="23">
        <f t="shared" si="721"/>
        <v>-100</v>
      </c>
    </row>
    <row r="3315" spans="1:32" x14ac:dyDescent="0.25">
      <c r="A3315" s="6">
        <v>0.23960717241826679</v>
      </c>
      <c r="B3315" s="6">
        <v>0.75995058664789683</v>
      </c>
      <c r="C3315" s="21">
        <f t="shared" si="722"/>
        <v>4.1734977709864394</v>
      </c>
      <c r="D3315" s="22">
        <f t="shared" si="722"/>
        <v>1.3158750286790999</v>
      </c>
      <c r="E3315" s="132">
        <v>4.2681481871560623E-2</v>
      </c>
      <c r="F3315" s="7">
        <f t="shared" si="725"/>
        <v>1.0426814818715606</v>
      </c>
      <c r="G3315" s="7">
        <f t="shared" si="726"/>
        <v>4.0026583799064133</v>
      </c>
      <c r="H3315" s="7">
        <f t="shared" si="727"/>
        <v>1.2620105483384731</v>
      </c>
      <c r="I3315">
        <v>2.33</v>
      </c>
      <c r="J3315">
        <v>1.63</v>
      </c>
      <c r="K3315" s="7">
        <f t="shared" si="728"/>
        <v>2.4294478527607364</v>
      </c>
      <c r="L3315" s="7">
        <f t="shared" si="729"/>
        <v>1.6995708154506437</v>
      </c>
      <c r="M3315" s="24">
        <f t="shared" si="723"/>
        <v>0.4116161616161616</v>
      </c>
      <c r="N3315" s="24">
        <f t="shared" si="723"/>
        <v>0.58838383838383845</v>
      </c>
      <c r="O3315" s="23">
        <f t="shared" si="724"/>
        <v>0.58211313053762992</v>
      </c>
      <c r="P3315" s="23">
        <f t="shared" si="724"/>
        <v>1.2915898382513609</v>
      </c>
      <c r="Q3315" t="s">
        <v>379</v>
      </c>
      <c r="R3315" t="s">
        <v>543</v>
      </c>
      <c r="S3315" t="s">
        <v>349</v>
      </c>
      <c r="T3315" s="75" t="s">
        <v>154</v>
      </c>
      <c r="U3315" s="75" t="s">
        <v>160</v>
      </c>
      <c r="V3315" s="119" t="s">
        <v>648</v>
      </c>
      <c r="W3315" s="138" t="s">
        <v>155</v>
      </c>
      <c r="X3315">
        <v>3</v>
      </c>
      <c r="Y3315" s="23" t="str">
        <f t="shared" si="730"/>
        <v>Y</v>
      </c>
      <c r="Z3315" s="23">
        <v>100</v>
      </c>
      <c r="AA3315" s="23">
        <f t="shared" si="716"/>
        <v>0</v>
      </c>
      <c r="AB3315" s="23">
        <f t="shared" si="717"/>
        <v>-100</v>
      </c>
      <c r="AC3315" s="23">
        <f t="shared" si="718"/>
        <v>0</v>
      </c>
      <c r="AD3315" s="23">
        <f t="shared" si="719"/>
        <v>-100</v>
      </c>
      <c r="AE3315" s="23">
        <f t="shared" si="720"/>
        <v>0</v>
      </c>
      <c r="AF3315" s="23">
        <f t="shared" si="721"/>
        <v>-100</v>
      </c>
    </row>
    <row r="3316" spans="1:32" x14ac:dyDescent="0.25">
      <c r="A3316" s="6">
        <v>0.26362204406595557</v>
      </c>
      <c r="B3316" s="6">
        <v>0.73621210911418966</v>
      </c>
      <c r="C3316" s="21">
        <f t="shared" si="722"/>
        <v>3.7933094842015946</v>
      </c>
      <c r="D3316" s="22">
        <f t="shared" si="722"/>
        <v>1.358304200134931</v>
      </c>
      <c r="E3316" s="132">
        <v>4.5491636066911534E-2</v>
      </c>
      <c r="F3316" s="7">
        <f t="shared" si="725"/>
        <v>1.0454916360669115</v>
      </c>
      <c r="G3316" s="7">
        <f t="shared" si="726"/>
        <v>3.6282542617670663</v>
      </c>
      <c r="H3316" s="7">
        <f t="shared" si="727"/>
        <v>1.299201402743694</v>
      </c>
      <c r="I3316">
        <v>2.58</v>
      </c>
      <c r="J3316">
        <v>1.52</v>
      </c>
      <c r="K3316" s="7">
        <f t="shared" si="728"/>
        <v>2.6973684210526319</v>
      </c>
      <c r="L3316" s="7">
        <f t="shared" si="729"/>
        <v>1.5891472868217056</v>
      </c>
      <c r="M3316" s="24">
        <f t="shared" si="723"/>
        <v>0.37073170731707311</v>
      </c>
      <c r="N3316" s="24">
        <f t="shared" si="723"/>
        <v>0.62926829268292672</v>
      </c>
      <c r="O3316" s="23">
        <f t="shared" si="724"/>
        <v>0.71108577675685392</v>
      </c>
      <c r="P3316" s="23">
        <f t="shared" si="724"/>
        <v>1.1699494757241</v>
      </c>
      <c r="Q3316" t="s">
        <v>389</v>
      </c>
      <c r="R3316" t="s">
        <v>536</v>
      </c>
      <c r="S3316" t="s">
        <v>349</v>
      </c>
      <c r="T3316" s="75" t="s">
        <v>151</v>
      </c>
      <c r="U3316" s="75" t="s">
        <v>166</v>
      </c>
      <c r="V3316" s="119" t="s">
        <v>648</v>
      </c>
      <c r="W3316" s="138" t="s">
        <v>149</v>
      </c>
      <c r="X3316">
        <v>0</v>
      </c>
      <c r="Y3316" s="23" t="str">
        <f t="shared" si="730"/>
        <v>N</v>
      </c>
      <c r="Z3316" s="23">
        <v>100</v>
      </c>
      <c r="AA3316" s="23">
        <f t="shared" si="716"/>
        <v>152</v>
      </c>
      <c r="AB3316" s="23">
        <f t="shared" si="717"/>
        <v>52</v>
      </c>
      <c r="AC3316" s="23">
        <f t="shared" si="718"/>
        <v>0</v>
      </c>
      <c r="AD3316" s="23">
        <f t="shared" si="719"/>
        <v>-100</v>
      </c>
      <c r="AE3316" s="23">
        <f t="shared" si="720"/>
        <v>152</v>
      </c>
      <c r="AF3316" s="23">
        <f t="shared" si="721"/>
        <v>52</v>
      </c>
    </row>
    <row r="3317" spans="1:32" x14ac:dyDescent="0.25">
      <c r="A3317" s="6">
        <v>0.29131887753378044</v>
      </c>
      <c r="B3317" s="6">
        <v>0.7076973995553838</v>
      </c>
      <c r="C3317" s="21">
        <f t="shared" si="722"/>
        <v>3.4326646061034718</v>
      </c>
      <c r="D3317" s="22">
        <f t="shared" si="722"/>
        <v>1.4130333114524054</v>
      </c>
      <c r="E3317" s="132">
        <v>4.1800974754377274E-2</v>
      </c>
      <c r="F3317" s="7">
        <f t="shared" si="725"/>
        <v>1.0418009747543773</v>
      </c>
      <c r="G3317" s="7">
        <f t="shared" si="726"/>
        <v>3.2949331871308551</v>
      </c>
      <c r="H3317" s="7">
        <f t="shared" si="727"/>
        <v>1.3563370986339811</v>
      </c>
      <c r="I3317">
        <v>2.4700000000000002</v>
      </c>
      <c r="J3317">
        <v>1.57</v>
      </c>
      <c r="K3317" s="7">
        <f t="shared" si="728"/>
        <v>2.573248407643312</v>
      </c>
      <c r="L3317" s="7">
        <f t="shared" si="729"/>
        <v>1.6356275303643724</v>
      </c>
      <c r="M3317" s="24">
        <f t="shared" si="723"/>
        <v>0.38861386138613863</v>
      </c>
      <c r="N3317" s="24">
        <f t="shared" si="723"/>
        <v>0.61138613861386137</v>
      </c>
      <c r="O3317" s="23">
        <f t="shared" si="724"/>
        <v>0.74963583773023756</v>
      </c>
      <c r="P3317" s="23">
        <f t="shared" si="724"/>
        <v>1.1575293498800607</v>
      </c>
      <c r="Q3317" t="s">
        <v>382</v>
      </c>
      <c r="R3317" t="s">
        <v>351</v>
      </c>
      <c r="S3317" t="s">
        <v>349</v>
      </c>
      <c r="T3317" s="75" t="s">
        <v>170</v>
      </c>
      <c r="U3317" s="75" t="s">
        <v>160</v>
      </c>
      <c r="V3317" s="119" t="s">
        <v>648</v>
      </c>
      <c r="W3317" s="138" t="s">
        <v>165</v>
      </c>
      <c r="X3317">
        <v>4</v>
      </c>
      <c r="Y3317" s="23" t="str">
        <f t="shared" si="730"/>
        <v>Y</v>
      </c>
      <c r="Z3317" s="23">
        <v>100</v>
      </c>
      <c r="AA3317" s="23">
        <f t="shared" si="716"/>
        <v>0</v>
      </c>
      <c r="AB3317" s="23">
        <f t="shared" si="717"/>
        <v>-100</v>
      </c>
      <c r="AC3317" s="23">
        <f t="shared" si="718"/>
        <v>0</v>
      </c>
      <c r="AD3317" s="23">
        <f t="shared" si="719"/>
        <v>-100</v>
      </c>
      <c r="AE3317" s="23">
        <f t="shared" si="720"/>
        <v>0</v>
      </c>
      <c r="AF3317" s="23">
        <f t="shared" si="721"/>
        <v>-100</v>
      </c>
    </row>
    <row r="3318" spans="1:32" x14ac:dyDescent="0.25">
      <c r="A3318" s="6">
        <v>7.7024783133613425E-2</v>
      </c>
      <c r="B3318" s="6">
        <v>0.92295764950790027</v>
      </c>
      <c r="C3318" s="21">
        <f t="shared" si="722"/>
        <v>12.982834346515705</v>
      </c>
      <c r="D3318" s="22">
        <f t="shared" si="722"/>
        <v>1.0834733322088796</v>
      </c>
      <c r="E3318" s="132">
        <v>4.2606516290726759E-2</v>
      </c>
      <c r="F3318" s="7">
        <f t="shared" si="725"/>
        <v>1.0426065162907268</v>
      </c>
      <c r="G3318" s="7">
        <f t="shared" si="726"/>
        <v>12.452285827547517</v>
      </c>
      <c r="H3318" s="7">
        <f t="shared" si="727"/>
        <v>1.0391967777676514</v>
      </c>
      <c r="I3318">
        <v>2.66</v>
      </c>
      <c r="J3318">
        <v>1.5</v>
      </c>
      <c r="K3318" s="7">
        <f t="shared" si="728"/>
        <v>2.7733333333333334</v>
      </c>
      <c r="L3318" s="7">
        <f t="shared" si="729"/>
        <v>1.5639097744360901</v>
      </c>
      <c r="M3318" s="24">
        <f t="shared" si="723"/>
        <v>0.36057692307692307</v>
      </c>
      <c r="N3318" s="24">
        <f t="shared" si="723"/>
        <v>0.63942307692307698</v>
      </c>
      <c r="O3318" s="23">
        <f t="shared" si="724"/>
        <v>0.21361539855722123</v>
      </c>
      <c r="P3318" s="23">
        <f t="shared" si="724"/>
        <v>1.4434224894559644</v>
      </c>
      <c r="Q3318" t="s">
        <v>542</v>
      </c>
      <c r="R3318" t="s">
        <v>547</v>
      </c>
      <c r="S3318" t="s">
        <v>349</v>
      </c>
      <c r="T3318" s="75" t="s">
        <v>154</v>
      </c>
      <c r="U3318" s="75" t="s">
        <v>160</v>
      </c>
      <c r="V3318" s="119" t="s">
        <v>648</v>
      </c>
      <c r="W3318" s="138" t="s">
        <v>152</v>
      </c>
      <c r="X3318">
        <v>1</v>
      </c>
      <c r="Y3318" s="23" t="str">
        <f t="shared" si="730"/>
        <v>N</v>
      </c>
      <c r="Z3318" s="23">
        <v>100</v>
      </c>
      <c r="AA3318" s="23">
        <f t="shared" si="716"/>
        <v>150</v>
      </c>
      <c r="AB3318" s="23">
        <f t="shared" si="717"/>
        <v>50</v>
      </c>
      <c r="AC3318" s="23">
        <f t="shared" si="718"/>
        <v>0</v>
      </c>
      <c r="AD3318" s="23">
        <f t="shared" si="719"/>
        <v>-100</v>
      </c>
      <c r="AE3318" s="23">
        <f t="shared" si="720"/>
        <v>150</v>
      </c>
      <c r="AF3318" s="23">
        <f t="shared" si="721"/>
        <v>50</v>
      </c>
    </row>
    <row r="3319" spans="1:32" x14ac:dyDescent="0.25">
      <c r="A3319" s="6">
        <v>0.66116349705190702</v>
      </c>
      <c r="B3319" s="6">
        <v>0.32598302654536088</v>
      </c>
      <c r="C3319" s="21">
        <f t="shared" si="722"/>
        <v>1.5124851938422901</v>
      </c>
      <c r="D3319" s="22">
        <f t="shared" si="722"/>
        <v>3.0676443819716761</v>
      </c>
      <c r="E3319" s="132">
        <v>4.4434026149919204E-2</v>
      </c>
      <c r="F3319" s="7">
        <f t="shared" si="725"/>
        <v>1.0444340261499192</v>
      </c>
      <c r="G3319" s="7">
        <f t="shared" si="726"/>
        <v>1.4481385668922915</v>
      </c>
      <c r="H3319" s="7">
        <f t="shared" si="727"/>
        <v>2.9371356209830557</v>
      </c>
      <c r="I3319">
        <v>2.4300000000000002</v>
      </c>
      <c r="J3319">
        <v>1.58</v>
      </c>
      <c r="K3319" s="7">
        <f t="shared" si="728"/>
        <v>2.537974683544304</v>
      </c>
      <c r="L3319" s="7">
        <f t="shared" si="729"/>
        <v>1.6502057613168724</v>
      </c>
      <c r="M3319" s="24">
        <f t="shared" si="723"/>
        <v>0.3940149625935162</v>
      </c>
      <c r="N3319" s="24">
        <f t="shared" si="723"/>
        <v>0.6059850374064838</v>
      </c>
      <c r="O3319" s="23">
        <f t="shared" si="724"/>
        <v>1.6780162172013591</v>
      </c>
      <c r="P3319" s="23">
        <f t="shared" si="724"/>
        <v>0.53793906849666551</v>
      </c>
      <c r="Q3319" t="s">
        <v>377</v>
      </c>
      <c r="R3319" t="s">
        <v>390</v>
      </c>
      <c r="S3319" t="s">
        <v>349</v>
      </c>
      <c r="T3319" s="75" t="s">
        <v>162</v>
      </c>
      <c r="U3319" s="75" t="s">
        <v>160</v>
      </c>
      <c r="V3319" s="119" t="s">
        <v>648</v>
      </c>
      <c r="W3319" s="138" t="s">
        <v>154</v>
      </c>
      <c r="X3319">
        <v>1</v>
      </c>
      <c r="Y3319" s="23" t="str">
        <f t="shared" si="730"/>
        <v>N</v>
      </c>
      <c r="Z3319" s="23">
        <v>100</v>
      </c>
      <c r="AA3319" s="23">
        <f t="shared" si="716"/>
        <v>0</v>
      </c>
      <c r="AB3319" s="23">
        <f t="shared" si="717"/>
        <v>-100</v>
      </c>
      <c r="AC3319" s="23">
        <f t="shared" si="718"/>
        <v>0</v>
      </c>
      <c r="AD3319" s="23">
        <f t="shared" si="719"/>
        <v>-100</v>
      </c>
      <c r="AE3319" s="23">
        <f t="shared" si="720"/>
        <v>0</v>
      </c>
      <c r="AF3319" s="23">
        <f t="shared" si="721"/>
        <v>-100</v>
      </c>
    </row>
    <row r="3320" spans="1:32" x14ac:dyDescent="0.25">
      <c r="A3320" s="6">
        <v>0.4383573306617744</v>
      </c>
      <c r="B3320" s="6">
        <v>0.55900615001730247</v>
      </c>
      <c r="C3320" s="21">
        <f t="shared" si="722"/>
        <v>2.2812439305858789</v>
      </c>
      <c r="D3320" s="22">
        <f t="shared" si="722"/>
        <v>1.788889084617491</v>
      </c>
      <c r="E3320" s="132">
        <v>2.891515407344869E-2</v>
      </c>
      <c r="F3320" s="7">
        <f t="shared" si="725"/>
        <v>1.0289151540734487</v>
      </c>
      <c r="G3320" s="7">
        <f t="shared" si="726"/>
        <v>2.217135126793004</v>
      </c>
      <c r="H3320" s="7">
        <f t="shared" si="727"/>
        <v>1.7386167144446507</v>
      </c>
      <c r="I3320">
        <v>2.06</v>
      </c>
      <c r="J3320">
        <v>1.84</v>
      </c>
      <c r="K3320" s="7">
        <f t="shared" si="728"/>
        <v>2.1195652173913042</v>
      </c>
      <c r="L3320" s="7">
        <f t="shared" si="729"/>
        <v>1.8932038834951457</v>
      </c>
      <c r="M3320" s="24">
        <f t="shared" si="723"/>
        <v>0.47179487179487184</v>
      </c>
      <c r="N3320" s="24">
        <f t="shared" si="723"/>
        <v>0.52820512820512822</v>
      </c>
      <c r="O3320" s="23">
        <f t="shared" si="724"/>
        <v>0.92912695085919572</v>
      </c>
      <c r="P3320" s="23">
        <f t="shared" si="724"/>
        <v>1.0583126141104271</v>
      </c>
      <c r="Q3320" t="s">
        <v>123</v>
      </c>
      <c r="R3320" t="s">
        <v>122</v>
      </c>
      <c r="S3320" t="s">
        <v>147</v>
      </c>
      <c r="T3320" s="75" t="s">
        <v>162</v>
      </c>
      <c r="U3320" s="75" t="s">
        <v>160</v>
      </c>
      <c r="V3320" s="119" t="s">
        <v>648</v>
      </c>
      <c r="W3320" s="138" t="s">
        <v>170</v>
      </c>
      <c r="X3320">
        <v>2</v>
      </c>
      <c r="Y3320" s="23" t="str">
        <f t="shared" si="730"/>
        <v>N</v>
      </c>
      <c r="Z3320" s="23">
        <v>100</v>
      </c>
      <c r="AA3320" s="23">
        <f t="shared" si="716"/>
        <v>184</v>
      </c>
      <c r="AB3320" s="23">
        <f t="shared" si="717"/>
        <v>84</v>
      </c>
      <c r="AC3320" s="23">
        <f t="shared" si="718"/>
        <v>0</v>
      </c>
      <c r="AD3320" s="23">
        <f t="shared" si="719"/>
        <v>-100</v>
      </c>
      <c r="AE3320" s="23">
        <f t="shared" si="720"/>
        <v>184</v>
      </c>
      <c r="AF3320" s="23">
        <f t="shared" si="721"/>
        <v>84</v>
      </c>
    </row>
    <row r="3321" spans="1:32" x14ac:dyDescent="0.25">
      <c r="A3321" s="6">
        <v>0.10664955878735936</v>
      </c>
      <c r="B3321" s="6">
        <v>0.89333950398649931</v>
      </c>
      <c r="C3321" s="21">
        <f t="shared" si="722"/>
        <v>9.3765038634039328</v>
      </c>
      <c r="D3321" s="22">
        <f t="shared" si="722"/>
        <v>1.119395252910603</v>
      </c>
      <c r="E3321" s="132">
        <v>2.9100529100529293E-2</v>
      </c>
      <c r="F3321" s="7">
        <f t="shared" si="725"/>
        <v>1.0291005291005293</v>
      </c>
      <c r="G3321" s="7">
        <f t="shared" si="726"/>
        <v>9.1113585099400662</v>
      </c>
      <c r="H3321" s="7">
        <f t="shared" si="727"/>
        <v>1.0877414025712284</v>
      </c>
      <c r="I3321">
        <v>2</v>
      </c>
      <c r="J3321">
        <v>1.89</v>
      </c>
      <c r="K3321" s="7">
        <f t="shared" si="728"/>
        <v>2.0582010582010586</v>
      </c>
      <c r="L3321" s="7">
        <f t="shared" si="729"/>
        <v>1.9450000000000003</v>
      </c>
      <c r="M3321" s="24">
        <f t="shared" si="723"/>
        <v>0.48586118251928012</v>
      </c>
      <c r="N3321" s="24">
        <f t="shared" si="723"/>
        <v>0.51413881748071977</v>
      </c>
      <c r="O3321" s="23">
        <f t="shared" si="724"/>
        <v>0.21950623475281908</v>
      </c>
      <c r="P3321" s="23">
        <f t="shared" si="724"/>
        <v>1.7375453352537413</v>
      </c>
      <c r="Q3321" t="s">
        <v>550</v>
      </c>
      <c r="R3321" t="s">
        <v>279</v>
      </c>
      <c r="S3321" t="s">
        <v>147</v>
      </c>
      <c r="T3321" s="75" t="s">
        <v>154</v>
      </c>
      <c r="U3321" s="75" t="s">
        <v>160</v>
      </c>
      <c r="V3321" s="119" t="s">
        <v>648</v>
      </c>
      <c r="W3321" s="138" t="s">
        <v>165</v>
      </c>
      <c r="X3321">
        <v>4</v>
      </c>
      <c r="Y3321" s="23" t="str">
        <f t="shared" si="730"/>
        <v>Y</v>
      </c>
      <c r="Z3321" s="23">
        <v>100</v>
      </c>
      <c r="AA3321" s="23">
        <f t="shared" si="716"/>
        <v>0</v>
      </c>
      <c r="AB3321" s="23">
        <f t="shared" si="717"/>
        <v>-100</v>
      </c>
      <c r="AC3321" s="23">
        <f t="shared" si="718"/>
        <v>0</v>
      </c>
      <c r="AD3321" s="23">
        <f t="shared" si="719"/>
        <v>-100</v>
      </c>
      <c r="AE3321" s="23">
        <f t="shared" si="720"/>
        <v>0</v>
      </c>
      <c r="AF3321" s="23">
        <f t="shared" si="721"/>
        <v>-100</v>
      </c>
    </row>
    <row r="3322" spans="1:32" x14ac:dyDescent="0.25">
      <c r="A3322" s="6">
        <v>0.68706166933298596</v>
      </c>
      <c r="B3322" s="6">
        <v>0.30298670362632918</v>
      </c>
      <c r="C3322" s="21">
        <f t="shared" si="722"/>
        <v>1.4554734234713185</v>
      </c>
      <c r="D3322" s="22">
        <f t="shared" si="722"/>
        <v>3.3004748658320371</v>
      </c>
      <c r="E3322" s="132">
        <v>2.844754653130277E-2</v>
      </c>
      <c r="F3322" s="7">
        <f t="shared" si="725"/>
        <v>1.0284475465313028</v>
      </c>
      <c r="G3322" s="7">
        <f t="shared" si="726"/>
        <v>1.4152140557681017</v>
      </c>
      <c r="H3322" s="7">
        <f t="shared" si="727"/>
        <v>3.2091815250702052</v>
      </c>
      <c r="I3322">
        <v>1.92</v>
      </c>
      <c r="J3322">
        <v>1.97</v>
      </c>
      <c r="K3322" s="7">
        <f t="shared" si="728"/>
        <v>1.9746192893401013</v>
      </c>
      <c r="L3322" s="7">
        <f t="shared" si="729"/>
        <v>2.0260416666666665</v>
      </c>
      <c r="M3322" s="24">
        <f t="shared" si="723"/>
        <v>0.50642673521850901</v>
      </c>
      <c r="N3322" s="24">
        <f t="shared" si="723"/>
        <v>0.49357326478149105</v>
      </c>
      <c r="O3322" s="23">
        <f t="shared" si="724"/>
        <v>1.3566852252311243</v>
      </c>
      <c r="P3322" s="23">
        <f t="shared" si="724"/>
        <v>0.61386368599292729</v>
      </c>
      <c r="Q3322" t="s">
        <v>75</v>
      </c>
      <c r="R3322" t="s">
        <v>133</v>
      </c>
      <c r="S3322" t="s">
        <v>147</v>
      </c>
      <c r="T3322" s="75" t="s">
        <v>162</v>
      </c>
      <c r="U3322" s="75" t="s">
        <v>160</v>
      </c>
      <c r="V3322" s="119" t="s">
        <v>648</v>
      </c>
      <c r="W3322" s="138" t="s">
        <v>163</v>
      </c>
      <c r="X3322">
        <v>3</v>
      </c>
      <c r="Y3322" s="23" t="str">
        <f t="shared" si="730"/>
        <v>Y</v>
      </c>
      <c r="Z3322" s="23">
        <v>100</v>
      </c>
      <c r="AA3322" s="23">
        <f t="shared" si="716"/>
        <v>192</v>
      </c>
      <c r="AB3322" s="23">
        <f t="shared" si="717"/>
        <v>92</v>
      </c>
      <c r="AC3322" s="23">
        <f t="shared" si="718"/>
        <v>192</v>
      </c>
      <c r="AD3322" s="23">
        <f t="shared" si="719"/>
        <v>92</v>
      </c>
      <c r="AE3322" s="23">
        <f t="shared" si="720"/>
        <v>0</v>
      </c>
      <c r="AF3322" s="23">
        <f t="shared" si="721"/>
        <v>-100</v>
      </c>
    </row>
    <row r="3323" spans="1:32" x14ac:dyDescent="0.25">
      <c r="A3323" s="6">
        <v>0.62305804493253369</v>
      </c>
      <c r="B3323" s="6">
        <v>0.34686263778204757</v>
      </c>
      <c r="C3323" s="21">
        <f t="shared" si="722"/>
        <v>1.6049868999095944</v>
      </c>
      <c r="D3323" s="22">
        <f t="shared" si="722"/>
        <v>2.8829856291076057</v>
      </c>
      <c r="E3323" s="132">
        <v>3.3585003905233002E-2</v>
      </c>
      <c r="F3323" s="7">
        <f t="shared" si="725"/>
        <v>1.033585003905233</v>
      </c>
      <c r="G3323" s="7">
        <f t="shared" si="726"/>
        <v>1.5528349326329351</v>
      </c>
      <c r="H3323" s="7">
        <f t="shared" si="727"/>
        <v>2.7893067509829503</v>
      </c>
      <c r="I3323">
        <v>1.67</v>
      </c>
      <c r="J3323">
        <v>2.2999999999999998</v>
      </c>
      <c r="K3323" s="7">
        <f t="shared" si="728"/>
        <v>1.7260869565217389</v>
      </c>
      <c r="L3323" s="7">
        <f t="shared" si="729"/>
        <v>2.3772455089820359</v>
      </c>
      <c r="M3323" s="24">
        <f t="shared" si="723"/>
        <v>0.57934508816120911</v>
      </c>
      <c r="N3323" s="24">
        <f t="shared" si="723"/>
        <v>0.42065491183879095</v>
      </c>
      <c r="O3323" s="23">
        <f t="shared" si="724"/>
        <v>1.075452364513982</v>
      </c>
      <c r="P3323" s="23">
        <f t="shared" si="724"/>
        <v>0.82457764790103527</v>
      </c>
      <c r="Q3323" t="s">
        <v>81</v>
      </c>
      <c r="R3323" t="s">
        <v>77</v>
      </c>
      <c r="S3323" t="s">
        <v>147</v>
      </c>
      <c r="T3323" s="75" t="s">
        <v>176</v>
      </c>
      <c r="U3323" s="75" t="s">
        <v>160</v>
      </c>
      <c r="V3323" s="119" t="s">
        <v>648</v>
      </c>
      <c r="W3323" s="138" t="s">
        <v>164</v>
      </c>
      <c r="X3323">
        <v>4</v>
      </c>
      <c r="Y3323" s="23" t="str">
        <f t="shared" si="730"/>
        <v>Y</v>
      </c>
      <c r="Z3323" s="23">
        <v>100</v>
      </c>
      <c r="AA3323" s="23">
        <f t="shared" si="716"/>
        <v>167</v>
      </c>
      <c r="AB3323" s="23">
        <f t="shared" si="717"/>
        <v>67</v>
      </c>
      <c r="AC3323" s="23">
        <f t="shared" si="718"/>
        <v>167</v>
      </c>
      <c r="AD3323" s="23">
        <f t="shared" si="719"/>
        <v>67</v>
      </c>
      <c r="AE3323" s="23">
        <f t="shared" si="720"/>
        <v>0</v>
      </c>
      <c r="AF3323" s="23">
        <f t="shared" si="721"/>
        <v>-100</v>
      </c>
    </row>
    <row r="3324" spans="1:32" x14ac:dyDescent="0.25">
      <c r="A3324" s="6">
        <v>0.51063631059572734</v>
      </c>
      <c r="B3324" s="6">
        <v>0.48349981856118834</v>
      </c>
      <c r="C3324" s="21">
        <f t="shared" si="722"/>
        <v>1.9583409547068102</v>
      </c>
      <c r="D3324" s="22">
        <f t="shared" si="722"/>
        <v>2.0682531029191007</v>
      </c>
      <c r="E3324" s="132">
        <v>2.9489204844655115E-2</v>
      </c>
      <c r="F3324" s="7">
        <f t="shared" si="725"/>
        <v>1.0294892048446551</v>
      </c>
      <c r="G3324" s="7">
        <f t="shared" si="726"/>
        <v>1.9022452547254387</v>
      </c>
      <c r="H3324" s="7">
        <f t="shared" si="727"/>
        <v>2.0090090242677094</v>
      </c>
      <c r="I3324">
        <v>2.11</v>
      </c>
      <c r="J3324">
        <v>1.8</v>
      </c>
      <c r="K3324" s="7">
        <f t="shared" si="728"/>
        <v>2.1722222222222221</v>
      </c>
      <c r="L3324" s="7">
        <f t="shared" si="729"/>
        <v>1.8530805687203793</v>
      </c>
      <c r="M3324" s="24">
        <f t="shared" si="723"/>
        <v>0.46035805626598469</v>
      </c>
      <c r="N3324" s="24">
        <f t="shared" si="723"/>
        <v>0.53964194373401531</v>
      </c>
      <c r="O3324" s="23">
        <f t="shared" si="724"/>
        <v>1.1092155413496076</v>
      </c>
      <c r="P3324" s="23">
        <f t="shared" si="724"/>
        <v>0.89596411875556714</v>
      </c>
      <c r="Q3324" t="s">
        <v>199</v>
      </c>
      <c r="R3324" t="s">
        <v>194</v>
      </c>
      <c r="S3324" t="s">
        <v>189</v>
      </c>
      <c r="T3324" s="75" t="s">
        <v>162</v>
      </c>
      <c r="U3324" s="75" t="s">
        <v>160</v>
      </c>
      <c r="V3324" s="119" t="s">
        <v>649</v>
      </c>
      <c r="W3324" s="138" t="s">
        <v>162</v>
      </c>
      <c r="X3324">
        <v>3</v>
      </c>
      <c r="Y3324" s="23" t="str">
        <f t="shared" si="730"/>
        <v>Y</v>
      </c>
      <c r="Z3324" s="23">
        <v>100</v>
      </c>
      <c r="AA3324" s="23">
        <f t="shared" si="716"/>
        <v>211</v>
      </c>
      <c r="AB3324" s="23">
        <f t="shared" si="717"/>
        <v>111</v>
      </c>
      <c r="AC3324" s="23">
        <f t="shared" si="718"/>
        <v>211</v>
      </c>
      <c r="AD3324" s="23">
        <f t="shared" si="719"/>
        <v>111</v>
      </c>
      <c r="AE3324" s="23">
        <f t="shared" si="720"/>
        <v>0</v>
      </c>
      <c r="AF3324" s="23">
        <f t="shared" si="721"/>
        <v>-100</v>
      </c>
    </row>
    <row r="3325" spans="1:32" x14ac:dyDescent="0.25">
      <c r="A3325" s="6">
        <v>0.33351443493076849</v>
      </c>
      <c r="B3325" s="6">
        <v>0.66576055321253347</v>
      </c>
      <c r="C3325" s="21">
        <f t="shared" si="722"/>
        <v>2.9983709706825188</v>
      </c>
      <c r="D3325" s="22">
        <f t="shared" si="722"/>
        <v>1.5020415300585794</v>
      </c>
      <c r="E3325" s="132">
        <v>4.5362220717670931E-2</v>
      </c>
      <c r="F3325" s="7">
        <f t="shared" si="725"/>
        <v>1.0453622207176709</v>
      </c>
      <c r="G3325" s="7">
        <f t="shared" si="726"/>
        <v>2.8682603132759588</v>
      </c>
      <c r="H3325" s="7">
        <f t="shared" si="727"/>
        <v>1.4368622667723587</v>
      </c>
      <c r="I3325">
        <v>2.11</v>
      </c>
      <c r="J3325">
        <v>1.75</v>
      </c>
      <c r="K3325" s="7">
        <f t="shared" si="728"/>
        <v>2.2057142857142855</v>
      </c>
      <c r="L3325" s="7">
        <f t="shared" si="729"/>
        <v>1.8293838862559242</v>
      </c>
      <c r="M3325" s="24">
        <f t="shared" si="723"/>
        <v>0.45336787564766845</v>
      </c>
      <c r="N3325" s="24">
        <f t="shared" si="723"/>
        <v>0.54663212435233155</v>
      </c>
      <c r="O3325" s="23">
        <f t="shared" si="724"/>
        <v>0.73563755361872352</v>
      </c>
      <c r="P3325" s="23">
        <f t="shared" si="724"/>
        <v>1.2179316281518384</v>
      </c>
      <c r="Q3325" t="s">
        <v>18</v>
      </c>
      <c r="R3325" t="s">
        <v>34</v>
      </c>
      <c r="S3325" t="s">
        <v>139</v>
      </c>
      <c r="T3325" s="75" t="s">
        <v>151</v>
      </c>
      <c r="U3325" s="75" t="s">
        <v>166</v>
      </c>
      <c r="V3325" s="119" t="s">
        <v>649</v>
      </c>
      <c r="W3325" s="138" t="s">
        <v>162</v>
      </c>
      <c r="X3325">
        <v>3</v>
      </c>
      <c r="Y3325" s="23" t="str">
        <f t="shared" si="730"/>
        <v>Y</v>
      </c>
      <c r="Z3325" s="23">
        <v>100</v>
      </c>
      <c r="AA3325" s="23">
        <f t="shared" si="716"/>
        <v>0</v>
      </c>
      <c r="AB3325" s="23">
        <f t="shared" si="717"/>
        <v>-100</v>
      </c>
      <c r="AC3325" s="23">
        <f t="shared" si="718"/>
        <v>0</v>
      </c>
      <c r="AD3325" s="23">
        <f t="shared" si="719"/>
        <v>-100</v>
      </c>
      <c r="AE3325" s="23">
        <f t="shared" si="720"/>
        <v>0</v>
      </c>
      <c r="AF3325" s="23">
        <f t="shared" si="721"/>
        <v>-100</v>
      </c>
    </row>
    <row r="3326" spans="1:32" x14ac:dyDescent="0.25">
      <c r="A3326" s="6">
        <v>0.15010025232547597</v>
      </c>
      <c r="B3326" s="6">
        <v>0.84981920549849232</v>
      </c>
      <c r="C3326" s="21">
        <f t="shared" si="722"/>
        <v>6.6622139837021024</v>
      </c>
      <c r="D3326" s="22">
        <f t="shared" si="722"/>
        <v>1.1767208760755339</v>
      </c>
      <c r="E3326" s="132">
        <v>5.5903812557804855E-2</v>
      </c>
      <c r="F3326" s="7">
        <f t="shared" si="725"/>
        <v>1.0559038125578049</v>
      </c>
      <c r="G3326" s="7">
        <f t="shared" si="726"/>
        <v>6.3094894671927166</v>
      </c>
      <c r="H3326" s="7">
        <f t="shared" si="727"/>
        <v>1.1144205202035058</v>
      </c>
      <c r="I3326">
        <v>2.63</v>
      </c>
      <c r="J3326">
        <v>1.48</v>
      </c>
      <c r="K3326" s="7">
        <f t="shared" si="728"/>
        <v>2.7770270270270268</v>
      </c>
      <c r="L3326" s="7">
        <f t="shared" si="729"/>
        <v>1.5627376425855513</v>
      </c>
      <c r="M3326" s="24">
        <f t="shared" si="723"/>
        <v>0.3600973236009733</v>
      </c>
      <c r="N3326" s="24">
        <f t="shared" si="723"/>
        <v>0.63990267639902676</v>
      </c>
      <c r="O3326" s="23">
        <f t="shared" si="724"/>
        <v>0.41683245747142306</v>
      </c>
      <c r="P3326" s="23">
        <f t="shared" si="724"/>
        <v>1.3280444618246399</v>
      </c>
      <c r="Q3326" t="s">
        <v>572</v>
      </c>
      <c r="R3326" t="s">
        <v>573</v>
      </c>
      <c r="S3326" t="s">
        <v>370</v>
      </c>
      <c r="T3326" s="75" t="s">
        <v>152</v>
      </c>
      <c r="U3326" s="75" t="s">
        <v>161</v>
      </c>
      <c r="V3326" s="119" t="s">
        <v>649</v>
      </c>
      <c r="W3326" s="138" t="s">
        <v>152</v>
      </c>
      <c r="X3326">
        <v>1</v>
      </c>
      <c r="Y3326" s="23" t="str">
        <f t="shared" si="730"/>
        <v>N</v>
      </c>
      <c r="Z3326" s="23">
        <v>100</v>
      </c>
      <c r="AA3326" s="23">
        <f t="shared" si="716"/>
        <v>148</v>
      </c>
      <c r="AB3326" s="23">
        <f t="shared" si="717"/>
        <v>48</v>
      </c>
      <c r="AC3326" s="23">
        <f t="shared" si="718"/>
        <v>0</v>
      </c>
      <c r="AD3326" s="23">
        <f t="shared" si="719"/>
        <v>-100</v>
      </c>
      <c r="AE3326" s="23">
        <f t="shared" si="720"/>
        <v>148</v>
      </c>
      <c r="AF3326" s="23">
        <f t="shared" si="721"/>
        <v>48</v>
      </c>
    </row>
    <row r="3327" spans="1:32" x14ac:dyDescent="0.25">
      <c r="A3327" s="6">
        <v>0.45260650560311616</v>
      </c>
      <c r="B3327" s="6">
        <v>0.54633558960478223</v>
      </c>
      <c r="C3327" s="21">
        <f t="shared" si="722"/>
        <v>2.2094247157748215</v>
      </c>
      <c r="D3327" s="22">
        <f t="shared" si="722"/>
        <v>1.8303768215491827</v>
      </c>
      <c r="E3327" s="132">
        <v>2.5667999158426325E-2</v>
      </c>
      <c r="F3327" s="7">
        <f t="shared" si="725"/>
        <v>1.0256679991584263</v>
      </c>
      <c r="G3327" s="7">
        <f t="shared" si="726"/>
        <v>2.1541324459646618</v>
      </c>
      <c r="H3327" s="7">
        <f t="shared" si="727"/>
        <v>1.7845704682714389</v>
      </c>
      <c r="I3327">
        <v>1.96</v>
      </c>
      <c r="J3327">
        <v>1.94</v>
      </c>
      <c r="K3327" s="7">
        <f t="shared" si="728"/>
        <v>2.0103092783505154</v>
      </c>
      <c r="L3327" s="7">
        <f t="shared" si="729"/>
        <v>1.989795918367347</v>
      </c>
      <c r="M3327" s="24">
        <f t="shared" si="723"/>
        <v>0.49743589743589745</v>
      </c>
      <c r="N3327" s="24">
        <f t="shared" si="723"/>
        <v>0.50256410256410255</v>
      </c>
      <c r="O3327" s="23">
        <f t="shared" si="724"/>
        <v>0.90987905765574895</v>
      </c>
      <c r="P3327" s="23">
        <f t="shared" si="724"/>
        <v>1.0870963262544135</v>
      </c>
      <c r="Q3327" t="s">
        <v>43</v>
      </c>
      <c r="R3327" t="s">
        <v>101</v>
      </c>
      <c r="S3327" t="s">
        <v>140</v>
      </c>
      <c r="T3327" s="75" t="s">
        <v>162</v>
      </c>
      <c r="U3327" s="75" t="s">
        <v>160</v>
      </c>
      <c r="V3327" s="119" t="s">
        <v>649</v>
      </c>
      <c r="W3327" s="138" t="s">
        <v>165</v>
      </c>
      <c r="X3327">
        <v>4</v>
      </c>
      <c r="Y3327" s="23" t="str">
        <f t="shared" si="730"/>
        <v>Y</v>
      </c>
      <c r="Z3327" s="23">
        <v>100</v>
      </c>
      <c r="AA3327" s="23">
        <f t="shared" si="716"/>
        <v>0</v>
      </c>
      <c r="AB3327" s="23">
        <f t="shared" si="717"/>
        <v>-100</v>
      </c>
      <c r="AC3327" s="23">
        <f t="shared" si="718"/>
        <v>0</v>
      </c>
      <c r="AD3327" s="23">
        <f t="shared" si="719"/>
        <v>-100</v>
      </c>
      <c r="AE3327" s="23">
        <f t="shared" si="720"/>
        <v>0</v>
      </c>
      <c r="AF3327" s="23">
        <f t="shared" si="721"/>
        <v>-100</v>
      </c>
    </row>
    <row r="3328" spans="1:32" x14ac:dyDescent="0.25">
      <c r="A3328" s="6">
        <v>0.10243892294274078</v>
      </c>
      <c r="B3328" s="6">
        <v>0.89753680904845978</v>
      </c>
      <c r="C3328" s="21">
        <f t="shared" si="722"/>
        <v>9.7619144293322933</v>
      </c>
      <c r="D3328" s="22">
        <f t="shared" si="722"/>
        <v>1.1141604332196342</v>
      </c>
      <c r="E3328" s="132">
        <v>3.0088030482196881E-2</v>
      </c>
      <c r="F3328" s="7">
        <f t="shared" si="725"/>
        <v>1.0300880304821969</v>
      </c>
      <c r="G3328" s="7">
        <f t="shared" si="726"/>
        <v>9.4767768777612353</v>
      </c>
      <c r="H3328" s="7">
        <f t="shared" si="727"/>
        <v>1.0816167164840096</v>
      </c>
      <c r="I3328">
        <v>2.15</v>
      </c>
      <c r="J3328">
        <v>1.77</v>
      </c>
      <c r="K3328" s="7">
        <f t="shared" si="728"/>
        <v>2.2146892655367232</v>
      </c>
      <c r="L3328" s="7">
        <f t="shared" si="729"/>
        <v>1.8232558139534885</v>
      </c>
      <c r="M3328" s="24">
        <f t="shared" si="723"/>
        <v>0.45153061224489793</v>
      </c>
      <c r="N3328" s="24">
        <f t="shared" si="723"/>
        <v>0.54846938775510201</v>
      </c>
      <c r="O3328" s="23">
        <f t="shared" si="724"/>
        <v>0.22687038301443152</v>
      </c>
      <c r="P3328" s="23">
        <f t="shared" si="724"/>
        <v>1.6364392053348662</v>
      </c>
      <c r="Q3328" t="s">
        <v>100</v>
      </c>
      <c r="R3328" t="s">
        <v>96</v>
      </c>
      <c r="S3328" t="s">
        <v>140</v>
      </c>
      <c r="T3328" s="75" t="s">
        <v>154</v>
      </c>
      <c r="U3328" s="75" t="s">
        <v>160</v>
      </c>
      <c r="V3328" s="119" t="s">
        <v>649</v>
      </c>
      <c r="W3328" s="138" t="s">
        <v>151</v>
      </c>
      <c r="X3328">
        <v>2</v>
      </c>
      <c r="Y3328" s="23" t="str">
        <f t="shared" si="730"/>
        <v>N</v>
      </c>
      <c r="Z3328" s="23">
        <v>100</v>
      </c>
      <c r="AA3328" s="23">
        <f t="shared" si="716"/>
        <v>177</v>
      </c>
      <c r="AB3328" s="23">
        <f t="shared" si="717"/>
        <v>77</v>
      </c>
      <c r="AC3328" s="23">
        <f t="shared" si="718"/>
        <v>0</v>
      </c>
      <c r="AD3328" s="23">
        <f t="shared" si="719"/>
        <v>-100</v>
      </c>
      <c r="AE3328" s="23">
        <f t="shared" si="720"/>
        <v>177</v>
      </c>
      <c r="AF3328" s="23">
        <f t="shared" si="721"/>
        <v>77</v>
      </c>
    </row>
    <row r="3329" spans="1:32" x14ac:dyDescent="0.25">
      <c r="A3329" s="6">
        <v>4.1713529483584429E-2</v>
      </c>
      <c r="B3329" s="6">
        <v>0.9582860748133738</v>
      </c>
      <c r="C3329" s="21">
        <f t="shared" si="722"/>
        <v>23.97303734256127</v>
      </c>
      <c r="D3329" s="22">
        <f t="shared" si="722"/>
        <v>1.0435297206992702</v>
      </c>
      <c r="E3329" s="132">
        <v>3.6001036001036102E-2</v>
      </c>
      <c r="F3329" s="7">
        <f t="shared" si="725"/>
        <v>1.0360010360010361</v>
      </c>
      <c r="G3329" s="7">
        <f t="shared" si="726"/>
        <v>23.139974294907262</v>
      </c>
      <c r="H3329" s="7">
        <f t="shared" si="727"/>
        <v>1.0072670629049705</v>
      </c>
      <c r="I3329">
        <v>2.97</v>
      </c>
      <c r="J3329">
        <v>1.43</v>
      </c>
      <c r="K3329" s="7">
        <f t="shared" si="728"/>
        <v>3.0769230769230775</v>
      </c>
      <c r="L3329" s="7">
        <f t="shared" si="729"/>
        <v>1.4814814814814816</v>
      </c>
      <c r="M3329" s="24">
        <f t="shared" si="723"/>
        <v>0.32499999999999996</v>
      </c>
      <c r="N3329" s="24">
        <f t="shared" si="723"/>
        <v>0.67499999999999993</v>
      </c>
      <c r="O3329" s="23">
        <f t="shared" si="724"/>
        <v>0.12834932148795211</v>
      </c>
      <c r="P3329" s="23">
        <f t="shared" si="724"/>
        <v>1.419683073797591</v>
      </c>
      <c r="Q3329" t="s">
        <v>117</v>
      </c>
      <c r="R3329" t="s">
        <v>22</v>
      </c>
      <c r="S3329" t="s">
        <v>146</v>
      </c>
      <c r="T3329" s="75" t="s">
        <v>149</v>
      </c>
      <c r="U3329" s="75" t="s">
        <v>166</v>
      </c>
      <c r="V3329" s="119" t="s">
        <v>649</v>
      </c>
      <c r="W3329" s="138" t="s">
        <v>149</v>
      </c>
      <c r="X3329">
        <v>0</v>
      </c>
      <c r="Y3329" s="23" t="str">
        <f t="shared" si="730"/>
        <v>N</v>
      </c>
      <c r="Z3329" s="23">
        <v>100</v>
      </c>
      <c r="AA3329" s="23">
        <f t="shared" si="716"/>
        <v>143</v>
      </c>
      <c r="AB3329" s="23">
        <f t="shared" si="717"/>
        <v>43</v>
      </c>
      <c r="AC3329" s="23">
        <f t="shared" si="718"/>
        <v>0</v>
      </c>
      <c r="AD3329" s="23">
        <f t="shared" si="719"/>
        <v>-100</v>
      </c>
      <c r="AE3329" s="23">
        <f t="shared" si="720"/>
        <v>143</v>
      </c>
      <c r="AF3329" s="23">
        <f t="shared" si="721"/>
        <v>43</v>
      </c>
    </row>
    <row r="3330" spans="1:32" x14ac:dyDescent="0.25">
      <c r="A3330" s="6">
        <v>6.5285690656938816E-2</v>
      </c>
      <c r="B3330" s="6">
        <v>0.93471240609697759</v>
      </c>
      <c r="C3330" s="21">
        <f t="shared" si="722"/>
        <v>15.317292195846841</v>
      </c>
      <c r="D3330" s="22">
        <f t="shared" si="722"/>
        <v>1.0698477879154722</v>
      </c>
      <c r="E3330" s="132">
        <v>4.4219771241829964E-2</v>
      </c>
      <c r="F3330" s="7">
        <f t="shared" si="725"/>
        <v>1.04421977124183</v>
      </c>
      <c r="G3330" s="7">
        <f t="shared" si="726"/>
        <v>14.66864793953372</v>
      </c>
      <c r="H3330" s="7">
        <f t="shared" si="727"/>
        <v>1.024542742226729</v>
      </c>
      <c r="I3330">
        <v>2.56</v>
      </c>
      <c r="J3330">
        <v>1.53</v>
      </c>
      <c r="K3330" s="7">
        <f t="shared" si="728"/>
        <v>2.6732026143790848</v>
      </c>
      <c r="L3330" s="7">
        <f t="shared" si="729"/>
        <v>1.5976562499999998</v>
      </c>
      <c r="M3330" s="24">
        <f t="shared" si="723"/>
        <v>0.37408312958435208</v>
      </c>
      <c r="N3330" s="24">
        <f t="shared" si="723"/>
        <v>0.62591687041564803</v>
      </c>
      <c r="O3330" s="23">
        <f t="shared" si="724"/>
        <v>0.17452187894567303</v>
      </c>
      <c r="P3330" s="23">
        <f t="shared" si="724"/>
        <v>1.4933491175533742</v>
      </c>
      <c r="Q3330" t="s">
        <v>354</v>
      </c>
      <c r="R3330" t="s">
        <v>118</v>
      </c>
      <c r="S3330" t="s">
        <v>349</v>
      </c>
      <c r="T3330" s="75" t="s">
        <v>154</v>
      </c>
      <c r="U3330" s="75" t="s">
        <v>160</v>
      </c>
      <c r="V3330" s="119" t="s">
        <v>649</v>
      </c>
      <c r="W3330" s="138" t="s">
        <v>154</v>
      </c>
      <c r="X3330">
        <v>1</v>
      </c>
      <c r="Y3330" s="23" t="str">
        <f t="shared" si="730"/>
        <v>N</v>
      </c>
      <c r="Z3330" s="23">
        <v>100</v>
      </c>
      <c r="AA3330" s="23">
        <f t="shared" si="716"/>
        <v>153</v>
      </c>
      <c r="AB3330" s="23">
        <f t="shared" si="717"/>
        <v>53</v>
      </c>
      <c r="AC3330" s="23">
        <f t="shared" si="718"/>
        <v>0</v>
      </c>
      <c r="AD3330" s="23">
        <f t="shared" si="719"/>
        <v>-100</v>
      </c>
      <c r="AE3330" s="23">
        <f t="shared" si="720"/>
        <v>153</v>
      </c>
      <c r="AF3330" s="23">
        <f t="shared" si="721"/>
        <v>53</v>
      </c>
    </row>
    <row r="3331" spans="1:32" x14ac:dyDescent="0.25">
      <c r="A3331" s="6">
        <v>0.41941979536271062</v>
      </c>
      <c r="B3331" s="6">
        <v>0.58006590545516956</v>
      </c>
      <c r="C3331" s="21">
        <f t="shared" si="722"/>
        <v>2.384246072923689</v>
      </c>
      <c r="D3331" s="22">
        <f t="shared" si="722"/>
        <v>1.7239420393365716</v>
      </c>
      <c r="E3331" s="132">
        <v>4.4434026149919204E-2</v>
      </c>
      <c r="F3331" s="7">
        <f t="shared" si="725"/>
        <v>1.0444340261499192</v>
      </c>
      <c r="G3331" s="7">
        <f t="shared" si="726"/>
        <v>2.2828115641853395</v>
      </c>
      <c r="H3331" s="7">
        <f t="shared" si="727"/>
        <v>1.6505992682864921</v>
      </c>
      <c r="I3331">
        <v>2.4300000000000002</v>
      </c>
      <c r="J3331">
        <v>1.58</v>
      </c>
      <c r="K3331" s="7">
        <f t="shared" si="728"/>
        <v>2.537974683544304</v>
      </c>
      <c r="L3331" s="7">
        <f t="shared" si="729"/>
        <v>1.6502057613168724</v>
      </c>
      <c r="M3331" s="24">
        <f t="shared" si="723"/>
        <v>0.3940149625935162</v>
      </c>
      <c r="N3331" s="24">
        <f t="shared" si="723"/>
        <v>0.6059850374064838</v>
      </c>
      <c r="O3331" s="23">
        <f t="shared" si="724"/>
        <v>1.0644768224078922</v>
      </c>
      <c r="P3331" s="23">
        <f t="shared" si="724"/>
        <v>0.95722809912560913</v>
      </c>
      <c r="Q3331" t="s">
        <v>353</v>
      </c>
      <c r="R3331" t="s">
        <v>376</v>
      </c>
      <c r="S3331" t="s">
        <v>349</v>
      </c>
      <c r="T3331" s="75" t="s">
        <v>151</v>
      </c>
      <c r="U3331" s="75" t="s">
        <v>166</v>
      </c>
      <c r="V3331" s="119" t="s">
        <v>649</v>
      </c>
      <c r="W3331" s="138" t="s">
        <v>151</v>
      </c>
      <c r="X3331">
        <v>2</v>
      </c>
      <c r="Y3331" s="23" t="str">
        <f t="shared" si="730"/>
        <v>N</v>
      </c>
      <c r="Z3331" s="23">
        <v>100</v>
      </c>
      <c r="AA3331" s="23">
        <f t="shared" si="716"/>
        <v>0</v>
      </c>
      <c r="AB3331" s="23">
        <f t="shared" si="717"/>
        <v>-100</v>
      </c>
      <c r="AC3331" s="23">
        <f t="shared" si="718"/>
        <v>0</v>
      </c>
      <c r="AD3331" s="23">
        <f t="shared" si="719"/>
        <v>-100</v>
      </c>
      <c r="AE3331" s="23">
        <f t="shared" si="720"/>
        <v>158</v>
      </c>
      <c r="AF3331" s="23">
        <f t="shared" si="721"/>
        <v>58</v>
      </c>
    </row>
    <row r="3332" spans="1:32" x14ac:dyDescent="0.25">
      <c r="A3332" s="6">
        <v>0.37171961417954164</v>
      </c>
      <c r="B3332" s="6">
        <v>0.62794705067657441</v>
      </c>
      <c r="C3332" s="21">
        <f t="shared" si="722"/>
        <v>2.6901997146618073</v>
      </c>
      <c r="D3332" s="22">
        <f t="shared" si="722"/>
        <v>1.5924909575139519</v>
      </c>
      <c r="E3332" s="132">
        <v>4.4219771241829964E-2</v>
      </c>
      <c r="F3332" s="7">
        <f t="shared" si="725"/>
        <v>1.04421977124183</v>
      </c>
      <c r="G3332" s="7">
        <f t="shared" si="726"/>
        <v>2.5762773208771073</v>
      </c>
      <c r="H3332" s="7">
        <f t="shared" si="727"/>
        <v>1.5250534431272975</v>
      </c>
      <c r="I3332">
        <v>2.56</v>
      </c>
      <c r="J3332">
        <v>1.53</v>
      </c>
      <c r="K3332" s="7">
        <f t="shared" si="728"/>
        <v>2.6732026143790848</v>
      </c>
      <c r="L3332" s="7">
        <f t="shared" si="729"/>
        <v>1.5976562499999998</v>
      </c>
      <c r="M3332" s="24">
        <f t="shared" si="723"/>
        <v>0.37408312958435208</v>
      </c>
      <c r="N3332" s="24">
        <f t="shared" si="723"/>
        <v>0.62591687041564803</v>
      </c>
      <c r="O3332" s="23">
        <f t="shared" si="724"/>
        <v>0.99368184444073537</v>
      </c>
      <c r="P3332" s="23">
        <f t="shared" si="724"/>
        <v>1.0032435301824958</v>
      </c>
      <c r="Q3332" t="s">
        <v>388</v>
      </c>
      <c r="R3332" t="s">
        <v>348</v>
      </c>
      <c r="S3332" t="s">
        <v>349</v>
      </c>
      <c r="T3332" s="75" t="s">
        <v>151</v>
      </c>
      <c r="U3332" s="75" t="s">
        <v>166</v>
      </c>
      <c r="V3332" s="119" t="s">
        <v>649</v>
      </c>
      <c r="W3332" s="138" t="s">
        <v>176</v>
      </c>
      <c r="X3332">
        <v>3</v>
      </c>
      <c r="Y3332" s="23" t="str">
        <f t="shared" si="730"/>
        <v>Y</v>
      </c>
      <c r="Z3332" s="23">
        <v>100</v>
      </c>
      <c r="AA3332" s="23">
        <f t="shared" ref="AA3332:AA3395" si="731">IF(AND(O3332&gt;1,Y3332="Y"),Z3332*I3332,IF(AND(P3332&gt;1,Y3332="N"),Z3332*J3332,0))</f>
        <v>0</v>
      </c>
      <c r="AB3332" s="23">
        <f t="shared" ref="AB3332:AB3395" si="732">AA3332-Z3332</f>
        <v>-100</v>
      </c>
      <c r="AC3332" s="23">
        <f t="shared" ref="AC3332:AC3395" si="733">IF(AND(A3332 &gt; 50%,Y3332 = "Y"),Z3332*I3332,0)</f>
        <v>0</v>
      </c>
      <c r="AD3332" s="23">
        <f t="shared" ref="AD3332:AD3395" si="734">AC3332-Z3332</f>
        <v>-100</v>
      </c>
      <c r="AE3332" s="23">
        <f t="shared" ref="AE3332:AE3395" si="735">IF(AND(B3332 &gt; 50%,Y3332 = "N"),Z3332*J3332,0)</f>
        <v>0</v>
      </c>
      <c r="AF3332" s="23">
        <f t="shared" ref="AF3332:AF3395" si="736">AE3332-Z3332</f>
        <v>-100</v>
      </c>
    </row>
    <row r="3333" spans="1:32" x14ac:dyDescent="0.25">
      <c r="A3333" s="6">
        <v>4.6536349410528186E-2</v>
      </c>
      <c r="B3333" s="6">
        <v>0.95345617516272008</v>
      </c>
      <c r="C3333" s="21">
        <f t="shared" si="722"/>
        <v>21.488578555621817</v>
      </c>
      <c r="D3333" s="22">
        <f t="shared" si="722"/>
        <v>1.0488159037087748</v>
      </c>
      <c r="E3333" s="132">
        <v>3.3764291056736839E-2</v>
      </c>
      <c r="F3333" s="7">
        <f t="shared" si="725"/>
        <v>1.0337642910567368</v>
      </c>
      <c r="G3333" s="7">
        <f t="shared" si="726"/>
        <v>20.786729374890395</v>
      </c>
      <c r="H3333" s="7">
        <f t="shared" si="727"/>
        <v>1.0145600044248499</v>
      </c>
      <c r="I3333">
        <v>1.96</v>
      </c>
      <c r="J3333">
        <v>1.91</v>
      </c>
      <c r="K3333" s="7">
        <f t="shared" si="728"/>
        <v>2.0261780104712042</v>
      </c>
      <c r="L3333" s="7">
        <f t="shared" si="729"/>
        <v>1.9744897959183674</v>
      </c>
      <c r="M3333" s="24">
        <f t="shared" si="723"/>
        <v>0.49354005167958659</v>
      </c>
      <c r="N3333" s="24">
        <f t="shared" si="723"/>
        <v>0.50645994832041341</v>
      </c>
      <c r="O3333" s="23">
        <f t="shared" si="724"/>
        <v>9.42909278632168E-2</v>
      </c>
      <c r="P3333" s="23">
        <f t="shared" si="724"/>
        <v>1.8825894887141459</v>
      </c>
      <c r="Q3333" t="s">
        <v>74</v>
      </c>
      <c r="R3333" t="s">
        <v>80</v>
      </c>
      <c r="S3333" t="s">
        <v>147</v>
      </c>
      <c r="T3333" s="75" t="s">
        <v>154</v>
      </c>
      <c r="U3333" s="75" t="s">
        <v>160</v>
      </c>
      <c r="V3333" s="119" t="s">
        <v>649</v>
      </c>
      <c r="W3333" s="138" t="s">
        <v>162</v>
      </c>
      <c r="X3333">
        <v>3</v>
      </c>
      <c r="Y3333" s="23" t="str">
        <f t="shared" si="730"/>
        <v>Y</v>
      </c>
      <c r="Z3333" s="23">
        <v>100</v>
      </c>
      <c r="AA3333" s="23">
        <f t="shared" si="731"/>
        <v>0</v>
      </c>
      <c r="AB3333" s="23">
        <f t="shared" si="732"/>
        <v>-100</v>
      </c>
      <c r="AC3333" s="23">
        <f t="shared" si="733"/>
        <v>0</v>
      </c>
      <c r="AD3333" s="23">
        <f t="shared" si="734"/>
        <v>-100</v>
      </c>
      <c r="AE3333" s="23">
        <f t="shared" si="735"/>
        <v>0</v>
      </c>
      <c r="AF3333" s="23">
        <f t="shared" si="736"/>
        <v>-100</v>
      </c>
    </row>
    <row r="3334" spans="1:32" x14ac:dyDescent="0.25">
      <c r="A3334" s="109">
        <v>0.34460951431704284</v>
      </c>
      <c r="B3334" s="109">
        <v>0.65403385335463315</v>
      </c>
      <c r="C3334" s="105">
        <f t="shared" si="722"/>
        <v>2.9018351451550286</v>
      </c>
      <c r="D3334" s="106">
        <f t="shared" si="722"/>
        <v>1.5289728427219127</v>
      </c>
      <c r="E3334" s="136">
        <v>3.6965398667526461E-2</v>
      </c>
      <c r="F3334" s="108">
        <f t="shared" si="725"/>
        <v>1.0369653986675265</v>
      </c>
      <c r="G3334" s="108">
        <f t="shared" si="726"/>
        <v>2.7983914881671184</v>
      </c>
      <c r="H3334" s="108">
        <f t="shared" si="727"/>
        <v>1.4744685258414629</v>
      </c>
      <c r="I3334" s="96">
        <v>1.88</v>
      </c>
      <c r="J3334" s="96">
        <v>1.98</v>
      </c>
      <c r="K3334" s="108">
        <f t="shared" si="728"/>
        <v>1.9494949494949496</v>
      </c>
      <c r="L3334" s="108">
        <f t="shared" si="729"/>
        <v>2.0531914893617023</v>
      </c>
      <c r="M3334" s="109">
        <f t="shared" si="723"/>
        <v>0.5129533678756476</v>
      </c>
      <c r="N3334" s="109">
        <f t="shared" si="723"/>
        <v>0.48704663212435229</v>
      </c>
      <c r="O3334" s="96">
        <f t="shared" si="724"/>
        <v>0.67181450770898266</v>
      </c>
      <c r="P3334" s="96">
        <f t="shared" si="724"/>
        <v>1.3428567414621726</v>
      </c>
      <c r="Q3334" s="96" t="s">
        <v>124</v>
      </c>
      <c r="R3334" s="96" t="s">
        <v>78</v>
      </c>
      <c r="S3334" s="96" t="s">
        <v>147</v>
      </c>
      <c r="T3334" s="110" t="s">
        <v>170</v>
      </c>
      <c r="U3334" s="110" t="s">
        <v>160</v>
      </c>
      <c r="V3334" s="121" t="s">
        <v>649</v>
      </c>
      <c r="W3334" s="138" t="s">
        <v>149</v>
      </c>
      <c r="X3334">
        <v>0</v>
      </c>
      <c r="Y3334" s="23" t="str">
        <f t="shared" si="730"/>
        <v>N</v>
      </c>
      <c r="Z3334" s="23">
        <v>100</v>
      </c>
      <c r="AA3334" s="23">
        <f t="shared" si="731"/>
        <v>198</v>
      </c>
      <c r="AB3334" s="23">
        <f t="shared" si="732"/>
        <v>98</v>
      </c>
      <c r="AC3334" s="23">
        <f t="shared" si="733"/>
        <v>0</v>
      </c>
      <c r="AD3334" s="23">
        <f t="shared" si="734"/>
        <v>-100</v>
      </c>
      <c r="AE3334" s="23">
        <f t="shared" si="735"/>
        <v>198</v>
      </c>
      <c r="AF3334" s="23">
        <f t="shared" si="736"/>
        <v>98</v>
      </c>
    </row>
    <row r="3335" spans="1:32" x14ac:dyDescent="0.25">
      <c r="A3335" s="6">
        <v>0.67726466044125011</v>
      </c>
      <c r="B3335" s="6">
        <v>0.31638355252444061</v>
      </c>
      <c r="C3335" s="21">
        <f t="shared" si="722"/>
        <v>1.4765276536774885</v>
      </c>
      <c r="D3335" s="22">
        <f t="shared" si="722"/>
        <v>3.160720562181405</v>
      </c>
      <c r="E3335" s="132">
        <v>3.7255427499329974E-2</v>
      </c>
      <c r="F3335" s="7">
        <f t="shared" si="725"/>
        <v>1.03725542749933</v>
      </c>
      <c r="G3335" s="7">
        <f t="shared" si="726"/>
        <v>1.4234947482870051</v>
      </c>
      <c r="H3335" s="7">
        <f t="shared" si="727"/>
        <v>3.0471959735139071</v>
      </c>
      <c r="I3335">
        <v>1.82</v>
      </c>
      <c r="J3335">
        <v>2.0499999999999998</v>
      </c>
      <c r="K3335" s="7">
        <f t="shared" si="728"/>
        <v>1.8878048780487806</v>
      </c>
      <c r="L3335" s="7">
        <f t="shared" si="729"/>
        <v>2.1263736263736264</v>
      </c>
      <c r="M3335" s="24">
        <f t="shared" si="723"/>
        <v>0.52971576227390182</v>
      </c>
      <c r="N3335" s="24">
        <f t="shared" si="723"/>
        <v>0.47028423772609818</v>
      </c>
      <c r="O3335" s="23">
        <f t="shared" si="724"/>
        <v>1.278543529711043</v>
      </c>
      <c r="P3335" s="23">
        <f t="shared" si="724"/>
        <v>0.67274964190636555</v>
      </c>
      <c r="Q3335" t="s">
        <v>223</v>
      </c>
      <c r="R3335" t="s">
        <v>229</v>
      </c>
      <c r="S3335" t="s">
        <v>135</v>
      </c>
      <c r="T3335" s="75" t="s">
        <v>162</v>
      </c>
      <c r="U3335" s="75" t="s">
        <v>160</v>
      </c>
      <c r="V3335" s="75" t="s">
        <v>650</v>
      </c>
      <c r="W3335" s="138" t="s">
        <v>153</v>
      </c>
      <c r="X3335">
        <v>2</v>
      </c>
      <c r="Y3335" s="23" t="str">
        <f t="shared" si="730"/>
        <v>N</v>
      </c>
      <c r="Z3335" s="23">
        <v>100</v>
      </c>
      <c r="AA3335" s="23">
        <f t="shared" si="731"/>
        <v>0</v>
      </c>
      <c r="AB3335" s="23">
        <f t="shared" si="732"/>
        <v>-100</v>
      </c>
      <c r="AC3335" s="23">
        <f t="shared" si="733"/>
        <v>0</v>
      </c>
      <c r="AD3335" s="23">
        <f t="shared" si="734"/>
        <v>-100</v>
      </c>
      <c r="AE3335" s="23">
        <f t="shared" si="735"/>
        <v>0</v>
      </c>
      <c r="AF3335" s="23">
        <f t="shared" si="736"/>
        <v>-100</v>
      </c>
    </row>
    <row r="3336" spans="1:32" x14ac:dyDescent="0.25">
      <c r="A3336" s="6">
        <v>0.56727802723008014</v>
      </c>
      <c r="B3336" s="6">
        <v>0.43095504012703656</v>
      </c>
      <c r="C3336" s="21">
        <f t="shared" si="722"/>
        <v>1.7628040431652641</v>
      </c>
      <c r="D3336" s="22">
        <f t="shared" si="722"/>
        <v>2.3204276708429279</v>
      </c>
      <c r="E3336" s="132">
        <v>3.4151034151034265E-2</v>
      </c>
      <c r="F3336" s="7">
        <f t="shared" si="725"/>
        <v>1.0341510341510343</v>
      </c>
      <c r="G3336" s="7">
        <f t="shared" si="726"/>
        <v>1.7045905142979458</v>
      </c>
      <c r="H3336" s="7">
        <f t="shared" si="727"/>
        <v>2.2437995942709055</v>
      </c>
      <c r="I3336">
        <v>1.89</v>
      </c>
      <c r="J3336">
        <v>1.98</v>
      </c>
      <c r="K3336" s="7">
        <f t="shared" si="728"/>
        <v>1.9545454545454546</v>
      </c>
      <c r="L3336" s="7">
        <f t="shared" si="729"/>
        <v>2.0476190476190479</v>
      </c>
      <c r="M3336" s="24">
        <f t="shared" si="723"/>
        <v>0.51162790697674421</v>
      </c>
      <c r="N3336" s="24">
        <f t="shared" si="723"/>
        <v>0.48837209302325574</v>
      </c>
      <c r="O3336" s="23">
        <f t="shared" si="724"/>
        <v>1.1087706895860658</v>
      </c>
      <c r="P3336" s="23">
        <f t="shared" si="724"/>
        <v>0.88243174883155118</v>
      </c>
      <c r="Q3336" t="s">
        <v>221</v>
      </c>
      <c r="R3336" t="s">
        <v>402</v>
      </c>
      <c r="S3336" t="s">
        <v>135</v>
      </c>
      <c r="T3336" s="75" t="s">
        <v>155</v>
      </c>
      <c r="U3336" s="75" t="s">
        <v>161</v>
      </c>
      <c r="V3336" s="75" t="s">
        <v>650</v>
      </c>
      <c r="W3336" s="138" t="s">
        <v>170</v>
      </c>
      <c r="X3336">
        <v>2</v>
      </c>
      <c r="Y3336" s="23" t="str">
        <f t="shared" si="730"/>
        <v>N</v>
      </c>
      <c r="Z3336" s="23">
        <v>100</v>
      </c>
      <c r="AA3336" s="23">
        <f t="shared" si="731"/>
        <v>0</v>
      </c>
      <c r="AB3336" s="23">
        <f t="shared" si="732"/>
        <v>-100</v>
      </c>
      <c r="AC3336" s="23">
        <f t="shared" si="733"/>
        <v>0</v>
      </c>
      <c r="AD3336" s="23">
        <f t="shared" si="734"/>
        <v>-100</v>
      </c>
      <c r="AE3336" s="23">
        <f t="shared" si="735"/>
        <v>0</v>
      </c>
      <c r="AF3336" s="23">
        <f t="shared" si="736"/>
        <v>-100</v>
      </c>
    </row>
    <row r="3337" spans="1:32" x14ac:dyDescent="0.25">
      <c r="A3337" s="6">
        <v>0.56804221482928652</v>
      </c>
      <c r="B3337" s="6">
        <v>0.42838270391090782</v>
      </c>
      <c r="C3337" s="21">
        <f t="shared" si="722"/>
        <v>1.7604325416211004</v>
      </c>
      <c r="D3337" s="22">
        <f t="shared" si="722"/>
        <v>2.3343612869299535</v>
      </c>
      <c r="E3337" s="132">
        <v>3.315137797896428E-2</v>
      </c>
      <c r="F3337" s="7">
        <f t="shared" si="725"/>
        <v>1.0331513779789643</v>
      </c>
      <c r="G3337" s="7">
        <f t="shared" si="726"/>
        <v>1.7039444355819695</v>
      </c>
      <c r="H3337" s="7">
        <f t="shared" si="727"/>
        <v>2.2594571683158349</v>
      </c>
      <c r="I3337">
        <v>1.85</v>
      </c>
      <c r="J3337">
        <v>2.0299999999999998</v>
      </c>
      <c r="K3337" s="7">
        <f t="shared" si="728"/>
        <v>1.9113300492610841</v>
      </c>
      <c r="L3337" s="7">
        <f t="shared" si="729"/>
        <v>2.0972972972972972</v>
      </c>
      <c r="M3337" s="24">
        <f t="shared" si="723"/>
        <v>0.52319587628865971</v>
      </c>
      <c r="N3337" s="24">
        <f t="shared" si="723"/>
        <v>0.47680412371134023</v>
      </c>
      <c r="O3337" s="23">
        <f t="shared" si="724"/>
        <v>1.0857161544520355</v>
      </c>
      <c r="P3337" s="23">
        <f t="shared" si="724"/>
        <v>0.89844588712125539</v>
      </c>
      <c r="Q3337" t="s">
        <v>241</v>
      </c>
      <c r="R3337" t="s">
        <v>231</v>
      </c>
      <c r="S3337" t="s">
        <v>135</v>
      </c>
      <c r="T3337" s="75" t="s">
        <v>162</v>
      </c>
      <c r="U3337" s="75" t="s">
        <v>160</v>
      </c>
      <c r="V3337" s="75" t="s">
        <v>650</v>
      </c>
      <c r="W3337" s="138" t="s">
        <v>451</v>
      </c>
      <c r="X3337">
        <v>5</v>
      </c>
      <c r="Y3337" s="23" t="str">
        <f t="shared" si="730"/>
        <v>Y</v>
      </c>
      <c r="Z3337" s="23">
        <v>100</v>
      </c>
      <c r="AA3337" s="23">
        <f t="shared" si="731"/>
        <v>185</v>
      </c>
      <c r="AB3337" s="23">
        <f t="shared" si="732"/>
        <v>85</v>
      </c>
      <c r="AC3337" s="23">
        <f t="shared" si="733"/>
        <v>185</v>
      </c>
      <c r="AD3337" s="23">
        <f t="shared" si="734"/>
        <v>85</v>
      </c>
      <c r="AE3337" s="23">
        <f t="shared" si="735"/>
        <v>0</v>
      </c>
      <c r="AF3337" s="23">
        <f t="shared" si="736"/>
        <v>-100</v>
      </c>
    </row>
    <row r="3338" spans="1:32" x14ac:dyDescent="0.25">
      <c r="A3338" s="6">
        <v>0.44504399409916978</v>
      </c>
      <c r="B3338" s="6">
        <v>0.55373228532432806</v>
      </c>
      <c r="C3338" s="21">
        <f t="shared" si="722"/>
        <v>2.2469688688286591</v>
      </c>
      <c r="D3338" s="22">
        <f t="shared" si="722"/>
        <v>1.8059268467871388</v>
      </c>
      <c r="E3338" s="132">
        <v>3.6380722244596653E-2</v>
      </c>
      <c r="F3338" s="7">
        <f t="shared" si="725"/>
        <v>1.0363807222445967</v>
      </c>
      <c r="G3338" s="7">
        <f t="shared" si="726"/>
        <v>2.1680921119047514</v>
      </c>
      <c r="H3338" s="7">
        <f t="shared" si="727"/>
        <v>1.7425322644711654</v>
      </c>
      <c r="I3338">
        <v>1.91</v>
      </c>
      <c r="J3338">
        <v>1.95</v>
      </c>
      <c r="K3338" s="7">
        <f t="shared" si="728"/>
        <v>1.9794871794871796</v>
      </c>
      <c r="L3338" s="7">
        <f t="shared" si="729"/>
        <v>2.0209424083769636</v>
      </c>
      <c r="M3338" s="24">
        <f t="shared" si="723"/>
        <v>0.50518134715025909</v>
      </c>
      <c r="N3338" s="24">
        <f t="shared" si="723"/>
        <v>0.49481865284974086</v>
      </c>
      <c r="O3338" s="23">
        <f t="shared" si="724"/>
        <v>0.88095888062707461</v>
      </c>
      <c r="P3338" s="23">
        <f t="shared" si="724"/>
        <v>1.1190610582994274</v>
      </c>
      <c r="Q3338" t="s">
        <v>401</v>
      </c>
      <c r="R3338" t="s">
        <v>224</v>
      </c>
      <c r="S3338" t="s">
        <v>135</v>
      </c>
      <c r="T3338" s="75" t="s">
        <v>155</v>
      </c>
      <c r="U3338" s="75" t="s">
        <v>161</v>
      </c>
      <c r="V3338" s="75" t="s">
        <v>650</v>
      </c>
      <c r="W3338" s="138" t="s">
        <v>170</v>
      </c>
      <c r="X3338">
        <v>2</v>
      </c>
      <c r="Y3338" s="23" t="str">
        <f t="shared" si="730"/>
        <v>N</v>
      </c>
      <c r="Z3338" s="23">
        <v>100</v>
      </c>
      <c r="AA3338" s="23">
        <f t="shared" si="731"/>
        <v>195</v>
      </c>
      <c r="AB3338" s="23">
        <f t="shared" si="732"/>
        <v>95</v>
      </c>
      <c r="AC3338" s="23">
        <f t="shared" si="733"/>
        <v>0</v>
      </c>
      <c r="AD3338" s="23">
        <f t="shared" si="734"/>
        <v>-100</v>
      </c>
      <c r="AE3338" s="23">
        <f t="shared" si="735"/>
        <v>195</v>
      </c>
      <c r="AF3338" s="23">
        <f t="shared" si="736"/>
        <v>95</v>
      </c>
    </row>
    <row r="3339" spans="1:32" x14ac:dyDescent="0.25">
      <c r="A3339" s="6">
        <v>0.20825937617296159</v>
      </c>
      <c r="B3339" s="6">
        <v>0.79170207226702227</v>
      </c>
      <c r="C3339" s="21">
        <f t="shared" si="722"/>
        <v>4.8017045780905905</v>
      </c>
      <c r="D3339" s="22">
        <f t="shared" si="722"/>
        <v>1.2631014052249743</v>
      </c>
      <c r="E3339" s="132">
        <v>3.62694300518136E-2</v>
      </c>
      <c r="F3339" s="7">
        <f t="shared" si="725"/>
        <v>1.0362694300518136</v>
      </c>
      <c r="G3339" s="7">
        <f t="shared" si="726"/>
        <v>4.6336449178574188</v>
      </c>
      <c r="H3339" s="7">
        <f t="shared" si="727"/>
        <v>1.2188928560421</v>
      </c>
      <c r="I3339">
        <v>1.93</v>
      </c>
      <c r="J3339">
        <v>1.93</v>
      </c>
      <c r="K3339" s="7">
        <f t="shared" si="728"/>
        <v>2</v>
      </c>
      <c r="L3339" s="7">
        <f t="shared" si="729"/>
        <v>2</v>
      </c>
      <c r="M3339" s="24">
        <f t="shared" si="723"/>
        <v>0.5</v>
      </c>
      <c r="N3339" s="24">
        <f t="shared" si="723"/>
        <v>0.5</v>
      </c>
      <c r="O3339" s="23">
        <f t="shared" si="724"/>
        <v>0.41651875234592323</v>
      </c>
      <c r="P3339" s="23">
        <f t="shared" si="724"/>
        <v>1.5834041445340448</v>
      </c>
      <c r="Q3339" t="s">
        <v>437</v>
      </c>
      <c r="R3339" t="s">
        <v>228</v>
      </c>
      <c r="S3339" t="s">
        <v>135</v>
      </c>
      <c r="T3339" s="75" t="s">
        <v>151</v>
      </c>
      <c r="U3339" s="75" t="s">
        <v>166</v>
      </c>
      <c r="V3339" s="75" t="s">
        <v>650</v>
      </c>
      <c r="W3339" s="138" t="s">
        <v>155</v>
      </c>
      <c r="X3339">
        <v>3</v>
      </c>
      <c r="Y3339" s="23" t="str">
        <f t="shared" si="730"/>
        <v>Y</v>
      </c>
      <c r="Z3339" s="23">
        <v>100</v>
      </c>
      <c r="AA3339" s="23">
        <f t="shared" si="731"/>
        <v>0</v>
      </c>
      <c r="AB3339" s="23">
        <f t="shared" si="732"/>
        <v>-100</v>
      </c>
      <c r="AC3339" s="23">
        <f t="shared" si="733"/>
        <v>0</v>
      </c>
      <c r="AD3339" s="23">
        <f t="shared" si="734"/>
        <v>-100</v>
      </c>
      <c r="AE3339" s="23">
        <f t="shared" si="735"/>
        <v>0</v>
      </c>
      <c r="AF3339" s="23">
        <f t="shared" si="736"/>
        <v>-100</v>
      </c>
    </row>
    <row r="3340" spans="1:32" x14ac:dyDescent="0.25">
      <c r="A3340" s="6">
        <v>0.58874806774302291</v>
      </c>
      <c r="B3340" s="6">
        <v>0.40916685525923435</v>
      </c>
      <c r="C3340" s="21">
        <f t="shared" ref="C3340:D3367" si="737">(100%/A3340)</f>
        <v>1.6985193749060092</v>
      </c>
      <c r="D3340" s="22">
        <f t="shared" si="737"/>
        <v>2.4439907268794627</v>
      </c>
      <c r="E3340" s="132">
        <v>3.5577975284917462E-2</v>
      </c>
      <c r="F3340" s="7">
        <f t="shared" si="725"/>
        <v>1.0355779752849175</v>
      </c>
      <c r="G3340" s="7">
        <f t="shared" si="726"/>
        <v>1.640165603598027</v>
      </c>
      <c r="H3340" s="7">
        <f t="shared" si="727"/>
        <v>2.3600257877317738</v>
      </c>
      <c r="I3340">
        <v>1.81</v>
      </c>
      <c r="J3340">
        <v>2.0699999999999998</v>
      </c>
      <c r="K3340" s="7">
        <f t="shared" si="728"/>
        <v>1.8743961352657006</v>
      </c>
      <c r="L3340" s="7">
        <f t="shared" si="729"/>
        <v>2.1436464088397789</v>
      </c>
      <c r="M3340" s="24">
        <f t="shared" ref="M3340:N3367" si="738">(1/K3340)</f>
        <v>0.53350515463917525</v>
      </c>
      <c r="N3340" s="24">
        <f t="shared" si="738"/>
        <v>0.46649484536082475</v>
      </c>
      <c r="O3340" s="23">
        <f t="shared" ref="O3340:P3367" si="739">(I3340/G3340)</f>
        <v>1.1035471028226709</v>
      </c>
      <c r="P3340" s="23">
        <f t="shared" si="739"/>
        <v>0.87710905989272325</v>
      </c>
      <c r="Q3340" t="s">
        <v>435</v>
      </c>
      <c r="R3340" t="s">
        <v>240</v>
      </c>
      <c r="S3340" t="s">
        <v>135</v>
      </c>
      <c r="T3340" s="75" t="s">
        <v>150</v>
      </c>
      <c r="U3340" s="75" t="s">
        <v>166</v>
      </c>
      <c r="V3340" s="75" t="s">
        <v>650</v>
      </c>
      <c r="W3340" s="138" t="s">
        <v>176</v>
      </c>
      <c r="X3340">
        <v>3</v>
      </c>
      <c r="Y3340" s="23" t="str">
        <f t="shared" si="730"/>
        <v>Y</v>
      </c>
      <c r="Z3340" s="23">
        <v>100</v>
      </c>
      <c r="AA3340" s="23">
        <f t="shared" si="731"/>
        <v>181</v>
      </c>
      <c r="AB3340" s="23">
        <f t="shared" si="732"/>
        <v>81</v>
      </c>
      <c r="AC3340" s="23">
        <f t="shared" si="733"/>
        <v>181</v>
      </c>
      <c r="AD3340" s="23">
        <f t="shared" si="734"/>
        <v>81</v>
      </c>
      <c r="AE3340" s="23">
        <f t="shared" si="735"/>
        <v>0</v>
      </c>
      <c r="AF3340" s="23">
        <f t="shared" si="736"/>
        <v>-100</v>
      </c>
    </row>
    <row r="3341" spans="1:32" x14ac:dyDescent="0.25">
      <c r="A3341" s="6">
        <v>0.40260006483186761</v>
      </c>
      <c r="B3341" s="6">
        <v>0.59685093062327255</v>
      </c>
      <c r="C3341" s="21">
        <f t="shared" si="737"/>
        <v>2.4838545428889001</v>
      </c>
      <c r="D3341" s="22">
        <f t="shared" si="737"/>
        <v>1.6754602341923663</v>
      </c>
      <c r="E3341" s="132">
        <v>3.22717960997152E-2</v>
      </c>
      <c r="F3341" s="7">
        <f t="shared" si="725"/>
        <v>1.0322717960997152</v>
      </c>
      <c r="G3341" s="7">
        <f t="shared" si="726"/>
        <v>2.4062020799887911</v>
      </c>
      <c r="H3341" s="7">
        <f t="shared" si="727"/>
        <v>1.6230805108914557</v>
      </c>
      <c r="I3341">
        <v>2.0099999999999998</v>
      </c>
      <c r="J3341">
        <v>1.87</v>
      </c>
      <c r="K3341" s="7">
        <f t="shared" si="728"/>
        <v>2.0748663101604272</v>
      </c>
      <c r="L3341" s="7">
        <f t="shared" si="729"/>
        <v>1.9303482587064675</v>
      </c>
      <c r="M3341" s="24">
        <f t="shared" si="738"/>
        <v>0.48195876288659806</v>
      </c>
      <c r="N3341" s="24">
        <f t="shared" si="738"/>
        <v>0.51804123711340211</v>
      </c>
      <c r="O3341" s="23">
        <f t="shared" si="739"/>
        <v>0.83534131098804598</v>
      </c>
      <c r="P3341" s="23">
        <f t="shared" si="739"/>
        <v>1.1521301546359688</v>
      </c>
      <c r="Q3341" t="s">
        <v>328</v>
      </c>
      <c r="R3341" t="s">
        <v>204</v>
      </c>
      <c r="S3341" t="s">
        <v>135</v>
      </c>
      <c r="T3341" s="75" t="s">
        <v>151</v>
      </c>
      <c r="U3341" s="75" t="s">
        <v>166</v>
      </c>
      <c r="V3341" s="75" t="s">
        <v>650</v>
      </c>
      <c r="W3341" s="138" t="s">
        <v>149</v>
      </c>
      <c r="X3341">
        <v>0</v>
      </c>
      <c r="Y3341" s="23" t="str">
        <f t="shared" si="730"/>
        <v>N</v>
      </c>
      <c r="Z3341" s="23">
        <v>100</v>
      </c>
      <c r="AA3341" s="23">
        <f t="shared" si="731"/>
        <v>187</v>
      </c>
      <c r="AB3341" s="23">
        <f t="shared" si="732"/>
        <v>87</v>
      </c>
      <c r="AC3341" s="23">
        <f t="shared" si="733"/>
        <v>0</v>
      </c>
      <c r="AD3341" s="23">
        <f t="shared" si="734"/>
        <v>-100</v>
      </c>
      <c r="AE3341" s="23">
        <f t="shared" si="735"/>
        <v>187</v>
      </c>
      <c r="AF3341" s="23">
        <f t="shared" si="736"/>
        <v>87</v>
      </c>
    </row>
    <row r="3342" spans="1:32" x14ac:dyDescent="0.25">
      <c r="A3342" s="6">
        <v>0.44702083094227657</v>
      </c>
      <c r="B3342" s="6">
        <v>0.54963416839127099</v>
      </c>
      <c r="C3342" s="21">
        <f t="shared" si="737"/>
        <v>2.237032215908366</v>
      </c>
      <c r="D3342" s="22">
        <f t="shared" si="737"/>
        <v>1.8193919838115389</v>
      </c>
      <c r="E3342" s="132">
        <v>3.7675606641123682E-2</v>
      </c>
      <c r="F3342" s="7">
        <f t="shared" si="725"/>
        <v>1.0376756066411237</v>
      </c>
      <c r="G3342" s="7">
        <f t="shared" si="726"/>
        <v>2.1558107385307705</v>
      </c>
      <c r="H3342" s="7">
        <f t="shared" si="727"/>
        <v>1.7533340594762279</v>
      </c>
      <c r="I3342">
        <v>1.74</v>
      </c>
      <c r="J3342">
        <v>2.16</v>
      </c>
      <c r="K3342" s="7">
        <f t="shared" si="728"/>
        <v>1.8055555555555551</v>
      </c>
      <c r="L3342" s="7">
        <f t="shared" si="729"/>
        <v>2.2413793103448274</v>
      </c>
      <c r="M3342" s="24">
        <f t="shared" si="738"/>
        <v>0.55384615384615399</v>
      </c>
      <c r="N3342" s="24">
        <f t="shared" si="738"/>
        <v>0.44615384615384618</v>
      </c>
      <c r="O3342" s="23">
        <f t="shared" si="739"/>
        <v>0.807120944756888</v>
      </c>
      <c r="P3342" s="23">
        <f t="shared" si="739"/>
        <v>1.2319386532907797</v>
      </c>
      <c r="Q3342" t="s">
        <v>325</v>
      </c>
      <c r="R3342" t="s">
        <v>333</v>
      </c>
      <c r="S3342" t="s">
        <v>135</v>
      </c>
      <c r="T3342" s="75" t="s">
        <v>162</v>
      </c>
      <c r="U3342" s="75" t="s">
        <v>160</v>
      </c>
      <c r="V3342" s="75" t="s">
        <v>650</v>
      </c>
      <c r="W3342" s="138" t="s">
        <v>226</v>
      </c>
      <c r="X3342">
        <v>6</v>
      </c>
      <c r="Y3342" s="23" t="str">
        <f t="shared" si="730"/>
        <v>Y</v>
      </c>
      <c r="Z3342" s="23">
        <v>100</v>
      </c>
      <c r="AA3342" s="23">
        <f t="shared" si="731"/>
        <v>0</v>
      </c>
      <c r="AB3342" s="23">
        <f t="shared" si="732"/>
        <v>-100</v>
      </c>
      <c r="AC3342" s="23">
        <f t="shared" si="733"/>
        <v>0</v>
      </c>
      <c r="AD3342" s="23">
        <f t="shared" si="734"/>
        <v>-100</v>
      </c>
      <c r="AE3342" s="23">
        <f t="shared" si="735"/>
        <v>0</v>
      </c>
      <c r="AF3342" s="23">
        <f t="shared" si="736"/>
        <v>-100</v>
      </c>
    </row>
    <row r="3343" spans="1:32" x14ac:dyDescent="0.25">
      <c r="A3343" s="6">
        <v>0.63544736827165005</v>
      </c>
      <c r="B3343" s="6">
        <v>0.34078957952964661</v>
      </c>
      <c r="C3343" s="21">
        <f t="shared" si="737"/>
        <v>1.573694455167695</v>
      </c>
      <c r="D3343" s="22">
        <f t="shared" si="737"/>
        <v>2.9343620229825897</v>
      </c>
      <c r="E3343" s="132">
        <v>4.0843214756258295E-2</v>
      </c>
      <c r="F3343" s="7">
        <f t="shared" si="725"/>
        <v>1.0408432147562583</v>
      </c>
      <c r="G3343" s="7">
        <f t="shared" si="726"/>
        <v>1.5119418879395956</v>
      </c>
      <c r="H3343" s="7">
        <f t="shared" si="727"/>
        <v>2.8192161714478297</v>
      </c>
      <c r="I3343">
        <v>1.65</v>
      </c>
      <c r="J3343">
        <v>2.2999999999999998</v>
      </c>
      <c r="K3343" s="7">
        <f t="shared" si="728"/>
        <v>1.7173913043478262</v>
      </c>
      <c r="L3343" s="7">
        <f t="shared" si="729"/>
        <v>2.393939393939394</v>
      </c>
      <c r="M3343" s="24">
        <f t="shared" si="738"/>
        <v>0.58227848101265822</v>
      </c>
      <c r="N3343" s="24">
        <f t="shared" si="738"/>
        <v>0.41772151898734178</v>
      </c>
      <c r="O3343" s="23">
        <f t="shared" si="739"/>
        <v>1.0913117846404425</v>
      </c>
      <c r="P3343" s="23">
        <f t="shared" si="739"/>
        <v>0.81582959948006317</v>
      </c>
      <c r="Q3343" t="s">
        <v>332</v>
      </c>
      <c r="R3343" t="s">
        <v>438</v>
      </c>
      <c r="S3343" t="s">
        <v>135</v>
      </c>
      <c r="T3343" s="75" t="s">
        <v>165</v>
      </c>
      <c r="U3343" s="75" t="s">
        <v>160</v>
      </c>
      <c r="V3343" s="75" t="s">
        <v>650</v>
      </c>
      <c r="W3343" s="138" t="s">
        <v>359</v>
      </c>
      <c r="X3343">
        <v>5</v>
      </c>
      <c r="Y3343" s="23" t="str">
        <f t="shared" si="730"/>
        <v>Y</v>
      </c>
      <c r="Z3343" s="23">
        <v>100</v>
      </c>
      <c r="AA3343" s="23">
        <f t="shared" si="731"/>
        <v>165</v>
      </c>
      <c r="AB3343" s="23">
        <f t="shared" si="732"/>
        <v>65</v>
      </c>
      <c r="AC3343" s="23">
        <f t="shared" si="733"/>
        <v>165</v>
      </c>
      <c r="AD3343" s="23">
        <f t="shared" si="734"/>
        <v>65</v>
      </c>
      <c r="AE3343" s="23">
        <f t="shared" si="735"/>
        <v>0</v>
      </c>
      <c r="AF3343" s="23">
        <f t="shared" si="736"/>
        <v>-100</v>
      </c>
    </row>
    <row r="3344" spans="1:32" x14ac:dyDescent="0.25">
      <c r="A3344" s="6">
        <v>0.24354872319254742</v>
      </c>
      <c r="B3344" s="6">
        <v>0.75594787028100274</v>
      </c>
      <c r="C3344" s="21">
        <f t="shared" si="737"/>
        <v>4.1059545987001913</v>
      </c>
      <c r="D3344" s="22">
        <f t="shared" si="737"/>
        <v>1.3228425389018923</v>
      </c>
      <c r="E3344" s="132">
        <v>3.4252965480474407E-2</v>
      </c>
      <c r="F3344" s="7">
        <f t="shared" si="725"/>
        <v>1.0342529654804744</v>
      </c>
      <c r="G3344" s="7">
        <f t="shared" si="726"/>
        <v>3.9699713085112807</v>
      </c>
      <c r="H3344" s="7">
        <f t="shared" si="727"/>
        <v>1.2790319032707345</v>
      </c>
      <c r="I3344">
        <v>1.83</v>
      </c>
      <c r="J3344">
        <v>2.0499999999999998</v>
      </c>
      <c r="K3344" s="7">
        <f t="shared" si="728"/>
        <v>1.8926829268292682</v>
      </c>
      <c r="L3344" s="7">
        <f t="shared" si="729"/>
        <v>2.1202185792349724</v>
      </c>
      <c r="M3344" s="24">
        <f t="shared" si="738"/>
        <v>0.52835051546391754</v>
      </c>
      <c r="N3344" s="24">
        <f t="shared" si="738"/>
        <v>0.47164948453608252</v>
      </c>
      <c r="O3344" s="23">
        <f t="shared" si="739"/>
        <v>0.46096051023760193</v>
      </c>
      <c r="P3344" s="23">
        <f t="shared" si="739"/>
        <v>1.6027747195028907</v>
      </c>
      <c r="Q3344" t="s">
        <v>206</v>
      </c>
      <c r="R3344" t="s">
        <v>225</v>
      </c>
      <c r="S3344" t="s">
        <v>135</v>
      </c>
      <c r="T3344" s="75" t="s">
        <v>154</v>
      </c>
      <c r="U3344" s="75" t="s">
        <v>160</v>
      </c>
      <c r="V3344" s="75" t="s">
        <v>650</v>
      </c>
      <c r="W3344" s="138" t="s">
        <v>162</v>
      </c>
      <c r="X3344">
        <v>3</v>
      </c>
      <c r="Y3344" s="23" t="str">
        <f t="shared" si="730"/>
        <v>Y</v>
      </c>
      <c r="Z3344" s="23">
        <v>100</v>
      </c>
      <c r="AA3344" s="23">
        <f t="shared" si="731"/>
        <v>0</v>
      </c>
      <c r="AB3344" s="23">
        <f t="shared" si="732"/>
        <v>-100</v>
      </c>
      <c r="AC3344" s="23">
        <f t="shared" si="733"/>
        <v>0</v>
      </c>
      <c r="AD3344" s="23">
        <f t="shared" si="734"/>
        <v>-100</v>
      </c>
      <c r="AE3344" s="23">
        <f t="shared" si="735"/>
        <v>0</v>
      </c>
      <c r="AF3344" s="23">
        <f t="shared" si="736"/>
        <v>-100</v>
      </c>
    </row>
    <row r="3345" spans="1:32" x14ac:dyDescent="0.25">
      <c r="A3345" s="6">
        <v>0.64066434572693587</v>
      </c>
      <c r="B3345" s="6">
        <v>0.35418768020569896</v>
      </c>
      <c r="C3345" s="21">
        <f t="shared" si="737"/>
        <v>1.5608797440808737</v>
      </c>
      <c r="D3345" s="22">
        <f t="shared" si="737"/>
        <v>2.8233618950812671</v>
      </c>
      <c r="E3345" s="132">
        <v>3.4151034151034265E-2</v>
      </c>
      <c r="F3345" s="7">
        <f t="shared" si="725"/>
        <v>1.0341510341510343</v>
      </c>
      <c r="G3345" s="7">
        <f t="shared" si="726"/>
        <v>1.5093344129972726</v>
      </c>
      <c r="H3345" s="7">
        <f t="shared" si="727"/>
        <v>2.7301252929646296</v>
      </c>
      <c r="I3345">
        <v>1.98</v>
      </c>
      <c r="J3345">
        <v>1.89</v>
      </c>
      <c r="K3345" s="7">
        <f t="shared" si="728"/>
        <v>2.0476190476190479</v>
      </c>
      <c r="L3345" s="7">
        <f t="shared" si="729"/>
        <v>1.9545454545454546</v>
      </c>
      <c r="M3345" s="24">
        <f t="shared" si="738"/>
        <v>0.48837209302325574</v>
      </c>
      <c r="N3345" s="24">
        <f t="shared" si="738"/>
        <v>0.51162790697674421</v>
      </c>
      <c r="O3345" s="23">
        <f t="shared" si="739"/>
        <v>1.3118365174408688</v>
      </c>
      <c r="P3345" s="23">
        <f t="shared" si="739"/>
        <v>0.692275920402048</v>
      </c>
      <c r="Q3345" t="s">
        <v>227</v>
      </c>
      <c r="R3345" t="s">
        <v>247</v>
      </c>
      <c r="S3345" t="s">
        <v>136</v>
      </c>
      <c r="T3345" s="75" t="s">
        <v>155</v>
      </c>
      <c r="U3345" s="75" t="s">
        <v>161</v>
      </c>
      <c r="V3345" s="75" t="s">
        <v>650</v>
      </c>
      <c r="W3345" s="138" t="s">
        <v>155</v>
      </c>
      <c r="X3345">
        <v>3</v>
      </c>
      <c r="Y3345" s="23" t="str">
        <f t="shared" si="730"/>
        <v>Y</v>
      </c>
      <c r="Z3345" s="23">
        <v>100</v>
      </c>
      <c r="AA3345" s="23">
        <f t="shared" si="731"/>
        <v>198</v>
      </c>
      <c r="AB3345" s="23">
        <f t="shared" si="732"/>
        <v>98</v>
      </c>
      <c r="AC3345" s="23">
        <f t="shared" si="733"/>
        <v>198</v>
      </c>
      <c r="AD3345" s="23">
        <f t="shared" si="734"/>
        <v>98</v>
      </c>
      <c r="AE3345" s="23">
        <f t="shared" si="735"/>
        <v>0</v>
      </c>
      <c r="AF3345" s="23">
        <f t="shared" si="736"/>
        <v>-100</v>
      </c>
    </row>
    <row r="3346" spans="1:32" x14ac:dyDescent="0.25">
      <c r="A3346" s="6">
        <v>0.27036493757014846</v>
      </c>
      <c r="B3346" s="6">
        <v>0.72943183318003213</v>
      </c>
      <c r="C3346" s="21">
        <f t="shared" si="737"/>
        <v>3.6987044584527222</v>
      </c>
      <c r="D3346" s="22">
        <f t="shared" si="737"/>
        <v>1.3709300232214963</v>
      </c>
      <c r="E3346" s="132">
        <v>3.7192247249869137E-2</v>
      </c>
      <c r="F3346" s="7">
        <f t="shared" si="725"/>
        <v>1.0371922472498691</v>
      </c>
      <c r="G3346" s="7">
        <f t="shared" si="726"/>
        <v>3.5660741470637607</v>
      </c>
      <c r="H3346" s="7">
        <f t="shared" si="727"/>
        <v>1.3217704112776951</v>
      </c>
      <c r="I3346">
        <v>2.2999999999999998</v>
      </c>
      <c r="J3346">
        <v>1.66</v>
      </c>
      <c r="K3346" s="7">
        <f t="shared" si="728"/>
        <v>2.3855421686746987</v>
      </c>
      <c r="L3346" s="7">
        <f t="shared" si="729"/>
        <v>1.7217391304347827</v>
      </c>
      <c r="M3346" s="24">
        <f t="shared" si="738"/>
        <v>0.41919191919191923</v>
      </c>
      <c r="N3346" s="24">
        <f t="shared" si="738"/>
        <v>0.58080808080808077</v>
      </c>
      <c r="O3346" s="23">
        <f t="shared" si="739"/>
        <v>0.64496695950469152</v>
      </c>
      <c r="P3346" s="23">
        <f t="shared" si="739"/>
        <v>1.2558913301708379</v>
      </c>
      <c r="Q3346" t="s">
        <v>233</v>
      </c>
      <c r="R3346" t="s">
        <v>331</v>
      </c>
      <c r="S3346" t="s">
        <v>136</v>
      </c>
      <c r="T3346" s="75" t="s">
        <v>151</v>
      </c>
      <c r="U3346" s="75" t="s">
        <v>166</v>
      </c>
      <c r="V3346" s="75" t="s">
        <v>650</v>
      </c>
      <c r="W3346" s="138" t="s">
        <v>155</v>
      </c>
      <c r="X3346">
        <v>3</v>
      </c>
      <c r="Y3346" s="23" t="str">
        <f t="shared" si="730"/>
        <v>Y</v>
      </c>
      <c r="Z3346" s="23">
        <v>100</v>
      </c>
      <c r="AA3346" s="23">
        <f t="shared" si="731"/>
        <v>0</v>
      </c>
      <c r="AB3346" s="23">
        <f t="shared" si="732"/>
        <v>-100</v>
      </c>
      <c r="AC3346" s="23">
        <f t="shared" si="733"/>
        <v>0</v>
      </c>
      <c r="AD3346" s="23">
        <f t="shared" si="734"/>
        <v>-100</v>
      </c>
      <c r="AE3346" s="23">
        <f t="shared" si="735"/>
        <v>0</v>
      </c>
      <c r="AF3346" s="23">
        <f t="shared" si="736"/>
        <v>-100</v>
      </c>
    </row>
    <row r="3347" spans="1:32" x14ac:dyDescent="0.25">
      <c r="A3347" s="6">
        <v>0.50100120722278463</v>
      </c>
      <c r="B3347" s="6">
        <v>0.49482830184264237</v>
      </c>
      <c r="C3347" s="21">
        <f t="shared" si="737"/>
        <v>1.996003174410159</v>
      </c>
      <c r="D3347" s="22">
        <f t="shared" si="737"/>
        <v>2.0209030006493132</v>
      </c>
      <c r="E3347" s="132">
        <v>3.3930002671653803E-2</v>
      </c>
      <c r="F3347" s="7">
        <f t="shared" si="725"/>
        <v>1.0339300026716538</v>
      </c>
      <c r="G3347" s="7">
        <f t="shared" si="726"/>
        <v>1.9305012614514792</v>
      </c>
      <c r="H3347" s="7">
        <f t="shared" si="727"/>
        <v>1.954583961609917</v>
      </c>
      <c r="I3347">
        <v>1.97</v>
      </c>
      <c r="J3347">
        <v>1.9</v>
      </c>
      <c r="K3347" s="7">
        <f t="shared" si="728"/>
        <v>2.0368421052631578</v>
      </c>
      <c r="L3347" s="7">
        <f t="shared" si="729"/>
        <v>1.9644670050761421</v>
      </c>
      <c r="M3347" s="24">
        <f t="shared" si="738"/>
        <v>0.49095607235142119</v>
      </c>
      <c r="N3347" s="24">
        <f t="shared" si="738"/>
        <v>0.50904392764857886</v>
      </c>
      <c r="O3347" s="23">
        <f t="shared" si="739"/>
        <v>1.0204603536590404</v>
      </c>
      <c r="P3347" s="23">
        <f t="shared" si="739"/>
        <v>0.97207387214772889</v>
      </c>
      <c r="Q3347" t="s">
        <v>246</v>
      </c>
      <c r="R3347" t="s">
        <v>234</v>
      </c>
      <c r="S3347" t="s">
        <v>136</v>
      </c>
      <c r="T3347" s="75" t="s">
        <v>155</v>
      </c>
      <c r="U3347" s="75" t="s">
        <v>161</v>
      </c>
      <c r="V3347" s="75" t="s">
        <v>650</v>
      </c>
      <c r="W3347" s="138" t="s">
        <v>167</v>
      </c>
      <c r="X3347">
        <v>5</v>
      </c>
      <c r="Y3347" s="23" t="str">
        <f t="shared" si="730"/>
        <v>Y</v>
      </c>
      <c r="Z3347" s="23">
        <v>100</v>
      </c>
      <c r="AA3347" s="23">
        <f t="shared" si="731"/>
        <v>197</v>
      </c>
      <c r="AB3347" s="23">
        <f t="shared" si="732"/>
        <v>97</v>
      </c>
      <c r="AC3347" s="23">
        <f t="shared" si="733"/>
        <v>197</v>
      </c>
      <c r="AD3347" s="23">
        <f t="shared" si="734"/>
        <v>97</v>
      </c>
      <c r="AE3347" s="23">
        <f t="shared" si="735"/>
        <v>0</v>
      </c>
      <c r="AF3347" s="23">
        <f t="shared" si="736"/>
        <v>-100</v>
      </c>
    </row>
    <row r="3348" spans="1:32" x14ac:dyDescent="0.25">
      <c r="A3348" s="6">
        <v>0.28561585803799572</v>
      </c>
      <c r="B3348" s="6">
        <v>0.71412024651205008</v>
      </c>
      <c r="C3348" s="21">
        <f t="shared" si="737"/>
        <v>3.5012061545510162</v>
      </c>
      <c r="D3348" s="22">
        <f t="shared" si="737"/>
        <v>1.4003243919833688</v>
      </c>
      <c r="E3348" s="132">
        <v>3.6644165863066513E-2</v>
      </c>
      <c r="F3348" s="7">
        <f t="shared" ref="F3348:F3411" si="740">(E3348/100%) + 1</f>
        <v>1.0366441658630665</v>
      </c>
      <c r="G3348" s="7">
        <f t="shared" ref="G3348:G3411" si="741">C3348/F3348</f>
        <v>3.3774425881575851</v>
      </c>
      <c r="H3348" s="7">
        <f t="shared" ref="H3348:H3411" si="742">D3348/F3348</f>
        <v>1.3508245530109335</v>
      </c>
      <c r="I3348">
        <v>2.04</v>
      </c>
      <c r="J3348">
        <v>1.83</v>
      </c>
      <c r="K3348" s="7">
        <f t="shared" ref="K3348:K3411" si="743">(I3348*F3348)</f>
        <v>2.1147540983606556</v>
      </c>
      <c r="L3348" s="7">
        <f t="shared" ref="L3348:L3411" si="744">(J3348*F3348)</f>
        <v>1.8970588235294117</v>
      </c>
      <c r="M3348" s="24">
        <f t="shared" si="738"/>
        <v>0.47286821705426357</v>
      </c>
      <c r="N3348" s="24">
        <f t="shared" si="738"/>
        <v>0.52713178294573648</v>
      </c>
      <c r="O3348" s="23">
        <f t="shared" si="739"/>
        <v>0.60400730634264665</v>
      </c>
      <c r="P3348" s="23">
        <f t="shared" si="739"/>
        <v>1.3547281147066832</v>
      </c>
      <c r="Q3348" t="s">
        <v>232</v>
      </c>
      <c r="R3348" t="s">
        <v>334</v>
      </c>
      <c r="S3348" t="s">
        <v>136</v>
      </c>
      <c r="T3348" s="75" t="s">
        <v>151</v>
      </c>
      <c r="U3348" s="75" t="s">
        <v>166</v>
      </c>
      <c r="V3348" s="75" t="s">
        <v>650</v>
      </c>
      <c r="W3348" s="138" t="s">
        <v>175</v>
      </c>
      <c r="X3348">
        <v>5</v>
      </c>
      <c r="Y3348" s="23" t="str">
        <f t="shared" ref="Y3348:Y3411" si="745">IF(X3348 &gt;= 3,"Y","N")</f>
        <v>Y</v>
      </c>
      <c r="Z3348" s="23">
        <v>100</v>
      </c>
      <c r="AA3348" s="23">
        <f t="shared" si="731"/>
        <v>0</v>
      </c>
      <c r="AB3348" s="23">
        <f t="shared" si="732"/>
        <v>-100</v>
      </c>
      <c r="AC3348" s="23">
        <f t="shared" si="733"/>
        <v>0</v>
      </c>
      <c r="AD3348" s="23">
        <f t="shared" si="734"/>
        <v>-100</v>
      </c>
      <c r="AE3348" s="23">
        <f t="shared" si="735"/>
        <v>0</v>
      </c>
      <c r="AF3348" s="23">
        <f t="shared" si="736"/>
        <v>-100</v>
      </c>
    </row>
    <row r="3349" spans="1:32" x14ac:dyDescent="0.25">
      <c r="A3349" s="6">
        <v>0.53881359076064117</v>
      </c>
      <c r="B3349" s="6">
        <v>0.45408824842126472</v>
      </c>
      <c r="C3349" s="21">
        <f t="shared" si="737"/>
        <v>1.8559294293009641</v>
      </c>
      <c r="D3349" s="22">
        <f t="shared" si="737"/>
        <v>2.2022151057128534</v>
      </c>
      <c r="E3349" s="132">
        <v>3.8144547759932479E-2</v>
      </c>
      <c r="F3349" s="7">
        <f t="shared" si="740"/>
        <v>1.0381445477599325</v>
      </c>
      <c r="G3349" s="7">
        <f t="shared" si="741"/>
        <v>1.7877370095576919</v>
      </c>
      <c r="H3349" s="7">
        <f t="shared" si="742"/>
        <v>2.1212991104800452</v>
      </c>
      <c r="I3349">
        <v>2.2400000000000002</v>
      </c>
      <c r="J3349">
        <v>1.69</v>
      </c>
      <c r="K3349" s="7">
        <f t="shared" si="743"/>
        <v>2.3254437869822491</v>
      </c>
      <c r="L3349" s="7">
        <f t="shared" si="744"/>
        <v>1.7544642857142858</v>
      </c>
      <c r="M3349" s="24">
        <f t="shared" si="738"/>
        <v>0.43002544529262077</v>
      </c>
      <c r="N3349" s="24">
        <f t="shared" si="738"/>
        <v>0.56997455470737912</v>
      </c>
      <c r="O3349" s="23">
        <f t="shared" si="739"/>
        <v>1.2529807169759291</v>
      </c>
      <c r="P3349" s="23">
        <f t="shared" si="739"/>
        <v>0.79668161441766538</v>
      </c>
      <c r="Q3349" t="s">
        <v>236</v>
      </c>
      <c r="R3349" t="s">
        <v>239</v>
      </c>
      <c r="S3349" t="s">
        <v>136</v>
      </c>
      <c r="T3349" s="75" t="s">
        <v>162</v>
      </c>
      <c r="U3349" s="75" t="s">
        <v>160</v>
      </c>
      <c r="V3349" s="75" t="s">
        <v>650</v>
      </c>
      <c r="W3349" s="138" t="s">
        <v>154</v>
      </c>
      <c r="X3349">
        <v>1</v>
      </c>
      <c r="Y3349" s="23" t="str">
        <f t="shared" si="745"/>
        <v>N</v>
      </c>
      <c r="Z3349" s="23">
        <v>100</v>
      </c>
      <c r="AA3349" s="23">
        <f t="shared" si="731"/>
        <v>0</v>
      </c>
      <c r="AB3349" s="23">
        <f t="shared" si="732"/>
        <v>-100</v>
      </c>
      <c r="AC3349" s="23">
        <f t="shared" si="733"/>
        <v>0</v>
      </c>
      <c r="AD3349" s="23">
        <f t="shared" si="734"/>
        <v>-100</v>
      </c>
      <c r="AE3349" s="23">
        <f t="shared" si="735"/>
        <v>0</v>
      </c>
      <c r="AF3349" s="23">
        <f t="shared" si="736"/>
        <v>-100</v>
      </c>
    </row>
    <row r="3350" spans="1:32" x14ac:dyDescent="0.25">
      <c r="A3350" s="6">
        <v>0.49393993107588147</v>
      </c>
      <c r="B3350" s="6">
        <v>0.50363554929036436</v>
      </c>
      <c r="C3350" s="21">
        <f t="shared" si="737"/>
        <v>2.0245376757085372</v>
      </c>
      <c r="D3350" s="22">
        <f t="shared" si="737"/>
        <v>1.9855627773079683</v>
      </c>
      <c r="E3350" s="132">
        <v>3.7675606641123682E-2</v>
      </c>
      <c r="F3350" s="7">
        <f t="shared" si="740"/>
        <v>1.0376756066411237</v>
      </c>
      <c r="G3350" s="7">
        <f t="shared" si="741"/>
        <v>1.9510313847135814</v>
      </c>
      <c r="H3350" s="7">
        <f t="shared" si="742"/>
        <v>1.913471574931864</v>
      </c>
      <c r="I3350">
        <v>2.16</v>
      </c>
      <c r="J3350">
        <v>1.74</v>
      </c>
      <c r="K3350" s="7">
        <f t="shared" si="743"/>
        <v>2.2413793103448274</v>
      </c>
      <c r="L3350" s="7">
        <f t="shared" si="744"/>
        <v>1.8055555555555551</v>
      </c>
      <c r="M3350" s="24">
        <f t="shared" si="738"/>
        <v>0.44615384615384618</v>
      </c>
      <c r="N3350" s="24">
        <f t="shared" si="738"/>
        <v>0.55384615384615399</v>
      </c>
      <c r="O3350" s="23">
        <f t="shared" si="739"/>
        <v>1.1071067420666307</v>
      </c>
      <c r="P3350" s="23">
        <f t="shared" si="739"/>
        <v>0.90934196399649092</v>
      </c>
      <c r="Q3350" t="s">
        <v>244</v>
      </c>
      <c r="R3350" t="s">
        <v>406</v>
      </c>
      <c r="S3350" t="s">
        <v>136</v>
      </c>
      <c r="T3350" s="75" t="s">
        <v>162</v>
      </c>
      <c r="U3350" s="75" t="s">
        <v>160</v>
      </c>
      <c r="V3350" s="75" t="s">
        <v>650</v>
      </c>
      <c r="W3350" s="138" t="s">
        <v>168</v>
      </c>
      <c r="X3350">
        <v>5</v>
      </c>
      <c r="Y3350" s="23" t="str">
        <f t="shared" si="745"/>
        <v>Y</v>
      </c>
      <c r="Z3350" s="23">
        <v>100</v>
      </c>
      <c r="AA3350" s="23">
        <f t="shared" si="731"/>
        <v>216</v>
      </c>
      <c r="AB3350" s="23">
        <f t="shared" si="732"/>
        <v>116</v>
      </c>
      <c r="AC3350" s="23">
        <f t="shared" si="733"/>
        <v>0</v>
      </c>
      <c r="AD3350" s="23">
        <f t="shared" si="734"/>
        <v>-100</v>
      </c>
      <c r="AE3350" s="23">
        <f t="shared" si="735"/>
        <v>0</v>
      </c>
      <c r="AF3350" s="23">
        <f t="shared" si="736"/>
        <v>-100</v>
      </c>
    </row>
    <row r="3351" spans="1:32" x14ac:dyDescent="0.25">
      <c r="A3351" s="6">
        <v>0.17760749192037031</v>
      </c>
      <c r="B3351" s="6">
        <v>0.82237069190074319</v>
      </c>
      <c r="C3351" s="21">
        <f t="shared" si="737"/>
        <v>5.6303931167968209</v>
      </c>
      <c r="D3351" s="22">
        <f t="shared" si="737"/>
        <v>1.2159966422060868</v>
      </c>
      <c r="E3351" s="132">
        <v>4.0146469604903645E-2</v>
      </c>
      <c r="F3351" s="7">
        <f t="shared" si="740"/>
        <v>1.0401464696049036</v>
      </c>
      <c r="G3351" s="7">
        <f t="shared" si="741"/>
        <v>5.413077178385759</v>
      </c>
      <c r="H3351" s="7">
        <f t="shared" si="742"/>
        <v>1.1690628942556325</v>
      </c>
      <c r="I3351">
        <v>2.23</v>
      </c>
      <c r="J3351">
        <v>1.69</v>
      </c>
      <c r="K3351" s="7">
        <f t="shared" si="743"/>
        <v>2.3195266272189352</v>
      </c>
      <c r="L3351" s="7">
        <f t="shared" si="744"/>
        <v>1.7578475336322872</v>
      </c>
      <c r="M3351" s="24">
        <f t="shared" si="738"/>
        <v>0.43112244897959179</v>
      </c>
      <c r="N3351" s="24">
        <f t="shared" si="738"/>
        <v>0.56887755102040816</v>
      </c>
      <c r="O3351" s="23">
        <f t="shared" si="739"/>
        <v>0.41196530670287085</v>
      </c>
      <c r="P3351" s="23">
        <f t="shared" si="739"/>
        <v>1.4456022924891987</v>
      </c>
      <c r="Q3351" t="s">
        <v>245</v>
      </c>
      <c r="R3351" t="s">
        <v>251</v>
      </c>
      <c r="S3351" t="s">
        <v>136</v>
      </c>
      <c r="T3351" s="75" t="s">
        <v>151</v>
      </c>
      <c r="U3351" s="75" t="s">
        <v>166</v>
      </c>
      <c r="V3351" s="75" t="s">
        <v>650</v>
      </c>
      <c r="W3351" s="138" t="s">
        <v>152</v>
      </c>
      <c r="X3351">
        <v>1</v>
      </c>
      <c r="Y3351" s="23" t="str">
        <f t="shared" si="745"/>
        <v>N</v>
      </c>
      <c r="Z3351" s="23">
        <v>100</v>
      </c>
      <c r="AA3351" s="23">
        <f t="shared" si="731"/>
        <v>169</v>
      </c>
      <c r="AB3351" s="23">
        <f t="shared" si="732"/>
        <v>69</v>
      </c>
      <c r="AC3351" s="23">
        <f t="shared" si="733"/>
        <v>0</v>
      </c>
      <c r="AD3351" s="23">
        <f t="shared" si="734"/>
        <v>-100</v>
      </c>
      <c r="AE3351" s="23">
        <f t="shared" si="735"/>
        <v>169</v>
      </c>
      <c r="AF3351" s="23">
        <f t="shared" si="736"/>
        <v>69</v>
      </c>
    </row>
    <row r="3352" spans="1:32" x14ac:dyDescent="0.25">
      <c r="A3352" s="6">
        <v>0.39171735288484222</v>
      </c>
      <c r="B3352" s="6">
        <v>0.60682765467214095</v>
      </c>
      <c r="C3352" s="21">
        <f t="shared" si="737"/>
        <v>2.5528611194663666</v>
      </c>
      <c r="D3352" s="22">
        <f t="shared" si="737"/>
        <v>1.6479143498169735</v>
      </c>
      <c r="E3352" s="132">
        <v>3.8718291054739673E-2</v>
      </c>
      <c r="F3352" s="7">
        <f t="shared" si="740"/>
        <v>1.0387182910547397</v>
      </c>
      <c r="G3352" s="7">
        <f t="shared" si="741"/>
        <v>2.4577030571726333</v>
      </c>
      <c r="H3352" s="7">
        <f t="shared" si="742"/>
        <v>1.5864882365204538</v>
      </c>
      <c r="I3352">
        <v>2.14</v>
      </c>
      <c r="J3352">
        <v>1.75</v>
      </c>
      <c r="K3352" s="7">
        <f t="shared" si="743"/>
        <v>2.2228571428571429</v>
      </c>
      <c r="L3352" s="7">
        <f t="shared" si="744"/>
        <v>1.8177570093457944</v>
      </c>
      <c r="M3352" s="24">
        <f t="shared" si="738"/>
        <v>0.44987146529562982</v>
      </c>
      <c r="N3352" s="24">
        <f t="shared" si="738"/>
        <v>0.55012853470437018</v>
      </c>
      <c r="O3352" s="23">
        <f t="shared" si="739"/>
        <v>0.87073171584116349</v>
      </c>
      <c r="P3352" s="23">
        <f t="shared" si="739"/>
        <v>1.1030652227451534</v>
      </c>
      <c r="Q3352" t="s">
        <v>242</v>
      </c>
      <c r="R3352" t="s">
        <v>235</v>
      </c>
      <c r="S3352" t="s">
        <v>136</v>
      </c>
      <c r="T3352" s="75" t="s">
        <v>162</v>
      </c>
      <c r="U3352" s="75" t="s">
        <v>160</v>
      </c>
      <c r="V3352" s="75" t="s">
        <v>650</v>
      </c>
      <c r="W3352" s="138" t="s">
        <v>151</v>
      </c>
      <c r="X3352">
        <v>2</v>
      </c>
      <c r="Y3352" s="23" t="str">
        <f t="shared" si="745"/>
        <v>N</v>
      </c>
      <c r="Z3352" s="23">
        <v>100</v>
      </c>
      <c r="AA3352" s="23">
        <f t="shared" si="731"/>
        <v>175</v>
      </c>
      <c r="AB3352" s="23">
        <f t="shared" si="732"/>
        <v>75</v>
      </c>
      <c r="AC3352" s="23">
        <f t="shared" si="733"/>
        <v>0</v>
      </c>
      <c r="AD3352" s="23">
        <f t="shared" si="734"/>
        <v>-100</v>
      </c>
      <c r="AE3352" s="23">
        <f t="shared" si="735"/>
        <v>175</v>
      </c>
      <c r="AF3352" s="23">
        <f t="shared" si="736"/>
        <v>75</v>
      </c>
    </row>
    <row r="3353" spans="1:32" x14ac:dyDescent="0.25">
      <c r="A3353" s="6">
        <v>0.46072183989988713</v>
      </c>
      <c r="B3353" s="6">
        <v>0.53833815609672808</v>
      </c>
      <c r="C3353" s="21">
        <f t="shared" si="737"/>
        <v>2.1705070465452554</v>
      </c>
      <c r="D3353" s="22">
        <f t="shared" si="737"/>
        <v>1.8575684979318481</v>
      </c>
      <c r="E3353" s="132">
        <v>3.7225746074659449E-2</v>
      </c>
      <c r="F3353" s="7">
        <f t="shared" si="740"/>
        <v>1.0372257460746594</v>
      </c>
      <c r="G3353" s="7">
        <f t="shared" si="741"/>
        <v>2.0926081470301474</v>
      </c>
      <c r="H3353" s="7">
        <f t="shared" si="742"/>
        <v>1.7909008766526899</v>
      </c>
      <c r="I3353">
        <v>2.36</v>
      </c>
      <c r="J3353">
        <v>1.63</v>
      </c>
      <c r="K3353" s="7">
        <f t="shared" si="743"/>
        <v>2.447852760736196</v>
      </c>
      <c r="L3353" s="7">
        <f t="shared" si="744"/>
        <v>1.6906779661016949</v>
      </c>
      <c r="M3353" s="24">
        <f t="shared" si="738"/>
        <v>0.40852130325814545</v>
      </c>
      <c r="N3353" s="24">
        <f t="shared" si="738"/>
        <v>0.5914786967418546</v>
      </c>
      <c r="O3353" s="23">
        <f t="shared" si="739"/>
        <v>1.1277792277303984</v>
      </c>
      <c r="P3353" s="23">
        <f t="shared" si="739"/>
        <v>0.91015645882455298</v>
      </c>
      <c r="Q3353" t="s">
        <v>250</v>
      </c>
      <c r="R3353" t="s">
        <v>243</v>
      </c>
      <c r="S3353" t="s">
        <v>136</v>
      </c>
      <c r="T3353" s="75" t="s">
        <v>151</v>
      </c>
      <c r="U3353" s="75" t="s">
        <v>166</v>
      </c>
      <c r="V3353" s="75" t="s">
        <v>650</v>
      </c>
      <c r="W3353" s="138" t="s">
        <v>151</v>
      </c>
      <c r="X3353">
        <v>2</v>
      </c>
      <c r="Y3353" s="23" t="str">
        <f t="shared" si="745"/>
        <v>N</v>
      </c>
      <c r="Z3353" s="23">
        <v>100</v>
      </c>
      <c r="AA3353" s="23">
        <f t="shared" si="731"/>
        <v>0</v>
      </c>
      <c r="AB3353" s="23">
        <f t="shared" si="732"/>
        <v>-100</v>
      </c>
      <c r="AC3353" s="23">
        <f t="shared" si="733"/>
        <v>0</v>
      </c>
      <c r="AD3353" s="23">
        <f t="shared" si="734"/>
        <v>-100</v>
      </c>
      <c r="AE3353" s="23">
        <f t="shared" si="735"/>
        <v>163</v>
      </c>
      <c r="AF3353" s="23">
        <f t="shared" si="736"/>
        <v>63</v>
      </c>
    </row>
    <row r="3354" spans="1:32" x14ac:dyDescent="0.25">
      <c r="A3354" s="6">
        <v>0.33651786869394285</v>
      </c>
      <c r="B3354" s="6">
        <v>0.66219694016155206</v>
      </c>
      <c r="C3354" s="21">
        <f t="shared" si="737"/>
        <v>2.9716104047642196</v>
      </c>
      <c r="D3354" s="22">
        <f t="shared" si="737"/>
        <v>1.510124767045943</v>
      </c>
      <c r="E3354" s="132">
        <v>4.4735406437534042E-2</v>
      </c>
      <c r="F3354" s="7">
        <f t="shared" si="740"/>
        <v>1.044735406437534</v>
      </c>
      <c r="G3354" s="7">
        <f t="shared" si="741"/>
        <v>2.8443665127586502</v>
      </c>
      <c r="H3354" s="7">
        <f t="shared" si="742"/>
        <v>1.4454614610941063</v>
      </c>
      <c r="I3354">
        <v>1.88</v>
      </c>
      <c r="J3354">
        <v>1.95</v>
      </c>
      <c r="K3354" s="7">
        <f t="shared" si="743"/>
        <v>1.9641025641025638</v>
      </c>
      <c r="L3354" s="7">
        <f t="shared" si="744"/>
        <v>2.0372340425531914</v>
      </c>
      <c r="M3354" s="24">
        <f t="shared" si="738"/>
        <v>0.50913838120104449</v>
      </c>
      <c r="N3354" s="24">
        <f t="shared" si="738"/>
        <v>0.49086161879895562</v>
      </c>
      <c r="O3354" s="23">
        <f t="shared" si="739"/>
        <v>0.660955608768103</v>
      </c>
      <c r="P3354" s="23">
        <f t="shared" si="739"/>
        <v>1.3490501493716724</v>
      </c>
      <c r="Q3354" t="s">
        <v>237</v>
      </c>
      <c r="R3354" t="s">
        <v>439</v>
      </c>
      <c r="S3354" t="s">
        <v>137</v>
      </c>
      <c r="T3354" s="75" t="s">
        <v>170</v>
      </c>
      <c r="U3354" s="75" t="s">
        <v>160</v>
      </c>
      <c r="V3354" s="75" t="s">
        <v>650</v>
      </c>
      <c r="W3354" s="138" t="s">
        <v>151</v>
      </c>
      <c r="X3354">
        <v>2</v>
      </c>
      <c r="Y3354" s="23" t="str">
        <f t="shared" si="745"/>
        <v>N</v>
      </c>
      <c r="Z3354" s="23">
        <v>100</v>
      </c>
      <c r="AA3354" s="23">
        <f t="shared" si="731"/>
        <v>195</v>
      </c>
      <c r="AB3354" s="23">
        <f t="shared" si="732"/>
        <v>95</v>
      </c>
      <c r="AC3354" s="23">
        <f t="shared" si="733"/>
        <v>0</v>
      </c>
      <c r="AD3354" s="23">
        <f t="shared" si="734"/>
        <v>-100</v>
      </c>
      <c r="AE3354" s="23">
        <f t="shared" si="735"/>
        <v>195</v>
      </c>
      <c r="AF3354" s="23">
        <f t="shared" si="736"/>
        <v>95</v>
      </c>
    </row>
    <row r="3355" spans="1:32" x14ac:dyDescent="0.25">
      <c r="A3355" s="6">
        <v>0.30811980882262496</v>
      </c>
      <c r="B3355" s="6">
        <v>0.69170670543735335</v>
      </c>
      <c r="C3355" s="21">
        <f t="shared" si="737"/>
        <v>3.245490784319125</v>
      </c>
      <c r="D3355" s="22">
        <f t="shared" si="737"/>
        <v>1.4456994447779981</v>
      </c>
      <c r="E3355" s="132">
        <v>4.8154753738510081E-2</v>
      </c>
      <c r="F3355" s="7">
        <f t="shared" si="740"/>
        <v>1.0481547537385101</v>
      </c>
      <c r="G3355" s="7">
        <f t="shared" si="741"/>
        <v>3.0963851213222648</v>
      </c>
      <c r="H3355" s="7">
        <f t="shared" si="742"/>
        <v>1.3792805304956581</v>
      </c>
      <c r="I3355">
        <v>1.85</v>
      </c>
      <c r="J3355">
        <v>1.97</v>
      </c>
      <c r="K3355" s="7">
        <f t="shared" si="743"/>
        <v>1.9390862944162437</v>
      </c>
      <c r="L3355" s="7">
        <f t="shared" si="744"/>
        <v>2.0648648648648646</v>
      </c>
      <c r="M3355" s="24">
        <f t="shared" si="738"/>
        <v>0.51570680628272247</v>
      </c>
      <c r="N3355" s="24">
        <f t="shared" si="738"/>
        <v>0.48429319371727753</v>
      </c>
      <c r="O3355" s="23">
        <f t="shared" si="739"/>
        <v>0.59747089832610534</v>
      </c>
      <c r="P3355" s="23">
        <f t="shared" si="739"/>
        <v>1.4282808728490215</v>
      </c>
      <c r="Q3355" t="s">
        <v>61</v>
      </c>
      <c r="R3355" t="s">
        <v>493</v>
      </c>
      <c r="S3355" t="s">
        <v>144</v>
      </c>
      <c r="T3355" s="75" t="s">
        <v>151</v>
      </c>
      <c r="U3355" s="75" t="s">
        <v>166</v>
      </c>
      <c r="V3355" s="75" t="s">
        <v>650</v>
      </c>
      <c r="W3355" s="138" t="s">
        <v>162</v>
      </c>
      <c r="X3355">
        <v>3</v>
      </c>
      <c r="Y3355" s="23" t="str">
        <f t="shared" si="745"/>
        <v>Y</v>
      </c>
      <c r="Z3355" s="23">
        <v>100</v>
      </c>
      <c r="AA3355" s="23">
        <f t="shared" si="731"/>
        <v>0</v>
      </c>
      <c r="AB3355" s="23">
        <f t="shared" si="732"/>
        <v>-100</v>
      </c>
      <c r="AC3355" s="23">
        <f t="shared" si="733"/>
        <v>0</v>
      </c>
      <c r="AD3355" s="23">
        <f t="shared" si="734"/>
        <v>-100</v>
      </c>
      <c r="AE3355" s="23">
        <f t="shared" si="735"/>
        <v>0</v>
      </c>
      <c r="AF3355" s="23">
        <f t="shared" si="736"/>
        <v>-100</v>
      </c>
    </row>
    <row r="3356" spans="1:32" x14ac:dyDescent="0.25">
      <c r="A3356" s="6">
        <v>0.51739764855170545</v>
      </c>
      <c r="B3356" s="6">
        <v>0.47806338582664981</v>
      </c>
      <c r="C3356" s="21">
        <f t="shared" si="737"/>
        <v>1.9327494100508389</v>
      </c>
      <c r="D3356" s="22">
        <f t="shared" si="737"/>
        <v>2.0917728268832727</v>
      </c>
      <c r="E3356" s="132">
        <v>5.5167829843801863E-2</v>
      </c>
      <c r="F3356" s="7">
        <f t="shared" si="740"/>
        <v>1.0551678298438019</v>
      </c>
      <c r="G3356" s="7">
        <f t="shared" si="741"/>
        <v>1.8316985747536927</v>
      </c>
      <c r="H3356" s="7">
        <f t="shared" si="742"/>
        <v>1.982407696406856</v>
      </c>
      <c r="I3356">
        <v>1.77</v>
      </c>
      <c r="J3356">
        <v>2.04</v>
      </c>
      <c r="K3356" s="7">
        <f t="shared" si="743"/>
        <v>1.8676470588235292</v>
      </c>
      <c r="L3356" s="7">
        <f t="shared" si="744"/>
        <v>2.152542372881356</v>
      </c>
      <c r="M3356" s="24">
        <f t="shared" si="738"/>
        <v>0.53543307086614178</v>
      </c>
      <c r="N3356" s="24">
        <f t="shared" si="738"/>
        <v>0.46456692913385828</v>
      </c>
      <c r="O3356" s="23">
        <f t="shared" si="739"/>
        <v>0.96631619655980283</v>
      </c>
      <c r="P3356" s="23">
        <f t="shared" si="739"/>
        <v>1.0290516949149919</v>
      </c>
      <c r="Q3356" t="s">
        <v>341</v>
      </c>
      <c r="R3356" t="s">
        <v>527</v>
      </c>
      <c r="S3356" t="s">
        <v>145</v>
      </c>
      <c r="T3356" s="75" t="s">
        <v>155</v>
      </c>
      <c r="U3356" s="75" t="s">
        <v>161</v>
      </c>
      <c r="V3356" s="75" t="s">
        <v>650</v>
      </c>
      <c r="W3356" s="138" t="s">
        <v>393</v>
      </c>
      <c r="X3356" t="s">
        <v>393</v>
      </c>
      <c r="Y3356" s="23" t="s">
        <v>393</v>
      </c>
      <c r="Z3356" s="23">
        <v>100</v>
      </c>
      <c r="AA3356" s="23">
        <f t="shared" si="731"/>
        <v>0</v>
      </c>
      <c r="AB3356" s="23">
        <f t="shared" si="732"/>
        <v>-100</v>
      </c>
      <c r="AC3356" s="23">
        <f t="shared" si="733"/>
        <v>0</v>
      </c>
      <c r="AD3356" s="23">
        <f t="shared" si="734"/>
        <v>-100</v>
      </c>
      <c r="AE3356" s="23">
        <f t="shared" si="735"/>
        <v>0</v>
      </c>
      <c r="AF3356" s="23">
        <f t="shared" si="736"/>
        <v>-100</v>
      </c>
    </row>
    <row r="3357" spans="1:32" x14ac:dyDescent="0.25">
      <c r="A3357" s="6">
        <v>0.49290470914178874</v>
      </c>
      <c r="B3357" s="6">
        <v>0.50619015841964821</v>
      </c>
      <c r="C3357" s="21">
        <f t="shared" si="737"/>
        <v>2.0287897061099907</v>
      </c>
      <c r="D3357" s="22">
        <f t="shared" si="737"/>
        <v>1.9755421621037668</v>
      </c>
      <c r="E3357" s="132">
        <v>4.5362220717670931E-2</v>
      </c>
      <c r="F3357" s="7">
        <f t="shared" si="740"/>
        <v>1.0453622207176709</v>
      </c>
      <c r="G3357" s="7">
        <f t="shared" si="741"/>
        <v>1.9407528471013318</v>
      </c>
      <c r="H3357" s="7">
        <f t="shared" si="742"/>
        <v>1.8898159154321654</v>
      </c>
      <c r="I3357">
        <v>1.75</v>
      </c>
      <c r="J3357">
        <v>2.11</v>
      </c>
      <c r="K3357" s="7">
        <f t="shared" si="743"/>
        <v>1.8293838862559242</v>
      </c>
      <c r="L3357" s="7">
        <f t="shared" si="744"/>
        <v>2.2057142857142855</v>
      </c>
      <c r="M3357" s="24">
        <f t="shared" si="738"/>
        <v>0.54663212435233155</v>
      </c>
      <c r="N3357" s="24">
        <f t="shared" si="738"/>
        <v>0.45336787564766845</v>
      </c>
      <c r="O3357" s="23">
        <f t="shared" si="739"/>
        <v>0.90171193236365144</v>
      </c>
      <c r="P3357" s="23">
        <f t="shared" si="739"/>
        <v>1.1165108637141954</v>
      </c>
      <c r="Q3357" t="s">
        <v>436</v>
      </c>
      <c r="R3357" t="s">
        <v>222</v>
      </c>
      <c r="S3357" t="s">
        <v>135</v>
      </c>
      <c r="T3357" s="75" t="s">
        <v>151</v>
      </c>
      <c r="U3357" s="75" t="s">
        <v>166</v>
      </c>
      <c r="V3357" s="75" t="s">
        <v>651</v>
      </c>
      <c r="W3357" s="138" t="s">
        <v>151</v>
      </c>
      <c r="X3357">
        <v>2</v>
      </c>
      <c r="Y3357" s="23" t="str">
        <f t="shared" si="745"/>
        <v>N</v>
      </c>
      <c r="Z3357" s="23">
        <v>100</v>
      </c>
      <c r="AA3357" s="23">
        <f t="shared" si="731"/>
        <v>211</v>
      </c>
      <c r="AB3357" s="23">
        <f t="shared" si="732"/>
        <v>111</v>
      </c>
      <c r="AC3357" s="23">
        <f t="shared" si="733"/>
        <v>0</v>
      </c>
      <c r="AD3357" s="23">
        <f t="shared" si="734"/>
        <v>-100</v>
      </c>
      <c r="AE3357" s="23">
        <f t="shared" si="735"/>
        <v>211</v>
      </c>
      <c r="AF3357" s="23">
        <f t="shared" si="736"/>
        <v>111</v>
      </c>
    </row>
    <row r="3358" spans="1:32" x14ac:dyDescent="0.25">
      <c r="A3358" s="6">
        <v>0.24222640675374199</v>
      </c>
      <c r="B3358" s="6">
        <v>0.75721731583934504</v>
      </c>
      <c r="C3358" s="21">
        <f t="shared" si="737"/>
        <v>4.1283690469662293</v>
      </c>
      <c r="D3358" s="22">
        <f t="shared" si="737"/>
        <v>1.3206248445223945</v>
      </c>
      <c r="E3358" s="132">
        <v>4.1497592382188975E-2</v>
      </c>
      <c r="F3358" s="7">
        <f t="shared" si="740"/>
        <v>1.041497592382189</v>
      </c>
      <c r="G3358" s="7">
        <f t="shared" si="741"/>
        <v>3.963877667276718</v>
      </c>
      <c r="H3358" s="7">
        <f t="shared" si="742"/>
        <v>1.2680056624055802</v>
      </c>
      <c r="I3358">
        <v>2.02</v>
      </c>
      <c r="J3358">
        <v>1.83</v>
      </c>
      <c r="K3358" s="7">
        <f t="shared" si="743"/>
        <v>2.1038251366120218</v>
      </c>
      <c r="L3358" s="7">
        <f t="shared" si="744"/>
        <v>1.9059405940594059</v>
      </c>
      <c r="M3358" s="24">
        <f t="shared" si="738"/>
        <v>0.47532467532467537</v>
      </c>
      <c r="N3358" s="24">
        <f t="shared" si="738"/>
        <v>0.52467532467532474</v>
      </c>
      <c r="O3358" s="23">
        <f t="shared" si="739"/>
        <v>0.50960200327973038</v>
      </c>
      <c r="P3358" s="23">
        <f t="shared" si="739"/>
        <v>1.4432112207829102</v>
      </c>
      <c r="Q3358" t="s">
        <v>230</v>
      </c>
      <c r="R3358" t="s">
        <v>448</v>
      </c>
      <c r="S3358" t="s">
        <v>135</v>
      </c>
      <c r="T3358" s="75" t="s">
        <v>154</v>
      </c>
      <c r="U3358" s="75" t="s">
        <v>160</v>
      </c>
      <c r="V3358" s="75" t="s">
        <v>651</v>
      </c>
      <c r="W3358" s="138" t="s">
        <v>162</v>
      </c>
      <c r="X3358">
        <v>3</v>
      </c>
      <c r="Y3358" s="23" t="str">
        <f t="shared" si="745"/>
        <v>Y</v>
      </c>
      <c r="Z3358" s="23">
        <v>100</v>
      </c>
      <c r="AA3358" s="23">
        <f t="shared" si="731"/>
        <v>0</v>
      </c>
      <c r="AB3358" s="23">
        <f t="shared" si="732"/>
        <v>-100</v>
      </c>
      <c r="AC3358" s="23">
        <f t="shared" si="733"/>
        <v>0</v>
      </c>
      <c r="AD3358" s="23">
        <f t="shared" si="734"/>
        <v>-100</v>
      </c>
      <c r="AE3358" s="23">
        <f t="shared" si="735"/>
        <v>0</v>
      </c>
      <c r="AF3358" s="23">
        <f t="shared" si="736"/>
        <v>-100</v>
      </c>
    </row>
    <row r="3359" spans="1:32" x14ac:dyDescent="0.25">
      <c r="A3359" s="6">
        <v>0.44225950327305369</v>
      </c>
      <c r="B3359" s="6">
        <v>0.55708830925074293</v>
      </c>
      <c r="C3359" s="21">
        <f t="shared" si="737"/>
        <v>2.2611159118102524</v>
      </c>
      <c r="D3359" s="22">
        <f t="shared" si="737"/>
        <v>1.7950475416455105</v>
      </c>
      <c r="E3359" s="132">
        <v>4.7518250156042274E-2</v>
      </c>
      <c r="F3359" s="7">
        <f t="shared" si="740"/>
        <v>1.0475182501560423</v>
      </c>
      <c r="G3359" s="7">
        <f t="shared" si="741"/>
        <v>2.1585456019247666</v>
      </c>
      <c r="H3359" s="7">
        <f t="shared" si="742"/>
        <v>1.7136193487589486</v>
      </c>
      <c r="I3359">
        <v>2.13</v>
      </c>
      <c r="J3359">
        <v>1.73</v>
      </c>
      <c r="K3359" s="7">
        <f t="shared" si="743"/>
        <v>2.2312138728323698</v>
      </c>
      <c r="L3359" s="7">
        <f t="shared" si="744"/>
        <v>1.812206572769953</v>
      </c>
      <c r="M3359" s="24">
        <f t="shared" si="738"/>
        <v>0.44818652849740936</v>
      </c>
      <c r="N3359" s="24">
        <f t="shared" si="738"/>
        <v>0.55181347150259064</v>
      </c>
      <c r="O3359" s="23">
        <f t="shared" si="739"/>
        <v>0.9867755390947901</v>
      </c>
      <c r="P3359" s="23">
        <f t="shared" si="739"/>
        <v>1.0095590956374965</v>
      </c>
      <c r="Q3359" t="s">
        <v>248</v>
      </c>
      <c r="R3359" t="s">
        <v>249</v>
      </c>
      <c r="S3359" t="s">
        <v>136</v>
      </c>
      <c r="T3359" s="75" t="s">
        <v>151</v>
      </c>
      <c r="U3359" s="75" t="s">
        <v>166</v>
      </c>
      <c r="V3359" s="75" t="s">
        <v>651</v>
      </c>
      <c r="W3359" s="138" t="s">
        <v>393</v>
      </c>
      <c r="X3359" t="s">
        <v>393</v>
      </c>
      <c r="Y3359" s="23" t="s">
        <v>393</v>
      </c>
      <c r="Z3359" s="23">
        <v>100</v>
      </c>
      <c r="AA3359" s="23">
        <f t="shared" si="731"/>
        <v>0</v>
      </c>
      <c r="AB3359" s="23">
        <f t="shared" si="732"/>
        <v>-100</v>
      </c>
      <c r="AC3359" s="23">
        <f t="shared" si="733"/>
        <v>0</v>
      </c>
      <c r="AD3359" s="23">
        <f t="shared" si="734"/>
        <v>-100</v>
      </c>
      <c r="AE3359" s="23">
        <f t="shared" si="735"/>
        <v>0</v>
      </c>
      <c r="AF3359" s="23">
        <f t="shared" si="736"/>
        <v>-100</v>
      </c>
    </row>
    <row r="3360" spans="1:32" x14ac:dyDescent="0.25">
      <c r="A3360" s="6">
        <v>0.37794270060143731</v>
      </c>
      <c r="B3360" s="6">
        <v>0.62100790124560623</v>
      </c>
      <c r="C3360" s="21">
        <f t="shared" si="737"/>
        <v>2.6459037266989278</v>
      </c>
      <c r="D3360" s="22">
        <f t="shared" si="737"/>
        <v>1.6102854697890612</v>
      </c>
      <c r="E3360" s="132">
        <v>4.4889540248602255E-2</v>
      </c>
      <c r="F3360" s="7">
        <f t="shared" si="740"/>
        <v>1.0448895402486023</v>
      </c>
      <c r="G3360" s="7">
        <f t="shared" si="741"/>
        <v>2.5322329536090571</v>
      </c>
      <c r="H3360" s="7">
        <f t="shared" si="742"/>
        <v>1.5411059329830585</v>
      </c>
      <c r="I3360">
        <v>2.0699999999999998</v>
      </c>
      <c r="J3360">
        <v>1.78</v>
      </c>
      <c r="K3360" s="7">
        <f t="shared" si="743"/>
        <v>2.1629213483146064</v>
      </c>
      <c r="L3360" s="7">
        <f t="shared" si="744"/>
        <v>1.8599033816425121</v>
      </c>
      <c r="M3360" s="24">
        <f t="shared" si="738"/>
        <v>0.46233766233766244</v>
      </c>
      <c r="N3360" s="24">
        <f t="shared" si="738"/>
        <v>0.53766233766233762</v>
      </c>
      <c r="O3360" s="23">
        <f t="shared" si="739"/>
        <v>0.81746033557052433</v>
      </c>
      <c r="P3360" s="23">
        <f t="shared" si="739"/>
        <v>1.1550146955534222</v>
      </c>
      <c r="Q3360" t="s">
        <v>403</v>
      </c>
      <c r="R3360" t="s">
        <v>238</v>
      </c>
      <c r="S3360" t="s">
        <v>136</v>
      </c>
      <c r="T3360" s="75" t="s">
        <v>162</v>
      </c>
      <c r="U3360" s="75" t="s">
        <v>160</v>
      </c>
      <c r="V3360" s="75" t="s">
        <v>651</v>
      </c>
      <c r="W3360" s="138" t="s">
        <v>149</v>
      </c>
      <c r="X3360">
        <v>0</v>
      </c>
      <c r="Y3360" s="23" t="str">
        <f t="shared" si="745"/>
        <v>N</v>
      </c>
      <c r="Z3360" s="23">
        <v>100</v>
      </c>
      <c r="AA3360" s="23">
        <f t="shared" si="731"/>
        <v>178</v>
      </c>
      <c r="AB3360" s="23">
        <f t="shared" si="732"/>
        <v>78</v>
      </c>
      <c r="AC3360" s="23">
        <f t="shared" si="733"/>
        <v>0</v>
      </c>
      <c r="AD3360" s="23">
        <f t="shared" si="734"/>
        <v>-100</v>
      </c>
      <c r="AE3360" s="23">
        <f t="shared" si="735"/>
        <v>178</v>
      </c>
      <c r="AF3360" s="23">
        <f t="shared" si="736"/>
        <v>78</v>
      </c>
    </row>
    <row r="3361" spans="1:32" x14ac:dyDescent="0.25">
      <c r="A3361" s="6">
        <v>0.50680616930604228</v>
      </c>
      <c r="B3361" s="6">
        <v>0.49194890351703391</v>
      </c>
      <c r="C3361" s="21">
        <f t="shared" si="737"/>
        <v>1.9731409374303324</v>
      </c>
      <c r="D3361" s="22">
        <f t="shared" si="737"/>
        <v>2.032731433794881</v>
      </c>
      <c r="E3361" s="132">
        <v>4.3478260869565188E-2</v>
      </c>
      <c r="F3361" s="7">
        <f t="shared" si="740"/>
        <v>1.0434782608695652</v>
      </c>
      <c r="G3361" s="7">
        <f t="shared" si="741"/>
        <v>1.8909267317040686</v>
      </c>
      <c r="H3361" s="7">
        <f t="shared" si="742"/>
        <v>1.9480342907200943</v>
      </c>
      <c r="I3361">
        <v>2</v>
      </c>
      <c r="J3361">
        <v>1.84</v>
      </c>
      <c r="K3361" s="7">
        <f t="shared" si="743"/>
        <v>2.0869565217391304</v>
      </c>
      <c r="L3361" s="7">
        <f t="shared" si="744"/>
        <v>1.92</v>
      </c>
      <c r="M3361" s="24">
        <f t="shared" si="738"/>
        <v>0.47916666666666669</v>
      </c>
      <c r="N3361" s="24">
        <f t="shared" si="738"/>
        <v>0.52083333333333337</v>
      </c>
      <c r="O3361" s="23">
        <f t="shared" si="739"/>
        <v>1.0576824402908709</v>
      </c>
      <c r="P3361" s="23">
        <f t="shared" si="739"/>
        <v>0.94454189475270522</v>
      </c>
      <c r="Q3361" t="s">
        <v>127</v>
      </c>
      <c r="R3361" t="s">
        <v>400</v>
      </c>
      <c r="S3361" t="s">
        <v>136</v>
      </c>
      <c r="T3361" s="75" t="s">
        <v>162</v>
      </c>
      <c r="U3361" s="75" t="s">
        <v>160</v>
      </c>
      <c r="V3361" s="75" t="s">
        <v>651</v>
      </c>
      <c r="W3361" s="138" t="s">
        <v>162</v>
      </c>
      <c r="X3361">
        <v>3</v>
      </c>
      <c r="Y3361" s="23" t="str">
        <f t="shared" si="745"/>
        <v>Y</v>
      </c>
      <c r="Z3361" s="23">
        <v>100</v>
      </c>
      <c r="AA3361" s="23">
        <f t="shared" si="731"/>
        <v>200</v>
      </c>
      <c r="AB3361" s="23">
        <f t="shared" si="732"/>
        <v>100</v>
      </c>
      <c r="AC3361" s="23">
        <f t="shared" si="733"/>
        <v>200</v>
      </c>
      <c r="AD3361" s="23">
        <f t="shared" si="734"/>
        <v>100</v>
      </c>
      <c r="AE3361" s="23">
        <f t="shared" si="735"/>
        <v>0</v>
      </c>
      <c r="AF3361" s="23">
        <f t="shared" si="736"/>
        <v>-100</v>
      </c>
    </row>
    <row r="3362" spans="1:32" x14ac:dyDescent="0.25">
      <c r="A3362" s="109">
        <v>0.2770718737455784</v>
      </c>
      <c r="B3362" s="109">
        <v>0.72270448720545843</v>
      </c>
      <c r="C3362" s="105">
        <f t="shared" si="737"/>
        <v>3.6091718241969635</v>
      </c>
      <c r="D3362" s="106">
        <f t="shared" si="737"/>
        <v>1.3836914225713239</v>
      </c>
      <c r="E3362" s="136">
        <v>3.1919317945518833E-2</v>
      </c>
      <c r="F3362" s="108">
        <f t="shared" si="740"/>
        <v>1.0319193179455188</v>
      </c>
      <c r="G3362" s="108">
        <f t="shared" si="741"/>
        <v>3.4975329576953547</v>
      </c>
      <c r="H3362" s="108">
        <f t="shared" si="742"/>
        <v>1.340891093429823</v>
      </c>
      <c r="I3362" s="96">
        <v>2.29</v>
      </c>
      <c r="J3362" s="96">
        <v>1.68</v>
      </c>
      <c r="K3362" s="108">
        <f t="shared" si="743"/>
        <v>2.3630952380952381</v>
      </c>
      <c r="L3362" s="108">
        <f t="shared" si="744"/>
        <v>1.7336244541484715</v>
      </c>
      <c r="M3362" s="109">
        <f t="shared" si="738"/>
        <v>0.42317380352644834</v>
      </c>
      <c r="N3362" s="109">
        <f t="shared" si="738"/>
        <v>0.57682619647355171</v>
      </c>
      <c r="O3362" s="96">
        <f t="shared" si="739"/>
        <v>0.65474722545830133</v>
      </c>
      <c r="P3362" s="96">
        <f t="shared" si="739"/>
        <v>1.2528981721422139</v>
      </c>
      <c r="Q3362" s="96" t="s">
        <v>132</v>
      </c>
      <c r="R3362" s="96" t="s">
        <v>59</v>
      </c>
      <c r="S3362" s="96" t="s">
        <v>143</v>
      </c>
      <c r="T3362" s="110" t="s">
        <v>151</v>
      </c>
      <c r="U3362" s="110" t="s">
        <v>166</v>
      </c>
      <c r="V3362" s="110" t="s">
        <v>651</v>
      </c>
      <c r="W3362" s="138" t="s">
        <v>154</v>
      </c>
      <c r="X3362">
        <v>1</v>
      </c>
      <c r="Y3362" s="23" t="str">
        <f t="shared" si="745"/>
        <v>N</v>
      </c>
      <c r="Z3362" s="23">
        <v>100</v>
      </c>
      <c r="AA3362" s="23">
        <f t="shared" si="731"/>
        <v>168</v>
      </c>
      <c r="AB3362" s="23">
        <f t="shared" si="732"/>
        <v>68</v>
      </c>
      <c r="AC3362" s="23">
        <f t="shared" si="733"/>
        <v>0</v>
      </c>
      <c r="AD3362" s="23">
        <f t="shared" si="734"/>
        <v>-100</v>
      </c>
      <c r="AE3362" s="23">
        <f t="shared" si="735"/>
        <v>168</v>
      </c>
      <c r="AF3362" s="23">
        <f t="shared" si="736"/>
        <v>68</v>
      </c>
    </row>
    <row r="3363" spans="1:32" x14ac:dyDescent="0.25">
      <c r="A3363" s="6">
        <v>0.45250827215256212</v>
      </c>
      <c r="B3363" s="6">
        <v>0.5450043693078801</v>
      </c>
      <c r="C3363" s="21">
        <f t="shared" si="737"/>
        <v>2.2099043521194508</v>
      </c>
      <c r="D3363" s="22">
        <f t="shared" si="737"/>
        <v>1.8348476752029246</v>
      </c>
      <c r="E3363" s="132">
        <v>3.6947548575455569E-2</v>
      </c>
      <c r="F3363" s="7">
        <f t="shared" si="740"/>
        <v>1.0369475485754556</v>
      </c>
      <c r="G3363" s="7">
        <f t="shared" si="741"/>
        <v>2.1311630999614084</v>
      </c>
      <c r="H3363" s="7">
        <f t="shared" si="742"/>
        <v>1.7694700929893834</v>
      </c>
      <c r="I3363">
        <v>1.54</v>
      </c>
      <c r="J3363">
        <v>2.58</v>
      </c>
      <c r="K3363" s="7">
        <f t="shared" si="743"/>
        <v>1.5968992248062017</v>
      </c>
      <c r="L3363" s="7">
        <f t="shared" si="744"/>
        <v>2.6753246753246755</v>
      </c>
      <c r="M3363" s="24">
        <f t="shared" si="738"/>
        <v>0.62621359223300965</v>
      </c>
      <c r="N3363" s="24">
        <f t="shared" si="738"/>
        <v>0.37378640776699024</v>
      </c>
      <c r="O3363" s="23">
        <f t="shared" si="739"/>
        <v>0.72261010901882017</v>
      </c>
      <c r="P3363" s="23">
        <f t="shared" si="739"/>
        <v>1.458063637369134</v>
      </c>
      <c r="Q3363" t="s">
        <v>398</v>
      </c>
      <c r="R3363" t="s">
        <v>397</v>
      </c>
      <c r="S3363" t="s">
        <v>186</v>
      </c>
      <c r="T3363" s="75" t="s">
        <v>162</v>
      </c>
      <c r="U3363" s="75" t="s">
        <v>160</v>
      </c>
      <c r="V3363" s="119" t="s">
        <v>652</v>
      </c>
      <c r="W3363" s="138" t="s">
        <v>154</v>
      </c>
      <c r="X3363">
        <v>1</v>
      </c>
      <c r="Y3363" s="23" t="str">
        <f t="shared" si="745"/>
        <v>N</v>
      </c>
      <c r="Z3363" s="23">
        <v>100</v>
      </c>
      <c r="AA3363" s="23">
        <f t="shared" si="731"/>
        <v>258</v>
      </c>
      <c r="AB3363" s="23">
        <f t="shared" si="732"/>
        <v>158</v>
      </c>
      <c r="AC3363" s="23">
        <f t="shared" si="733"/>
        <v>0</v>
      </c>
      <c r="AD3363" s="23">
        <f t="shared" si="734"/>
        <v>-100</v>
      </c>
      <c r="AE3363" s="23">
        <f t="shared" si="735"/>
        <v>258</v>
      </c>
      <c r="AF3363" s="23">
        <f t="shared" si="736"/>
        <v>158</v>
      </c>
    </row>
    <row r="3364" spans="1:32" x14ac:dyDescent="0.25">
      <c r="A3364" s="6">
        <v>0.41332542151134666</v>
      </c>
      <c r="B3364" s="6">
        <v>0.58138684359319048</v>
      </c>
      <c r="C3364" s="21">
        <f t="shared" si="737"/>
        <v>2.4194011496884129</v>
      </c>
      <c r="D3364" s="22">
        <f t="shared" si="737"/>
        <v>1.7200251622820049</v>
      </c>
      <c r="E3364" s="132">
        <v>2.5974025974025983E-2</v>
      </c>
      <c r="F3364" s="7">
        <f t="shared" si="740"/>
        <v>1.025974025974026</v>
      </c>
      <c r="G3364" s="7">
        <f t="shared" si="741"/>
        <v>2.3581504876709847</v>
      </c>
      <c r="H3364" s="7">
        <f t="shared" si="742"/>
        <v>1.676480221464739</v>
      </c>
      <c r="I3364">
        <v>1.75</v>
      </c>
      <c r="J3364">
        <v>2.2000000000000002</v>
      </c>
      <c r="K3364" s="7">
        <f t="shared" si="743"/>
        <v>1.7954545454545454</v>
      </c>
      <c r="L3364" s="7">
        <f t="shared" si="744"/>
        <v>2.2571428571428576</v>
      </c>
      <c r="M3364" s="24">
        <f t="shared" si="738"/>
        <v>0.55696202531645567</v>
      </c>
      <c r="N3364" s="24">
        <f t="shared" si="738"/>
        <v>0.44303797468354422</v>
      </c>
      <c r="O3364" s="23">
        <f t="shared" si="739"/>
        <v>0.7421070068044634</v>
      </c>
      <c r="P3364" s="23">
        <f t="shared" si="739"/>
        <v>1.3122731612532015</v>
      </c>
      <c r="Q3364" t="s">
        <v>308</v>
      </c>
      <c r="R3364" t="s">
        <v>309</v>
      </c>
      <c r="S3364" t="s">
        <v>305</v>
      </c>
      <c r="T3364" s="75" t="s">
        <v>170</v>
      </c>
      <c r="U3364" s="75" t="s">
        <v>160</v>
      </c>
      <c r="V3364" s="119" t="s">
        <v>652</v>
      </c>
      <c r="W3364" s="138" t="s">
        <v>153</v>
      </c>
      <c r="X3364">
        <v>2</v>
      </c>
      <c r="Y3364" s="23" t="str">
        <f t="shared" si="745"/>
        <v>N</v>
      </c>
      <c r="Z3364" s="23">
        <v>100</v>
      </c>
      <c r="AA3364" s="23">
        <f t="shared" si="731"/>
        <v>220.00000000000003</v>
      </c>
      <c r="AB3364" s="23">
        <f t="shared" si="732"/>
        <v>120.00000000000003</v>
      </c>
      <c r="AC3364" s="23">
        <f t="shared" si="733"/>
        <v>0</v>
      </c>
      <c r="AD3364" s="23">
        <f t="shared" si="734"/>
        <v>-100</v>
      </c>
      <c r="AE3364" s="23">
        <f t="shared" si="735"/>
        <v>220.00000000000003</v>
      </c>
      <c r="AF3364" s="23">
        <f t="shared" si="736"/>
        <v>120.00000000000003</v>
      </c>
    </row>
    <row r="3365" spans="1:32" x14ac:dyDescent="0.25">
      <c r="A3365" s="6">
        <v>0.74740409931292684</v>
      </c>
      <c r="B3365" s="6">
        <v>0.2289822407213124</v>
      </c>
      <c r="C3365" s="21">
        <f t="shared" si="737"/>
        <v>1.3379642965823701</v>
      </c>
      <c r="D3365" s="22">
        <f t="shared" si="737"/>
        <v>4.367150905895234</v>
      </c>
      <c r="E3365" s="132">
        <v>3.1919317945518833E-2</v>
      </c>
      <c r="F3365" s="7">
        <f t="shared" si="740"/>
        <v>1.0319193179455188</v>
      </c>
      <c r="G3365" s="7">
        <f t="shared" si="741"/>
        <v>1.2965783984412329</v>
      </c>
      <c r="H3365" s="7">
        <f t="shared" si="742"/>
        <v>4.2320662380756033</v>
      </c>
      <c r="I3365">
        <v>1.68</v>
      </c>
      <c r="J3365">
        <v>2.29</v>
      </c>
      <c r="K3365" s="7">
        <f t="shared" si="743"/>
        <v>1.7336244541484715</v>
      </c>
      <c r="L3365" s="7">
        <f t="shared" si="744"/>
        <v>2.3630952380952381</v>
      </c>
      <c r="M3365" s="24">
        <f t="shared" si="738"/>
        <v>0.57682619647355171</v>
      </c>
      <c r="N3365" s="24">
        <f t="shared" si="738"/>
        <v>0.42317380352644834</v>
      </c>
      <c r="O3365" s="23">
        <f t="shared" si="739"/>
        <v>1.2957180236997026</v>
      </c>
      <c r="P3365" s="23">
        <f t="shared" si="739"/>
        <v>0.54110684265691078</v>
      </c>
      <c r="Q3365" t="s">
        <v>365</v>
      </c>
      <c r="R3365" t="s">
        <v>312</v>
      </c>
      <c r="S3365" t="s">
        <v>320</v>
      </c>
      <c r="T3365" s="75" t="s">
        <v>165</v>
      </c>
      <c r="U3365" s="75" t="s">
        <v>160</v>
      </c>
      <c r="V3365" s="119" t="s">
        <v>652</v>
      </c>
      <c r="W3365" s="138" t="s">
        <v>172</v>
      </c>
      <c r="X3365">
        <v>5</v>
      </c>
      <c r="Y3365" s="23" t="str">
        <f t="shared" si="745"/>
        <v>Y</v>
      </c>
      <c r="Z3365" s="23">
        <v>100</v>
      </c>
      <c r="AA3365" s="23">
        <f t="shared" si="731"/>
        <v>168</v>
      </c>
      <c r="AB3365" s="23">
        <f t="shared" si="732"/>
        <v>68</v>
      </c>
      <c r="AC3365" s="23">
        <f t="shared" si="733"/>
        <v>168</v>
      </c>
      <c r="AD3365" s="23">
        <f t="shared" si="734"/>
        <v>68</v>
      </c>
      <c r="AE3365" s="23">
        <f t="shared" si="735"/>
        <v>0</v>
      </c>
      <c r="AF3365" s="23">
        <f t="shared" si="736"/>
        <v>-100</v>
      </c>
    </row>
    <row r="3366" spans="1:32" x14ac:dyDescent="0.25">
      <c r="A3366" s="6">
        <v>0.61507955793596825</v>
      </c>
      <c r="B3366" s="6">
        <v>0.38108764470394119</v>
      </c>
      <c r="C3366" s="21">
        <f t="shared" si="737"/>
        <v>1.6258059418454989</v>
      </c>
      <c r="D3366" s="22">
        <f t="shared" si="737"/>
        <v>2.6240682790355971</v>
      </c>
      <c r="E3366" s="132">
        <v>3.0927835051546504E-2</v>
      </c>
      <c r="F3366" s="7">
        <f t="shared" si="740"/>
        <v>1.0309278350515465</v>
      </c>
      <c r="G3366" s="7">
        <f t="shared" si="741"/>
        <v>1.5770317635901336</v>
      </c>
      <c r="H3366" s="7">
        <f t="shared" si="742"/>
        <v>2.5453462306645291</v>
      </c>
      <c r="I3366">
        <v>1.94</v>
      </c>
      <c r="J3366">
        <v>1.94</v>
      </c>
      <c r="K3366" s="7">
        <f t="shared" si="743"/>
        <v>2</v>
      </c>
      <c r="L3366" s="7">
        <f t="shared" si="744"/>
        <v>2</v>
      </c>
      <c r="M3366" s="24">
        <f t="shared" si="738"/>
        <v>0.5</v>
      </c>
      <c r="N3366" s="24">
        <f t="shared" si="738"/>
        <v>0.5</v>
      </c>
      <c r="O3366" s="23">
        <f t="shared" si="739"/>
        <v>1.2301591158719367</v>
      </c>
      <c r="P3366" s="23">
        <f t="shared" si="739"/>
        <v>0.76217528940788237</v>
      </c>
      <c r="Q3366" t="s">
        <v>315</v>
      </c>
      <c r="R3366" t="s">
        <v>322</v>
      </c>
      <c r="S3366" t="s">
        <v>320</v>
      </c>
      <c r="T3366" s="75" t="s">
        <v>162</v>
      </c>
      <c r="U3366" s="75" t="s">
        <v>160</v>
      </c>
      <c r="V3366" s="119" t="s">
        <v>652</v>
      </c>
      <c r="W3366" s="138" t="s">
        <v>175</v>
      </c>
      <c r="X3366">
        <v>5</v>
      </c>
      <c r="Y3366" s="23" t="str">
        <f t="shared" si="745"/>
        <v>Y</v>
      </c>
      <c r="Z3366" s="23">
        <v>100</v>
      </c>
      <c r="AA3366" s="23">
        <f t="shared" si="731"/>
        <v>194</v>
      </c>
      <c r="AB3366" s="23">
        <f t="shared" si="732"/>
        <v>94</v>
      </c>
      <c r="AC3366" s="23">
        <f t="shared" si="733"/>
        <v>194</v>
      </c>
      <c r="AD3366" s="23">
        <f t="shared" si="734"/>
        <v>94</v>
      </c>
      <c r="AE3366" s="23">
        <f t="shared" si="735"/>
        <v>0</v>
      </c>
      <c r="AF3366" s="23">
        <f t="shared" si="736"/>
        <v>-100</v>
      </c>
    </row>
    <row r="3367" spans="1:32" x14ac:dyDescent="0.25">
      <c r="A3367" s="6">
        <v>0.46340230463184912</v>
      </c>
      <c r="B3367" s="6">
        <v>0.53589810990350839</v>
      </c>
      <c r="C3367" s="21">
        <f t="shared" si="737"/>
        <v>2.157952150873423</v>
      </c>
      <c r="D3367" s="22">
        <f t="shared" si="737"/>
        <v>1.8660263612052221</v>
      </c>
      <c r="E3367" s="132">
        <v>2.6612966911474523E-2</v>
      </c>
      <c r="F3367" s="7">
        <f t="shared" si="740"/>
        <v>1.0266129669114745</v>
      </c>
      <c r="G3367" s="7">
        <f t="shared" si="741"/>
        <v>2.1020113912700116</v>
      </c>
      <c r="H3367" s="7">
        <f t="shared" si="742"/>
        <v>1.8176532163032095</v>
      </c>
      <c r="I3367">
        <v>2.0099999999999998</v>
      </c>
      <c r="J3367">
        <v>1.89</v>
      </c>
      <c r="K3367" s="7">
        <f t="shared" si="743"/>
        <v>2.0634920634920637</v>
      </c>
      <c r="L3367" s="7">
        <f t="shared" si="744"/>
        <v>1.9402985074626868</v>
      </c>
      <c r="M3367" s="24">
        <f t="shared" si="738"/>
        <v>0.48461538461538456</v>
      </c>
      <c r="N3367" s="24">
        <f t="shared" si="738"/>
        <v>0.51538461538461533</v>
      </c>
      <c r="O3367" s="23">
        <f t="shared" si="739"/>
        <v>0.95622697781175225</v>
      </c>
      <c r="P3367" s="23">
        <f t="shared" si="739"/>
        <v>1.0398023027978522</v>
      </c>
      <c r="Q3367" t="s">
        <v>208</v>
      </c>
      <c r="R3367" t="s">
        <v>218</v>
      </c>
      <c r="S3367" t="s">
        <v>189</v>
      </c>
      <c r="T3367" s="75" t="s">
        <v>151</v>
      </c>
      <c r="U3367" s="75" t="s">
        <v>166</v>
      </c>
      <c r="V3367" s="119" t="s">
        <v>652</v>
      </c>
      <c r="W3367" s="138" t="s">
        <v>162</v>
      </c>
      <c r="X3367">
        <v>3</v>
      </c>
      <c r="Y3367" s="23" t="str">
        <f t="shared" si="745"/>
        <v>Y</v>
      </c>
      <c r="Z3367" s="23">
        <v>100</v>
      </c>
      <c r="AA3367" s="23">
        <f t="shared" si="731"/>
        <v>0</v>
      </c>
      <c r="AB3367" s="23">
        <f t="shared" si="732"/>
        <v>-100</v>
      </c>
      <c r="AC3367" s="23">
        <f t="shared" si="733"/>
        <v>0</v>
      </c>
      <c r="AD3367" s="23">
        <f t="shared" si="734"/>
        <v>-100</v>
      </c>
      <c r="AE3367" s="23">
        <f t="shared" si="735"/>
        <v>0</v>
      </c>
      <c r="AF3367" s="23">
        <f t="shared" si="736"/>
        <v>-100</v>
      </c>
    </row>
    <row r="3368" spans="1:32" x14ac:dyDescent="0.25">
      <c r="A3368" s="6">
        <v>0.4465114553057824</v>
      </c>
      <c r="B3368" s="6">
        <v>0.55243854008250082</v>
      </c>
      <c r="C3368" s="21">
        <f t="shared" ref="C3368:D3431" si="746">(100%/A3368)</f>
        <v>2.2395841990552618</v>
      </c>
      <c r="D3368" s="22">
        <f t="shared" si="746"/>
        <v>1.8101561122992262</v>
      </c>
      <c r="E3368" s="132">
        <v>2.9239766081871288E-2</v>
      </c>
      <c r="F3368" s="7">
        <f t="shared" si="740"/>
        <v>1.0292397660818713</v>
      </c>
      <c r="G3368" s="7">
        <f t="shared" si="741"/>
        <v>2.1759596479457373</v>
      </c>
      <c r="H3368" s="7">
        <f t="shared" si="742"/>
        <v>1.7587312227452709</v>
      </c>
      <c r="I3368">
        <v>2.25</v>
      </c>
      <c r="J3368">
        <v>1.71</v>
      </c>
      <c r="K3368" s="7">
        <f t="shared" si="743"/>
        <v>2.3157894736842106</v>
      </c>
      <c r="L3368" s="7">
        <f t="shared" si="744"/>
        <v>1.7599999999999998</v>
      </c>
      <c r="M3368" s="24">
        <f t="shared" ref="M3368:N3431" si="747">(1/K3368)</f>
        <v>0.43181818181818182</v>
      </c>
      <c r="N3368" s="24">
        <f t="shared" si="747"/>
        <v>0.56818181818181823</v>
      </c>
      <c r="O3368" s="23">
        <f t="shared" ref="O3368:P3431" si="748">(I3368/G3368)</f>
        <v>1.0340265280765488</v>
      </c>
      <c r="P3368" s="23">
        <f t="shared" si="748"/>
        <v>0.97229183054520152</v>
      </c>
      <c r="Q3368" t="s">
        <v>86</v>
      </c>
      <c r="R3368" t="s">
        <v>27</v>
      </c>
      <c r="S3368" t="s">
        <v>138</v>
      </c>
      <c r="T3368" s="75" t="s">
        <v>162</v>
      </c>
      <c r="U3368" s="75" t="s">
        <v>160</v>
      </c>
      <c r="V3368" s="119" t="s">
        <v>652</v>
      </c>
      <c r="W3368" s="138" t="s">
        <v>168</v>
      </c>
      <c r="X3368">
        <v>5</v>
      </c>
      <c r="Y3368" s="23" t="str">
        <f t="shared" si="745"/>
        <v>Y</v>
      </c>
      <c r="Z3368" s="23">
        <v>100</v>
      </c>
      <c r="AA3368" s="23">
        <f t="shared" si="731"/>
        <v>225</v>
      </c>
      <c r="AB3368" s="23">
        <f t="shared" si="732"/>
        <v>125</v>
      </c>
      <c r="AC3368" s="23">
        <f t="shared" si="733"/>
        <v>0</v>
      </c>
      <c r="AD3368" s="23">
        <f t="shared" si="734"/>
        <v>-100</v>
      </c>
      <c r="AE3368" s="23">
        <f t="shared" si="735"/>
        <v>0</v>
      </c>
      <c r="AF3368" s="23">
        <f t="shared" si="736"/>
        <v>-100</v>
      </c>
    </row>
    <row r="3369" spans="1:32" x14ac:dyDescent="0.25">
      <c r="A3369" s="6">
        <v>0.47168532126544377</v>
      </c>
      <c r="B3369" s="6">
        <v>0.52714064356065737</v>
      </c>
      <c r="C3369" s="21">
        <f t="shared" si="746"/>
        <v>2.1200574936637553</v>
      </c>
      <c r="D3369" s="22">
        <f t="shared" si="746"/>
        <v>1.897026936199298</v>
      </c>
      <c r="E3369" s="132">
        <v>2.720133146096626E-2</v>
      </c>
      <c r="F3369" s="7">
        <f t="shared" si="740"/>
        <v>1.0272013314609663</v>
      </c>
      <c r="G3369" s="7">
        <f t="shared" si="741"/>
        <v>2.0639162243378748</v>
      </c>
      <c r="H3369" s="7">
        <f t="shared" si="742"/>
        <v>1.8467917418888053</v>
      </c>
      <c r="I3369">
        <v>2.21</v>
      </c>
      <c r="J3369">
        <v>1.74</v>
      </c>
      <c r="K3369" s="7">
        <f t="shared" si="743"/>
        <v>2.2701149425287355</v>
      </c>
      <c r="L3369" s="7">
        <f t="shared" si="744"/>
        <v>1.7873303167420813</v>
      </c>
      <c r="M3369" s="24">
        <f t="shared" si="747"/>
        <v>0.44050632911392407</v>
      </c>
      <c r="N3369" s="24">
        <f t="shared" si="747"/>
        <v>0.55949367088607604</v>
      </c>
      <c r="O3369" s="23">
        <f t="shared" si="748"/>
        <v>1.070779895976151</v>
      </c>
      <c r="P3369" s="23">
        <f t="shared" si="748"/>
        <v>0.9421744534228943</v>
      </c>
      <c r="Q3369" t="s">
        <v>99</v>
      </c>
      <c r="R3369" t="s">
        <v>38</v>
      </c>
      <c r="S3369" t="s">
        <v>140</v>
      </c>
      <c r="T3369" s="75" t="s">
        <v>155</v>
      </c>
      <c r="U3369" s="75" t="s">
        <v>161</v>
      </c>
      <c r="V3369" s="119" t="s">
        <v>652</v>
      </c>
      <c r="W3369" s="138" t="s">
        <v>178</v>
      </c>
      <c r="X3369">
        <v>4</v>
      </c>
      <c r="Y3369" s="23" t="str">
        <f t="shared" si="745"/>
        <v>Y</v>
      </c>
      <c r="Z3369" s="23">
        <v>100</v>
      </c>
      <c r="AA3369" s="23">
        <f t="shared" si="731"/>
        <v>221</v>
      </c>
      <c r="AB3369" s="23">
        <f t="shared" si="732"/>
        <v>121</v>
      </c>
      <c r="AC3369" s="23">
        <f t="shared" si="733"/>
        <v>0</v>
      </c>
      <c r="AD3369" s="23">
        <f t="shared" si="734"/>
        <v>-100</v>
      </c>
      <c r="AE3369" s="23">
        <f t="shared" si="735"/>
        <v>0</v>
      </c>
      <c r="AF3369" s="23">
        <f t="shared" si="736"/>
        <v>-100</v>
      </c>
    </row>
    <row r="3370" spans="1:32" x14ac:dyDescent="0.25">
      <c r="A3370" s="6">
        <v>0.42067408572536635</v>
      </c>
      <c r="B3370" s="6">
        <v>0.57573121764399826</v>
      </c>
      <c r="C3370" s="21">
        <f t="shared" si="746"/>
        <v>2.377137156608315</v>
      </c>
      <c r="D3370" s="22">
        <f t="shared" si="746"/>
        <v>1.7369216213291168</v>
      </c>
      <c r="E3370" s="132">
        <v>2.6964398567516312E-2</v>
      </c>
      <c r="F3370" s="7">
        <f t="shared" si="740"/>
        <v>1.0269643985675163</v>
      </c>
      <c r="G3370" s="7">
        <f t="shared" si="741"/>
        <v>2.3147220681886505</v>
      </c>
      <c r="H3370" s="7">
        <f t="shared" si="742"/>
        <v>1.6913162946562703</v>
      </c>
      <c r="I3370">
        <v>2.02</v>
      </c>
      <c r="J3370">
        <v>1.88</v>
      </c>
      <c r="K3370" s="7">
        <f t="shared" si="743"/>
        <v>2.0744680851063828</v>
      </c>
      <c r="L3370" s="7">
        <f t="shared" si="744"/>
        <v>1.9306930693069306</v>
      </c>
      <c r="M3370" s="24">
        <f t="shared" si="747"/>
        <v>0.48205128205128212</v>
      </c>
      <c r="N3370" s="24">
        <f t="shared" si="747"/>
        <v>0.517948717948718</v>
      </c>
      <c r="O3370" s="23">
        <f t="shared" si="748"/>
        <v>0.87267496506857922</v>
      </c>
      <c r="P3370" s="23">
        <f t="shared" si="748"/>
        <v>1.1115602716889073</v>
      </c>
      <c r="Q3370" t="s">
        <v>44</v>
      </c>
      <c r="R3370" t="s">
        <v>39</v>
      </c>
      <c r="S3370" t="s">
        <v>141</v>
      </c>
      <c r="T3370" s="75" t="s">
        <v>170</v>
      </c>
      <c r="U3370" s="75" t="s">
        <v>160</v>
      </c>
      <c r="V3370" s="119" t="s">
        <v>652</v>
      </c>
      <c r="W3370" s="138" t="s">
        <v>168</v>
      </c>
      <c r="X3370">
        <v>5</v>
      </c>
      <c r="Y3370" s="23" t="str">
        <f t="shared" si="745"/>
        <v>Y</v>
      </c>
      <c r="Z3370" s="23">
        <v>100</v>
      </c>
      <c r="AA3370" s="23">
        <f t="shared" si="731"/>
        <v>0</v>
      </c>
      <c r="AB3370" s="23">
        <f t="shared" si="732"/>
        <v>-100</v>
      </c>
      <c r="AC3370" s="23">
        <f t="shared" si="733"/>
        <v>0</v>
      </c>
      <c r="AD3370" s="23">
        <f t="shared" si="734"/>
        <v>-100</v>
      </c>
      <c r="AE3370" s="23">
        <f t="shared" si="735"/>
        <v>0</v>
      </c>
      <c r="AF3370" s="23">
        <f t="shared" si="736"/>
        <v>-100</v>
      </c>
    </row>
    <row r="3371" spans="1:32" x14ac:dyDescent="0.25">
      <c r="A3371" s="6">
        <v>0.38790812818264103</v>
      </c>
      <c r="B3371" s="6">
        <v>0.6117308990507655</v>
      </c>
      <c r="C3371" s="21">
        <f t="shared" si="746"/>
        <v>2.5779299977162742</v>
      </c>
      <c r="D3371" s="22">
        <f t="shared" si="746"/>
        <v>1.6347057203612227</v>
      </c>
      <c r="E3371" s="132">
        <v>3.6160420775805502E-2</v>
      </c>
      <c r="F3371" s="7">
        <f t="shared" si="740"/>
        <v>1.0361604207758055</v>
      </c>
      <c r="G3371" s="7">
        <f t="shared" si="741"/>
        <v>2.4879641665776981</v>
      </c>
      <c r="H3371" s="7">
        <f t="shared" si="742"/>
        <v>1.5776569801201901</v>
      </c>
      <c r="I3371">
        <v>1.69</v>
      </c>
      <c r="J3371">
        <v>2.25</v>
      </c>
      <c r="K3371" s="7">
        <f t="shared" si="743"/>
        <v>1.7511111111111113</v>
      </c>
      <c r="L3371" s="7">
        <f t="shared" si="744"/>
        <v>2.3313609467455625</v>
      </c>
      <c r="M3371" s="24">
        <f t="shared" si="747"/>
        <v>0.57106598984771573</v>
      </c>
      <c r="N3371" s="24">
        <f t="shared" si="747"/>
        <v>0.42893401015228422</v>
      </c>
      <c r="O3371" s="23">
        <f t="shared" si="748"/>
        <v>0.67927023335093595</v>
      </c>
      <c r="P3371" s="23">
        <f t="shared" si="748"/>
        <v>1.4261655279645067</v>
      </c>
      <c r="Q3371" t="s">
        <v>558</v>
      </c>
      <c r="R3371" t="s">
        <v>98</v>
      </c>
      <c r="S3371" t="s">
        <v>141</v>
      </c>
      <c r="T3371" s="75" t="s">
        <v>151</v>
      </c>
      <c r="U3371" s="75" t="s">
        <v>166</v>
      </c>
      <c r="V3371" s="119" t="s">
        <v>652</v>
      </c>
      <c r="W3371" s="138" t="s">
        <v>153</v>
      </c>
      <c r="X3371">
        <v>2</v>
      </c>
      <c r="Y3371" s="23" t="str">
        <f t="shared" si="745"/>
        <v>N</v>
      </c>
      <c r="Z3371" s="23">
        <v>100</v>
      </c>
      <c r="AA3371" s="23">
        <f t="shared" si="731"/>
        <v>225</v>
      </c>
      <c r="AB3371" s="23">
        <f t="shared" si="732"/>
        <v>125</v>
      </c>
      <c r="AC3371" s="23">
        <f t="shared" si="733"/>
        <v>0</v>
      </c>
      <c r="AD3371" s="23">
        <f t="shared" si="734"/>
        <v>-100</v>
      </c>
      <c r="AE3371" s="23">
        <f t="shared" si="735"/>
        <v>225</v>
      </c>
      <c r="AF3371" s="23">
        <f t="shared" si="736"/>
        <v>125</v>
      </c>
    </row>
    <row r="3372" spans="1:32" x14ac:dyDescent="0.25">
      <c r="A3372" s="6">
        <v>0.49608473320964924</v>
      </c>
      <c r="B3372" s="6">
        <v>0.50289056851974323</v>
      </c>
      <c r="C3372" s="21">
        <f t="shared" si="746"/>
        <v>2.0157846695463459</v>
      </c>
      <c r="D3372" s="22">
        <f t="shared" si="746"/>
        <v>1.9885041848040554</v>
      </c>
      <c r="E3372" s="132">
        <v>3.4655686647135031E-2</v>
      </c>
      <c r="F3372" s="7">
        <f t="shared" si="740"/>
        <v>1.034655686647135</v>
      </c>
      <c r="G3372" s="7">
        <f t="shared" si="741"/>
        <v>1.948266167732204</v>
      </c>
      <c r="H3372" s="7">
        <f t="shared" si="742"/>
        <v>1.9218994400426337</v>
      </c>
      <c r="I3372">
        <v>1.73</v>
      </c>
      <c r="J3372">
        <v>2.19</v>
      </c>
      <c r="K3372" s="7">
        <f t="shared" si="743"/>
        <v>1.7899543378995435</v>
      </c>
      <c r="L3372" s="7">
        <f t="shared" si="744"/>
        <v>2.2658959537572256</v>
      </c>
      <c r="M3372" s="24">
        <f t="shared" si="747"/>
        <v>0.55867346938775508</v>
      </c>
      <c r="N3372" s="24">
        <f t="shared" si="747"/>
        <v>0.44132653061224486</v>
      </c>
      <c r="O3372" s="23">
        <f t="shared" si="748"/>
        <v>0.88796902017434953</v>
      </c>
      <c r="P3372" s="23">
        <f t="shared" si="748"/>
        <v>1.1394977043915571</v>
      </c>
      <c r="Q3372" t="s">
        <v>429</v>
      </c>
      <c r="R3372" t="s">
        <v>546</v>
      </c>
      <c r="S3372" t="s">
        <v>409</v>
      </c>
      <c r="T3372" s="75" t="s">
        <v>151</v>
      </c>
      <c r="U3372" s="75" t="s">
        <v>166</v>
      </c>
      <c r="V3372" s="119" t="s">
        <v>652</v>
      </c>
      <c r="W3372" s="138" t="s">
        <v>178</v>
      </c>
      <c r="X3372">
        <v>4</v>
      </c>
      <c r="Y3372" s="23" t="str">
        <f t="shared" si="745"/>
        <v>Y</v>
      </c>
      <c r="Z3372" s="23">
        <v>100</v>
      </c>
      <c r="AA3372" s="23">
        <f t="shared" si="731"/>
        <v>0</v>
      </c>
      <c r="AB3372" s="23">
        <f t="shared" si="732"/>
        <v>-100</v>
      </c>
      <c r="AC3372" s="23">
        <f t="shared" si="733"/>
        <v>0</v>
      </c>
      <c r="AD3372" s="23">
        <f t="shared" si="734"/>
        <v>-100</v>
      </c>
      <c r="AE3372" s="23">
        <f t="shared" si="735"/>
        <v>0</v>
      </c>
      <c r="AF3372" s="23">
        <f t="shared" si="736"/>
        <v>-100</v>
      </c>
    </row>
    <row r="3373" spans="1:32" x14ac:dyDescent="0.25">
      <c r="A3373" s="6">
        <v>0.29862646801062853</v>
      </c>
      <c r="B3373" s="6">
        <v>0.70109793206751558</v>
      </c>
      <c r="C3373" s="21">
        <f t="shared" si="746"/>
        <v>3.3486649949742855</v>
      </c>
      <c r="D3373" s="22">
        <f t="shared" si="746"/>
        <v>1.4263342598244895</v>
      </c>
      <c r="E3373" s="132">
        <v>3.4341152918228035E-2</v>
      </c>
      <c r="F3373" s="7">
        <f t="shared" si="740"/>
        <v>1.034341152918228</v>
      </c>
      <c r="G3373" s="7">
        <f t="shared" si="741"/>
        <v>3.2374859934041713</v>
      </c>
      <c r="H3373" s="7">
        <f t="shared" si="742"/>
        <v>1.3789785466819295</v>
      </c>
      <c r="I3373">
        <v>2.42</v>
      </c>
      <c r="J3373">
        <v>1.61</v>
      </c>
      <c r="K3373" s="7">
        <f t="shared" si="743"/>
        <v>2.5031055900621118</v>
      </c>
      <c r="L3373" s="7">
        <f t="shared" si="744"/>
        <v>1.6652892561983472</v>
      </c>
      <c r="M3373" s="24">
        <f t="shared" si="747"/>
        <v>0.39950372208436724</v>
      </c>
      <c r="N3373" s="24">
        <f t="shared" si="747"/>
        <v>0.60049627791563276</v>
      </c>
      <c r="O3373" s="23">
        <f t="shared" si="748"/>
        <v>0.74749358141790867</v>
      </c>
      <c r="P3373" s="23">
        <f t="shared" si="748"/>
        <v>1.1675308538149123</v>
      </c>
      <c r="Q3373" t="s">
        <v>293</v>
      </c>
      <c r="R3373" t="s">
        <v>291</v>
      </c>
      <c r="S3373" t="s">
        <v>142</v>
      </c>
      <c r="T3373" s="75" t="s">
        <v>151</v>
      </c>
      <c r="U3373" s="75" t="s">
        <v>166</v>
      </c>
      <c r="V3373" s="119" t="s">
        <v>652</v>
      </c>
      <c r="W3373" s="138" t="s">
        <v>152</v>
      </c>
      <c r="X3373">
        <v>1</v>
      </c>
      <c r="Y3373" s="23" t="str">
        <f t="shared" si="745"/>
        <v>N</v>
      </c>
      <c r="Z3373" s="23">
        <v>100</v>
      </c>
      <c r="AA3373" s="23">
        <f t="shared" si="731"/>
        <v>161</v>
      </c>
      <c r="AB3373" s="23">
        <f t="shared" si="732"/>
        <v>61</v>
      </c>
      <c r="AC3373" s="23">
        <f t="shared" si="733"/>
        <v>0</v>
      </c>
      <c r="AD3373" s="23">
        <f t="shared" si="734"/>
        <v>-100</v>
      </c>
      <c r="AE3373" s="23">
        <f t="shared" si="735"/>
        <v>161</v>
      </c>
      <c r="AF3373" s="23">
        <f t="shared" si="736"/>
        <v>61</v>
      </c>
    </row>
    <row r="3374" spans="1:32" x14ac:dyDescent="0.25">
      <c r="A3374" s="6">
        <v>0.64018650501082375</v>
      </c>
      <c r="B3374" s="6">
        <v>0.35640796420880383</v>
      </c>
      <c r="C3374" s="21">
        <f t="shared" si="746"/>
        <v>1.5620447981531458</v>
      </c>
      <c r="D3374" s="22">
        <f t="shared" si="746"/>
        <v>2.8057734406129704</v>
      </c>
      <c r="E3374" s="132">
        <v>4.772678302090072E-2</v>
      </c>
      <c r="F3374" s="7">
        <f t="shared" si="740"/>
        <v>1.0477267830209007</v>
      </c>
      <c r="G3374" s="7">
        <f t="shared" si="741"/>
        <v>1.4908894412809768</v>
      </c>
      <c r="H3374" s="7">
        <f t="shared" si="742"/>
        <v>2.6779628869685954</v>
      </c>
      <c r="I3374">
        <v>2.21</v>
      </c>
      <c r="J3374">
        <v>1.68</v>
      </c>
      <c r="K3374" s="7">
        <f t="shared" si="743"/>
        <v>2.3154761904761907</v>
      </c>
      <c r="L3374" s="7">
        <f t="shared" si="744"/>
        <v>1.7601809954751131</v>
      </c>
      <c r="M3374" s="24">
        <f t="shared" si="747"/>
        <v>0.43187660668380456</v>
      </c>
      <c r="N3374" s="24">
        <f t="shared" si="747"/>
        <v>0.56812339331619544</v>
      </c>
      <c r="O3374" s="23">
        <f t="shared" si="748"/>
        <v>1.4823366098167288</v>
      </c>
      <c r="P3374" s="23">
        <f t="shared" si="748"/>
        <v>0.62734252523631084</v>
      </c>
      <c r="Q3374" t="s">
        <v>267</v>
      </c>
      <c r="R3374" t="s">
        <v>56</v>
      </c>
      <c r="S3374" t="s">
        <v>262</v>
      </c>
      <c r="T3374" s="75" t="s">
        <v>150</v>
      </c>
      <c r="U3374" s="75" t="s">
        <v>166</v>
      </c>
      <c r="V3374" s="119" t="s">
        <v>652</v>
      </c>
      <c r="W3374" s="138" t="s">
        <v>151</v>
      </c>
      <c r="X3374">
        <v>2</v>
      </c>
      <c r="Y3374" s="23" t="str">
        <f t="shared" si="745"/>
        <v>N</v>
      </c>
      <c r="Z3374" s="23">
        <v>100</v>
      </c>
      <c r="AA3374" s="23">
        <f t="shared" si="731"/>
        <v>0</v>
      </c>
      <c r="AB3374" s="23">
        <f t="shared" si="732"/>
        <v>-100</v>
      </c>
      <c r="AC3374" s="23">
        <f t="shared" si="733"/>
        <v>0</v>
      </c>
      <c r="AD3374" s="23">
        <f t="shared" si="734"/>
        <v>-100</v>
      </c>
      <c r="AE3374" s="23">
        <f t="shared" si="735"/>
        <v>0</v>
      </c>
      <c r="AF3374" s="23">
        <f t="shared" si="736"/>
        <v>-100</v>
      </c>
    </row>
    <row r="3375" spans="1:32" x14ac:dyDescent="0.25">
      <c r="A3375" s="6">
        <v>0.21426955064462758</v>
      </c>
      <c r="B3375" s="6">
        <v>0.78568777496247821</v>
      </c>
      <c r="C3375" s="21">
        <f t="shared" si="746"/>
        <v>4.6670187014044275</v>
      </c>
      <c r="D3375" s="22">
        <f t="shared" si="746"/>
        <v>1.2727702172122464</v>
      </c>
      <c r="E3375" s="132">
        <v>2.9776674937965097E-2</v>
      </c>
      <c r="F3375" s="7">
        <f t="shared" si="740"/>
        <v>1.0297766749379651</v>
      </c>
      <c r="G3375" s="7">
        <f t="shared" si="741"/>
        <v>4.5320687630505656</v>
      </c>
      <c r="H3375" s="7">
        <f t="shared" si="742"/>
        <v>1.2359672229796033</v>
      </c>
      <c r="I3375">
        <v>2.6</v>
      </c>
      <c r="J3375">
        <v>1.55</v>
      </c>
      <c r="K3375" s="7">
        <f t="shared" si="743"/>
        <v>2.6774193548387095</v>
      </c>
      <c r="L3375" s="7">
        <f t="shared" si="744"/>
        <v>1.596153846153846</v>
      </c>
      <c r="M3375" s="24">
        <f t="shared" si="747"/>
        <v>0.37349397590361449</v>
      </c>
      <c r="N3375" s="24">
        <f t="shared" si="747"/>
        <v>0.62650602409638556</v>
      </c>
      <c r="O3375" s="23">
        <f t="shared" si="748"/>
        <v>0.57368944204851891</v>
      </c>
      <c r="P3375" s="23">
        <f t="shared" si="748"/>
        <v>1.254078563882417</v>
      </c>
      <c r="Q3375" t="s">
        <v>383</v>
      </c>
      <c r="R3375" t="s">
        <v>112</v>
      </c>
      <c r="S3375" t="s">
        <v>146</v>
      </c>
      <c r="T3375" s="75" t="s">
        <v>151</v>
      </c>
      <c r="U3375" s="75" t="s">
        <v>166</v>
      </c>
      <c r="V3375" s="119" t="s">
        <v>652</v>
      </c>
      <c r="W3375" s="138" t="s">
        <v>149</v>
      </c>
      <c r="X3375">
        <v>0</v>
      </c>
      <c r="Y3375" s="23" t="str">
        <f t="shared" si="745"/>
        <v>N</v>
      </c>
      <c r="Z3375" s="23">
        <v>100</v>
      </c>
      <c r="AA3375" s="23">
        <f t="shared" si="731"/>
        <v>155</v>
      </c>
      <c r="AB3375" s="23">
        <f t="shared" si="732"/>
        <v>55</v>
      </c>
      <c r="AC3375" s="23">
        <f t="shared" si="733"/>
        <v>0</v>
      </c>
      <c r="AD3375" s="23">
        <f t="shared" si="734"/>
        <v>-100</v>
      </c>
      <c r="AE3375" s="23">
        <f t="shared" si="735"/>
        <v>155</v>
      </c>
      <c r="AF3375" s="23">
        <f t="shared" si="736"/>
        <v>55</v>
      </c>
    </row>
    <row r="3376" spans="1:32" x14ac:dyDescent="0.25">
      <c r="A3376" s="6">
        <v>0.24786682535485893</v>
      </c>
      <c r="B3376" s="6">
        <v>0.75206471920667806</v>
      </c>
      <c r="C3376" s="21">
        <f t="shared" si="746"/>
        <v>4.0344245284472757</v>
      </c>
      <c r="D3376" s="22">
        <f t="shared" si="746"/>
        <v>1.3296727987118697</v>
      </c>
      <c r="E3376" s="132">
        <v>3.4341152918228035E-2</v>
      </c>
      <c r="F3376" s="7">
        <f t="shared" si="740"/>
        <v>1.034341152918228</v>
      </c>
      <c r="G3376" s="7">
        <f t="shared" si="741"/>
        <v>3.9004776297112347</v>
      </c>
      <c r="H3376" s="7">
        <f t="shared" si="742"/>
        <v>1.2855263420201455</v>
      </c>
      <c r="I3376">
        <v>2.42</v>
      </c>
      <c r="J3376">
        <v>1.61</v>
      </c>
      <c r="K3376" s="7">
        <f t="shared" si="743"/>
        <v>2.5031055900621118</v>
      </c>
      <c r="L3376" s="7">
        <f t="shared" si="744"/>
        <v>1.6652892561983472</v>
      </c>
      <c r="M3376" s="24">
        <f t="shared" si="747"/>
        <v>0.39950372208436724</v>
      </c>
      <c r="N3376" s="24">
        <f t="shared" si="747"/>
        <v>0.60049627791563276</v>
      </c>
      <c r="O3376" s="23">
        <f t="shared" si="748"/>
        <v>0.62043683613669653</v>
      </c>
      <c r="P3376" s="23">
        <f t="shared" si="748"/>
        <v>1.2524052968607078</v>
      </c>
      <c r="Q3376" t="s">
        <v>390</v>
      </c>
      <c r="R3376" t="s">
        <v>23</v>
      </c>
      <c r="S3376" t="s">
        <v>349</v>
      </c>
      <c r="T3376" s="75" t="s">
        <v>151</v>
      </c>
      <c r="U3376" s="75" t="s">
        <v>166</v>
      </c>
      <c r="V3376" s="119" t="s">
        <v>652</v>
      </c>
      <c r="W3376" s="138" t="s">
        <v>151</v>
      </c>
      <c r="X3376">
        <v>2</v>
      </c>
      <c r="Y3376" s="23" t="str">
        <f t="shared" si="745"/>
        <v>N</v>
      </c>
      <c r="Z3376" s="23">
        <v>100</v>
      </c>
      <c r="AA3376" s="23">
        <f t="shared" si="731"/>
        <v>161</v>
      </c>
      <c r="AB3376" s="23">
        <f t="shared" si="732"/>
        <v>61</v>
      </c>
      <c r="AC3376" s="23">
        <f t="shared" si="733"/>
        <v>0</v>
      </c>
      <c r="AD3376" s="23">
        <f t="shared" si="734"/>
        <v>-100</v>
      </c>
      <c r="AE3376" s="23">
        <f t="shared" si="735"/>
        <v>161</v>
      </c>
      <c r="AF3376" s="23">
        <f t="shared" si="736"/>
        <v>61</v>
      </c>
    </row>
    <row r="3377" spans="1:32" x14ac:dyDescent="0.25">
      <c r="A3377" s="6">
        <v>0.29809343744901745</v>
      </c>
      <c r="B3377" s="6">
        <v>0.70178232219122638</v>
      </c>
      <c r="C3377" s="21">
        <f t="shared" si="746"/>
        <v>3.3546528516617502</v>
      </c>
      <c r="D3377" s="22">
        <f t="shared" si="746"/>
        <v>1.424943274258643</v>
      </c>
      <c r="E3377" s="132">
        <v>3.5940803382663811E-2</v>
      </c>
      <c r="F3377" s="7">
        <f t="shared" si="740"/>
        <v>1.0359408033826638</v>
      </c>
      <c r="G3377" s="7">
        <f t="shared" si="741"/>
        <v>3.2382669364000161</v>
      </c>
      <c r="H3377" s="7">
        <f t="shared" si="742"/>
        <v>1.3755064667843635</v>
      </c>
      <c r="I3377">
        <v>1.72</v>
      </c>
      <c r="J3377">
        <v>2.2000000000000002</v>
      </c>
      <c r="K3377" s="7">
        <f t="shared" si="743"/>
        <v>1.7818181818181817</v>
      </c>
      <c r="L3377" s="7">
        <f t="shared" si="744"/>
        <v>2.2790697674418605</v>
      </c>
      <c r="M3377" s="24">
        <f t="shared" si="747"/>
        <v>0.56122448979591844</v>
      </c>
      <c r="N3377" s="24">
        <f t="shared" si="747"/>
        <v>0.43877551020408162</v>
      </c>
      <c r="O3377" s="23">
        <f t="shared" si="748"/>
        <v>0.53114830672734015</v>
      </c>
      <c r="P3377" s="23">
        <f t="shared" si="748"/>
        <v>1.5994108738311672</v>
      </c>
      <c r="Q3377" t="s">
        <v>544</v>
      </c>
      <c r="R3377" t="s">
        <v>75</v>
      </c>
      <c r="S3377" t="s">
        <v>147</v>
      </c>
      <c r="T3377" s="75" t="s">
        <v>151</v>
      </c>
      <c r="U3377" s="75" t="s">
        <v>166</v>
      </c>
      <c r="V3377" s="119" t="s">
        <v>652</v>
      </c>
      <c r="W3377" s="138" t="s">
        <v>155</v>
      </c>
      <c r="X3377">
        <v>3</v>
      </c>
      <c r="Y3377" s="23" t="str">
        <f t="shared" si="745"/>
        <v>Y</v>
      </c>
      <c r="Z3377" s="23">
        <v>100</v>
      </c>
      <c r="AA3377" s="23">
        <f t="shared" si="731"/>
        <v>0</v>
      </c>
      <c r="AB3377" s="23">
        <f t="shared" si="732"/>
        <v>-100</v>
      </c>
      <c r="AC3377" s="23">
        <f t="shared" si="733"/>
        <v>0</v>
      </c>
      <c r="AD3377" s="23">
        <f t="shared" si="734"/>
        <v>-100</v>
      </c>
      <c r="AE3377" s="23">
        <f t="shared" si="735"/>
        <v>0</v>
      </c>
      <c r="AF3377" s="23">
        <f t="shared" si="736"/>
        <v>-100</v>
      </c>
    </row>
    <row r="3378" spans="1:32" x14ac:dyDescent="0.25">
      <c r="A3378" s="6">
        <v>0.44587130838066419</v>
      </c>
      <c r="B3378" s="6">
        <v>0.55317591924630827</v>
      </c>
      <c r="C3378" s="21">
        <f t="shared" si="746"/>
        <v>2.2427996177458596</v>
      </c>
      <c r="D3378" s="22">
        <f t="shared" si="746"/>
        <v>1.8077431883920057</v>
      </c>
      <c r="E3378" s="132">
        <v>4.5362220717670931E-2</v>
      </c>
      <c r="F3378" s="7">
        <f t="shared" si="740"/>
        <v>1.0453622207176709</v>
      </c>
      <c r="G3378" s="7">
        <f t="shared" si="741"/>
        <v>2.1454760592037787</v>
      </c>
      <c r="H3378" s="7">
        <f t="shared" si="742"/>
        <v>1.7292983738698138</v>
      </c>
      <c r="I3378">
        <v>1.75</v>
      </c>
      <c r="J3378">
        <v>2.11</v>
      </c>
      <c r="K3378" s="7">
        <f t="shared" si="743"/>
        <v>1.8293838862559242</v>
      </c>
      <c r="L3378" s="7">
        <f t="shared" si="744"/>
        <v>2.2057142857142855</v>
      </c>
      <c r="M3378" s="24">
        <f t="shared" si="747"/>
        <v>0.54663212435233155</v>
      </c>
      <c r="N3378" s="24">
        <f t="shared" si="747"/>
        <v>0.45336787564766845</v>
      </c>
      <c r="O3378" s="23">
        <f t="shared" si="748"/>
        <v>0.81566978689543324</v>
      </c>
      <c r="P3378" s="23">
        <f t="shared" si="748"/>
        <v>1.2201480275947141</v>
      </c>
      <c r="Q3378" t="s">
        <v>396</v>
      </c>
      <c r="R3378" t="s">
        <v>421</v>
      </c>
      <c r="S3378" t="s">
        <v>186</v>
      </c>
      <c r="T3378" s="75" t="s">
        <v>151</v>
      </c>
      <c r="U3378" s="75" t="s">
        <v>166</v>
      </c>
      <c r="V3378" s="119" t="s">
        <v>653</v>
      </c>
      <c r="W3378" s="138" t="s">
        <v>162</v>
      </c>
      <c r="X3378">
        <v>3</v>
      </c>
      <c r="Y3378" s="23" t="str">
        <f t="shared" si="745"/>
        <v>Y</v>
      </c>
      <c r="Z3378" s="23">
        <v>100</v>
      </c>
      <c r="AA3378" s="23">
        <f t="shared" si="731"/>
        <v>0</v>
      </c>
      <c r="AB3378" s="23">
        <f t="shared" si="732"/>
        <v>-100</v>
      </c>
      <c r="AC3378" s="23">
        <f t="shared" si="733"/>
        <v>0</v>
      </c>
      <c r="AD3378" s="23">
        <f t="shared" si="734"/>
        <v>-100</v>
      </c>
      <c r="AE3378" s="23">
        <f t="shared" si="735"/>
        <v>0</v>
      </c>
      <c r="AF3378" s="23">
        <f t="shared" si="736"/>
        <v>-100</v>
      </c>
    </row>
    <row r="3379" spans="1:32" x14ac:dyDescent="0.25">
      <c r="A3379" s="6">
        <v>0.69599395856900059</v>
      </c>
      <c r="B3379" s="6">
        <v>0.29265243927669737</v>
      </c>
      <c r="C3379" s="21">
        <f t="shared" si="746"/>
        <v>1.4367940808797415</v>
      </c>
      <c r="D3379" s="22">
        <f t="shared" si="746"/>
        <v>3.4170226035755635</v>
      </c>
      <c r="E3379" s="132">
        <v>4.6950890447922333E-2</v>
      </c>
      <c r="F3379" s="7">
        <f t="shared" si="740"/>
        <v>1.0469508904479223</v>
      </c>
      <c r="G3379" s="7">
        <f t="shared" si="741"/>
        <v>1.3723605318918355</v>
      </c>
      <c r="H3379" s="7">
        <f t="shared" si="742"/>
        <v>3.2637849919719168</v>
      </c>
      <c r="I3379">
        <v>1.7</v>
      </c>
      <c r="J3379">
        <v>2.1800000000000002</v>
      </c>
      <c r="K3379" s="7">
        <f t="shared" si="743"/>
        <v>1.7798165137614679</v>
      </c>
      <c r="L3379" s="7">
        <f t="shared" si="744"/>
        <v>2.2823529411764709</v>
      </c>
      <c r="M3379" s="24">
        <f t="shared" si="747"/>
        <v>0.56185567010309279</v>
      </c>
      <c r="N3379" s="24">
        <f t="shared" si="747"/>
        <v>0.43814432989690716</v>
      </c>
      <c r="O3379" s="23">
        <f t="shared" si="748"/>
        <v>1.2387415409393221</v>
      </c>
      <c r="P3379" s="23">
        <f t="shared" si="748"/>
        <v>0.66793615552563879</v>
      </c>
      <c r="Q3379" t="s">
        <v>185</v>
      </c>
      <c r="R3379" t="s">
        <v>419</v>
      </c>
      <c r="S3379" t="s">
        <v>186</v>
      </c>
      <c r="T3379" s="75" t="s">
        <v>162</v>
      </c>
      <c r="U3379" s="75" t="s">
        <v>160</v>
      </c>
      <c r="V3379" s="119" t="s">
        <v>653</v>
      </c>
      <c r="W3379" s="138" t="s">
        <v>154</v>
      </c>
      <c r="X3379">
        <v>1</v>
      </c>
      <c r="Y3379" s="23" t="str">
        <f t="shared" si="745"/>
        <v>N</v>
      </c>
      <c r="Z3379" s="23">
        <v>100</v>
      </c>
      <c r="AA3379" s="23">
        <f t="shared" si="731"/>
        <v>0</v>
      </c>
      <c r="AB3379" s="23">
        <f t="shared" si="732"/>
        <v>-100</v>
      </c>
      <c r="AC3379" s="23">
        <f t="shared" si="733"/>
        <v>0</v>
      </c>
      <c r="AD3379" s="23">
        <f t="shared" si="734"/>
        <v>-100</v>
      </c>
      <c r="AE3379" s="23">
        <f t="shared" si="735"/>
        <v>0</v>
      </c>
      <c r="AF3379" s="23">
        <f t="shared" si="736"/>
        <v>-100</v>
      </c>
    </row>
    <row r="3380" spans="1:32" x14ac:dyDescent="0.25">
      <c r="A3380" s="6">
        <v>0.4912293018514215</v>
      </c>
      <c r="B3380" s="6">
        <v>0.50692657849058054</v>
      </c>
      <c r="C3380" s="21">
        <f t="shared" si="746"/>
        <v>2.0357091814984249</v>
      </c>
      <c r="D3380" s="22">
        <f t="shared" si="746"/>
        <v>1.972672261489208</v>
      </c>
      <c r="E3380" s="132">
        <v>4.658924042183954E-2</v>
      </c>
      <c r="F3380" s="7">
        <f t="shared" si="740"/>
        <v>1.0465892404218395</v>
      </c>
      <c r="G3380" s="7">
        <f t="shared" si="741"/>
        <v>1.9450889641077425</v>
      </c>
      <c r="H3380" s="7">
        <f t="shared" si="742"/>
        <v>1.8848581518897523</v>
      </c>
      <c r="I3380">
        <v>2.27</v>
      </c>
      <c r="J3380">
        <v>1.65</v>
      </c>
      <c r="K3380" s="7">
        <f t="shared" si="743"/>
        <v>2.375757575757576</v>
      </c>
      <c r="L3380" s="7">
        <f t="shared" si="744"/>
        <v>1.7268722466960351</v>
      </c>
      <c r="M3380" s="24">
        <f t="shared" si="747"/>
        <v>0.42091836734693872</v>
      </c>
      <c r="N3380" s="24">
        <f t="shared" si="747"/>
        <v>0.57908163265306123</v>
      </c>
      <c r="O3380" s="23">
        <f t="shared" si="748"/>
        <v>1.1670417353076197</v>
      </c>
      <c r="P3380" s="23">
        <f t="shared" si="748"/>
        <v>0.87539743950796278</v>
      </c>
      <c r="Q3380" t="s">
        <v>423</v>
      </c>
      <c r="R3380" t="s">
        <v>395</v>
      </c>
      <c r="S3380" t="s">
        <v>186</v>
      </c>
      <c r="T3380" s="75" t="s">
        <v>155</v>
      </c>
      <c r="U3380" s="75" t="s">
        <v>161</v>
      </c>
      <c r="V3380" s="119" t="s">
        <v>653</v>
      </c>
      <c r="W3380" s="138" t="s">
        <v>155</v>
      </c>
      <c r="X3380">
        <v>3</v>
      </c>
      <c r="Y3380" s="23" t="str">
        <f t="shared" si="745"/>
        <v>Y</v>
      </c>
      <c r="Z3380" s="23">
        <v>100</v>
      </c>
      <c r="AA3380" s="23">
        <f t="shared" si="731"/>
        <v>227</v>
      </c>
      <c r="AB3380" s="23">
        <f t="shared" si="732"/>
        <v>127</v>
      </c>
      <c r="AC3380" s="23">
        <f t="shared" si="733"/>
        <v>0</v>
      </c>
      <c r="AD3380" s="23">
        <f t="shared" si="734"/>
        <v>-100</v>
      </c>
      <c r="AE3380" s="23">
        <f t="shared" si="735"/>
        <v>0</v>
      </c>
      <c r="AF3380" s="23">
        <f t="shared" si="736"/>
        <v>-100</v>
      </c>
    </row>
    <row r="3381" spans="1:32" x14ac:dyDescent="0.25">
      <c r="A3381" s="6">
        <v>0.39386142585571354</v>
      </c>
      <c r="B3381" s="6">
        <v>0.60568617447102679</v>
      </c>
      <c r="C3381" s="21">
        <f t="shared" si="746"/>
        <v>2.5389640476402939</v>
      </c>
      <c r="D3381" s="22">
        <f t="shared" si="746"/>
        <v>1.6510200201834644</v>
      </c>
      <c r="E3381" s="132">
        <v>4.6397365415770331E-2</v>
      </c>
      <c r="F3381" s="7">
        <f t="shared" si="740"/>
        <v>1.0463973654157703</v>
      </c>
      <c r="G3381" s="7">
        <f t="shared" si="741"/>
        <v>2.4263861240050759</v>
      </c>
      <c r="H3381" s="7">
        <f t="shared" si="742"/>
        <v>1.5778136248722838</v>
      </c>
      <c r="I3381">
        <v>1.63</v>
      </c>
      <c r="J3381">
        <v>2.31</v>
      </c>
      <c r="K3381" s="7">
        <f t="shared" si="743"/>
        <v>1.7056277056277056</v>
      </c>
      <c r="L3381" s="7">
        <f t="shared" si="744"/>
        <v>2.4171779141104297</v>
      </c>
      <c r="M3381" s="24">
        <f t="shared" si="747"/>
        <v>0.58629441624365486</v>
      </c>
      <c r="N3381" s="24">
        <f t="shared" si="747"/>
        <v>0.41370558375634514</v>
      </c>
      <c r="O3381" s="23">
        <f t="shared" si="748"/>
        <v>0.6717809601175373</v>
      </c>
      <c r="P3381" s="23">
        <f t="shared" si="748"/>
        <v>1.4640512438134023</v>
      </c>
      <c r="Q3381" t="s">
        <v>516</v>
      </c>
      <c r="R3381" t="s">
        <v>422</v>
      </c>
      <c r="S3381" t="s">
        <v>186</v>
      </c>
      <c r="T3381" s="75" t="s">
        <v>151</v>
      </c>
      <c r="U3381" s="75" t="s">
        <v>166</v>
      </c>
      <c r="V3381" s="119" t="s">
        <v>653</v>
      </c>
      <c r="W3381" s="138" t="s">
        <v>451</v>
      </c>
      <c r="X3381">
        <v>5</v>
      </c>
      <c r="Y3381" s="23" t="str">
        <f t="shared" si="745"/>
        <v>Y</v>
      </c>
      <c r="Z3381" s="23">
        <v>100</v>
      </c>
      <c r="AA3381" s="23">
        <f t="shared" si="731"/>
        <v>0</v>
      </c>
      <c r="AB3381" s="23">
        <f t="shared" si="732"/>
        <v>-100</v>
      </c>
      <c r="AC3381" s="23">
        <f t="shared" si="733"/>
        <v>0</v>
      </c>
      <c r="AD3381" s="23">
        <f t="shared" si="734"/>
        <v>-100</v>
      </c>
      <c r="AE3381" s="23">
        <f t="shared" si="735"/>
        <v>0</v>
      </c>
      <c r="AF3381" s="23">
        <f t="shared" si="736"/>
        <v>-100</v>
      </c>
    </row>
    <row r="3382" spans="1:32" x14ac:dyDescent="0.25">
      <c r="A3382" s="6">
        <v>0.56915326434498914</v>
      </c>
      <c r="B3382" s="6">
        <v>0.41147479071169352</v>
      </c>
      <c r="C3382" s="21">
        <f t="shared" si="746"/>
        <v>1.7569959844662428</v>
      </c>
      <c r="D3382" s="22">
        <f t="shared" si="746"/>
        <v>2.4302825411743538</v>
      </c>
      <c r="E3382" s="132">
        <v>3.6966331135022568E-2</v>
      </c>
      <c r="F3382" s="7">
        <f t="shared" si="740"/>
        <v>1.0369663311350226</v>
      </c>
      <c r="G3382" s="7">
        <f t="shared" si="741"/>
        <v>1.694361650626693</v>
      </c>
      <c r="H3382" s="7">
        <f t="shared" si="742"/>
        <v>2.3436465275726572</v>
      </c>
      <c r="I3382">
        <v>1.34</v>
      </c>
      <c r="J3382">
        <v>3.44</v>
      </c>
      <c r="K3382" s="7">
        <f t="shared" si="743"/>
        <v>1.3895348837209303</v>
      </c>
      <c r="L3382" s="7">
        <f t="shared" si="744"/>
        <v>3.5671641791044775</v>
      </c>
      <c r="M3382" s="24">
        <f t="shared" si="747"/>
        <v>0.71966527196652719</v>
      </c>
      <c r="N3382" s="24">
        <f t="shared" si="747"/>
        <v>0.28033472803347281</v>
      </c>
      <c r="O3382" s="23">
        <f t="shared" si="748"/>
        <v>0.79085831499100245</v>
      </c>
      <c r="P3382" s="23">
        <f t="shared" si="748"/>
        <v>1.4677981340312649</v>
      </c>
      <c r="Q3382" t="s">
        <v>357</v>
      </c>
      <c r="R3382" t="s">
        <v>358</v>
      </c>
      <c r="S3382" t="s">
        <v>305</v>
      </c>
      <c r="T3382" s="75" t="s">
        <v>176</v>
      </c>
      <c r="U3382" s="75" t="s">
        <v>160</v>
      </c>
      <c r="V3382" s="119" t="s">
        <v>653</v>
      </c>
      <c r="W3382" s="138" t="s">
        <v>162</v>
      </c>
      <c r="X3382">
        <v>3</v>
      </c>
      <c r="Y3382" s="23" t="str">
        <f t="shared" si="745"/>
        <v>Y</v>
      </c>
      <c r="Z3382" s="23">
        <v>100</v>
      </c>
      <c r="AA3382" s="23">
        <f t="shared" si="731"/>
        <v>0</v>
      </c>
      <c r="AB3382" s="23">
        <f t="shared" si="732"/>
        <v>-100</v>
      </c>
      <c r="AC3382" s="23">
        <f t="shared" si="733"/>
        <v>134</v>
      </c>
      <c r="AD3382" s="23">
        <f t="shared" si="734"/>
        <v>34</v>
      </c>
      <c r="AE3382" s="23">
        <f t="shared" si="735"/>
        <v>0</v>
      </c>
      <c r="AF3382" s="23">
        <f t="shared" si="736"/>
        <v>-100</v>
      </c>
    </row>
    <row r="3383" spans="1:32" x14ac:dyDescent="0.25">
      <c r="A3383" s="6">
        <v>0.34039750607120539</v>
      </c>
      <c r="B3383" s="6">
        <v>0.65909278586703568</v>
      </c>
      <c r="C3383" s="21">
        <f t="shared" si="746"/>
        <v>2.937741852288474</v>
      </c>
      <c r="D3383" s="22">
        <f t="shared" si="746"/>
        <v>1.5172370589438349</v>
      </c>
      <c r="E3383" s="132">
        <v>3.538790589150298E-2</v>
      </c>
      <c r="F3383" s="7">
        <f t="shared" si="740"/>
        <v>1.035387905891503</v>
      </c>
      <c r="G3383" s="7">
        <f t="shared" si="741"/>
        <v>2.8373345251304456</v>
      </c>
      <c r="H3383" s="7">
        <f t="shared" si="742"/>
        <v>1.4653803181498861</v>
      </c>
      <c r="I3383">
        <v>1.48</v>
      </c>
      <c r="J3383">
        <v>2.78</v>
      </c>
      <c r="K3383" s="7">
        <f t="shared" si="743"/>
        <v>1.5323741007194245</v>
      </c>
      <c r="L3383" s="7">
        <f t="shared" si="744"/>
        <v>2.8783783783783781</v>
      </c>
      <c r="M3383" s="24">
        <f t="shared" si="747"/>
        <v>0.65258215962441313</v>
      </c>
      <c r="N3383" s="24">
        <f t="shared" si="747"/>
        <v>0.34741784037558687</v>
      </c>
      <c r="O3383" s="23">
        <f t="shared" si="748"/>
        <v>0.52161632225299814</v>
      </c>
      <c r="P3383" s="23">
        <f t="shared" si="748"/>
        <v>1.8971184241848458</v>
      </c>
      <c r="Q3383" t="s">
        <v>318</v>
      </c>
      <c r="R3383" t="s">
        <v>355</v>
      </c>
      <c r="S3383" t="s">
        <v>305</v>
      </c>
      <c r="T3383" s="75" t="s">
        <v>151</v>
      </c>
      <c r="U3383" s="75" t="s">
        <v>166</v>
      </c>
      <c r="V3383" s="119" t="s">
        <v>653</v>
      </c>
      <c r="W3383" s="138" t="s">
        <v>151</v>
      </c>
      <c r="X3383">
        <v>2</v>
      </c>
      <c r="Y3383" s="23" t="str">
        <f t="shared" si="745"/>
        <v>N</v>
      </c>
      <c r="Z3383" s="23">
        <v>100</v>
      </c>
      <c r="AA3383" s="23">
        <f t="shared" si="731"/>
        <v>278</v>
      </c>
      <c r="AB3383" s="23">
        <f t="shared" si="732"/>
        <v>178</v>
      </c>
      <c r="AC3383" s="23">
        <f t="shared" si="733"/>
        <v>0</v>
      </c>
      <c r="AD3383" s="23">
        <f t="shared" si="734"/>
        <v>-100</v>
      </c>
      <c r="AE3383" s="23">
        <f t="shared" si="735"/>
        <v>278</v>
      </c>
      <c r="AF3383" s="23">
        <f t="shared" si="736"/>
        <v>178</v>
      </c>
    </row>
    <row r="3384" spans="1:32" x14ac:dyDescent="0.25">
      <c r="A3384" s="6">
        <v>0.55774657994794885</v>
      </c>
      <c r="B3384" s="6">
        <v>0.43841444403648128</v>
      </c>
      <c r="C3384" s="21">
        <f t="shared" si="746"/>
        <v>1.7929289680150509</v>
      </c>
      <c r="D3384" s="22">
        <f t="shared" si="746"/>
        <v>2.2809467470847928</v>
      </c>
      <c r="E3384" s="132">
        <v>2.7986944565804084E-2</v>
      </c>
      <c r="F3384" s="7">
        <f t="shared" si="740"/>
        <v>1.0279869445658041</v>
      </c>
      <c r="G3384" s="7">
        <f t="shared" si="741"/>
        <v>1.744116476860841</v>
      </c>
      <c r="H3384" s="7">
        <f t="shared" si="742"/>
        <v>2.2188479718954093</v>
      </c>
      <c r="I3384">
        <v>1.67</v>
      </c>
      <c r="J3384">
        <v>2.33</v>
      </c>
      <c r="K3384" s="7">
        <f t="shared" si="743"/>
        <v>1.7167381974248928</v>
      </c>
      <c r="L3384" s="7">
        <f t="shared" si="744"/>
        <v>2.3952095808383236</v>
      </c>
      <c r="M3384" s="24">
        <f t="shared" si="747"/>
        <v>0.58250000000000002</v>
      </c>
      <c r="N3384" s="24">
        <f t="shared" si="747"/>
        <v>0.41749999999999998</v>
      </c>
      <c r="O3384" s="23">
        <f t="shared" si="748"/>
        <v>0.95750485827974052</v>
      </c>
      <c r="P3384" s="23">
        <f t="shared" si="748"/>
        <v>1.050094476734087</v>
      </c>
      <c r="Q3384" t="s">
        <v>311</v>
      </c>
      <c r="R3384" t="s">
        <v>310</v>
      </c>
      <c r="S3384" t="s">
        <v>305</v>
      </c>
      <c r="T3384" s="75" t="s">
        <v>162</v>
      </c>
      <c r="U3384" s="75" t="s">
        <v>160</v>
      </c>
      <c r="V3384" s="119" t="s">
        <v>653</v>
      </c>
      <c r="W3384" s="138" t="s">
        <v>155</v>
      </c>
      <c r="X3384">
        <v>3</v>
      </c>
      <c r="Y3384" s="23" t="str">
        <f t="shared" si="745"/>
        <v>Y</v>
      </c>
      <c r="Z3384" s="23">
        <v>100</v>
      </c>
      <c r="AA3384" s="23">
        <f t="shared" si="731"/>
        <v>0</v>
      </c>
      <c r="AB3384" s="23">
        <f t="shared" si="732"/>
        <v>-100</v>
      </c>
      <c r="AC3384" s="23">
        <f t="shared" si="733"/>
        <v>167</v>
      </c>
      <c r="AD3384" s="23">
        <f t="shared" si="734"/>
        <v>67</v>
      </c>
      <c r="AE3384" s="23">
        <f t="shared" si="735"/>
        <v>0</v>
      </c>
      <c r="AF3384" s="23">
        <f t="shared" si="736"/>
        <v>-100</v>
      </c>
    </row>
    <row r="3385" spans="1:32" x14ac:dyDescent="0.25">
      <c r="A3385" s="6">
        <v>0.11103098143217913</v>
      </c>
      <c r="B3385" s="6">
        <v>0.88895667558930769</v>
      </c>
      <c r="C3385" s="21">
        <f t="shared" si="746"/>
        <v>9.0064951881095308</v>
      </c>
      <c r="D3385" s="22">
        <f t="shared" si="746"/>
        <v>1.1249142139993262</v>
      </c>
      <c r="E3385" s="132">
        <v>3.0088030482196881E-2</v>
      </c>
      <c r="F3385" s="7">
        <f t="shared" si="740"/>
        <v>1.0300880304821969</v>
      </c>
      <c r="G3385" s="7">
        <f t="shared" si="741"/>
        <v>8.74342281590582</v>
      </c>
      <c r="H3385" s="7">
        <f t="shared" si="742"/>
        <v>1.0920563881057235</v>
      </c>
      <c r="I3385">
        <v>2.15</v>
      </c>
      <c r="J3385">
        <v>1.77</v>
      </c>
      <c r="K3385" s="7">
        <f t="shared" si="743"/>
        <v>2.2146892655367232</v>
      </c>
      <c r="L3385" s="7">
        <f t="shared" si="744"/>
        <v>1.8232558139534885</v>
      </c>
      <c r="M3385" s="24">
        <f t="shared" si="747"/>
        <v>0.45153061224489793</v>
      </c>
      <c r="N3385" s="24">
        <f t="shared" si="747"/>
        <v>0.54846938775510201</v>
      </c>
      <c r="O3385" s="23">
        <f t="shared" si="748"/>
        <v>0.24589912271985437</v>
      </c>
      <c r="P3385" s="23">
        <f t="shared" si="748"/>
        <v>1.6207954271209701</v>
      </c>
      <c r="Q3385" t="s">
        <v>314</v>
      </c>
      <c r="R3385" t="s">
        <v>304</v>
      </c>
      <c r="S3385" t="s">
        <v>305</v>
      </c>
      <c r="T3385" s="75" t="s">
        <v>154</v>
      </c>
      <c r="U3385" s="75" t="s">
        <v>160</v>
      </c>
      <c r="V3385" s="119" t="s">
        <v>653</v>
      </c>
      <c r="W3385" s="138" t="s">
        <v>170</v>
      </c>
      <c r="X3385">
        <v>2</v>
      </c>
      <c r="Y3385" s="23" t="str">
        <f t="shared" si="745"/>
        <v>N</v>
      </c>
      <c r="Z3385" s="23">
        <v>100</v>
      </c>
      <c r="AA3385" s="23">
        <f t="shared" si="731"/>
        <v>177</v>
      </c>
      <c r="AB3385" s="23">
        <f t="shared" si="732"/>
        <v>77</v>
      </c>
      <c r="AC3385" s="23">
        <f t="shared" si="733"/>
        <v>0</v>
      </c>
      <c r="AD3385" s="23">
        <f t="shared" si="734"/>
        <v>-100</v>
      </c>
      <c r="AE3385" s="23">
        <f t="shared" si="735"/>
        <v>177</v>
      </c>
      <c r="AF3385" s="23">
        <f t="shared" si="736"/>
        <v>77</v>
      </c>
    </row>
    <row r="3386" spans="1:32" x14ac:dyDescent="0.25">
      <c r="A3386" s="6">
        <v>0.68880852362501355</v>
      </c>
      <c r="B3386" s="6">
        <v>0.26438592781713499</v>
      </c>
      <c r="C3386" s="21">
        <f t="shared" si="746"/>
        <v>1.4517822670620706</v>
      </c>
      <c r="D3386" s="22">
        <f t="shared" si="746"/>
        <v>3.7823495685128119</v>
      </c>
      <c r="E3386" s="132">
        <v>3.2426572048097846E-2</v>
      </c>
      <c r="F3386" s="7">
        <f t="shared" si="740"/>
        <v>1.0324265720480978</v>
      </c>
      <c r="G3386" s="7">
        <f t="shared" si="741"/>
        <v>1.4061845233042261</v>
      </c>
      <c r="H3386" s="7">
        <f t="shared" si="742"/>
        <v>3.6635530999647719</v>
      </c>
      <c r="I3386">
        <v>1.52</v>
      </c>
      <c r="J3386">
        <v>2.67</v>
      </c>
      <c r="K3386" s="7">
        <f t="shared" si="743"/>
        <v>1.5692883895131087</v>
      </c>
      <c r="L3386" s="7">
        <f t="shared" si="744"/>
        <v>2.7565789473684212</v>
      </c>
      <c r="M3386" s="24">
        <f t="shared" si="747"/>
        <v>0.63723150357995229</v>
      </c>
      <c r="N3386" s="24">
        <f t="shared" si="747"/>
        <v>0.36276849642004771</v>
      </c>
      <c r="O3386" s="23">
        <f t="shared" si="748"/>
        <v>1.0809392187223996</v>
      </c>
      <c r="P3386" s="23">
        <f t="shared" si="748"/>
        <v>0.72880068260118136</v>
      </c>
      <c r="Q3386" t="s">
        <v>317</v>
      </c>
      <c r="R3386" t="s">
        <v>443</v>
      </c>
      <c r="S3386" t="s">
        <v>305</v>
      </c>
      <c r="T3386" s="75" t="s">
        <v>165</v>
      </c>
      <c r="U3386" s="75" t="s">
        <v>160</v>
      </c>
      <c r="V3386" s="119" t="s">
        <v>653</v>
      </c>
      <c r="W3386" s="138" t="s">
        <v>175</v>
      </c>
      <c r="X3386">
        <v>5</v>
      </c>
      <c r="Y3386" s="23" t="str">
        <f t="shared" si="745"/>
        <v>Y</v>
      </c>
      <c r="Z3386" s="23">
        <v>100</v>
      </c>
      <c r="AA3386" s="23">
        <f t="shared" si="731"/>
        <v>152</v>
      </c>
      <c r="AB3386" s="23">
        <f t="shared" si="732"/>
        <v>52</v>
      </c>
      <c r="AC3386" s="23">
        <f t="shared" si="733"/>
        <v>152</v>
      </c>
      <c r="AD3386" s="23">
        <f t="shared" si="734"/>
        <v>52</v>
      </c>
      <c r="AE3386" s="23">
        <f t="shared" si="735"/>
        <v>0</v>
      </c>
      <c r="AF3386" s="23">
        <f t="shared" si="736"/>
        <v>-100</v>
      </c>
    </row>
    <row r="3387" spans="1:32" x14ac:dyDescent="0.25">
      <c r="A3387" s="6">
        <v>0.16225636917111949</v>
      </c>
      <c r="B3387" s="6">
        <v>0.83769370557795453</v>
      </c>
      <c r="C3387" s="21">
        <f t="shared" si="746"/>
        <v>6.1630862634758934</v>
      </c>
      <c r="D3387" s="22">
        <f t="shared" si="746"/>
        <v>1.1937537471528028</v>
      </c>
      <c r="E3387" s="132">
        <v>2.3185220076411994E-2</v>
      </c>
      <c r="F3387" s="7">
        <f t="shared" si="740"/>
        <v>1.023185220076412</v>
      </c>
      <c r="G3387" s="7">
        <f t="shared" si="741"/>
        <v>6.0234316744876661</v>
      </c>
      <c r="H3387" s="7">
        <f t="shared" si="742"/>
        <v>1.1667034704270383</v>
      </c>
      <c r="I3387">
        <v>1.93</v>
      </c>
      <c r="J3387">
        <v>1.98</v>
      </c>
      <c r="K3387" s="7">
        <f t="shared" si="743"/>
        <v>1.9747474747474751</v>
      </c>
      <c r="L3387" s="7">
        <f t="shared" si="744"/>
        <v>2.0259067357512959</v>
      </c>
      <c r="M3387" s="24">
        <f t="shared" si="747"/>
        <v>0.50639386189258306</v>
      </c>
      <c r="N3387" s="24">
        <f t="shared" si="747"/>
        <v>0.49360613810741677</v>
      </c>
      <c r="O3387" s="23">
        <f t="shared" si="748"/>
        <v>0.32041535528236231</v>
      </c>
      <c r="P3387" s="23">
        <f t="shared" si="748"/>
        <v>1.6970893206268409</v>
      </c>
      <c r="Q3387" t="s">
        <v>356</v>
      </c>
      <c r="R3387" t="s">
        <v>316</v>
      </c>
      <c r="S3387" t="s">
        <v>305</v>
      </c>
      <c r="T3387" s="75" t="s">
        <v>154</v>
      </c>
      <c r="U3387" s="75" t="s">
        <v>160</v>
      </c>
      <c r="V3387" s="119" t="s">
        <v>653</v>
      </c>
      <c r="W3387" s="138" t="s">
        <v>153</v>
      </c>
      <c r="X3387">
        <v>2</v>
      </c>
      <c r="Y3387" s="23" t="str">
        <f t="shared" si="745"/>
        <v>N</v>
      </c>
      <c r="Z3387" s="23">
        <v>100</v>
      </c>
      <c r="AA3387" s="23">
        <f t="shared" si="731"/>
        <v>198</v>
      </c>
      <c r="AB3387" s="23">
        <f t="shared" si="732"/>
        <v>98</v>
      </c>
      <c r="AC3387" s="23">
        <f t="shared" si="733"/>
        <v>0</v>
      </c>
      <c r="AD3387" s="23">
        <f t="shared" si="734"/>
        <v>-100</v>
      </c>
      <c r="AE3387" s="23">
        <f t="shared" si="735"/>
        <v>198</v>
      </c>
      <c r="AF3387" s="23">
        <f t="shared" si="736"/>
        <v>98</v>
      </c>
    </row>
    <row r="3388" spans="1:32" x14ac:dyDescent="0.25">
      <c r="A3388" s="6">
        <v>0.51629227002810563</v>
      </c>
      <c r="B3388" s="6">
        <v>0.48246279263588654</v>
      </c>
      <c r="C3388" s="21">
        <f t="shared" si="746"/>
        <v>1.9368874144591832</v>
      </c>
      <c r="D3388" s="22">
        <f t="shared" si="746"/>
        <v>2.0726986935854708</v>
      </c>
      <c r="E3388" s="132">
        <v>3.3411033411033575E-2</v>
      </c>
      <c r="F3388" s="7">
        <f t="shared" si="740"/>
        <v>1.0334110334110336</v>
      </c>
      <c r="G3388" s="7">
        <f t="shared" si="741"/>
        <v>1.8742662424127583</v>
      </c>
      <c r="H3388" s="7">
        <f t="shared" si="742"/>
        <v>2.0056866305597749</v>
      </c>
      <c r="I3388">
        <v>1.65</v>
      </c>
      <c r="J3388">
        <v>2.34</v>
      </c>
      <c r="K3388" s="7">
        <f t="shared" si="743"/>
        <v>1.7051282051282053</v>
      </c>
      <c r="L3388" s="7">
        <f t="shared" si="744"/>
        <v>2.4181818181818184</v>
      </c>
      <c r="M3388" s="24">
        <f t="shared" si="747"/>
        <v>0.5864661654135338</v>
      </c>
      <c r="N3388" s="24">
        <f t="shared" si="747"/>
        <v>0.41353383458646614</v>
      </c>
      <c r="O3388" s="23">
        <f t="shared" si="748"/>
        <v>0.88034451171459049</v>
      </c>
      <c r="P3388" s="23">
        <f t="shared" si="748"/>
        <v>1.1666827531013257</v>
      </c>
      <c r="Q3388" t="s">
        <v>368</v>
      </c>
      <c r="R3388" t="s">
        <v>367</v>
      </c>
      <c r="S3388" t="s">
        <v>320</v>
      </c>
      <c r="T3388" s="75" t="s">
        <v>155</v>
      </c>
      <c r="U3388" s="75" t="s">
        <v>161</v>
      </c>
      <c r="V3388" s="119" t="s">
        <v>653</v>
      </c>
      <c r="W3388" s="138" t="s">
        <v>150</v>
      </c>
      <c r="X3388">
        <v>4</v>
      </c>
      <c r="Y3388" s="23" t="str">
        <f t="shared" si="745"/>
        <v>Y</v>
      </c>
      <c r="Z3388" s="23">
        <v>100</v>
      </c>
      <c r="AA3388" s="23">
        <f t="shared" si="731"/>
        <v>0</v>
      </c>
      <c r="AB3388" s="23">
        <f t="shared" si="732"/>
        <v>-100</v>
      </c>
      <c r="AC3388" s="23">
        <f t="shared" si="733"/>
        <v>165</v>
      </c>
      <c r="AD3388" s="23">
        <f t="shared" si="734"/>
        <v>65</v>
      </c>
      <c r="AE3388" s="23">
        <f t="shared" si="735"/>
        <v>0</v>
      </c>
      <c r="AF3388" s="23">
        <f t="shared" si="736"/>
        <v>-100</v>
      </c>
    </row>
    <row r="3389" spans="1:32" x14ac:dyDescent="0.25">
      <c r="A3389" s="6">
        <v>0.18581104173535964</v>
      </c>
      <c r="B3389" s="6">
        <v>0.81416061962174557</v>
      </c>
      <c r="C3389" s="21">
        <f t="shared" si="746"/>
        <v>5.3818114933354959</v>
      </c>
      <c r="D3389" s="22">
        <f t="shared" si="746"/>
        <v>1.2282588667388437</v>
      </c>
      <c r="E3389" s="132">
        <v>2.9427331427966497E-2</v>
      </c>
      <c r="F3389" s="7">
        <f t="shared" si="740"/>
        <v>1.0294273314279665</v>
      </c>
      <c r="G3389" s="7">
        <f t="shared" si="741"/>
        <v>5.2279663935774225</v>
      </c>
      <c r="H3389" s="7">
        <f t="shared" si="742"/>
        <v>1.1931477135302679</v>
      </c>
      <c r="I3389">
        <v>2.0099999999999998</v>
      </c>
      <c r="J3389">
        <v>1.88</v>
      </c>
      <c r="K3389" s="7">
        <f t="shared" si="743"/>
        <v>2.0691489361702122</v>
      </c>
      <c r="L3389" s="7">
        <f t="shared" si="744"/>
        <v>1.9353233830845769</v>
      </c>
      <c r="M3389" s="24">
        <f t="shared" si="747"/>
        <v>0.48329048843187672</v>
      </c>
      <c r="N3389" s="24">
        <f t="shared" si="747"/>
        <v>0.5167095115681235</v>
      </c>
      <c r="O3389" s="23">
        <f t="shared" si="748"/>
        <v>0.38447071933539834</v>
      </c>
      <c r="P3389" s="23">
        <f t="shared" si="748"/>
        <v>1.5756640847405923</v>
      </c>
      <c r="Q3389" t="s">
        <v>518</v>
      </c>
      <c r="R3389" t="s">
        <v>366</v>
      </c>
      <c r="S3389" t="s">
        <v>320</v>
      </c>
      <c r="T3389" s="75" t="s">
        <v>151</v>
      </c>
      <c r="U3389" s="75" t="s">
        <v>166</v>
      </c>
      <c r="V3389" s="119" t="s">
        <v>653</v>
      </c>
      <c r="W3389" s="138" t="s">
        <v>155</v>
      </c>
      <c r="X3389">
        <v>3</v>
      </c>
      <c r="Y3389" s="23" t="str">
        <f t="shared" si="745"/>
        <v>Y</v>
      </c>
      <c r="Z3389" s="23">
        <v>100</v>
      </c>
      <c r="AA3389" s="23">
        <f t="shared" si="731"/>
        <v>0</v>
      </c>
      <c r="AB3389" s="23">
        <f t="shared" si="732"/>
        <v>-100</v>
      </c>
      <c r="AC3389" s="23">
        <f t="shared" si="733"/>
        <v>0</v>
      </c>
      <c r="AD3389" s="23">
        <f t="shared" si="734"/>
        <v>-100</v>
      </c>
      <c r="AE3389" s="23">
        <f t="shared" si="735"/>
        <v>0</v>
      </c>
      <c r="AF3389" s="23">
        <f t="shared" si="736"/>
        <v>-100</v>
      </c>
    </row>
    <row r="3390" spans="1:32" x14ac:dyDescent="0.25">
      <c r="A3390" s="6">
        <v>0.64061124888224075</v>
      </c>
      <c r="B3390" s="6">
        <v>0.35576704359156708</v>
      </c>
      <c r="C3390" s="21">
        <f t="shared" si="746"/>
        <v>1.5610091170656657</v>
      </c>
      <c r="D3390" s="22">
        <f t="shared" si="746"/>
        <v>2.81082809105847</v>
      </c>
      <c r="E3390" s="132">
        <v>3.3768071984632497E-2</v>
      </c>
      <c r="F3390" s="7">
        <f t="shared" si="740"/>
        <v>1.0337680719846325</v>
      </c>
      <c r="G3390" s="7">
        <f t="shared" si="741"/>
        <v>1.5100186970069926</v>
      </c>
      <c r="H3390" s="7">
        <f t="shared" si="742"/>
        <v>2.7190122883774404</v>
      </c>
      <c r="I3390">
        <v>1.57</v>
      </c>
      <c r="J3390">
        <v>2.52</v>
      </c>
      <c r="K3390" s="7">
        <f t="shared" si="743"/>
        <v>1.623015873015873</v>
      </c>
      <c r="L3390" s="7">
        <f t="shared" si="744"/>
        <v>2.605095541401274</v>
      </c>
      <c r="M3390" s="24">
        <f t="shared" si="747"/>
        <v>0.61613691931540338</v>
      </c>
      <c r="N3390" s="24">
        <f t="shared" si="747"/>
        <v>0.38386308068459657</v>
      </c>
      <c r="O3390" s="23">
        <f t="shared" si="748"/>
        <v>1.0397222253683986</v>
      </c>
      <c r="P3390" s="23">
        <f t="shared" si="748"/>
        <v>0.92680713903790402</v>
      </c>
      <c r="Q3390" t="s">
        <v>385</v>
      </c>
      <c r="R3390" t="s">
        <v>319</v>
      </c>
      <c r="S3390" t="s">
        <v>320</v>
      </c>
      <c r="T3390" s="75" t="s">
        <v>150</v>
      </c>
      <c r="U3390" s="75" t="s">
        <v>166</v>
      </c>
      <c r="V3390" s="119" t="s">
        <v>653</v>
      </c>
      <c r="W3390" s="138" t="s">
        <v>152</v>
      </c>
      <c r="X3390">
        <v>1</v>
      </c>
      <c r="Y3390" s="23" t="str">
        <f t="shared" si="745"/>
        <v>N</v>
      </c>
      <c r="Z3390" s="23">
        <v>100</v>
      </c>
      <c r="AA3390" s="23">
        <f t="shared" si="731"/>
        <v>0</v>
      </c>
      <c r="AB3390" s="23">
        <f t="shared" si="732"/>
        <v>-100</v>
      </c>
      <c r="AC3390" s="23">
        <f t="shared" si="733"/>
        <v>0</v>
      </c>
      <c r="AD3390" s="23">
        <f t="shared" si="734"/>
        <v>-100</v>
      </c>
      <c r="AE3390" s="23">
        <f t="shared" si="735"/>
        <v>0</v>
      </c>
      <c r="AF3390" s="23">
        <f t="shared" si="736"/>
        <v>-100</v>
      </c>
    </row>
    <row r="3391" spans="1:32" x14ac:dyDescent="0.25">
      <c r="A3391" s="6">
        <v>0.64119865332275305</v>
      </c>
      <c r="B3391" s="6">
        <v>0.35547940800537553</v>
      </c>
      <c r="C3391" s="21">
        <f t="shared" si="746"/>
        <v>1.5595790708821733</v>
      </c>
      <c r="D3391" s="22">
        <f t="shared" si="746"/>
        <v>2.8131024680475392</v>
      </c>
      <c r="E3391" s="132">
        <v>3.3585003905233002E-2</v>
      </c>
      <c r="F3391" s="7">
        <f t="shared" si="740"/>
        <v>1.033585003905233</v>
      </c>
      <c r="G3391" s="7">
        <f t="shared" si="741"/>
        <v>1.5089025721053975</v>
      </c>
      <c r="H3391" s="7">
        <f t="shared" si="742"/>
        <v>2.7216943525870523</v>
      </c>
      <c r="I3391">
        <v>1.67</v>
      </c>
      <c r="J3391">
        <v>2.2999999999999998</v>
      </c>
      <c r="K3391" s="7">
        <f t="shared" si="743"/>
        <v>1.7260869565217389</v>
      </c>
      <c r="L3391" s="7">
        <f t="shared" si="744"/>
        <v>2.3772455089820359</v>
      </c>
      <c r="M3391" s="24">
        <f t="shared" si="747"/>
        <v>0.57934508816120911</v>
      </c>
      <c r="N3391" s="24">
        <f t="shared" si="747"/>
        <v>0.42065491183879095</v>
      </c>
      <c r="O3391" s="23">
        <f t="shared" si="748"/>
        <v>1.1067646320397084</v>
      </c>
      <c r="P3391" s="23">
        <f t="shared" si="748"/>
        <v>0.84506182621637171</v>
      </c>
      <c r="Q3391" t="s">
        <v>384</v>
      </c>
      <c r="R3391" t="s">
        <v>363</v>
      </c>
      <c r="S3391" t="s">
        <v>320</v>
      </c>
      <c r="T3391" s="75" t="s">
        <v>150</v>
      </c>
      <c r="U3391" s="75" t="s">
        <v>166</v>
      </c>
      <c r="V3391" s="119" t="s">
        <v>653</v>
      </c>
      <c r="W3391" s="138" t="s">
        <v>151</v>
      </c>
      <c r="X3391">
        <v>2</v>
      </c>
      <c r="Y3391" s="23" t="str">
        <f t="shared" si="745"/>
        <v>N</v>
      </c>
      <c r="Z3391" s="23">
        <v>100</v>
      </c>
      <c r="AA3391" s="23">
        <f t="shared" si="731"/>
        <v>0</v>
      </c>
      <c r="AB3391" s="23">
        <f t="shared" si="732"/>
        <v>-100</v>
      </c>
      <c r="AC3391" s="23">
        <f t="shared" si="733"/>
        <v>0</v>
      </c>
      <c r="AD3391" s="23">
        <f t="shared" si="734"/>
        <v>-100</v>
      </c>
      <c r="AE3391" s="23">
        <f t="shared" si="735"/>
        <v>0</v>
      </c>
      <c r="AF3391" s="23">
        <f t="shared" si="736"/>
        <v>-100</v>
      </c>
    </row>
    <row r="3392" spans="1:32" x14ac:dyDescent="0.25">
      <c r="A3392" s="6">
        <v>0.23401030044245077</v>
      </c>
      <c r="B3392" s="6">
        <v>0.76540316480346193</v>
      </c>
      <c r="C3392" s="21">
        <f t="shared" si="746"/>
        <v>4.2733161664647579</v>
      </c>
      <c r="D3392" s="22">
        <f t="shared" si="746"/>
        <v>1.3065009997140229</v>
      </c>
      <c r="E3392" s="132">
        <v>3.6282558021688338E-2</v>
      </c>
      <c r="F3392" s="7">
        <f t="shared" si="740"/>
        <v>1.0362825580216883</v>
      </c>
      <c r="G3392" s="7">
        <f t="shared" si="741"/>
        <v>4.1236978596095621</v>
      </c>
      <c r="H3392" s="7">
        <f t="shared" si="742"/>
        <v>1.2607574928291703</v>
      </c>
      <c r="I3392">
        <v>1.56</v>
      </c>
      <c r="J3392">
        <v>2.5299999999999998</v>
      </c>
      <c r="K3392" s="7">
        <f t="shared" si="743"/>
        <v>1.6166007905138338</v>
      </c>
      <c r="L3392" s="7">
        <f t="shared" si="744"/>
        <v>2.6217948717948714</v>
      </c>
      <c r="M3392" s="24">
        <f t="shared" si="747"/>
        <v>0.61858190709046468</v>
      </c>
      <c r="N3392" s="24">
        <f t="shared" si="747"/>
        <v>0.38141809290953549</v>
      </c>
      <c r="O3392" s="23">
        <f t="shared" si="748"/>
        <v>0.37830123668364568</v>
      </c>
      <c r="P3392" s="23">
        <f t="shared" si="748"/>
        <v>2.0067300923372811</v>
      </c>
      <c r="Q3392" t="s">
        <v>196</v>
      </c>
      <c r="R3392" t="s">
        <v>287</v>
      </c>
      <c r="S3392" t="s">
        <v>189</v>
      </c>
      <c r="T3392" s="75" t="s">
        <v>154</v>
      </c>
      <c r="U3392" s="75" t="s">
        <v>160</v>
      </c>
      <c r="V3392" s="119" t="s">
        <v>653</v>
      </c>
      <c r="W3392" s="138" t="s">
        <v>154</v>
      </c>
      <c r="X3392">
        <v>1</v>
      </c>
      <c r="Y3392" s="23" t="str">
        <f t="shared" si="745"/>
        <v>N</v>
      </c>
      <c r="Z3392" s="23">
        <v>100</v>
      </c>
      <c r="AA3392" s="23">
        <f t="shared" si="731"/>
        <v>252.99999999999997</v>
      </c>
      <c r="AB3392" s="23">
        <f t="shared" si="732"/>
        <v>152.99999999999997</v>
      </c>
      <c r="AC3392" s="23">
        <f t="shared" si="733"/>
        <v>0</v>
      </c>
      <c r="AD3392" s="23">
        <f t="shared" si="734"/>
        <v>-100</v>
      </c>
      <c r="AE3392" s="23">
        <f t="shared" si="735"/>
        <v>252.99999999999997</v>
      </c>
      <c r="AF3392" s="23">
        <f t="shared" si="736"/>
        <v>152.99999999999997</v>
      </c>
    </row>
    <row r="3393" spans="1:32" x14ac:dyDescent="0.25">
      <c r="A3393" s="6">
        <v>0.5124896408034525</v>
      </c>
      <c r="B3393" s="6">
        <v>0.4787049860183159</v>
      </c>
      <c r="C3393" s="21">
        <f t="shared" si="746"/>
        <v>1.9512589531219717</v>
      </c>
      <c r="D3393" s="22">
        <f t="shared" si="746"/>
        <v>2.0889692591623406</v>
      </c>
      <c r="E3393" s="132">
        <v>2.908747243515708E-2</v>
      </c>
      <c r="F3393" s="7">
        <f t="shared" si="740"/>
        <v>1.0290874724351571</v>
      </c>
      <c r="G3393" s="7">
        <f t="shared" si="741"/>
        <v>1.8961060214878096</v>
      </c>
      <c r="H3393" s="7">
        <f t="shared" si="742"/>
        <v>2.0299239035717314</v>
      </c>
      <c r="I3393">
        <v>1.78</v>
      </c>
      <c r="J3393">
        <v>2.14</v>
      </c>
      <c r="K3393" s="7">
        <f t="shared" si="743"/>
        <v>1.8317757009345796</v>
      </c>
      <c r="L3393" s="7">
        <f t="shared" si="744"/>
        <v>2.2022471910112364</v>
      </c>
      <c r="M3393" s="24">
        <f t="shared" si="747"/>
        <v>0.54591836734693866</v>
      </c>
      <c r="N3393" s="24">
        <f t="shared" si="747"/>
        <v>0.45408163265306112</v>
      </c>
      <c r="O3393" s="23">
        <f t="shared" si="748"/>
        <v>0.93876607100445519</v>
      </c>
      <c r="P3393" s="23">
        <f t="shared" si="748"/>
        <v>1.0542267107819094</v>
      </c>
      <c r="Q3393" t="s">
        <v>194</v>
      </c>
      <c r="R3393" t="s">
        <v>193</v>
      </c>
      <c r="S3393" t="s">
        <v>189</v>
      </c>
      <c r="T3393" s="75" t="s">
        <v>170</v>
      </c>
      <c r="U3393" s="75" t="s">
        <v>160</v>
      </c>
      <c r="V3393" s="119" t="s">
        <v>653</v>
      </c>
      <c r="W3393" s="138" t="s">
        <v>176</v>
      </c>
      <c r="X3393">
        <v>3</v>
      </c>
      <c r="Y3393" s="23" t="str">
        <f t="shared" si="745"/>
        <v>Y</v>
      </c>
      <c r="Z3393" s="23">
        <v>100</v>
      </c>
      <c r="AA3393" s="23">
        <f t="shared" si="731"/>
        <v>0</v>
      </c>
      <c r="AB3393" s="23">
        <f t="shared" si="732"/>
        <v>-100</v>
      </c>
      <c r="AC3393" s="23">
        <f t="shared" si="733"/>
        <v>178</v>
      </c>
      <c r="AD3393" s="23">
        <f t="shared" si="734"/>
        <v>78</v>
      </c>
      <c r="AE3393" s="23">
        <f t="shared" si="735"/>
        <v>0</v>
      </c>
      <c r="AF3393" s="23">
        <f t="shared" si="736"/>
        <v>-100</v>
      </c>
    </row>
    <row r="3394" spans="1:32" x14ac:dyDescent="0.25">
      <c r="A3394" s="6">
        <v>0.55584034849424846</v>
      </c>
      <c r="B3394" s="6">
        <v>0.42466224497171606</v>
      </c>
      <c r="C3394" s="21">
        <f t="shared" si="746"/>
        <v>1.7990777436524068</v>
      </c>
      <c r="D3394" s="22">
        <f t="shared" si="746"/>
        <v>2.3548125877463004</v>
      </c>
      <c r="E3394" s="132">
        <v>3.4517818107874465E-2</v>
      </c>
      <c r="F3394" s="7">
        <f t="shared" si="740"/>
        <v>1.0345178181078745</v>
      </c>
      <c r="G3394" s="7">
        <f t="shared" si="741"/>
        <v>1.7390495476848402</v>
      </c>
      <c r="H3394" s="7">
        <f t="shared" si="742"/>
        <v>2.2762416910839054</v>
      </c>
      <c r="I3394">
        <v>1.58</v>
      </c>
      <c r="J3394">
        <v>2.4900000000000002</v>
      </c>
      <c r="K3394" s="7">
        <f t="shared" si="743"/>
        <v>1.6345381526104417</v>
      </c>
      <c r="L3394" s="7">
        <f t="shared" si="744"/>
        <v>2.5759493670886076</v>
      </c>
      <c r="M3394" s="24">
        <f t="shared" si="747"/>
        <v>0.6117936117936118</v>
      </c>
      <c r="N3394" s="24">
        <f t="shared" si="747"/>
        <v>0.3882063882063882</v>
      </c>
      <c r="O3394" s="23">
        <f t="shared" si="748"/>
        <v>0.90854225637413299</v>
      </c>
      <c r="P3394" s="23">
        <f t="shared" si="748"/>
        <v>1.0939084411613194</v>
      </c>
      <c r="Q3394" t="s">
        <v>195</v>
      </c>
      <c r="R3394" t="s">
        <v>281</v>
      </c>
      <c r="S3394" t="s">
        <v>189</v>
      </c>
      <c r="T3394" s="75" t="s">
        <v>176</v>
      </c>
      <c r="U3394" s="75" t="s">
        <v>160</v>
      </c>
      <c r="V3394" s="119" t="s">
        <v>653</v>
      </c>
      <c r="W3394" s="138" t="s">
        <v>168</v>
      </c>
      <c r="X3394">
        <v>5</v>
      </c>
      <c r="Y3394" s="23" t="str">
        <f t="shared" si="745"/>
        <v>Y</v>
      </c>
      <c r="Z3394" s="23">
        <v>100</v>
      </c>
      <c r="AA3394" s="23">
        <f t="shared" si="731"/>
        <v>0</v>
      </c>
      <c r="AB3394" s="23">
        <f t="shared" si="732"/>
        <v>-100</v>
      </c>
      <c r="AC3394" s="23">
        <f t="shared" si="733"/>
        <v>158</v>
      </c>
      <c r="AD3394" s="23">
        <f t="shared" si="734"/>
        <v>58</v>
      </c>
      <c r="AE3394" s="23">
        <f t="shared" si="735"/>
        <v>0</v>
      </c>
      <c r="AF3394" s="23">
        <f t="shared" si="736"/>
        <v>-100</v>
      </c>
    </row>
    <row r="3395" spans="1:32" x14ac:dyDescent="0.25">
      <c r="A3395" s="6">
        <v>0.66082985142382045</v>
      </c>
      <c r="B3395" s="6">
        <v>0.29708305787953576</v>
      </c>
      <c r="C3395" s="21">
        <f t="shared" si="746"/>
        <v>1.5132488307624199</v>
      </c>
      <c r="D3395" s="22">
        <f t="shared" si="746"/>
        <v>3.3660620270223895</v>
      </c>
      <c r="E3395" s="132">
        <v>3.8961038961038863E-2</v>
      </c>
      <c r="F3395" s="7">
        <f t="shared" si="740"/>
        <v>1.0389610389610389</v>
      </c>
      <c r="G3395" s="7">
        <f t="shared" si="741"/>
        <v>1.4565019996088293</v>
      </c>
      <c r="H3395" s="7">
        <f t="shared" si="742"/>
        <v>3.2398347010090505</v>
      </c>
      <c r="I3395">
        <v>1.4</v>
      </c>
      <c r="J3395">
        <v>3.08</v>
      </c>
      <c r="K3395" s="7">
        <f t="shared" si="743"/>
        <v>1.4545454545454544</v>
      </c>
      <c r="L3395" s="7">
        <f t="shared" si="744"/>
        <v>3.1999999999999997</v>
      </c>
      <c r="M3395" s="24">
        <f t="shared" si="747"/>
        <v>0.68750000000000011</v>
      </c>
      <c r="N3395" s="24">
        <f t="shared" si="747"/>
        <v>0.3125</v>
      </c>
      <c r="O3395" s="23">
        <f t="shared" si="748"/>
        <v>0.96120705661646599</v>
      </c>
      <c r="P3395" s="23">
        <f t="shared" si="748"/>
        <v>0.95066578521451428</v>
      </c>
      <c r="Q3395" t="s">
        <v>285</v>
      </c>
      <c r="R3395" t="s">
        <v>190</v>
      </c>
      <c r="S3395" t="s">
        <v>189</v>
      </c>
      <c r="T3395" s="75" t="s">
        <v>176</v>
      </c>
      <c r="U3395" s="75" t="s">
        <v>160</v>
      </c>
      <c r="V3395" s="119" t="s">
        <v>653</v>
      </c>
      <c r="W3395" s="138" t="s">
        <v>154</v>
      </c>
      <c r="X3395">
        <v>1</v>
      </c>
      <c r="Y3395" s="23" t="str">
        <f t="shared" si="745"/>
        <v>N</v>
      </c>
      <c r="Z3395" s="23">
        <v>100</v>
      </c>
      <c r="AA3395" s="23">
        <f t="shared" si="731"/>
        <v>0</v>
      </c>
      <c r="AB3395" s="23">
        <f t="shared" si="732"/>
        <v>-100</v>
      </c>
      <c r="AC3395" s="23">
        <f t="shared" si="733"/>
        <v>0</v>
      </c>
      <c r="AD3395" s="23">
        <f t="shared" si="734"/>
        <v>-100</v>
      </c>
      <c r="AE3395" s="23">
        <f t="shared" si="735"/>
        <v>0</v>
      </c>
      <c r="AF3395" s="23">
        <f t="shared" si="736"/>
        <v>-100</v>
      </c>
    </row>
    <row r="3396" spans="1:32" x14ac:dyDescent="0.25">
      <c r="A3396" s="6">
        <v>0.42308663516077138</v>
      </c>
      <c r="B3396" s="6">
        <v>0.57536496136429294</v>
      </c>
      <c r="C3396" s="21">
        <f t="shared" si="746"/>
        <v>2.3635821056366</v>
      </c>
      <c r="D3396" s="22">
        <f t="shared" si="746"/>
        <v>1.7380272820729674</v>
      </c>
      <c r="E3396" s="132">
        <v>2.982584211075201E-2</v>
      </c>
      <c r="F3396" s="7">
        <f t="shared" si="740"/>
        <v>1.029825842110752</v>
      </c>
      <c r="G3396" s="7">
        <f t="shared" si="741"/>
        <v>2.2951279808556309</v>
      </c>
      <c r="H3396" s="7">
        <f t="shared" si="742"/>
        <v>1.6876904919288793</v>
      </c>
      <c r="I3396">
        <v>1.72</v>
      </c>
      <c r="J3396">
        <v>2.23</v>
      </c>
      <c r="K3396" s="7">
        <f t="shared" si="743"/>
        <v>1.7713004484304935</v>
      </c>
      <c r="L3396" s="7">
        <f t="shared" si="744"/>
        <v>2.2965116279069768</v>
      </c>
      <c r="M3396" s="24">
        <f t="shared" si="747"/>
        <v>0.56455696202531636</v>
      </c>
      <c r="N3396" s="24">
        <f t="shared" si="747"/>
        <v>0.43544303797468353</v>
      </c>
      <c r="O3396" s="23">
        <f t="shared" si="748"/>
        <v>0.74941354658522297</v>
      </c>
      <c r="P3396" s="23">
        <f t="shared" si="748"/>
        <v>1.3213323240633472</v>
      </c>
      <c r="Q3396" t="s">
        <v>219</v>
      </c>
      <c r="R3396" t="s">
        <v>188</v>
      </c>
      <c r="S3396" t="s">
        <v>189</v>
      </c>
      <c r="T3396" s="75" t="s">
        <v>155</v>
      </c>
      <c r="U3396" s="75" t="s">
        <v>161</v>
      </c>
      <c r="V3396" s="119" t="s">
        <v>653</v>
      </c>
      <c r="W3396" s="138" t="s">
        <v>152</v>
      </c>
      <c r="X3396">
        <v>1</v>
      </c>
      <c r="Y3396" s="23" t="str">
        <f t="shared" si="745"/>
        <v>N</v>
      </c>
      <c r="Z3396" s="23">
        <v>100</v>
      </c>
      <c r="AA3396" s="23">
        <f t="shared" ref="AA3396:AA3459" si="749">IF(AND(O3396&gt;1,Y3396="Y"),Z3396*I3396,IF(AND(P3396&gt;1,Y3396="N"),Z3396*J3396,0))</f>
        <v>223</v>
      </c>
      <c r="AB3396" s="23">
        <f t="shared" ref="AB3396:AB3459" si="750">AA3396-Z3396</f>
        <v>123</v>
      </c>
      <c r="AC3396" s="23">
        <f t="shared" ref="AC3396:AC3459" si="751">IF(AND(A3396 &gt; 50%,Y3396 = "Y"),Z3396*I3396,0)</f>
        <v>0</v>
      </c>
      <c r="AD3396" s="23">
        <f t="shared" ref="AD3396:AD3459" si="752">AC3396-Z3396</f>
        <v>-100</v>
      </c>
      <c r="AE3396" s="23">
        <f t="shared" ref="AE3396:AE3459" si="753">IF(AND(B3396 &gt; 50%,Y3396 = "N"),Z3396*J3396,0)</f>
        <v>223</v>
      </c>
      <c r="AF3396" s="23">
        <f t="shared" ref="AF3396:AF3459" si="754">AE3396-Z3396</f>
        <v>123</v>
      </c>
    </row>
    <row r="3397" spans="1:32" x14ac:dyDescent="0.25">
      <c r="A3397" s="6">
        <v>0.37666974976897083</v>
      </c>
      <c r="B3397" s="6">
        <v>0.62220187428092066</v>
      </c>
      <c r="C3397" s="21">
        <f t="shared" si="746"/>
        <v>2.6548455261229411</v>
      </c>
      <c r="D3397" s="22">
        <f t="shared" si="746"/>
        <v>1.6071954157253239</v>
      </c>
      <c r="E3397" s="132">
        <v>3.5245155416829377E-2</v>
      </c>
      <c r="F3397" s="7">
        <f t="shared" si="740"/>
        <v>1.0352451554168294</v>
      </c>
      <c r="G3397" s="7">
        <f t="shared" si="741"/>
        <v>2.5644607098441319</v>
      </c>
      <c r="H3397" s="7">
        <f t="shared" si="742"/>
        <v>1.5524780843608057</v>
      </c>
      <c r="I3397">
        <v>2.33</v>
      </c>
      <c r="J3397">
        <v>1.65</v>
      </c>
      <c r="K3397" s="7">
        <f t="shared" si="743"/>
        <v>2.4121212121212126</v>
      </c>
      <c r="L3397" s="7">
        <f t="shared" si="744"/>
        <v>1.7081545064377683</v>
      </c>
      <c r="M3397" s="24">
        <f t="shared" si="747"/>
        <v>0.41457286432160795</v>
      </c>
      <c r="N3397" s="24">
        <f t="shared" si="747"/>
        <v>0.58542713567839189</v>
      </c>
      <c r="O3397" s="23">
        <f t="shared" si="748"/>
        <v>0.90857309338212389</v>
      </c>
      <c r="P3397" s="23">
        <f t="shared" si="748"/>
        <v>1.0628169354669805</v>
      </c>
      <c r="Q3397" t="s">
        <v>201</v>
      </c>
      <c r="R3397" t="s">
        <v>209</v>
      </c>
      <c r="S3397" t="s">
        <v>202</v>
      </c>
      <c r="T3397" s="75" t="s">
        <v>162</v>
      </c>
      <c r="U3397" s="75" t="s">
        <v>160</v>
      </c>
      <c r="V3397" s="119" t="s">
        <v>653</v>
      </c>
      <c r="W3397" s="138" t="s">
        <v>151</v>
      </c>
      <c r="X3397">
        <v>2</v>
      </c>
      <c r="Y3397" s="23" t="str">
        <f t="shared" si="745"/>
        <v>N</v>
      </c>
      <c r="Z3397" s="23">
        <v>100</v>
      </c>
      <c r="AA3397" s="23">
        <f t="shared" si="749"/>
        <v>165</v>
      </c>
      <c r="AB3397" s="23">
        <f t="shared" si="750"/>
        <v>65</v>
      </c>
      <c r="AC3397" s="23">
        <f t="shared" si="751"/>
        <v>0</v>
      </c>
      <c r="AD3397" s="23">
        <f t="shared" si="752"/>
        <v>-100</v>
      </c>
      <c r="AE3397" s="23">
        <f t="shared" si="753"/>
        <v>165</v>
      </c>
      <c r="AF3397" s="23">
        <f t="shared" si="754"/>
        <v>65</v>
      </c>
    </row>
    <row r="3398" spans="1:32" x14ac:dyDescent="0.25">
      <c r="A3398" s="6">
        <v>0.49122628081434544</v>
      </c>
      <c r="B3398" s="6">
        <v>0.50783594593761583</v>
      </c>
      <c r="C3398" s="21">
        <f t="shared" si="746"/>
        <v>2.0357217010910316</v>
      </c>
      <c r="D3398" s="22">
        <f t="shared" si="746"/>
        <v>1.969139853134467</v>
      </c>
      <c r="E3398" s="132">
        <v>3.1144781144781142E-2</v>
      </c>
      <c r="F3398" s="7">
        <f t="shared" si="740"/>
        <v>1.0311447811447811</v>
      </c>
      <c r="G3398" s="7">
        <f t="shared" si="741"/>
        <v>1.9742345966499146</v>
      </c>
      <c r="H3398" s="7">
        <f t="shared" si="742"/>
        <v>1.9096637922642832</v>
      </c>
      <c r="I3398">
        <v>2.16</v>
      </c>
      <c r="J3398">
        <v>1.76</v>
      </c>
      <c r="K3398" s="7">
        <f t="shared" si="743"/>
        <v>2.2272727272727275</v>
      </c>
      <c r="L3398" s="7">
        <f t="shared" si="744"/>
        <v>1.8148148148148149</v>
      </c>
      <c r="M3398" s="24">
        <f t="shared" si="747"/>
        <v>0.44897959183673464</v>
      </c>
      <c r="N3398" s="24">
        <f t="shared" si="747"/>
        <v>0.55102040816326525</v>
      </c>
      <c r="O3398" s="23">
        <f t="shared" si="748"/>
        <v>1.0940948981774057</v>
      </c>
      <c r="P3398" s="23">
        <f t="shared" si="748"/>
        <v>0.92162819818308062</v>
      </c>
      <c r="Q3398" t="s">
        <v>213</v>
      </c>
      <c r="R3398" t="s">
        <v>207</v>
      </c>
      <c r="S3398" t="s">
        <v>202</v>
      </c>
      <c r="T3398" s="75" t="s">
        <v>151</v>
      </c>
      <c r="U3398" s="75" t="s">
        <v>166</v>
      </c>
      <c r="V3398" s="119" t="s">
        <v>653</v>
      </c>
      <c r="W3398" s="138" t="s">
        <v>150</v>
      </c>
      <c r="X3398">
        <v>4</v>
      </c>
      <c r="Y3398" s="23" t="str">
        <f t="shared" si="745"/>
        <v>Y</v>
      </c>
      <c r="Z3398" s="23">
        <v>100</v>
      </c>
      <c r="AA3398" s="23">
        <f t="shared" si="749"/>
        <v>216</v>
      </c>
      <c r="AB3398" s="23">
        <f t="shared" si="750"/>
        <v>116</v>
      </c>
      <c r="AC3398" s="23">
        <f t="shared" si="751"/>
        <v>0</v>
      </c>
      <c r="AD3398" s="23">
        <f t="shared" si="752"/>
        <v>-100</v>
      </c>
      <c r="AE3398" s="23">
        <f t="shared" si="753"/>
        <v>0</v>
      </c>
      <c r="AF3398" s="23">
        <f t="shared" si="754"/>
        <v>-100</v>
      </c>
    </row>
    <row r="3399" spans="1:32" x14ac:dyDescent="0.25">
      <c r="A3399" s="6">
        <v>0.51558560973546252</v>
      </c>
      <c r="B3399" s="6">
        <v>0.48132117516947853</v>
      </c>
      <c r="C3399" s="21">
        <f t="shared" si="746"/>
        <v>1.9395421073002437</v>
      </c>
      <c r="D3399" s="22">
        <f t="shared" si="746"/>
        <v>2.0776148060552062</v>
      </c>
      <c r="E3399" s="132">
        <v>2.861071447458885E-2</v>
      </c>
      <c r="F3399" s="7">
        <f t="shared" si="740"/>
        <v>1.0286107144745888</v>
      </c>
      <c r="G3399" s="7">
        <f t="shared" si="741"/>
        <v>1.8855939180946173</v>
      </c>
      <c r="H3399" s="7">
        <f t="shared" si="742"/>
        <v>2.0198261371567039</v>
      </c>
      <c r="I3399">
        <v>1.91</v>
      </c>
      <c r="J3399">
        <v>1.98</v>
      </c>
      <c r="K3399" s="7">
        <f t="shared" si="743"/>
        <v>1.9646464646464645</v>
      </c>
      <c r="L3399" s="7">
        <f t="shared" si="744"/>
        <v>2.0366492146596857</v>
      </c>
      <c r="M3399" s="24">
        <f t="shared" si="747"/>
        <v>0.50899742930591263</v>
      </c>
      <c r="N3399" s="24">
        <f t="shared" si="747"/>
        <v>0.49100257069408743</v>
      </c>
      <c r="O3399" s="23">
        <f t="shared" si="748"/>
        <v>1.0129434453893682</v>
      </c>
      <c r="P3399" s="23">
        <f t="shared" si="748"/>
        <v>0.9802823934079955</v>
      </c>
      <c r="Q3399" t="s">
        <v>327</v>
      </c>
      <c r="R3399" t="s">
        <v>203</v>
      </c>
      <c r="S3399" t="s">
        <v>202</v>
      </c>
      <c r="T3399" s="75" t="s">
        <v>162</v>
      </c>
      <c r="U3399" s="75" t="s">
        <v>160</v>
      </c>
      <c r="V3399" s="119" t="s">
        <v>653</v>
      </c>
      <c r="W3399" s="138" t="s">
        <v>153</v>
      </c>
      <c r="X3399">
        <v>2</v>
      </c>
      <c r="Y3399" s="23" t="str">
        <f t="shared" si="745"/>
        <v>N</v>
      </c>
      <c r="Z3399" s="23">
        <v>100</v>
      </c>
      <c r="AA3399" s="23">
        <f t="shared" si="749"/>
        <v>0</v>
      </c>
      <c r="AB3399" s="23">
        <f t="shared" si="750"/>
        <v>-100</v>
      </c>
      <c r="AC3399" s="23">
        <f t="shared" si="751"/>
        <v>0</v>
      </c>
      <c r="AD3399" s="23">
        <f t="shared" si="752"/>
        <v>-100</v>
      </c>
      <c r="AE3399" s="23">
        <f t="shared" si="753"/>
        <v>0</v>
      </c>
      <c r="AF3399" s="23">
        <f t="shared" si="754"/>
        <v>-100</v>
      </c>
    </row>
    <row r="3400" spans="1:32" x14ac:dyDescent="0.25">
      <c r="A3400" s="6">
        <v>0.37821338030480239</v>
      </c>
      <c r="B3400" s="6">
        <v>0.62147799623298927</v>
      </c>
      <c r="C3400" s="21">
        <f t="shared" si="746"/>
        <v>2.6440101066601596</v>
      </c>
      <c r="D3400" s="22">
        <f t="shared" si="746"/>
        <v>1.6090674264597851</v>
      </c>
      <c r="E3400" s="132">
        <v>3.4836065573770503E-2</v>
      </c>
      <c r="F3400" s="7">
        <f t="shared" si="740"/>
        <v>1.0348360655737705</v>
      </c>
      <c r="G3400" s="7">
        <f t="shared" si="741"/>
        <v>2.5550038258418968</v>
      </c>
      <c r="H3400" s="7">
        <f t="shared" si="742"/>
        <v>1.5549008002225249</v>
      </c>
      <c r="I3400">
        <v>2.44</v>
      </c>
      <c r="J3400">
        <v>1.6</v>
      </c>
      <c r="K3400" s="7">
        <f t="shared" si="743"/>
        <v>2.5249999999999999</v>
      </c>
      <c r="L3400" s="7">
        <f t="shared" si="744"/>
        <v>1.6557377049180328</v>
      </c>
      <c r="M3400" s="24">
        <f t="shared" si="747"/>
        <v>0.39603960396039606</v>
      </c>
      <c r="N3400" s="24">
        <f t="shared" si="747"/>
        <v>0.60396039603960394</v>
      </c>
      <c r="O3400" s="23">
        <f t="shared" si="748"/>
        <v>0.95498878526962594</v>
      </c>
      <c r="P3400" s="23">
        <f t="shared" si="748"/>
        <v>1.0290045511398676</v>
      </c>
      <c r="Q3400" t="s">
        <v>211</v>
      </c>
      <c r="R3400" t="s">
        <v>220</v>
      </c>
      <c r="S3400" t="s">
        <v>202</v>
      </c>
      <c r="T3400" s="75" t="s">
        <v>151</v>
      </c>
      <c r="U3400" s="75" t="s">
        <v>166</v>
      </c>
      <c r="V3400" s="119" t="s">
        <v>653</v>
      </c>
      <c r="W3400" s="138" t="s">
        <v>154</v>
      </c>
      <c r="X3400">
        <v>1</v>
      </c>
      <c r="Y3400" s="23" t="str">
        <f t="shared" si="745"/>
        <v>N</v>
      </c>
      <c r="Z3400" s="23">
        <v>100</v>
      </c>
      <c r="AA3400" s="23">
        <f t="shared" si="749"/>
        <v>160</v>
      </c>
      <c r="AB3400" s="23">
        <f t="shared" si="750"/>
        <v>60</v>
      </c>
      <c r="AC3400" s="23">
        <f t="shared" si="751"/>
        <v>0</v>
      </c>
      <c r="AD3400" s="23">
        <f t="shared" si="752"/>
        <v>-100</v>
      </c>
      <c r="AE3400" s="23">
        <f t="shared" si="753"/>
        <v>160</v>
      </c>
      <c r="AF3400" s="23">
        <f t="shared" si="754"/>
        <v>60</v>
      </c>
    </row>
    <row r="3401" spans="1:32" x14ac:dyDescent="0.25">
      <c r="A3401" s="6">
        <v>0.44759952670709841</v>
      </c>
      <c r="B3401" s="6">
        <v>0.55176849899935043</v>
      </c>
      <c r="C3401" s="21">
        <f t="shared" si="746"/>
        <v>2.2341399852604917</v>
      </c>
      <c r="D3401" s="22">
        <f t="shared" si="746"/>
        <v>1.812354278675806</v>
      </c>
      <c r="E3401" s="132">
        <v>2.9539874871307603E-2</v>
      </c>
      <c r="F3401" s="7">
        <f t="shared" si="740"/>
        <v>1.0295398748713076</v>
      </c>
      <c r="G3401" s="7">
        <f t="shared" si="741"/>
        <v>2.1700373533757098</v>
      </c>
      <c r="H3401" s="7">
        <f t="shared" si="742"/>
        <v>1.7603536520645693</v>
      </c>
      <c r="I3401">
        <v>2.0699999999999998</v>
      </c>
      <c r="J3401">
        <v>1.83</v>
      </c>
      <c r="K3401" s="7">
        <f t="shared" si="743"/>
        <v>2.1311475409836067</v>
      </c>
      <c r="L3401" s="7">
        <f t="shared" si="744"/>
        <v>1.8840579710144929</v>
      </c>
      <c r="M3401" s="24">
        <f t="shared" si="747"/>
        <v>0.46923076923076917</v>
      </c>
      <c r="N3401" s="24">
        <f t="shared" si="747"/>
        <v>0.53076923076923077</v>
      </c>
      <c r="O3401" s="23">
        <f t="shared" si="748"/>
        <v>0.95390063068725894</v>
      </c>
      <c r="P3401" s="23">
        <f t="shared" si="748"/>
        <v>1.0395638386944286</v>
      </c>
      <c r="Q3401" t="s">
        <v>330</v>
      </c>
      <c r="R3401" t="s">
        <v>205</v>
      </c>
      <c r="S3401" t="s">
        <v>202</v>
      </c>
      <c r="T3401" s="75" t="s">
        <v>151</v>
      </c>
      <c r="U3401" s="75" t="s">
        <v>166</v>
      </c>
      <c r="V3401" s="119" t="s">
        <v>653</v>
      </c>
      <c r="W3401" s="138" t="s">
        <v>150</v>
      </c>
      <c r="X3401">
        <v>4</v>
      </c>
      <c r="Y3401" s="23" t="str">
        <f t="shared" si="745"/>
        <v>Y</v>
      </c>
      <c r="Z3401" s="23">
        <v>100</v>
      </c>
      <c r="AA3401" s="23">
        <f t="shared" si="749"/>
        <v>0</v>
      </c>
      <c r="AB3401" s="23">
        <f t="shared" si="750"/>
        <v>-100</v>
      </c>
      <c r="AC3401" s="23">
        <f t="shared" si="751"/>
        <v>0</v>
      </c>
      <c r="AD3401" s="23">
        <f t="shared" si="752"/>
        <v>-100</v>
      </c>
      <c r="AE3401" s="23">
        <f t="shared" si="753"/>
        <v>0</v>
      </c>
      <c r="AF3401" s="23">
        <f t="shared" si="754"/>
        <v>-100</v>
      </c>
    </row>
    <row r="3402" spans="1:32" x14ac:dyDescent="0.25">
      <c r="A3402" s="6">
        <v>0.66757437012816723</v>
      </c>
      <c r="B3402" s="6">
        <v>0.32273436615053819</v>
      </c>
      <c r="C3402" s="21">
        <f t="shared" si="746"/>
        <v>1.4979604441794412</v>
      </c>
      <c r="D3402" s="22">
        <f t="shared" si="746"/>
        <v>3.0985234449235999</v>
      </c>
      <c r="E3402" s="132">
        <v>3.2261471038597556E-2</v>
      </c>
      <c r="F3402" s="7">
        <f t="shared" si="740"/>
        <v>1.0322614710385976</v>
      </c>
      <c r="G3402" s="7">
        <f t="shared" si="741"/>
        <v>1.4511443914227333</v>
      </c>
      <c r="H3402" s="7">
        <f t="shared" si="742"/>
        <v>3.0016846815042486</v>
      </c>
      <c r="I3402">
        <v>1.77</v>
      </c>
      <c r="J3402">
        <v>2.14</v>
      </c>
      <c r="K3402" s="7">
        <f t="shared" si="743"/>
        <v>1.8271028037383177</v>
      </c>
      <c r="L3402" s="7">
        <f t="shared" si="744"/>
        <v>2.2090395480225991</v>
      </c>
      <c r="M3402" s="24">
        <f t="shared" si="747"/>
        <v>0.54731457800511507</v>
      </c>
      <c r="N3402" s="24">
        <f t="shared" si="747"/>
        <v>0.45268542199488487</v>
      </c>
      <c r="O3402" s="23">
        <f t="shared" si="748"/>
        <v>1.2197270033650158</v>
      </c>
      <c r="P3402" s="23">
        <f t="shared" si="748"/>
        <v>0.71293297833254476</v>
      </c>
      <c r="Q3402" t="s">
        <v>217</v>
      </c>
      <c r="R3402" t="s">
        <v>192</v>
      </c>
      <c r="S3402" t="s">
        <v>202</v>
      </c>
      <c r="T3402" s="75" t="s">
        <v>155</v>
      </c>
      <c r="U3402" s="75" t="s">
        <v>161</v>
      </c>
      <c r="V3402" s="119" t="s">
        <v>653</v>
      </c>
      <c r="W3402" s="138" t="s">
        <v>151</v>
      </c>
      <c r="X3402">
        <v>2</v>
      </c>
      <c r="Y3402" s="23" t="str">
        <f t="shared" si="745"/>
        <v>N</v>
      </c>
      <c r="Z3402" s="23">
        <v>100</v>
      </c>
      <c r="AA3402" s="23">
        <f t="shared" si="749"/>
        <v>0</v>
      </c>
      <c r="AB3402" s="23">
        <f t="shared" si="750"/>
        <v>-100</v>
      </c>
      <c r="AC3402" s="23">
        <f t="shared" si="751"/>
        <v>0</v>
      </c>
      <c r="AD3402" s="23">
        <f t="shared" si="752"/>
        <v>-100</v>
      </c>
      <c r="AE3402" s="23">
        <f t="shared" si="753"/>
        <v>0</v>
      </c>
      <c r="AF3402" s="23">
        <f t="shared" si="754"/>
        <v>-100</v>
      </c>
    </row>
    <row r="3403" spans="1:32" x14ac:dyDescent="0.25">
      <c r="A3403" s="6">
        <v>0.22434597516469712</v>
      </c>
      <c r="B3403" s="6">
        <v>0.77557990158229639</v>
      </c>
      <c r="C3403" s="21">
        <f t="shared" si="746"/>
        <v>4.4574011156914173</v>
      </c>
      <c r="D3403" s="22">
        <f t="shared" si="746"/>
        <v>1.2893578056366002</v>
      </c>
      <c r="E3403" s="132">
        <v>3.3428240008436028E-2</v>
      </c>
      <c r="F3403" s="7">
        <f t="shared" si="740"/>
        <v>1.033428240008436</v>
      </c>
      <c r="G3403" s="7">
        <f t="shared" si="741"/>
        <v>4.3132178347042567</v>
      </c>
      <c r="H3403" s="7">
        <f t="shared" si="742"/>
        <v>1.2476510276379471</v>
      </c>
      <c r="I3403">
        <v>2.1800000000000002</v>
      </c>
      <c r="J3403">
        <v>1.74</v>
      </c>
      <c r="K3403" s="7">
        <f t="shared" si="743"/>
        <v>2.2528735632183907</v>
      </c>
      <c r="L3403" s="7">
        <f t="shared" si="744"/>
        <v>1.7981651376146788</v>
      </c>
      <c r="M3403" s="24">
        <f t="shared" si="747"/>
        <v>0.44387755102040816</v>
      </c>
      <c r="N3403" s="24">
        <f t="shared" si="747"/>
        <v>0.55612244897959184</v>
      </c>
      <c r="O3403" s="23">
        <f t="shared" si="748"/>
        <v>0.50542311646299587</v>
      </c>
      <c r="P3403" s="23">
        <f t="shared" si="748"/>
        <v>1.3946207404599089</v>
      </c>
      <c r="Q3403" t="s">
        <v>399</v>
      </c>
      <c r="R3403" t="s">
        <v>324</v>
      </c>
      <c r="S3403" t="s">
        <v>202</v>
      </c>
      <c r="T3403" s="75" t="s">
        <v>151</v>
      </c>
      <c r="U3403" s="75" t="s">
        <v>166</v>
      </c>
      <c r="V3403" s="119" t="s">
        <v>653</v>
      </c>
      <c r="W3403" s="138" t="s">
        <v>162</v>
      </c>
      <c r="X3403">
        <v>3</v>
      </c>
      <c r="Y3403" s="23" t="str">
        <f t="shared" si="745"/>
        <v>Y</v>
      </c>
      <c r="Z3403" s="23">
        <v>100</v>
      </c>
      <c r="AA3403" s="23">
        <f t="shared" si="749"/>
        <v>0</v>
      </c>
      <c r="AB3403" s="23">
        <f t="shared" si="750"/>
        <v>-100</v>
      </c>
      <c r="AC3403" s="23">
        <f t="shared" si="751"/>
        <v>0</v>
      </c>
      <c r="AD3403" s="23">
        <f t="shared" si="752"/>
        <v>-100</v>
      </c>
      <c r="AE3403" s="23">
        <f t="shared" si="753"/>
        <v>0</v>
      </c>
      <c r="AF3403" s="23">
        <f t="shared" si="754"/>
        <v>-100</v>
      </c>
    </row>
    <row r="3404" spans="1:32" x14ac:dyDescent="0.25">
      <c r="A3404" s="6">
        <v>0.35254484259001884</v>
      </c>
      <c r="B3404" s="6">
        <v>0.64597878552928867</v>
      </c>
      <c r="C3404" s="21">
        <f t="shared" si="746"/>
        <v>2.8365185905241539</v>
      </c>
      <c r="D3404" s="22">
        <f t="shared" si="746"/>
        <v>1.5480384532762028</v>
      </c>
      <c r="E3404" s="132">
        <v>3.4024455077086735E-2</v>
      </c>
      <c r="F3404" s="7">
        <f t="shared" si="740"/>
        <v>1.0340244550770867</v>
      </c>
      <c r="G3404" s="7">
        <f t="shared" si="741"/>
        <v>2.7431832744349269</v>
      </c>
      <c r="H3404" s="7">
        <f t="shared" si="742"/>
        <v>1.4971004270501478</v>
      </c>
      <c r="I3404">
        <v>2.09</v>
      </c>
      <c r="J3404">
        <v>1.8</v>
      </c>
      <c r="K3404" s="7">
        <f t="shared" si="743"/>
        <v>2.161111111111111</v>
      </c>
      <c r="L3404" s="7">
        <f t="shared" si="744"/>
        <v>1.8612440191387563</v>
      </c>
      <c r="M3404" s="24">
        <f t="shared" si="747"/>
        <v>0.46272493573264784</v>
      </c>
      <c r="N3404" s="24">
        <f t="shared" si="747"/>
        <v>0.53727506426735205</v>
      </c>
      <c r="O3404" s="23">
        <f t="shared" si="748"/>
        <v>0.76188857648620745</v>
      </c>
      <c r="P3404" s="23">
        <f t="shared" si="748"/>
        <v>1.2023241510569058</v>
      </c>
      <c r="Q3404" t="s">
        <v>212</v>
      </c>
      <c r="R3404" t="s">
        <v>200</v>
      </c>
      <c r="S3404" t="s">
        <v>202</v>
      </c>
      <c r="T3404" s="75" t="s">
        <v>170</v>
      </c>
      <c r="U3404" s="75" t="s">
        <v>160</v>
      </c>
      <c r="V3404" s="119" t="s">
        <v>653</v>
      </c>
      <c r="W3404" s="138" t="s">
        <v>162</v>
      </c>
      <c r="X3404">
        <v>3</v>
      </c>
      <c r="Y3404" s="23" t="str">
        <f t="shared" si="745"/>
        <v>Y</v>
      </c>
      <c r="Z3404" s="23">
        <v>100</v>
      </c>
      <c r="AA3404" s="23">
        <f t="shared" si="749"/>
        <v>0</v>
      </c>
      <c r="AB3404" s="23">
        <f t="shared" si="750"/>
        <v>-100</v>
      </c>
      <c r="AC3404" s="23">
        <f t="shared" si="751"/>
        <v>0</v>
      </c>
      <c r="AD3404" s="23">
        <f t="shared" si="752"/>
        <v>-100</v>
      </c>
      <c r="AE3404" s="23">
        <f t="shared" si="753"/>
        <v>0</v>
      </c>
      <c r="AF3404" s="23">
        <f t="shared" si="754"/>
        <v>-100</v>
      </c>
    </row>
    <row r="3405" spans="1:32" x14ac:dyDescent="0.25">
      <c r="A3405" s="6">
        <v>0.27199295733178552</v>
      </c>
      <c r="B3405" s="6">
        <v>0.72772667696286741</v>
      </c>
      <c r="C3405" s="21">
        <f t="shared" si="746"/>
        <v>3.6765657824741718</v>
      </c>
      <c r="D3405" s="22">
        <f t="shared" si="746"/>
        <v>1.3741422867352511</v>
      </c>
      <c r="E3405" s="132">
        <v>3.3484911120297722E-2</v>
      </c>
      <c r="F3405" s="7">
        <f t="shared" si="740"/>
        <v>1.0334849111202977</v>
      </c>
      <c r="G3405" s="7">
        <f t="shared" si="741"/>
        <v>3.5574450511220084</v>
      </c>
      <c r="H3405" s="7">
        <f t="shared" si="742"/>
        <v>1.3296200766450288</v>
      </c>
      <c r="I3405">
        <v>2.36</v>
      </c>
      <c r="J3405">
        <v>1.64</v>
      </c>
      <c r="K3405" s="7">
        <f t="shared" si="743"/>
        <v>2.4390243902439024</v>
      </c>
      <c r="L3405" s="7">
        <f t="shared" si="744"/>
        <v>1.6949152542372881</v>
      </c>
      <c r="M3405" s="24">
        <f t="shared" si="747"/>
        <v>0.41000000000000003</v>
      </c>
      <c r="N3405" s="24">
        <f t="shared" si="747"/>
        <v>0.59000000000000008</v>
      </c>
      <c r="O3405" s="23">
        <f t="shared" si="748"/>
        <v>0.66339745690679397</v>
      </c>
      <c r="P3405" s="23">
        <f t="shared" si="748"/>
        <v>1.2334350456997754</v>
      </c>
      <c r="Q3405" t="s">
        <v>210</v>
      </c>
      <c r="R3405" t="s">
        <v>326</v>
      </c>
      <c r="S3405" t="s">
        <v>202</v>
      </c>
      <c r="T3405" s="75" t="s">
        <v>151</v>
      </c>
      <c r="U3405" s="75" t="s">
        <v>166</v>
      </c>
      <c r="V3405" s="119" t="s">
        <v>653</v>
      </c>
      <c r="W3405" s="138" t="s">
        <v>149</v>
      </c>
      <c r="X3405">
        <v>0</v>
      </c>
      <c r="Y3405" s="23" t="str">
        <f t="shared" si="745"/>
        <v>N</v>
      </c>
      <c r="Z3405" s="23">
        <v>100</v>
      </c>
      <c r="AA3405" s="23">
        <f t="shared" si="749"/>
        <v>164</v>
      </c>
      <c r="AB3405" s="23">
        <f t="shared" si="750"/>
        <v>64</v>
      </c>
      <c r="AC3405" s="23">
        <f t="shared" si="751"/>
        <v>0</v>
      </c>
      <c r="AD3405" s="23">
        <f t="shared" si="752"/>
        <v>-100</v>
      </c>
      <c r="AE3405" s="23">
        <f t="shared" si="753"/>
        <v>164</v>
      </c>
      <c r="AF3405" s="23">
        <f t="shared" si="754"/>
        <v>64</v>
      </c>
    </row>
    <row r="3406" spans="1:32" x14ac:dyDescent="0.25">
      <c r="A3406" s="6">
        <v>0.21381681064923905</v>
      </c>
      <c r="B3406" s="6">
        <v>0.78614273453611583</v>
      </c>
      <c r="C3406" s="21">
        <f t="shared" si="746"/>
        <v>4.6769007402344718</v>
      </c>
      <c r="D3406" s="22">
        <f t="shared" si="746"/>
        <v>1.2720336346936747</v>
      </c>
      <c r="E3406" s="132">
        <v>3.2221709953383471E-2</v>
      </c>
      <c r="F3406" s="7">
        <f t="shared" si="740"/>
        <v>1.0322217099533835</v>
      </c>
      <c r="G3406" s="7">
        <f t="shared" si="741"/>
        <v>4.5309071637775249</v>
      </c>
      <c r="H3406" s="7">
        <f t="shared" si="742"/>
        <v>1.2323259842608052</v>
      </c>
      <c r="I3406">
        <v>2.41</v>
      </c>
      <c r="J3406">
        <v>1.62</v>
      </c>
      <c r="K3406" s="7">
        <f t="shared" si="743"/>
        <v>2.4876543209876543</v>
      </c>
      <c r="L3406" s="7">
        <f t="shared" si="744"/>
        <v>1.6721991701244814</v>
      </c>
      <c r="M3406" s="24">
        <f t="shared" si="747"/>
        <v>0.40198511166253104</v>
      </c>
      <c r="N3406" s="24">
        <f t="shared" si="747"/>
        <v>0.59801488833746896</v>
      </c>
      <c r="O3406" s="23">
        <f t="shared" si="748"/>
        <v>0.53190231291137868</v>
      </c>
      <c r="P3406" s="23">
        <f t="shared" si="748"/>
        <v>1.3145872282906832</v>
      </c>
      <c r="Q3406" t="s">
        <v>215</v>
      </c>
      <c r="R3406" t="s">
        <v>445</v>
      </c>
      <c r="S3406" t="s">
        <v>202</v>
      </c>
      <c r="T3406" s="75" t="s">
        <v>151</v>
      </c>
      <c r="U3406" s="75" t="s">
        <v>166</v>
      </c>
      <c r="V3406" s="119" t="s">
        <v>653</v>
      </c>
      <c r="W3406" s="138" t="s">
        <v>167</v>
      </c>
      <c r="X3406">
        <v>5</v>
      </c>
      <c r="Y3406" s="23" t="str">
        <f t="shared" si="745"/>
        <v>Y</v>
      </c>
      <c r="Z3406" s="23">
        <v>100</v>
      </c>
      <c r="AA3406" s="23">
        <f t="shared" si="749"/>
        <v>0</v>
      </c>
      <c r="AB3406" s="23">
        <f t="shared" si="750"/>
        <v>-100</v>
      </c>
      <c r="AC3406" s="23">
        <f t="shared" si="751"/>
        <v>0</v>
      </c>
      <c r="AD3406" s="23">
        <f t="shared" si="752"/>
        <v>-100</v>
      </c>
      <c r="AE3406" s="23">
        <f t="shared" si="753"/>
        <v>0</v>
      </c>
      <c r="AF3406" s="23">
        <f t="shared" si="754"/>
        <v>-100</v>
      </c>
    </row>
    <row r="3407" spans="1:32" x14ac:dyDescent="0.25">
      <c r="A3407" s="6">
        <v>0.42792691379067793</v>
      </c>
      <c r="B3407" s="6">
        <v>0.56751750597078565</v>
      </c>
      <c r="C3407" s="21">
        <f t="shared" si="746"/>
        <v>2.3368476433084409</v>
      </c>
      <c r="D3407" s="22">
        <f t="shared" si="746"/>
        <v>1.7620601822483295</v>
      </c>
      <c r="E3407" s="132">
        <v>2.844754653130277E-2</v>
      </c>
      <c r="F3407" s="7">
        <f t="shared" si="740"/>
        <v>1.0284475465313028</v>
      </c>
      <c r="G3407" s="7">
        <f t="shared" si="741"/>
        <v>2.2722088755912204</v>
      </c>
      <c r="H3407" s="7">
        <f t="shared" si="742"/>
        <v>1.713320419880741</v>
      </c>
      <c r="I3407">
        <v>1.92</v>
      </c>
      <c r="J3407">
        <v>1.97</v>
      </c>
      <c r="K3407" s="7">
        <f t="shared" si="743"/>
        <v>1.9746192893401013</v>
      </c>
      <c r="L3407" s="7">
        <f t="shared" si="744"/>
        <v>2.0260416666666665</v>
      </c>
      <c r="M3407" s="24">
        <f t="shared" si="747"/>
        <v>0.50642673521850901</v>
      </c>
      <c r="N3407" s="24">
        <f t="shared" si="747"/>
        <v>0.49357326478149105</v>
      </c>
      <c r="O3407" s="23">
        <f t="shared" si="748"/>
        <v>0.84499273839885114</v>
      </c>
      <c r="P3407" s="23">
        <f t="shared" si="748"/>
        <v>1.1498141136595603</v>
      </c>
      <c r="Q3407" t="s">
        <v>286</v>
      </c>
      <c r="R3407" t="s">
        <v>216</v>
      </c>
      <c r="S3407" t="s">
        <v>202</v>
      </c>
      <c r="T3407" s="75" t="s">
        <v>170</v>
      </c>
      <c r="U3407" s="75" t="s">
        <v>160</v>
      </c>
      <c r="V3407" s="119" t="s">
        <v>653</v>
      </c>
      <c r="W3407" s="138" t="s">
        <v>154</v>
      </c>
      <c r="X3407">
        <v>1</v>
      </c>
      <c r="Y3407" s="23" t="str">
        <f t="shared" si="745"/>
        <v>N</v>
      </c>
      <c r="Z3407" s="23">
        <v>100</v>
      </c>
      <c r="AA3407" s="23">
        <f t="shared" si="749"/>
        <v>197</v>
      </c>
      <c r="AB3407" s="23">
        <f t="shared" si="750"/>
        <v>97</v>
      </c>
      <c r="AC3407" s="23">
        <f t="shared" si="751"/>
        <v>0</v>
      </c>
      <c r="AD3407" s="23">
        <f t="shared" si="752"/>
        <v>-100</v>
      </c>
      <c r="AE3407" s="23">
        <f t="shared" si="753"/>
        <v>197</v>
      </c>
      <c r="AF3407" s="23">
        <f t="shared" si="754"/>
        <v>97</v>
      </c>
    </row>
    <row r="3408" spans="1:32" x14ac:dyDescent="0.25">
      <c r="A3408" s="6">
        <v>0.59838613828740073</v>
      </c>
      <c r="B3408" s="6">
        <v>0.3990154062470625</v>
      </c>
      <c r="C3408" s="21">
        <f t="shared" si="746"/>
        <v>1.6711617064894424</v>
      </c>
      <c r="D3408" s="22">
        <f t="shared" si="746"/>
        <v>2.5061688955960255</v>
      </c>
      <c r="E3408" s="132">
        <v>4.7234646012872306E-2</v>
      </c>
      <c r="F3408" s="7">
        <f t="shared" si="740"/>
        <v>1.0472346460128723</v>
      </c>
      <c r="G3408" s="7">
        <f t="shared" si="741"/>
        <v>1.5957853503529915</v>
      </c>
      <c r="H3408" s="7">
        <f t="shared" si="742"/>
        <v>2.3931302360342461</v>
      </c>
      <c r="I3408">
        <v>1.78</v>
      </c>
      <c r="J3408">
        <v>2.06</v>
      </c>
      <c r="K3408" s="7">
        <f t="shared" si="743"/>
        <v>1.8640776699029127</v>
      </c>
      <c r="L3408" s="7">
        <f t="shared" si="744"/>
        <v>2.1573033707865168</v>
      </c>
      <c r="M3408" s="24">
        <f t="shared" si="747"/>
        <v>0.53645833333333337</v>
      </c>
      <c r="N3408" s="24">
        <f t="shared" si="747"/>
        <v>0.46354166666666669</v>
      </c>
      <c r="O3408" s="23">
        <f t="shared" si="748"/>
        <v>1.11543823836098</v>
      </c>
      <c r="P3408" s="23">
        <f t="shared" si="748"/>
        <v>0.86079728089253937</v>
      </c>
      <c r="Q3408" t="s">
        <v>223</v>
      </c>
      <c r="R3408" t="s">
        <v>240</v>
      </c>
      <c r="S3408" t="s">
        <v>135</v>
      </c>
      <c r="T3408" s="75" t="s">
        <v>162</v>
      </c>
      <c r="U3408" s="75" t="s">
        <v>160</v>
      </c>
      <c r="V3408" s="119" t="s">
        <v>653</v>
      </c>
      <c r="W3408" s="138" t="s">
        <v>154</v>
      </c>
      <c r="X3408">
        <v>1</v>
      </c>
      <c r="Y3408" s="23" t="str">
        <f t="shared" si="745"/>
        <v>N</v>
      </c>
      <c r="Z3408" s="23">
        <v>100</v>
      </c>
      <c r="AA3408" s="23">
        <f t="shared" si="749"/>
        <v>0</v>
      </c>
      <c r="AB3408" s="23">
        <f t="shared" si="750"/>
        <v>-100</v>
      </c>
      <c r="AC3408" s="23">
        <f t="shared" si="751"/>
        <v>0</v>
      </c>
      <c r="AD3408" s="23">
        <f t="shared" si="752"/>
        <v>-100</v>
      </c>
      <c r="AE3408" s="23">
        <f t="shared" si="753"/>
        <v>0</v>
      </c>
      <c r="AF3408" s="23">
        <f t="shared" si="754"/>
        <v>-100</v>
      </c>
    </row>
    <row r="3409" spans="1:32" x14ac:dyDescent="0.25">
      <c r="A3409" s="6">
        <v>0.62344176345696722</v>
      </c>
      <c r="B3409" s="6">
        <v>0.37321102740190648</v>
      </c>
      <c r="C3409" s="21">
        <f t="shared" si="746"/>
        <v>1.603999055910255</v>
      </c>
      <c r="D3409" s="22">
        <f t="shared" si="746"/>
        <v>2.6794492300012132</v>
      </c>
      <c r="E3409" s="132">
        <v>4.816639299397929E-2</v>
      </c>
      <c r="F3409" s="7">
        <f t="shared" si="740"/>
        <v>1.0481663929939793</v>
      </c>
      <c r="G3409" s="7">
        <f t="shared" si="741"/>
        <v>1.5302904831060238</v>
      </c>
      <c r="H3409" s="7">
        <f t="shared" si="742"/>
        <v>2.5563204925390162</v>
      </c>
      <c r="I3409">
        <v>1.8</v>
      </c>
      <c r="J3409">
        <v>2.0299999999999998</v>
      </c>
      <c r="K3409" s="7">
        <f t="shared" si="743"/>
        <v>1.8866995073891628</v>
      </c>
      <c r="L3409" s="7">
        <f t="shared" si="744"/>
        <v>2.1277777777777778</v>
      </c>
      <c r="M3409" s="24">
        <f t="shared" si="747"/>
        <v>0.5300261096605744</v>
      </c>
      <c r="N3409" s="24">
        <f t="shared" si="747"/>
        <v>0.4699738903394256</v>
      </c>
      <c r="O3409" s="23">
        <f t="shared" si="748"/>
        <v>1.1762472680000911</v>
      </c>
      <c r="P3409" s="23">
        <f t="shared" si="748"/>
        <v>0.79411013052738988</v>
      </c>
      <c r="Q3409" t="s">
        <v>221</v>
      </c>
      <c r="R3409" t="s">
        <v>231</v>
      </c>
      <c r="S3409" t="s">
        <v>135</v>
      </c>
      <c r="T3409" s="75" t="s">
        <v>162</v>
      </c>
      <c r="U3409" s="75" t="s">
        <v>160</v>
      </c>
      <c r="V3409" s="119" t="s">
        <v>653</v>
      </c>
      <c r="W3409" s="138" t="s">
        <v>170</v>
      </c>
      <c r="X3409">
        <v>2</v>
      </c>
      <c r="Y3409" s="23" t="str">
        <f t="shared" si="745"/>
        <v>N</v>
      </c>
      <c r="Z3409" s="23">
        <v>100</v>
      </c>
      <c r="AA3409" s="23">
        <f t="shared" si="749"/>
        <v>0</v>
      </c>
      <c r="AB3409" s="23">
        <f t="shared" si="750"/>
        <v>-100</v>
      </c>
      <c r="AC3409" s="23">
        <f t="shared" si="751"/>
        <v>0</v>
      </c>
      <c r="AD3409" s="23">
        <f t="shared" si="752"/>
        <v>-100</v>
      </c>
      <c r="AE3409" s="23">
        <f t="shared" si="753"/>
        <v>0</v>
      </c>
      <c r="AF3409" s="23">
        <f t="shared" si="754"/>
        <v>-100</v>
      </c>
    </row>
    <row r="3410" spans="1:32" x14ac:dyDescent="0.25">
      <c r="A3410" s="6">
        <v>0.41929524990248501</v>
      </c>
      <c r="B3410" s="6">
        <v>0.58022687260899186</v>
      </c>
      <c r="C3410" s="21">
        <f t="shared" si="746"/>
        <v>2.3849542779999746</v>
      </c>
      <c r="D3410" s="22">
        <f t="shared" si="746"/>
        <v>1.7234637815092861</v>
      </c>
      <c r="E3410" s="132">
        <v>4.2682266276676373E-2</v>
      </c>
      <c r="F3410" s="7">
        <f t="shared" si="740"/>
        <v>1.0426822662766764</v>
      </c>
      <c r="G3410" s="7">
        <f t="shared" si="741"/>
        <v>2.2873260197628849</v>
      </c>
      <c r="H3410" s="7">
        <f t="shared" si="742"/>
        <v>1.6529136796999711</v>
      </c>
      <c r="I3410">
        <v>2.04</v>
      </c>
      <c r="J3410">
        <v>1.81</v>
      </c>
      <c r="K3410" s="7">
        <f t="shared" si="743"/>
        <v>2.1270718232044197</v>
      </c>
      <c r="L3410" s="7">
        <f t="shared" si="744"/>
        <v>1.8872549019607843</v>
      </c>
      <c r="M3410" s="24">
        <f t="shared" si="747"/>
        <v>0.47012987012987018</v>
      </c>
      <c r="N3410" s="24">
        <f t="shared" si="747"/>
        <v>0.52987012987012994</v>
      </c>
      <c r="O3410" s="23">
        <f t="shared" si="748"/>
        <v>0.89187111167103161</v>
      </c>
      <c r="P3410" s="23">
        <f t="shared" si="748"/>
        <v>1.0950360095806955</v>
      </c>
      <c r="Q3410" t="s">
        <v>241</v>
      </c>
      <c r="R3410" t="s">
        <v>224</v>
      </c>
      <c r="S3410" t="s">
        <v>135</v>
      </c>
      <c r="T3410" s="75" t="s">
        <v>151</v>
      </c>
      <c r="U3410" s="75" t="s">
        <v>166</v>
      </c>
      <c r="V3410" s="119" t="s">
        <v>653</v>
      </c>
      <c r="W3410" s="138" t="s">
        <v>150</v>
      </c>
      <c r="X3410">
        <v>4</v>
      </c>
      <c r="Y3410" s="23" t="str">
        <f t="shared" si="745"/>
        <v>Y</v>
      </c>
      <c r="Z3410" s="23">
        <v>100</v>
      </c>
      <c r="AA3410" s="23">
        <f t="shared" si="749"/>
        <v>0</v>
      </c>
      <c r="AB3410" s="23">
        <f t="shared" si="750"/>
        <v>-100</v>
      </c>
      <c r="AC3410" s="23">
        <f t="shared" si="751"/>
        <v>0</v>
      </c>
      <c r="AD3410" s="23">
        <f t="shared" si="752"/>
        <v>-100</v>
      </c>
      <c r="AE3410" s="23">
        <f t="shared" si="753"/>
        <v>0</v>
      </c>
      <c r="AF3410" s="23">
        <f t="shared" si="754"/>
        <v>-100</v>
      </c>
    </row>
    <row r="3411" spans="1:32" x14ac:dyDescent="0.25">
      <c r="A3411" s="6">
        <v>0.36532052773142215</v>
      </c>
      <c r="B3411" s="6">
        <v>0.63433112510682954</v>
      </c>
      <c r="C3411" s="21">
        <f t="shared" si="746"/>
        <v>2.737322225525701</v>
      </c>
      <c r="D3411" s="22">
        <f t="shared" si="746"/>
        <v>1.5764637118060179</v>
      </c>
      <c r="E3411" s="132">
        <v>4.1497592382188975E-2</v>
      </c>
      <c r="F3411" s="7">
        <f t="shared" si="740"/>
        <v>1.041497592382189</v>
      </c>
      <c r="G3411" s="7">
        <f t="shared" si="741"/>
        <v>2.6282559321761836</v>
      </c>
      <c r="H3411" s="7">
        <f t="shared" si="742"/>
        <v>1.5136508459901625</v>
      </c>
      <c r="I3411">
        <v>2.02</v>
      </c>
      <c r="J3411">
        <v>1.83</v>
      </c>
      <c r="K3411" s="7">
        <f t="shared" si="743"/>
        <v>2.1038251366120218</v>
      </c>
      <c r="L3411" s="7">
        <f t="shared" si="744"/>
        <v>1.9059405940594059</v>
      </c>
      <c r="M3411" s="24">
        <f t="shared" si="747"/>
        <v>0.47532467532467537</v>
      </c>
      <c r="N3411" s="24">
        <f t="shared" si="747"/>
        <v>0.52467532467532474</v>
      </c>
      <c r="O3411" s="23">
        <f t="shared" si="748"/>
        <v>0.76857050916173508</v>
      </c>
      <c r="P3411" s="23">
        <f t="shared" si="748"/>
        <v>1.2089974414164821</v>
      </c>
      <c r="Q3411" t="s">
        <v>401</v>
      </c>
      <c r="R3411" t="s">
        <v>204</v>
      </c>
      <c r="S3411" t="s">
        <v>135</v>
      </c>
      <c r="T3411" s="75" t="s">
        <v>151</v>
      </c>
      <c r="U3411" s="75" t="s">
        <v>166</v>
      </c>
      <c r="V3411" s="119" t="s">
        <v>653</v>
      </c>
      <c r="W3411" s="138" t="s">
        <v>153</v>
      </c>
      <c r="X3411">
        <v>2</v>
      </c>
      <c r="Y3411" s="23" t="str">
        <f t="shared" si="745"/>
        <v>N</v>
      </c>
      <c r="Z3411" s="23">
        <v>100</v>
      </c>
      <c r="AA3411" s="23">
        <f t="shared" si="749"/>
        <v>183</v>
      </c>
      <c r="AB3411" s="23">
        <f t="shared" si="750"/>
        <v>83</v>
      </c>
      <c r="AC3411" s="23">
        <f t="shared" si="751"/>
        <v>0</v>
      </c>
      <c r="AD3411" s="23">
        <f t="shared" si="752"/>
        <v>-100</v>
      </c>
      <c r="AE3411" s="23">
        <f t="shared" si="753"/>
        <v>183</v>
      </c>
      <c r="AF3411" s="23">
        <f t="shared" si="754"/>
        <v>83</v>
      </c>
    </row>
    <row r="3412" spans="1:32" x14ac:dyDescent="0.25">
      <c r="A3412" s="6">
        <v>0.18415054361391592</v>
      </c>
      <c r="B3412" s="6">
        <v>0.81574480034793262</v>
      </c>
      <c r="C3412" s="21">
        <f t="shared" si="746"/>
        <v>5.430339657843029</v>
      </c>
      <c r="D3412" s="22">
        <f t="shared" si="746"/>
        <v>1.2258735815091664</v>
      </c>
      <c r="E3412" s="132">
        <v>4.685408299866145E-2</v>
      </c>
      <c r="F3412" s="7">
        <f t="shared" ref="F3412:F3475" si="755">(E3412/100%) + 1</f>
        <v>1.0468540829986615</v>
      </c>
      <c r="G3412" s="7">
        <f t="shared" ref="G3412:G3475" si="756">C3412/F3412</f>
        <v>5.1872937652285707</v>
      </c>
      <c r="H3412" s="7">
        <f t="shared" ref="H3412:H3475" si="757">D3412/F3412</f>
        <v>1.1710071168636154</v>
      </c>
      <c r="I3412">
        <v>2.25</v>
      </c>
      <c r="J3412">
        <v>1.66</v>
      </c>
      <c r="K3412" s="7">
        <f t="shared" ref="K3412:K3475" si="758">(I3412*F3412)</f>
        <v>2.3554216867469884</v>
      </c>
      <c r="L3412" s="7">
        <f t="shared" ref="L3412:L3475" si="759">(J3412*F3412)</f>
        <v>1.7377777777777779</v>
      </c>
      <c r="M3412" s="24">
        <f t="shared" si="747"/>
        <v>0.4245524296675191</v>
      </c>
      <c r="N3412" s="24">
        <f t="shared" si="747"/>
        <v>0.57544757033248084</v>
      </c>
      <c r="O3412" s="23">
        <f t="shared" si="748"/>
        <v>0.43375218405446464</v>
      </c>
      <c r="P3412" s="23">
        <f t="shared" si="748"/>
        <v>1.4175831863824073</v>
      </c>
      <c r="Q3412" t="s">
        <v>437</v>
      </c>
      <c r="R3412" t="s">
        <v>448</v>
      </c>
      <c r="S3412" t="s">
        <v>135</v>
      </c>
      <c r="T3412" s="75" t="s">
        <v>154</v>
      </c>
      <c r="U3412" s="75" t="s">
        <v>160</v>
      </c>
      <c r="V3412" s="119" t="s">
        <v>653</v>
      </c>
      <c r="W3412" s="138" t="s">
        <v>154</v>
      </c>
      <c r="X3412">
        <v>1</v>
      </c>
      <c r="Y3412" s="23" t="str">
        <f t="shared" ref="Y3412:Y3475" si="760">IF(X3412 &gt;= 3,"Y","N")</f>
        <v>N</v>
      </c>
      <c r="Z3412" s="23">
        <v>100</v>
      </c>
      <c r="AA3412" s="23">
        <f t="shared" si="749"/>
        <v>166</v>
      </c>
      <c r="AB3412" s="23">
        <f t="shared" si="750"/>
        <v>66</v>
      </c>
      <c r="AC3412" s="23">
        <f t="shared" si="751"/>
        <v>0</v>
      </c>
      <c r="AD3412" s="23">
        <f t="shared" si="752"/>
        <v>-100</v>
      </c>
      <c r="AE3412" s="23">
        <f t="shared" si="753"/>
        <v>166</v>
      </c>
      <c r="AF3412" s="23">
        <f t="shared" si="754"/>
        <v>66</v>
      </c>
    </row>
    <row r="3413" spans="1:32" x14ac:dyDescent="0.25">
      <c r="A3413" s="6">
        <v>0.54278368595414961</v>
      </c>
      <c r="B3413" s="6">
        <v>0.45349831644770205</v>
      </c>
      <c r="C3413" s="21">
        <f t="shared" si="746"/>
        <v>1.8423545620058903</v>
      </c>
      <c r="D3413" s="22">
        <f t="shared" si="746"/>
        <v>2.2050798508649394</v>
      </c>
      <c r="E3413" s="132">
        <v>4.3960525242639381E-2</v>
      </c>
      <c r="F3413" s="7">
        <f t="shared" si="755"/>
        <v>1.0439605252426394</v>
      </c>
      <c r="G3413" s="7">
        <f t="shared" si="756"/>
        <v>1.7647741628714233</v>
      </c>
      <c r="H3413" s="7">
        <f t="shared" si="757"/>
        <v>2.1122253165199232</v>
      </c>
      <c r="I3413">
        <v>1.83</v>
      </c>
      <c r="J3413">
        <v>2.0099999999999998</v>
      </c>
      <c r="K3413" s="7">
        <f t="shared" si="758"/>
        <v>1.91044776119403</v>
      </c>
      <c r="L3413" s="7">
        <f t="shared" si="759"/>
        <v>2.098360655737705</v>
      </c>
      <c r="M3413" s="24">
        <f t="shared" si="747"/>
        <v>0.5234375</v>
      </c>
      <c r="N3413" s="24">
        <f t="shared" si="747"/>
        <v>0.4765625</v>
      </c>
      <c r="O3413" s="23">
        <f t="shared" si="748"/>
        <v>1.0369598776437488</v>
      </c>
      <c r="P3413" s="23">
        <f t="shared" si="748"/>
        <v>0.95160302467714541</v>
      </c>
      <c r="Q3413" t="s">
        <v>435</v>
      </c>
      <c r="R3413" t="s">
        <v>333</v>
      </c>
      <c r="S3413" t="s">
        <v>135</v>
      </c>
      <c r="T3413" s="75" t="s">
        <v>162</v>
      </c>
      <c r="U3413" s="75" t="s">
        <v>160</v>
      </c>
      <c r="V3413" s="119" t="s">
        <v>653</v>
      </c>
      <c r="W3413" s="138" t="s">
        <v>162</v>
      </c>
      <c r="X3413">
        <v>3</v>
      </c>
      <c r="Y3413" s="23" t="str">
        <f t="shared" si="760"/>
        <v>Y</v>
      </c>
      <c r="Z3413" s="23">
        <v>100</v>
      </c>
      <c r="AA3413" s="23">
        <f t="shared" si="749"/>
        <v>183</v>
      </c>
      <c r="AB3413" s="23">
        <f t="shared" si="750"/>
        <v>83</v>
      </c>
      <c r="AC3413" s="23">
        <f t="shared" si="751"/>
        <v>183</v>
      </c>
      <c r="AD3413" s="23">
        <f t="shared" si="752"/>
        <v>83</v>
      </c>
      <c r="AE3413" s="23">
        <f t="shared" si="753"/>
        <v>0</v>
      </c>
      <c r="AF3413" s="23">
        <f t="shared" si="754"/>
        <v>-100</v>
      </c>
    </row>
    <row r="3414" spans="1:32" x14ac:dyDescent="0.25">
      <c r="A3414" s="6">
        <v>0.36587728709674983</v>
      </c>
      <c r="B3414" s="6">
        <v>0.63372137440673693</v>
      </c>
      <c r="C3414" s="21">
        <f t="shared" si="746"/>
        <v>2.7331568131354587</v>
      </c>
      <c r="D3414" s="22">
        <f t="shared" si="746"/>
        <v>1.5779805453716274</v>
      </c>
      <c r="E3414" s="132">
        <v>4.5751633986928164E-2</v>
      </c>
      <c r="F3414" s="7">
        <f t="shared" si="755"/>
        <v>1.0457516339869282</v>
      </c>
      <c r="G3414" s="7">
        <f t="shared" si="756"/>
        <v>2.6135812025607823</v>
      </c>
      <c r="H3414" s="7">
        <f t="shared" si="757"/>
        <v>1.5089438965116186</v>
      </c>
      <c r="I3414">
        <v>1.8</v>
      </c>
      <c r="J3414">
        <v>2.04</v>
      </c>
      <c r="K3414" s="7">
        <f t="shared" si="758"/>
        <v>1.8823529411764708</v>
      </c>
      <c r="L3414" s="7">
        <f t="shared" si="759"/>
        <v>2.1333333333333333</v>
      </c>
      <c r="M3414" s="24">
        <f t="shared" si="747"/>
        <v>0.53125</v>
      </c>
      <c r="N3414" s="24">
        <f t="shared" si="747"/>
        <v>0.46875</v>
      </c>
      <c r="O3414" s="23">
        <f t="shared" si="748"/>
        <v>0.68871018747623503</v>
      </c>
      <c r="P3414" s="23">
        <f t="shared" si="748"/>
        <v>1.3519389320677055</v>
      </c>
      <c r="Q3414" t="s">
        <v>436</v>
      </c>
      <c r="R3414" t="s">
        <v>228</v>
      </c>
      <c r="S3414" t="s">
        <v>135</v>
      </c>
      <c r="T3414" s="75" t="s">
        <v>151</v>
      </c>
      <c r="U3414" s="75" t="s">
        <v>166</v>
      </c>
      <c r="V3414" s="119" t="s">
        <v>653</v>
      </c>
      <c r="W3414" s="138" t="s">
        <v>155</v>
      </c>
      <c r="X3414">
        <v>3</v>
      </c>
      <c r="Y3414" s="23" t="str">
        <f t="shared" si="760"/>
        <v>Y</v>
      </c>
      <c r="Z3414" s="23">
        <v>100</v>
      </c>
      <c r="AA3414" s="23">
        <f t="shared" si="749"/>
        <v>0</v>
      </c>
      <c r="AB3414" s="23">
        <f t="shared" si="750"/>
        <v>-100</v>
      </c>
      <c r="AC3414" s="23">
        <f t="shared" si="751"/>
        <v>0</v>
      </c>
      <c r="AD3414" s="23">
        <f t="shared" si="752"/>
        <v>-100</v>
      </c>
      <c r="AE3414" s="23">
        <f t="shared" si="753"/>
        <v>0</v>
      </c>
      <c r="AF3414" s="23">
        <f t="shared" si="754"/>
        <v>-100</v>
      </c>
    </row>
    <row r="3415" spans="1:32" x14ac:dyDescent="0.25">
      <c r="A3415" s="6">
        <v>0.62327582745952359</v>
      </c>
      <c r="B3415" s="6">
        <v>0.36776535525716708</v>
      </c>
      <c r="C3415" s="21">
        <f t="shared" si="746"/>
        <v>1.6044260918572868</v>
      </c>
      <c r="D3415" s="22">
        <f t="shared" si="746"/>
        <v>2.7191250771860513</v>
      </c>
      <c r="E3415" s="132">
        <v>4.761904761904745E-2</v>
      </c>
      <c r="F3415" s="7">
        <f t="shared" si="755"/>
        <v>1.0476190476190474</v>
      </c>
      <c r="G3415" s="7">
        <f t="shared" si="756"/>
        <v>1.5314976331365013</v>
      </c>
      <c r="H3415" s="7">
        <f t="shared" si="757"/>
        <v>2.5955284827685041</v>
      </c>
      <c r="I3415">
        <v>1.75</v>
      </c>
      <c r="J3415">
        <v>2.1</v>
      </c>
      <c r="K3415" s="7">
        <f t="shared" si="758"/>
        <v>1.833333333333333</v>
      </c>
      <c r="L3415" s="7">
        <f t="shared" si="759"/>
        <v>2.1999999999999997</v>
      </c>
      <c r="M3415" s="24">
        <f t="shared" si="747"/>
        <v>0.54545454545454553</v>
      </c>
      <c r="N3415" s="24">
        <f t="shared" si="747"/>
        <v>0.45454545454545459</v>
      </c>
      <c r="O3415" s="23">
        <f t="shared" si="748"/>
        <v>1.1426723503424596</v>
      </c>
      <c r="P3415" s="23">
        <f t="shared" si="748"/>
        <v>0.80908378156576743</v>
      </c>
      <c r="Q3415" t="s">
        <v>328</v>
      </c>
      <c r="R3415" t="s">
        <v>438</v>
      </c>
      <c r="S3415" t="s">
        <v>135</v>
      </c>
      <c r="T3415" s="75" t="s">
        <v>162</v>
      </c>
      <c r="U3415" s="75" t="s">
        <v>160</v>
      </c>
      <c r="V3415" s="119" t="s">
        <v>653</v>
      </c>
      <c r="W3415" s="138" t="s">
        <v>170</v>
      </c>
      <c r="X3415">
        <v>2</v>
      </c>
      <c r="Y3415" s="23" t="str">
        <f t="shared" si="760"/>
        <v>N</v>
      </c>
      <c r="Z3415" s="23">
        <v>100</v>
      </c>
      <c r="AA3415" s="23">
        <f t="shared" si="749"/>
        <v>0</v>
      </c>
      <c r="AB3415" s="23">
        <f t="shared" si="750"/>
        <v>-100</v>
      </c>
      <c r="AC3415" s="23">
        <f t="shared" si="751"/>
        <v>0</v>
      </c>
      <c r="AD3415" s="23">
        <f t="shared" si="752"/>
        <v>-100</v>
      </c>
      <c r="AE3415" s="23">
        <f t="shared" si="753"/>
        <v>0</v>
      </c>
      <c r="AF3415" s="23">
        <f t="shared" si="754"/>
        <v>-100</v>
      </c>
    </row>
    <row r="3416" spans="1:32" x14ac:dyDescent="0.25">
      <c r="A3416" s="6">
        <v>0.42930736610866449</v>
      </c>
      <c r="B3416" s="6">
        <v>0.56501518907919213</v>
      </c>
      <c r="C3416" s="21">
        <f t="shared" si="746"/>
        <v>2.3293334308801126</v>
      </c>
      <c r="D3416" s="22">
        <f t="shared" si="746"/>
        <v>1.7698639245959116</v>
      </c>
      <c r="E3416" s="132">
        <v>4.761904761904745E-2</v>
      </c>
      <c r="F3416" s="7">
        <f t="shared" si="755"/>
        <v>1.0476190476190474</v>
      </c>
      <c r="G3416" s="7">
        <f t="shared" si="756"/>
        <v>2.2234546385673806</v>
      </c>
      <c r="H3416" s="7">
        <f t="shared" si="757"/>
        <v>1.6894155643870068</v>
      </c>
      <c r="I3416">
        <v>1.75</v>
      </c>
      <c r="J3416">
        <v>2.1</v>
      </c>
      <c r="K3416" s="7">
        <f t="shared" si="758"/>
        <v>1.833333333333333</v>
      </c>
      <c r="L3416" s="7">
        <f t="shared" si="759"/>
        <v>2.1999999999999997</v>
      </c>
      <c r="M3416" s="24">
        <f t="shared" si="747"/>
        <v>0.54545454545454553</v>
      </c>
      <c r="N3416" s="24">
        <f t="shared" si="747"/>
        <v>0.45454545454545459</v>
      </c>
      <c r="O3416" s="23">
        <f t="shared" si="748"/>
        <v>0.78706350453255136</v>
      </c>
      <c r="P3416" s="23">
        <f t="shared" si="748"/>
        <v>1.2430334159742225</v>
      </c>
      <c r="Q3416" t="s">
        <v>325</v>
      </c>
      <c r="R3416" t="s">
        <v>225</v>
      </c>
      <c r="S3416" t="s">
        <v>135</v>
      </c>
      <c r="T3416" s="75" t="s">
        <v>170</v>
      </c>
      <c r="U3416" s="75" t="s">
        <v>160</v>
      </c>
      <c r="V3416" s="119" t="s">
        <v>653</v>
      </c>
      <c r="W3416" s="138" t="s">
        <v>165</v>
      </c>
      <c r="X3416">
        <v>4</v>
      </c>
      <c r="Y3416" s="23" t="str">
        <f t="shared" si="760"/>
        <v>Y</v>
      </c>
      <c r="Z3416" s="23">
        <v>100</v>
      </c>
      <c r="AA3416" s="23">
        <f t="shared" si="749"/>
        <v>0</v>
      </c>
      <c r="AB3416" s="23">
        <f t="shared" si="750"/>
        <v>-100</v>
      </c>
      <c r="AC3416" s="23">
        <f t="shared" si="751"/>
        <v>0</v>
      </c>
      <c r="AD3416" s="23">
        <f t="shared" si="752"/>
        <v>-100</v>
      </c>
      <c r="AE3416" s="23">
        <f t="shared" si="753"/>
        <v>0</v>
      </c>
      <c r="AF3416" s="23">
        <f t="shared" si="754"/>
        <v>-100</v>
      </c>
    </row>
    <row r="3417" spans="1:32" x14ac:dyDescent="0.25">
      <c r="A3417" s="6">
        <v>0.39354938632477243</v>
      </c>
      <c r="B3417" s="6">
        <v>0.60450018682829831</v>
      </c>
      <c r="C3417" s="21">
        <f t="shared" si="746"/>
        <v>2.540977154960574</v>
      </c>
      <c r="D3417" s="22">
        <f t="shared" si="746"/>
        <v>1.6542592075063147</v>
      </c>
      <c r="E3417" s="132">
        <v>4.4889540248602255E-2</v>
      </c>
      <c r="F3417" s="7">
        <f t="shared" si="755"/>
        <v>1.0448895402486023</v>
      </c>
      <c r="G3417" s="7">
        <f t="shared" si="756"/>
        <v>2.431814136407203</v>
      </c>
      <c r="H3417" s="7">
        <f t="shared" si="757"/>
        <v>1.5831905132409785</v>
      </c>
      <c r="I3417">
        <v>1.78</v>
      </c>
      <c r="J3417">
        <v>2.0699999999999998</v>
      </c>
      <c r="K3417" s="7">
        <f t="shared" si="758"/>
        <v>1.8599033816425121</v>
      </c>
      <c r="L3417" s="7">
        <f t="shared" si="759"/>
        <v>2.1629213483146064</v>
      </c>
      <c r="M3417" s="24">
        <f t="shared" si="747"/>
        <v>0.53766233766233762</v>
      </c>
      <c r="N3417" s="24">
        <f t="shared" si="747"/>
        <v>0.46233766233766244</v>
      </c>
      <c r="O3417" s="23">
        <f t="shared" si="748"/>
        <v>0.73196383446877955</v>
      </c>
      <c r="P3417" s="23">
        <f t="shared" si="748"/>
        <v>1.3074863591510946</v>
      </c>
      <c r="Q3417" t="s">
        <v>332</v>
      </c>
      <c r="R3417" t="s">
        <v>222</v>
      </c>
      <c r="S3417" t="s">
        <v>135</v>
      </c>
      <c r="T3417" s="75" t="s">
        <v>162</v>
      </c>
      <c r="U3417" s="75" t="s">
        <v>160</v>
      </c>
      <c r="V3417" s="119" t="s">
        <v>653</v>
      </c>
      <c r="W3417" s="138" t="s">
        <v>162</v>
      </c>
      <c r="X3417">
        <v>3</v>
      </c>
      <c r="Y3417" s="23" t="str">
        <f t="shared" si="760"/>
        <v>Y</v>
      </c>
      <c r="Z3417" s="23">
        <v>100</v>
      </c>
      <c r="AA3417" s="23">
        <f t="shared" si="749"/>
        <v>0</v>
      </c>
      <c r="AB3417" s="23">
        <f t="shared" si="750"/>
        <v>-100</v>
      </c>
      <c r="AC3417" s="23">
        <f t="shared" si="751"/>
        <v>0</v>
      </c>
      <c r="AD3417" s="23">
        <f t="shared" si="752"/>
        <v>-100</v>
      </c>
      <c r="AE3417" s="23">
        <f t="shared" si="753"/>
        <v>0</v>
      </c>
      <c r="AF3417" s="23">
        <f t="shared" si="754"/>
        <v>-100</v>
      </c>
    </row>
    <row r="3418" spans="1:32" x14ac:dyDescent="0.25">
      <c r="A3418" s="6">
        <v>0.39082329121346659</v>
      </c>
      <c r="B3418" s="6">
        <v>0.60859236657008153</v>
      </c>
      <c r="C3418" s="21">
        <f t="shared" si="746"/>
        <v>2.5587011380388862</v>
      </c>
      <c r="D3418" s="22">
        <f t="shared" si="746"/>
        <v>1.643135955903986</v>
      </c>
      <c r="E3418" s="132">
        <v>4.8063538852042953E-2</v>
      </c>
      <c r="F3418" s="7">
        <f t="shared" si="755"/>
        <v>1.048063538852043</v>
      </c>
      <c r="G3418" s="7">
        <f t="shared" si="756"/>
        <v>2.4413607030366342</v>
      </c>
      <c r="H3418" s="7">
        <f t="shared" si="757"/>
        <v>1.5677827679262015</v>
      </c>
      <c r="I3418">
        <v>2.0699999999999998</v>
      </c>
      <c r="J3418">
        <v>1.77</v>
      </c>
      <c r="K3418" s="7">
        <f t="shared" si="758"/>
        <v>2.1694915254237288</v>
      </c>
      <c r="L3418" s="7">
        <f t="shared" si="759"/>
        <v>1.855072463768116</v>
      </c>
      <c r="M3418" s="24">
        <f t="shared" si="747"/>
        <v>0.4609375</v>
      </c>
      <c r="N3418" s="24">
        <f t="shared" si="747"/>
        <v>0.5390625</v>
      </c>
      <c r="O3418" s="23">
        <f t="shared" si="748"/>
        <v>0.84788781822582571</v>
      </c>
      <c r="P3418" s="23">
        <f t="shared" si="748"/>
        <v>1.1289829408836296</v>
      </c>
      <c r="Q3418" t="s">
        <v>230</v>
      </c>
      <c r="R3418" t="s">
        <v>402</v>
      </c>
      <c r="S3418" t="s">
        <v>135</v>
      </c>
      <c r="T3418" s="75" t="s">
        <v>151</v>
      </c>
      <c r="U3418" s="75" t="s">
        <v>166</v>
      </c>
      <c r="V3418" s="119" t="s">
        <v>653</v>
      </c>
      <c r="W3418" s="138" t="s">
        <v>151</v>
      </c>
      <c r="X3418">
        <v>2</v>
      </c>
      <c r="Y3418" s="23" t="str">
        <f t="shared" si="760"/>
        <v>N</v>
      </c>
      <c r="Z3418" s="23">
        <v>100</v>
      </c>
      <c r="AA3418" s="23">
        <f t="shared" si="749"/>
        <v>177</v>
      </c>
      <c r="AB3418" s="23">
        <f t="shared" si="750"/>
        <v>77</v>
      </c>
      <c r="AC3418" s="23">
        <f t="shared" si="751"/>
        <v>0</v>
      </c>
      <c r="AD3418" s="23">
        <f t="shared" si="752"/>
        <v>-100</v>
      </c>
      <c r="AE3418" s="23">
        <f t="shared" si="753"/>
        <v>177</v>
      </c>
      <c r="AF3418" s="23">
        <f t="shared" si="754"/>
        <v>77</v>
      </c>
    </row>
    <row r="3419" spans="1:32" x14ac:dyDescent="0.25">
      <c r="A3419" s="6">
        <v>0.50260827383743711</v>
      </c>
      <c r="B3419" s="6">
        <v>0.49560146108696773</v>
      </c>
      <c r="C3419" s="21">
        <f t="shared" si="746"/>
        <v>1.9896210469536333</v>
      </c>
      <c r="D3419" s="22">
        <f t="shared" si="746"/>
        <v>2.0177503064796674</v>
      </c>
      <c r="E3419" s="132">
        <v>4.6464095925875526E-2</v>
      </c>
      <c r="F3419" s="7">
        <f t="shared" si="755"/>
        <v>1.0464640959258755</v>
      </c>
      <c r="G3419" s="7">
        <f t="shared" si="756"/>
        <v>1.9012797999469679</v>
      </c>
      <c r="H3419" s="7">
        <f t="shared" si="757"/>
        <v>1.928160091048734</v>
      </c>
      <c r="I3419">
        <v>1.79</v>
      </c>
      <c r="J3419">
        <v>2.0499999999999998</v>
      </c>
      <c r="K3419" s="7">
        <f t="shared" si="758"/>
        <v>1.8731707317073172</v>
      </c>
      <c r="L3419" s="7">
        <f t="shared" si="759"/>
        <v>2.1452513966480447</v>
      </c>
      <c r="M3419" s="24">
        <f t="shared" si="747"/>
        <v>0.53385416666666663</v>
      </c>
      <c r="N3419" s="24">
        <f t="shared" si="747"/>
        <v>0.46614583333333331</v>
      </c>
      <c r="O3419" s="23">
        <f t="shared" si="748"/>
        <v>0.94147110806622369</v>
      </c>
      <c r="P3419" s="23">
        <f t="shared" si="748"/>
        <v>1.0631897265776291</v>
      </c>
      <c r="Q3419" t="s">
        <v>206</v>
      </c>
      <c r="R3419" t="s">
        <v>229</v>
      </c>
      <c r="S3419" t="s">
        <v>135</v>
      </c>
      <c r="T3419" s="75" t="s">
        <v>162</v>
      </c>
      <c r="U3419" s="75" t="s">
        <v>160</v>
      </c>
      <c r="V3419" s="119" t="s">
        <v>653</v>
      </c>
      <c r="W3419" s="138" t="s">
        <v>150</v>
      </c>
      <c r="X3419">
        <v>4</v>
      </c>
      <c r="Y3419" s="23" t="str">
        <f t="shared" si="760"/>
        <v>Y</v>
      </c>
      <c r="Z3419" s="23">
        <v>100</v>
      </c>
      <c r="AA3419" s="23">
        <f t="shared" si="749"/>
        <v>0</v>
      </c>
      <c r="AB3419" s="23">
        <f t="shared" si="750"/>
        <v>-100</v>
      </c>
      <c r="AC3419" s="23">
        <f t="shared" si="751"/>
        <v>179</v>
      </c>
      <c r="AD3419" s="23">
        <f t="shared" si="752"/>
        <v>79</v>
      </c>
      <c r="AE3419" s="23">
        <f t="shared" si="753"/>
        <v>0</v>
      </c>
      <c r="AF3419" s="23">
        <f t="shared" si="754"/>
        <v>-100</v>
      </c>
    </row>
    <row r="3420" spans="1:32" x14ac:dyDescent="0.25">
      <c r="A3420" s="6">
        <v>0.5377637648766076</v>
      </c>
      <c r="B3420" s="6">
        <v>0.45918405211735314</v>
      </c>
      <c r="C3420" s="21">
        <f t="shared" si="746"/>
        <v>1.8595525866817275</v>
      </c>
      <c r="D3420" s="22">
        <f t="shared" si="746"/>
        <v>2.177775981959476</v>
      </c>
      <c r="E3420" s="132">
        <v>4.2682266276676373E-2</v>
      </c>
      <c r="F3420" s="7">
        <f t="shared" si="755"/>
        <v>1.0426822662766764</v>
      </c>
      <c r="G3420" s="7">
        <f t="shared" si="756"/>
        <v>1.7834316807957431</v>
      </c>
      <c r="H3420" s="7">
        <f t="shared" si="757"/>
        <v>2.08862858072394</v>
      </c>
      <c r="I3420">
        <v>2.04</v>
      </c>
      <c r="J3420">
        <v>1.81</v>
      </c>
      <c r="K3420" s="7">
        <f t="shared" si="758"/>
        <v>2.1270718232044197</v>
      </c>
      <c r="L3420" s="7">
        <f t="shared" si="759"/>
        <v>1.8872549019607843</v>
      </c>
      <c r="M3420" s="24">
        <f t="shared" si="747"/>
        <v>0.47012987012987018</v>
      </c>
      <c r="N3420" s="24">
        <f t="shared" si="747"/>
        <v>0.52987012987012994</v>
      </c>
      <c r="O3420" s="23">
        <f t="shared" si="748"/>
        <v>1.1438621518093588</v>
      </c>
      <c r="P3420" s="23">
        <f t="shared" si="748"/>
        <v>0.86659735326069109</v>
      </c>
      <c r="Q3420" t="s">
        <v>248</v>
      </c>
      <c r="R3420" t="s">
        <v>334</v>
      </c>
      <c r="S3420" t="s">
        <v>136</v>
      </c>
      <c r="T3420" s="75" t="s">
        <v>155</v>
      </c>
      <c r="U3420" s="75" t="s">
        <v>161</v>
      </c>
      <c r="V3420" s="119" t="s">
        <v>653</v>
      </c>
      <c r="W3420" s="138" t="s">
        <v>170</v>
      </c>
      <c r="X3420">
        <v>2</v>
      </c>
      <c r="Y3420" s="23" t="str">
        <f t="shared" si="760"/>
        <v>N</v>
      </c>
      <c r="Z3420" s="23">
        <v>100</v>
      </c>
      <c r="AA3420" s="23">
        <f t="shared" si="749"/>
        <v>0</v>
      </c>
      <c r="AB3420" s="23">
        <f t="shared" si="750"/>
        <v>-100</v>
      </c>
      <c r="AC3420" s="23">
        <f t="shared" si="751"/>
        <v>0</v>
      </c>
      <c r="AD3420" s="23">
        <f t="shared" si="752"/>
        <v>-100</v>
      </c>
      <c r="AE3420" s="23">
        <f t="shared" si="753"/>
        <v>0</v>
      </c>
      <c r="AF3420" s="23">
        <f t="shared" si="754"/>
        <v>-100</v>
      </c>
    </row>
    <row r="3421" spans="1:32" x14ac:dyDescent="0.25">
      <c r="A3421" s="6">
        <v>0.48840173322763014</v>
      </c>
      <c r="B3421" s="6">
        <v>0.51013647456225231</v>
      </c>
      <c r="C3421" s="21">
        <f t="shared" si="746"/>
        <v>2.0474947813789361</v>
      </c>
      <c r="D3421" s="22">
        <f t="shared" si="746"/>
        <v>1.9602597537415829</v>
      </c>
      <c r="E3421" s="132">
        <v>4.2682266276676373E-2</v>
      </c>
      <c r="F3421" s="7">
        <f t="shared" si="755"/>
        <v>1.0426822662766764</v>
      </c>
      <c r="G3421" s="7">
        <f t="shared" si="756"/>
        <v>1.9636804495489828</v>
      </c>
      <c r="H3421" s="7">
        <f t="shared" si="757"/>
        <v>1.8800163934325769</v>
      </c>
      <c r="I3421">
        <v>2.04</v>
      </c>
      <c r="J3421">
        <v>1.81</v>
      </c>
      <c r="K3421" s="7">
        <f t="shared" si="758"/>
        <v>2.1270718232044197</v>
      </c>
      <c r="L3421" s="7">
        <f t="shared" si="759"/>
        <v>1.8872549019607843</v>
      </c>
      <c r="M3421" s="24">
        <f t="shared" si="747"/>
        <v>0.47012987012987018</v>
      </c>
      <c r="N3421" s="24">
        <f t="shared" si="747"/>
        <v>0.52987012987012994</v>
      </c>
      <c r="O3421" s="23">
        <f t="shared" si="748"/>
        <v>1.0388655651526939</v>
      </c>
      <c r="P3421" s="23">
        <f t="shared" si="748"/>
        <v>0.96275756228660359</v>
      </c>
      <c r="Q3421" t="s">
        <v>403</v>
      </c>
      <c r="R3421" t="s">
        <v>406</v>
      </c>
      <c r="S3421" t="s">
        <v>136</v>
      </c>
      <c r="T3421" s="75" t="s">
        <v>162</v>
      </c>
      <c r="U3421" s="75" t="s">
        <v>160</v>
      </c>
      <c r="V3421" s="119" t="s">
        <v>653</v>
      </c>
      <c r="W3421" s="138" t="s">
        <v>150</v>
      </c>
      <c r="X3421">
        <v>4</v>
      </c>
      <c r="Y3421" s="23" t="str">
        <f t="shared" si="760"/>
        <v>Y</v>
      </c>
      <c r="Z3421" s="23">
        <v>100</v>
      </c>
      <c r="AA3421" s="23">
        <f t="shared" si="749"/>
        <v>204</v>
      </c>
      <c r="AB3421" s="23">
        <f t="shared" si="750"/>
        <v>104</v>
      </c>
      <c r="AC3421" s="23">
        <f t="shared" si="751"/>
        <v>0</v>
      </c>
      <c r="AD3421" s="23">
        <f t="shared" si="752"/>
        <v>-100</v>
      </c>
      <c r="AE3421" s="23">
        <f t="shared" si="753"/>
        <v>0</v>
      </c>
      <c r="AF3421" s="23">
        <f t="shared" si="754"/>
        <v>-100</v>
      </c>
    </row>
    <row r="3422" spans="1:32" x14ac:dyDescent="0.25">
      <c r="A3422" s="6">
        <v>0.57107380852866452</v>
      </c>
      <c r="B3422" s="6">
        <v>0.42687534579893033</v>
      </c>
      <c r="C3422" s="21">
        <f t="shared" si="746"/>
        <v>1.7510871363133194</v>
      </c>
      <c r="D3422" s="22">
        <f t="shared" si="746"/>
        <v>2.3426042516660748</v>
      </c>
      <c r="E3422" s="132">
        <v>4.2684913652655698E-2</v>
      </c>
      <c r="F3422" s="7">
        <f t="shared" si="755"/>
        <v>1.0426849136526557</v>
      </c>
      <c r="G3422" s="7">
        <f t="shared" si="756"/>
        <v>1.6794020066704927</v>
      </c>
      <c r="H3422" s="7">
        <f t="shared" si="757"/>
        <v>2.2467038901134946</v>
      </c>
      <c r="I3422">
        <v>1.98</v>
      </c>
      <c r="J3422">
        <v>1.86</v>
      </c>
      <c r="K3422" s="7">
        <f t="shared" si="758"/>
        <v>2.0645161290322585</v>
      </c>
      <c r="L3422" s="7">
        <f t="shared" si="759"/>
        <v>1.9393939393939397</v>
      </c>
      <c r="M3422" s="24">
        <f t="shared" si="747"/>
        <v>0.48437499999999989</v>
      </c>
      <c r="N3422" s="24">
        <f t="shared" si="747"/>
        <v>0.51562499999999989</v>
      </c>
      <c r="O3422" s="23">
        <f t="shared" si="748"/>
        <v>1.1789910885753074</v>
      </c>
      <c r="P3422" s="23">
        <f t="shared" si="748"/>
        <v>0.82787945851913769</v>
      </c>
      <c r="Q3422" t="s">
        <v>227</v>
      </c>
      <c r="R3422" t="s">
        <v>400</v>
      </c>
      <c r="S3422" t="s">
        <v>136</v>
      </c>
      <c r="T3422" s="75" t="s">
        <v>155</v>
      </c>
      <c r="U3422" s="75" t="s">
        <v>161</v>
      </c>
      <c r="V3422" s="119" t="s">
        <v>653</v>
      </c>
      <c r="W3422" s="138" t="s">
        <v>447</v>
      </c>
      <c r="X3422">
        <v>6</v>
      </c>
      <c r="Y3422" s="23" t="str">
        <f t="shared" si="760"/>
        <v>Y</v>
      </c>
      <c r="Z3422" s="23">
        <v>100</v>
      </c>
      <c r="AA3422" s="23">
        <f t="shared" si="749"/>
        <v>198</v>
      </c>
      <c r="AB3422" s="23">
        <f t="shared" si="750"/>
        <v>98</v>
      </c>
      <c r="AC3422" s="23">
        <f t="shared" si="751"/>
        <v>198</v>
      </c>
      <c r="AD3422" s="23">
        <f t="shared" si="752"/>
        <v>98</v>
      </c>
      <c r="AE3422" s="23">
        <f t="shared" si="753"/>
        <v>0</v>
      </c>
      <c r="AF3422" s="23">
        <f t="shared" si="754"/>
        <v>-100</v>
      </c>
    </row>
    <row r="3423" spans="1:32" x14ac:dyDescent="0.25">
      <c r="A3423" s="6">
        <v>0.17803960993810888</v>
      </c>
      <c r="B3423" s="6">
        <v>0.82187346465007372</v>
      </c>
      <c r="C3423" s="21">
        <f t="shared" si="746"/>
        <v>5.6167276503673849</v>
      </c>
      <c r="D3423" s="22">
        <f t="shared" si="746"/>
        <v>1.2167323110081996</v>
      </c>
      <c r="E3423" s="132">
        <v>4.658924042183954E-2</v>
      </c>
      <c r="F3423" s="7">
        <f t="shared" si="755"/>
        <v>1.0465892404218395</v>
      </c>
      <c r="G3423" s="7">
        <f t="shared" si="756"/>
        <v>5.3666972996048568</v>
      </c>
      <c r="H3423" s="7">
        <f t="shared" si="757"/>
        <v>1.1625690997145948</v>
      </c>
      <c r="I3423">
        <v>2.27</v>
      </c>
      <c r="J3423">
        <v>1.65</v>
      </c>
      <c r="K3423" s="7">
        <f t="shared" si="758"/>
        <v>2.375757575757576</v>
      </c>
      <c r="L3423" s="7">
        <f t="shared" si="759"/>
        <v>1.7268722466960351</v>
      </c>
      <c r="M3423" s="24">
        <f t="shared" si="747"/>
        <v>0.42091836734693872</v>
      </c>
      <c r="N3423" s="24">
        <f t="shared" si="747"/>
        <v>0.57908163265306123</v>
      </c>
      <c r="O3423" s="23">
        <f t="shared" si="748"/>
        <v>0.422978952095386</v>
      </c>
      <c r="P3423" s="23">
        <f t="shared" si="748"/>
        <v>1.4192704764001272</v>
      </c>
      <c r="Q3423" t="s">
        <v>233</v>
      </c>
      <c r="R3423" t="s">
        <v>251</v>
      </c>
      <c r="S3423" t="s">
        <v>136</v>
      </c>
      <c r="T3423" s="75" t="s">
        <v>154</v>
      </c>
      <c r="U3423" s="75" t="s">
        <v>160</v>
      </c>
      <c r="V3423" s="119" t="s">
        <v>653</v>
      </c>
      <c r="W3423" s="138" t="s">
        <v>152</v>
      </c>
      <c r="X3423">
        <v>1</v>
      </c>
      <c r="Y3423" s="23" t="str">
        <f t="shared" si="760"/>
        <v>N</v>
      </c>
      <c r="Z3423" s="23">
        <v>100</v>
      </c>
      <c r="AA3423" s="23">
        <f t="shared" si="749"/>
        <v>165</v>
      </c>
      <c r="AB3423" s="23">
        <f t="shared" si="750"/>
        <v>65</v>
      </c>
      <c r="AC3423" s="23">
        <f t="shared" si="751"/>
        <v>0</v>
      </c>
      <c r="AD3423" s="23">
        <f t="shared" si="752"/>
        <v>-100</v>
      </c>
      <c r="AE3423" s="23">
        <f t="shared" si="753"/>
        <v>165</v>
      </c>
      <c r="AF3423" s="23">
        <f t="shared" si="754"/>
        <v>65</v>
      </c>
    </row>
    <row r="3424" spans="1:32" x14ac:dyDescent="0.25">
      <c r="A3424" s="6">
        <v>0.43547275490171616</v>
      </c>
      <c r="B3424" s="6">
        <v>0.56395918920087262</v>
      </c>
      <c r="C3424" s="21">
        <f t="shared" si="746"/>
        <v>2.2963549125494533</v>
      </c>
      <c r="D3424" s="22">
        <f t="shared" si="746"/>
        <v>1.7731779517893751</v>
      </c>
      <c r="E3424" s="132">
        <v>4.4196211753278369E-2</v>
      </c>
      <c r="F3424" s="7">
        <f t="shared" si="755"/>
        <v>1.0441962117532784</v>
      </c>
      <c r="G3424" s="7">
        <f t="shared" si="756"/>
        <v>2.199160355785732</v>
      </c>
      <c r="H3424" s="7">
        <f t="shared" si="757"/>
        <v>1.6981271640624758</v>
      </c>
      <c r="I3424">
        <v>2.13</v>
      </c>
      <c r="J3424">
        <v>1.74</v>
      </c>
      <c r="K3424" s="7">
        <f t="shared" si="758"/>
        <v>2.2241379310344827</v>
      </c>
      <c r="L3424" s="7">
        <f t="shared" si="759"/>
        <v>1.8169014084507042</v>
      </c>
      <c r="M3424" s="24">
        <f t="shared" si="747"/>
        <v>0.44961240310077522</v>
      </c>
      <c r="N3424" s="24">
        <f t="shared" si="747"/>
        <v>0.55038759689922478</v>
      </c>
      <c r="O3424" s="23">
        <f t="shared" si="748"/>
        <v>0.96855147210898951</v>
      </c>
      <c r="P3424" s="23">
        <f t="shared" si="748"/>
        <v>1.0246582451677828</v>
      </c>
      <c r="Q3424" t="s">
        <v>246</v>
      </c>
      <c r="R3424" t="s">
        <v>331</v>
      </c>
      <c r="S3424" t="s">
        <v>136</v>
      </c>
      <c r="T3424" s="75" t="s">
        <v>151</v>
      </c>
      <c r="U3424" s="75" t="s">
        <v>166</v>
      </c>
      <c r="V3424" s="119" t="s">
        <v>653</v>
      </c>
      <c r="W3424" s="138" t="s">
        <v>155</v>
      </c>
      <c r="X3424">
        <v>3</v>
      </c>
      <c r="Y3424" s="23" t="str">
        <f t="shared" si="760"/>
        <v>Y</v>
      </c>
      <c r="Z3424" s="23">
        <v>100</v>
      </c>
      <c r="AA3424" s="23">
        <f t="shared" si="749"/>
        <v>0</v>
      </c>
      <c r="AB3424" s="23">
        <f t="shared" si="750"/>
        <v>-100</v>
      </c>
      <c r="AC3424" s="23">
        <f t="shared" si="751"/>
        <v>0</v>
      </c>
      <c r="AD3424" s="23">
        <f t="shared" si="752"/>
        <v>-100</v>
      </c>
      <c r="AE3424" s="23">
        <f t="shared" si="753"/>
        <v>0</v>
      </c>
      <c r="AF3424" s="23">
        <f t="shared" si="754"/>
        <v>-100</v>
      </c>
    </row>
    <row r="3425" spans="1:32" x14ac:dyDescent="0.25">
      <c r="A3425" s="6">
        <v>0.58794859140986544</v>
      </c>
      <c r="B3425" s="6">
        <v>0.39898336663882222</v>
      </c>
      <c r="C3425" s="21">
        <f t="shared" si="746"/>
        <v>1.7008289748633636</v>
      </c>
      <c r="D3425" s="22">
        <f t="shared" si="746"/>
        <v>2.5063701487717536</v>
      </c>
      <c r="E3425" s="132">
        <v>4.445050449959087E-2</v>
      </c>
      <c r="F3425" s="7">
        <f t="shared" si="755"/>
        <v>1.0444505044995909</v>
      </c>
      <c r="G3425" s="7">
        <f t="shared" si="756"/>
        <v>1.6284438252804059</v>
      </c>
      <c r="H3425" s="7">
        <f t="shared" si="757"/>
        <v>2.3997021763827733</v>
      </c>
      <c r="I3425">
        <v>1.9</v>
      </c>
      <c r="J3425">
        <v>1.93</v>
      </c>
      <c r="K3425" s="7">
        <f t="shared" si="758"/>
        <v>1.9844559585492225</v>
      </c>
      <c r="L3425" s="7">
        <f t="shared" si="759"/>
        <v>2.0157894736842104</v>
      </c>
      <c r="M3425" s="24">
        <f t="shared" si="747"/>
        <v>0.50391644908616195</v>
      </c>
      <c r="N3425" s="24">
        <f t="shared" si="747"/>
        <v>0.49608355091383816</v>
      </c>
      <c r="O3425" s="23">
        <f t="shared" si="748"/>
        <v>1.1667580855439297</v>
      </c>
      <c r="P3425" s="23">
        <f t="shared" si="748"/>
        <v>0.80426647064562573</v>
      </c>
      <c r="Q3425" t="s">
        <v>127</v>
      </c>
      <c r="R3425" t="s">
        <v>235</v>
      </c>
      <c r="S3425" t="s">
        <v>136</v>
      </c>
      <c r="T3425" s="75" t="s">
        <v>162</v>
      </c>
      <c r="U3425" s="75" t="s">
        <v>160</v>
      </c>
      <c r="V3425" s="119" t="s">
        <v>653</v>
      </c>
      <c r="W3425" s="138" t="s">
        <v>149</v>
      </c>
      <c r="X3425">
        <v>0</v>
      </c>
      <c r="Y3425" s="23" t="str">
        <f t="shared" si="760"/>
        <v>N</v>
      </c>
      <c r="Z3425" s="23">
        <v>100</v>
      </c>
      <c r="AA3425" s="23">
        <f t="shared" si="749"/>
        <v>0</v>
      </c>
      <c r="AB3425" s="23">
        <f t="shared" si="750"/>
        <v>-100</v>
      </c>
      <c r="AC3425" s="23">
        <f t="shared" si="751"/>
        <v>0</v>
      </c>
      <c r="AD3425" s="23">
        <f t="shared" si="752"/>
        <v>-100</v>
      </c>
      <c r="AE3425" s="23">
        <f t="shared" si="753"/>
        <v>0</v>
      </c>
      <c r="AF3425" s="23">
        <f t="shared" si="754"/>
        <v>-100</v>
      </c>
    </row>
    <row r="3426" spans="1:32" x14ac:dyDescent="0.25">
      <c r="A3426" s="6">
        <v>0.51933567365914779</v>
      </c>
      <c r="B3426" s="6">
        <v>0.46797021013644063</v>
      </c>
      <c r="C3426" s="21">
        <f t="shared" si="746"/>
        <v>1.9255368939980109</v>
      </c>
      <c r="D3426" s="22">
        <f t="shared" si="746"/>
        <v>2.1368881572791603</v>
      </c>
      <c r="E3426" s="132">
        <v>4.2373571486739481E-2</v>
      </c>
      <c r="F3426" s="7">
        <f t="shared" si="755"/>
        <v>1.0423735714867395</v>
      </c>
      <c r="G3426" s="7">
        <f t="shared" si="756"/>
        <v>1.8472618134893941</v>
      </c>
      <c r="H3426" s="7">
        <f t="shared" si="757"/>
        <v>2.0500214277605986</v>
      </c>
      <c r="I3426">
        <v>1.97</v>
      </c>
      <c r="J3426">
        <v>1.87</v>
      </c>
      <c r="K3426" s="7">
        <f t="shared" si="758"/>
        <v>2.0534759358288768</v>
      </c>
      <c r="L3426" s="7">
        <f t="shared" si="759"/>
        <v>1.9492385786802029</v>
      </c>
      <c r="M3426" s="24">
        <f t="shared" si="747"/>
        <v>0.48697916666666674</v>
      </c>
      <c r="N3426" s="24">
        <f t="shared" si="747"/>
        <v>0.51302083333333337</v>
      </c>
      <c r="O3426" s="23">
        <f t="shared" si="748"/>
        <v>1.0664433084765386</v>
      </c>
      <c r="P3426" s="23">
        <f t="shared" si="748"/>
        <v>0.91218558727103149</v>
      </c>
      <c r="Q3426" t="s">
        <v>232</v>
      </c>
      <c r="R3426" t="s">
        <v>243</v>
      </c>
      <c r="S3426" t="s">
        <v>136</v>
      </c>
      <c r="T3426" s="75" t="s">
        <v>170</v>
      </c>
      <c r="U3426" s="75" t="s">
        <v>160</v>
      </c>
      <c r="V3426" s="119" t="s">
        <v>653</v>
      </c>
      <c r="W3426" s="138" t="s">
        <v>155</v>
      </c>
      <c r="X3426">
        <v>3</v>
      </c>
      <c r="Y3426" s="23" t="str">
        <f t="shared" si="760"/>
        <v>Y</v>
      </c>
      <c r="Z3426" s="23">
        <v>100</v>
      </c>
      <c r="AA3426" s="23">
        <f t="shared" si="749"/>
        <v>197</v>
      </c>
      <c r="AB3426" s="23">
        <f t="shared" si="750"/>
        <v>97</v>
      </c>
      <c r="AC3426" s="23">
        <f t="shared" si="751"/>
        <v>197</v>
      </c>
      <c r="AD3426" s="23">
        <f t="shared" si="752"/>
        <v>97</v>
      </c>
      <c r="AE3426" s="23">
        <f t="shared" si="753"/>
        <v>0</v>
      </c>
      <c r="AF3426" s="23">
        <f t="shared" si="754"/>
        <v>-100</v>
      </c>
    </row>
    <row r="3427" spans="1:32" x14ac:dyDescent="0.25">
      <c r="A3427" s="6">
        <v>0.42862942321296249</v>
      </c>
      <c r="B3427" s="6">
        <v>0.57039926511753725</v>
      </c>
      <c r="C3427" s="21">
        <f t="shared" si="746"/>
        <v>2.3330176274510084</v>
      </c>
      <c r="D3427" s="22">
        <f t="shared" si="746"/>
        <v>1.7531579389288636</v>
      </c>
      <c r="E3427" s="132">
        <v>4.9064787205204574E-2</v>
      </c>
      <c r="F3427" s="7">
        <f t="shared" si="755"/>
        <v>1.0490647872052046</v>
      </c>
      <c r="G3427" s="7">
        <f t="shared" si="756"/>
        <v>2.2239023327304315</v>
      </c>
      <c r="H3427" s="7">
        <f t="shared" si="757"/>
        <v>1.6711626968239222</v>
      </c>
      <c r="I3427">
        <v>2.17</v>
      </c>
      <c r="J3427">
        <v>1.7</v>
      </c>
      <c r="K3427" s="7">
        <f t="shared" si="758"/>
        <v>2.276470588235294</v>
      </c>
      <c r="L3427" s="7">
        <f t="shared" si="759"/>
        <v>1.7834101382488476</v>
      </c>
      <c r="M3427" s="24">
        <f t="shared" si="747"/>
        <v>0.43927648578811374</v>
      </c>
      <c r="N3427" s="24">
        <f t="shared" si="747"/>
        <v>0.56072351421188638</v>
      </c>
      <c r="O3427" s="23">
        <f t="shared" si="748"/>
        <v>0.97576227519656755</v>
      </c>
      <c r="P3427" s="23">
        <f t="shared" si="748"/>
        <v>1.0172558322603082</v>
      </c>
      <c r="Q3427" t="s">
        <v>236</v>
      </c>
      <c r="R3427" t="s">
        <v>249</v>
      </c>
      <c r="S3427" t="s">
        <v>136</v>
      </c>
      <c r="T3427" s="75" t="s">
        <v>162</v>
      </c>
      <c r="U3427" s="75" t="s">
        <v>160</v>
      </c>
      <c r="V3427" s="119" t="s">
        <v>653</v>
      </c>
      <c r="W3427" s="138" t="s">
        <v>162</v>
      </c>
      <c r="X3427">
        <v>3</v>
      </c>
      <c r="Y3427" s="23" t="str">
        <f t="shared" si="760"/>
        <v>Y</v>
      </c>
      <c r="Z3427" s="23">
        <v>100</v>
      </c>
      <c r="AA3427" s="23">
        <f t="shared" si="749"/>
        <v>0</v>
      </c>
      <c r="AB3427" s="23">
        <f t="shared" si="750"/>
        <v>-100</v>
      </c>
      <c r="AC3427" s="23">
        <f t="shared" si="751"/>
        <v>0</v>
      </c>
      <c r="AD3427" s="23">
        <f t="shared" si="752"/>
        <v>-100</v>
      </c>
      <c r="AE3427" s="23">
        <f t="shared" si="753"/>
        <v>0</v>
      </c>
      <c r="AF3427" s="23">
        <f t="shared" si="754"/>
        <v>-100</v>
      </c>
    </row>
    <row r="3428" spans="1:32" x14ac:dyDescent="0.25">
      <c r="A3428" s="6">
        <v>0.65172756133438958</v>
      </c>
      <c r="B3428" s="6">
        <v>0.34394198940513121</v>
      </c>
      <c r="C3428" s="21">
        <f t="shared" si="746"/>
        <v>1.5343834745189151</v>
      </c>
      <c r="D3428" s="22">
        <f t="shared" si="746"/>
        <v>2.907467046200324</v>
      </c>
      <c r="E3428" s="132">
        <v>4.5740982181660117E-2</v>
      </c>
      <c r="F3428" s="7">
        <f t="shared" si="755"/>
        <v>1.0457409821816601</v>
      </c>
      <c r="G3428" s="7">
        <f t="shared" si="756"/>
        <v>1.4672691428022955</v>
      </c>
      <c r="H3428" s="7">
        <f t="shared" si="757"/>
        <v>2.780293682413276</v>
      </c>
      <c r="I3428">
        <v>2.08</v>
      </c>
      <c r="J3428">
        <v>1.77</v>
      </c>
      <c r="K3428" s="7">
        <f t="shared" si="758"/>
        <v>2.1751412429378529</v>
      </c>
      <c r="L3428" s="7">
        <f t="shared" si="759"/>
        <v>1.8509615384615383</v>
      </c>
      <c r="M3428" s="24">
        <f t="shared" si="747"/>
        <v>0.45974025974025978</v>
      </c>
      <c r="N3428" s="24">
        <f t="shared" si="747"/>
        <v>0.54025974025974033</v>
      </c>
      <c r="O3428" s="23">
        <f t="shared" si="748"/>
        <v>1.4175994978177402</v>
      </c>
      <c r="P3428" s="23">
        <f t="shared" si="748"/>
        <v>0.63662339385084388</v>
      </c>
      <c r="Q3428" t="s">
        <v>244</v>
      </c>
      <c r="R3428" t="s">
        <v>247</v>
      </c>
      <c r="S3428" t="s">
        <v>136</v>
      </c>
      <c r="T3428" s="75" t="s">
        <v>162</v>
      </c>
      <c r="U3428" s="75" t="s">
        <v>160</v>
      </c>
      <c r="V3428" s="119" t="s">
        <v>653</v>
      </c>
      <c r="W3428" s="138" t="s">
        <v>162</v>
      </c>
      <c r="X3428">
        <v>3</v>
      </c>
      <c r="Y3428" s="23" t="str">
        <f t="shared" si="760"/>
        <v>Y</v>
      </c>
      <c r="Z3428" s="23">
        <v>100</v>
      </c>
      <c r="AA3428" s="23">
        <f t="shared" si="749"/>
        <v>208</v>
      </c>
      <c r="AB3428" s="23">
        <f t="shared" si="750"/>
        <v>108</v>
      </c>
      <c r="AC3428" s="23">
        <f t="shared" si="751"/>
        <v>208</v>
      </c>
      <c r="AD3428" s="23">
        <f t="shared" si="752"/>
        <v>108</v>
      </c>
      <c r="AE3428" s="23">
        <f t="shared" si="753"/>
        <v>0</v>
      </c>
      <c r="AF3428" s="23">
        <f t="shared" si="754"/>
        <v>-100</v>
      </c>
    </row>
    <row r="3429" spans="1:32" x14ac:dyDescent="0.25">
      <c r="A3429" s="6">
        <v>0.59350980509536089</v>
      </c>
      <c r="B3429" s="6">
        <v>0.38443298336755544</v>
      </c>
      <c r="C3429" s="21">
        <f t="shared" si="746"/>
        <v>1.6848921305340983</v>
      </c>
      <c r="D3429" s="22">
        <f t="shared" si="746"/>
        <v>2.6012336174700765</v>
      </c>
      <c r="E3429" s="132">
        <v>4.8855296308467411E-2</v>
      </c>
      <c r="F3429" s="7">
        <f t="shared" si="755"/>
        <v>1.0488552963084674</v>
      </c>
      <c r="G3429" s="7">
        <f t="shared" si="756"/>
        <v>1.606410470981283</v>
      </c>
      <c r="H3429" s="7">
        <f t="shared" si="757"/>
        <v>2.4800691064108964</v>
      </c>
      <c r="I3429">
        <v>1.79</v>
      </c>
      <c r="J3429">
        <v>2.04</v>
      </c>
      <c r="K3429" s="7">
        <f t="shared" si="758"/>
        <v>1.8774509803921566</v>
      </c>
      <c r="L3429" s="7">
        <f t="shared" si="759"/>
        <v>2.1396648044692737</v>
      </c>
      <c r="M3429" s="24">
        <f t="shared" si="747"/>
        <v>0.53263707571801577</v>
      </c>
      <c r="N3429" s="24">
        <f t="shared" si="747"/>
        <v>0.46736292428198434</v>
      </c>
      <c r="O3429" s="23">
        <f t="shared" si="748"/>
        <v>1.1142855654486432</v>
      </c>
      <c r="P3429" s="23">
        <f t="shared" si="748"/>
        <v>0.8225577241886799</v>
      </c>
      <c r="Q3429" t="s">
        <v>245</v>
      </c>
      <c r="R3429" t="s">
        <v>234</v>
      </c>
      <c r="S3429" t="s">
        <v>136</v>
      </c>
      <c r="T3429" s="75" t="s">
        <v>163</v>
      </c>
      <c r="U3429" s="75" t="s">
        <v>161</v>
      </c>
      <c r="V3429" s="119" t="s">
        <v>653</v>
      </c>
      <c r="W3429" s="138" t="s">
        <v>480</v>
      </c>
      <c r="X3429">
        <v>10</v>
      </c>
      <c r="Y3429" s="23" t="str">
        <f t="shared" si="760"/>
        <v>Y</v>
      </c>
      <c r="Z3429" s="23">
        <v>100</v>
      </c>
      <c r="AA3429" s="23">
        <f t="shared" si="749"/>
        <v>179</v>
      </c>
      <c r="AB3429" s="23">
        <f t="shared" si="750"/>
        <v>79</v>
      </c>
      <c r="AC3429" s="23">
        <f t="shared" si="751"/>
        <v>179</v>
      </c>
      <c r="AD3429" s="23">
        <f t="shared" si="752"/>
        <v>79</v>
      </c>
      <c r="AE3429" s="23">
        <f t="shared" si="753"/>
        <v>0</v>
      </c>
      <c r="AF3429" s="23">
        <f t="shared" si="754"/>
        <v>-100</v>
      </c>
    </row>
    <row r="3430" spans="1:32" x14ac:dyDescent="0.25">
      <c r="A3430" s="6">
        <v>0.32995257958495572</v>
      </c>
      <c r="B3430" s="6">
        <v>0.6692391749445048</v>
      </c>
      <c r="C3430" s="21">
        <f t="shared" si="746"/>
        <v>3.0307385420592579</v>
      </c>
      <c r="D3430" s="22">
        <f t="shared" si="746"/>
        <v>1.4942341055915067</v>
      </c>
      <c r="E3430" s="132">
        <v>4.4846825981682326E-2</v>
      </c>
      <c r="F3430" s="7">
        <f t="shared" si="755"/>
        <v>1.0448468259816823</v>
      </c>
      <c r="G3430" s="7">
        <f t="shared" si="756"/>
        <v>2.9006534419164622</v>
      </c>
      <c r="H3430" s="7">
        <f t="shared" si="757"/>
        <v>1.4300987172809796</v>
      </c>
      <c r="I3430">
        <v>2.36</v>
      </c>
      <c r="J3430">
        <v>1.61</v>
      </c>
      <c r="K3430" s="7">
        <f t="shared" si="758"/>
        <v>2.4658385093167703</v>
      </c>
      <c r="L3430" s="7">
        <f t="shared" si="759"/>
        <v>1.6822033898305087</v>
      </c>
      <c r="M3430" s="24">
        <f t="shared" si="747"/>
        <v>0.40554156171284633</v>
      </c>
      <c r="N3430" s="24">
        <f t="shared" si="747"/>
        <v>0.59445843828715361</v>
      </c>
      <c r="O3430" s="23">
        <f t="shared" si="748"/>
        <v>0.81360977698899029</v>
      </c>
      <c r="P3430" s="23">
        <f t="shared" si="748"/>
        <v>1.1257964086990186</v>
      </c>
      <c r="Q3430" t="s">
        <v>242</v>
      </c>
      <c r="R3430" t="s">
        <v>239</v>
      </c>
      <c r="S3430" t="s">
        <v>136</v>
      </c>
      <c r="T3430" s="75" t="s">
        <v>151</v>
      </c>
      <c r="U3430" s="75" t="s">
        <v>166</v>
      </c>
      <c r="V3430" s="119" t="s">
        <v>653</v>
      </c>
      <c r="W3430" s="138" t="s">
        <v>153</v>
      </c>
      <c r="X3430">
        <v>2</v>
      </c>
      <c r="Y3430" s="23" t="str">
        <f t="shared" si="760"/>
        <v>N</v>
      </c>
      <c r="Z3430" s="23">
        <v>100</v>
      </c>
      <c r="AA3430" s="23">
        <f t="shared" si="749"/>
        <v>161</v>
      </c>
      <c r="AB3430" s="23">
        <f t="shared" si="750"/>
        <v>61</v>
      </c>
      <c r="AC3430" s="23">
        <f t="shared" si="751"/>
        <v>0</v>
      </c>
      <c r="AD3430" s="23">
        <f t="shared" si="752"/>
        <v>-100</v>
      </c>
      <c r="AE3430" s="23">
        <f t="shared" si="753"/>
        <v>161</v>
      </c>
      <c r="AF3430" s="23">
        <f t="shared" si="754"/>
        <v>61</v>
      </c>
    </row>
    <row r="3431" spans="1:32" x14ac:dyDescent="0.25">
      <c r="A3431" s="6">
        <v>0.25185662822865629</v>
      </c>
      <c r="B3431" s="6">
        <v>0.74802351849191406</v>
      </c>
      <c r="C3431" s="21">
        <f t="shared" si="746"/>
        <v>3.9705129344148817</v>
      </c>
      <c r="D3431" s="22">
        <f t="shared" si="746"/>
        <v>1.3368563625059466</v>
      </c>
      <c r="E3431" s="132">
        <v>4.6397365415770331E-2</v>
      </c>
      <c r="F3431" s="7">
        <f t="shared" si="755"/>
        <v>1.0463973654157703</v>
      </c>
      <c r="G3431" s="7">
        <f t="shared" si="756"/>
        <v>3.7944599878051659</v>
      </c>
      <c r="H3431" s="7">
        <f t="shared" si="757"/>
        <v>1.2775800156709749</v>
      </c>
      <c r="I3431">
        <v>2.31</v>
      </c>
      <c r="J3431">
        <v>1.63</v>
      </c>
      <c r="K3431" s="7">
        <f t="shared" si="758"/>
        <v>2.4171779141104297</v>
      </c>
      <c r="L3431" s="7">
        <f t="shared" si="759"/>
        <v>1.7056277056277056</v>
      </c>
      <c r="M3431" s="24">
        <f t="shared" si="747"/>
        <v>0.41370558375634514</v>
      </c>
      <c r="N3431" s="24">
        <f t="shared" si="747"/>
        <v>0.58629441624365486</v>
      </c>
      <c r="O3431" s="23">
        <f t="shared" si="748"/>
        <v>0.60878227927662931</v>
      </c>
      <c r="P3431" s="23">
        <f t="shared" si="748"/>
        <v>1.275849637600927</v>
      </c>
      <c r="Q3431" t="s">
        <v>250</v>
      </c>
      <c r="R3431" t="s">
        <v>238</v>
      </c>
      <c r="S3431" t="s">
        <v>136</v>
      </c>
      <c r="T3431" s="75" t="s">
        <v>151</v>
      </c>
      <c r="U3431" s="75" t="s">
        <v>166</v>
      </c>
      <c r="V3431" s="119" t="s">
        <v>653</v>
      </c>
      <c r="W3431" s="138" t="s">
        <v>176</v>
      </c>
      <c r="X3431">
        <v>3</v>
      </c>
      <c r="Y3431" s="23" t="str">
        <f t="shared" si="760"/>
        <v>Y</v>
      </c>
      <c r="Z3431" s="23">
        <v>100</v>
      </c>
      <c r="AA3431" s="23">
        <f t="shared" si="749"/>
        <v>0</v>
      </c>
      <c r="AB3431" s="23">
        <f t="shared" si="750"/>
        <v>-100</v>
      </c>
      <c r="AC3431" s="23">
        <f t="shared" si="751"/>
        <v>0</v>
      </c>
      <c r="AD3431" s="23">
        <f t="shared" si="752"/>
        <v>-100</v>
      </c>
      <c r="AE3431" s="23">
        <f t="shared" si="753"/>
        <v>0</v>
      </c>
      <c r="AF3431" s="23">
        <f t="shared" si="754"/>
        <v>-100</v>
      </c>
    </row>
    <row r="3432" spans="1:32" x14ac:dyDescent="0.25">
      <c r="A3432" s="6">
        <v>0.62075874633306771</v>
      </c>
      <c r="B3432" s="6">
        <v>0.3756268048139027</v>
      </c>
      <c r="C3432" s="21">
        <f t="shared" ref="C3432:D3495" si="761">(100%/A3432)</f>
        <v>1.6109317925960411</v>
      </c>
      <c r="D3432" s="22">
        <f t="shared" si="761"/>
        <v>2.6622168258078158</v>
      </c>
      <c r="E3432" s="132">
        <v>5.5423399775790916E-2</v>
      </c>
      <c r="F3432" s="7">
        <f t="shared" si="755"/>
        <v>1.0554233997757909</v>
      </c>
      <c r="G3432" s="7">
        <f t="shared" si="756"/>
        <v>1.5263370064926169</v>
      </c>
      <c r="H3432" s="7">
        <f t="shared" si="757"/>
        <v>2.5224159577789962</v>
      </c>
      <c r="I3432">
        <v>1.67</v>
      </c>
      <c r="J3432">
        <v>2.19</v>
      </c>
      <c r="K3432" s="7">
        <f t="shared" si="758"/>
        <v>1.7625570776255708</v>
      </c>
      <c r="L3432" s="7">
        <f t="shared" si="759"/>
        <v>2.3113772455089823</v>
      </c>
      <c r="M3432" s="24">
        <f t="shared" ref="M3432:N3495" si="762">(1/K3432)</f>
        <v>0.56735751295336789</v>
      </c>
      <c r="N3432" s="24">
        <f t="shared" si="762"/>
        <v>0.43264248704663211</v>
      </c>
      <c r="O3432" s="23">
        <f t="shared" ref="O3432:P3495" si="763">(I3432/G3432)</f>
        <v>1.0941227218473248</v>
      </c>
      <c r="P3432" s="23">
        <f t="shared" si="763"/>
        <v>0.86821524945009831</v>
      </c>
      <c r="Q3432" t="s">
        <v>254</v>
      </c>
      <c r="R3432" t="s">
        <v>404</v>
      </c>
      <c r="S3432" t="s">
        <v>137</v>
      </c>
      <c r="T3432" s="75" t="s">
        <v>162</v>
      </c>
      <c r="U3432" s="75" t="s">
        <v>160</v>
      </c>
      <c r="V3432" s="119" t="s">
        <v>653</v>
      </c>
      <c r="W3432" s="138" t="s">
        <v>152</v>
      </c>
      <c r="X3432">
        <v>1</v>
      </c>
      <c r="Y3432" s="23" t="str">
        <f t="shared" si="760"/>
        <v>N</v>
      </c>
      <c r="Z3432" s="23">
        <v>100</v>
      </c>
      <c r="AA3432" s="23">
        <f t="shared" si="749"/>
        <v>0</v>
      </c>
      <c r="AB3432" s="23">
        <f t="shared" si="750"/>
        <v>-100</v>
      </c>
      <c r="AC3432" s="23">
        <f t="shared" si="751"/>
        <v>0</v>
      </c>
      <c r="AD3432" s="23">
        <f t="shared" si="752"/>
        <v>-100</v>
      </c>
      <c r="AE3432" s="23">
        <f t="shared" si="753"/>
        <v>0</v>
      </c>
      <c r="AF3432" s="23">
        <f t="shared" si="754"/>
        <v>-100</v>
      </c>
    </row>
    <row r="3433" spans="1:32" x14ac:dyDescent="0.25">
      <c r="A3433" s="6">
        <v>0.59882354740958932</v>
      </c>
      <c r="B3433" s="6">
        <v>0.39666479618385203</v>
      </c>
      <c r="C3433" s="21">
        <f t="shared" si="761"/>
        <v>1.6699410107131443</v>
      </c>
      <c r="D3433" s="22">
        <f t="shared" si="761"/>
        <v>2.5210202912398239</v>
      </c>
      <c r="E3433" s="132">
        <v>5.0744622173193532E-2</v>
      </c>
      <c r="F3433" s="7">
        <f t="shared" si="755"/>
        <v>1.0507446221731935</v>
      </c>
      <c r="G3433" s="7">
        <f t="shared" si="756"/>
        <v>1.5892929409044256</v>
      </c>
      <c r="H3433" s="7">
        <f t="shared" si="757"/>
        <v>2.3992702299306043</v>
      </c>
      <c r="I3433">
        <v>1.96</v>
      </c>
      <c r="J3433">
        <v>1.85</v>
      </c>
      <c r="K3433" s="7">
        <f t="shared" si="758"/>
        <v>2.0594594594594593</v>
      </c>
      <c r="L3433" s="7">
        <f t="shared" si="759"/>
        <v>1.943877551020408</v>
      </c>
      <c r="M3433" s="24">
        <f t="shared" si="762"/>
        <v>0.48556430446194232</v>
      </c>
      <c r="N3433" s="24">
        <f t="shared" si="762"/>
        <v>0.51443569553805779</v>
      </c>
      <c r="O3433" s="23">
        <f t="shared" si="763"/>
        <v>1.2332528192597487</v>
      </c>
      <c r="P3433" s="23">
        <f t="shared" si="763"/>
        <v>0.77106779258187552</v>
      </c>
      <c r="Q3433" t="s">
        <v>130</v>
      </c>
      <c r="R3433" t="s">
        <v>252</v>
      </c>
      <c r="S3433" t="s">
        <v>137</v>
      </c>
      <c r="T3433" s="75" t="s">
        <v>162</v>
      </c>
      <c r="U3433" s="75" t="s">
        <v>160</v>
      </c>
      <c r="V3433" s="119" t="s">
        <v>653</v>
      </c>
      <c r="W3433" s="138" t="s">
        <v>163</v>
      </c>
      <c r="X3433">
        <v>3</v>
      </c>
      <c r="Y3433" s="23" t="str">
        <f t="shared" si="760"/>
        <v>Y</v>
      </c>
      <c r="Z3433" s="23">
        <v>100</v>
      </c>
      <c r="AA3433" s="23">
        <f t="shared" si="749"/>
        <v>196</v>
      </c>
      <c r="AB3433" s="23">
        <f t="shared" si="750"/>
        <v>96</v>
      </c>
      <c r="AC3433" s="23">
        <f t="shared" si="751"/>
        <v>196</v>
      </c>
      <c r="AD3433" s="23">
        <f t="shared" si="752"/>
        <v>96</v>
      </c>
      <c r="AE3433" s="23">
        <f t="shared" si="753"/>
        <v>0</v>
      </c>
      <c r="AF3433" s="23">
        <f t="shared" si="754"/>
        <v>-100</v>
      </c>
    </row>
    <row r="3434" spans="1:32" x14ac:dyDescent="0.25">
      <c r="A3434" s="6">
        <v>0.26174364744948758</v>
      </c>
      <c r="B3434" s="6">
        <v>0.73813439287850047</v>
      </c>
      <c r="C3434" s="21">
        <f t="shared" si="761"/>
        <v>3.8205320730581791</v>
      </c>
      <c r="D3434" s="22">
        <f t="shared" si="761"/>
        <v>1.354766841442387</v>
      </c>
      <c r="E3434" s="132">
        <v>5.0049608642928067E-2</v>
      </c>
      <c r="F3434" s="7">
        <f t="shared" si="755"/>
        <v>1.0500496086429281</v>
      </c>
      <c r="G3434" s="7">
        <f t="shared" si="756"/>
        <v>3.6384300718856419</v>
      </c>
      <c r="H3434" s="7">
        <f t="shared" si="757"/>
        <v>1.2901931778187814</v>
      </c>
      <c r="I3434">
        <v>1.93</v>
      </c>
      <c r="J3434">
        <v>1.88</v>
      </c>
      <c r="K3434" s="7">
        <f t="shared" si="758"/>
        <v>2.0265957446808511</v>
      </c>
      <c r="L3434" s="7">
        <f t="shared" si="759"/>
        <v>1.9740932642487046</v>
      </c>
      <c r="M3434" s="24">
        <f t="shared" si="762"/>
        <v>0.49343832020997375</v>
      </c>
      <c r="N3434" s="24">
        <f t="shared" si="762"/>
        <v>0.50656167979002631</v>
      </c>
      <c r="O3434" s="23">
        <f t="shared" si="763"/>
        <v>0.53044856211837643</v>
      </c>
      <c r="P3434" s="23">
        <f t="shared" si="763"/>
        <v>1.4571461330917546</v>
      </c>
      <c r="Q3434" t="s">
        <v>25</v>
      </c>
      <c r="R3434" t="s">
        <v>335</v>
      </c>
      <c r="S3434" t="s">
        <v>137</v>
      </c>
      <c r="T3434" s="75" t="s">
        <v>151</v>
      </c>
      <c r="U3434" s="75" t="s">
        <v>166</v>
      </c>
      <c r="V3434" s="119" t="s">
        <v>653</v>
      </c>
      <c r="W3434" s="138" t="s">
        <v>152</v>
      </c>
      <c r="X3434">
        <v>1</v>
      </c>
      <c r="Y3434" s="23" t="str">
        <f t="shared" si="760"/>
        <v>N</v>
      </c>
      <c r="Z3434" s="23">
        <v>100</v>
      </c>
      <c r="AA3434" s="23">
        <f t="shared" si="749"/>
        <v>188</v>
      </c>
      <c r="AB3434" s="23">
        <f t="shared" si="750"/>
        <v>88</v>
      </c>
      <c r="AC3434" s="23">
        <f t="shared" si="751"/>
        <v>0</v>
      </c>
      <c r="AD3434" s="23">
        <f t="shared" si="752"/>
        <v>-100</v>
      </c>
      <c r="AE3434" s="23">
        <f t="shared" si="753"/>
        <v>188</v>
      </c>
      <c r="AF3434" s="23">
        <f t="shared" si="754"/>
        <v>88</v>
      </c>
    </row>
    <row r="3435" spans="1:32" x14ac:dyDescent="0.25">
      <c r="A3435" s="6">
        <v>0.28569091389645679</v>
      </c>
      <c r="B3435" s="6">
        <v>0.71418308529482921</v>
      </c>
      <c r="C3435" s="21">
        <f t="shared" si="761"/>
        <v>3.5002863281904406</v>
      </c>
      <c r="D3435" s="22">
        <f t="shared" si="761"/>
        <v>1.4002011817280435</v>
      </c>
      <c r="E3435" s="132">
        <v>5.5525013743815244E-2</v>
      </c>
      <c r="F3435" s="7">
        <f t="shared" si="755"/>
        <v>1.0555250137438152</v>
      </c>
      <c r="G3435" s="7">
        <f t="shared" si="756"/>
        <v>3.3161566828012563</v>
      </c>
      <c r="H3435" s="7">
        <f t="shared" si="757"/>
        <v>1.3265447653975579</v>
      </c>
      <c r="I3435">
        <v>1.7</v>
      </c>
      <c r="J3435">
        <v>2.14</v>
      </c>
      <c r="K3435" s="7">
        <f t="shared" si="758"/>
        <v>1.794392523364486</v>
      </c>
      <c r="L3435" s="7">
        <f t="shared" si="759"/>
        <v>2.2588235294117647</v>
      </c>
      <c r="M3435" s="24">
        <f t="shared" si="762"/>
        <v>0.55729166666666663</v>
      </c>
      <c r="N3435" s="24">
        <f t="shared" si="762"/>
        <v>0.44270833333333331</v>
      </c>
      <c r="O3435" s="23">
        <f t="shared" si="763"/>
        <v>0.51264163988896905</v>
      </c>
      <c r="P3435" s="23">
        <f t="shared" si="763"/>
        <v>1.6132135573718496</v>
      </c>
      <c r="Q3435" t="s">
        <v>444</v>
      </c>
      <c r="R3435" t="s">
        <v>258</v>
      </c>
      <c r="S3435" t="s">
        <v>137</v>
      </c>
      <c r="T3435" s="75" t="s">
        <v>151</v>
      </c>
      <c r="U3435" s="75" t="s">
        <v>166</v>
      </c>
      <c r="V3435" s="119" t="s">
        <v>653</v>
      </c>
      <c r="W3435" s="138" t="s">
        <v>162</v>
      </c>
      <c r="X3435">
        <v>3</v>
      </c>
      <c r="Y3435" s="23" t="str">
        <f t="shared" si="760"/>
        <v>Y</v>
      </c>
      <c r="Z3435" s="23">
        <v>100</v>
      </c>
      <c r="AA3435" s="23">
        <f t="shared" si="749"/>
        <v>0</v>
      </c>
      <c r="AB3435" s="23">
        <f t="shared" si="750"/>
        <v>-100</v>
      </c>
      <c r="AC3435" s="23">
        <f t="shared" si="751"/>
        <v>0</v>
      </c>
      <c r="AD3435" s="23">
        <f t="shared" si="752"/>
        <v>-100</v>
      </c>
      <c r="AE3435" s="23">
        <f t="shared" si="753"/>
        <v>0</v>
      </c>
      <c r="AF3435" s="23">
        <f t="shared" si="754"/>
        <v>-100</v>
      </c>
    </row>
    <row r="3436" spans="1:32" x14ac:dyDescent="0.25">
      <c r="A3436" s="6">
        <v>0.54232449491466639</v>
      </c>
      <c r="B3436" s="6">
        <v>0.45601211296320027</v>
      </c>
      <c r="C3436" s="21">
        <f t="shared" si="761"/>
        <v>1.8439145002243498</v>
      </c>
      <c r="D3436" s="22">
        <f t="shared" si="761"/>
        <v>2.1929242043636217</v>
      </c>
      <c r="E3436" s="132">
        <v>5.6847257759483849E-2</v>
      </c>
      <c r="F3436" s="7">
        <f t="shared" si="755"/>
        <v>1.0568472577594838</v>
      </c>
      <c r="G3436" s="7">
        <f t="shared" si="756"/>
        <v>1.7447313097385979</v>
      </c>
      <c r="H3436" s="7">
        <f t="shared" si="757"/>
        <v>2.0749679655815361</v>
      </c>
      <c r="I3436">
        <v>1.78</v>
      </c>
      <c r="J3436">
        <v>2.02</v>
      </c>
      <c r="K3436" s="7">
        <f t="shared" si="758"/>
        <v>1.8811881188118813</v>
      </c>
      <c r="L3436" s="7">
        <f t="shared" si="759"/>
        <v>2.1348314606741572</v>
      </c>
      <c r="M3436" s="24">
        <f t="shared" si="762"/>
        <v>0.53157894736842104</v>
      </c>
      <c r="N3436" s="24">
        <f t="shared" si="762"/>
        <v>0.46842105263157896</v>
      </c>
      <c r="O3436" s="23">
        <f t="shared" si="763"/>
        <v>1.0202143963741248</v>
      </c>
      <c r="P3436" s="23">
        <f t="shared" si="763"/>
        <v>0.97350900520233785</v>
      </c>
      <c r="Q3436" t="s">
        <v>439</v>
      </c>
      <c r="R3436" t="s">
        <v>336</v>
      </c>
      <c r="S3436" t="s">
        <v>137</v>
      </c>
      <c r="T3436" s="75" t="s">
        <v>162</v>
      </c>
      <c r="U3436" s="75" t="s">
        <v>160</v>
      </c>
      <c r="V3436" s="119" t="s">
        <v>653</v>
      </c>
      <c r="W3436" s="138" t="s">
        <v>179</v>
      </c>
      <c r="X3436">
        <v>4</v>
      </c>
      <c r="Y3436" s="23" t="str">
        <f t="shared" si="760"/>
        <v>Y</v>
      </c>
      <c r="Z3436" s="23">
        <v>100</v>
      </c>
      <c r="AA3436" s="23">
        <f t="shared" si="749"/>
        <v>178</v>
      </c>
      <c r="AB3436" s="23">
        <f t="shared" si="750"/>
        <v>78</v>
      </c>
      <c r="AC3436" s="23">
        <f t="shared" si="751"/>
        <v>178</v>
      </c>
      <c r="AD3436" s="23">
        <f t="shared" si="752"/>
        <v>78</v>
      </c>
      <c r="AE3436" s="23">
        <f t="shared" si="753"/>
        <v>0</v>
      </c>
      <c r="AF3436" s="23">
        <f t="shared" si="754"/>
        <v>-100</v>
      </c>
    </row>
    <row r="3437" spans="1:32" x14ac:dyDescent="0.25">
      <c r="A3437" s="6">
        <v>0.30815308457359558</v>
      </c>
      <c r="B3437" s="6">
        <v>0.69067998519354967</v>
      </c>
      <c r="C3437" s="21">
        <f t="shared" si="761"/>
        <v>3.2451403216805121</v>
      </c>
      <c r="D3437" s="22">
        <f t="shared" si="761"/>
        <v>1.4478485281715083</v>
      </c>
      <c r="E3437" s="132">
        <v>5.2486187845303789E-2</v>
      </c>
      <c r="F3437" s="7">
        <f t="shared" si="755"/>
        <v>1.0524861878453038</v>
      </c>
      <c r="G3437" s="7">
        <f t="shared" si="756"/>
        <v>3.0833091770297782</v>
      </c>
      <c r="H3437" s="7">
        <f t="shared" si="757"/>
        <v>1.3756461081314595</v>
      </c>
      <c r="I3437">
        <v>2</v>
      </c>
      <c r="J3437">
        <v>1.81</v>
      </c>
      <c r="K3437" s="7">
        <f t="shared" si="758"/>
        <v>2.1049723756906076</v>
      </c>
      <c r="L3437" s="7">
        <f t="shared" si="759"/>
        <v>1.9049999999999998</v>
      </c>
      <c r="M3437" s="24">
        <f t="shared" si="762"/>
        <v>0.47506561679790033</v>
      </c>
      <c r="N3437" s="24">
        <f t="shared" si="762"/>
        <v>0.52493438320209984</v>
      </c>
      <c r="O3437" s="23">
        <f t="shared" si="763"/>
        <v>0.64865373051127018</v>
      </c>
      <c r="P3437" s="23">
        <f t="shared" si="763"/>
        <v>1.315745371793712</v>
      </c>
      <c r="Q3437" t="s">
        <v>449</v>
      </c>
      <c r="R3437" t="s">
        <v>237</v>
      </c>
      <c r="S3437" t="s">
        <v>137</v>
      </c>
      <c r="T3437" s="75" t="s">
        <v>170</v>
      </c>
      <c r="U3437" s="75" t="s">
        <v>160</v>
      </c>
      <c r="V3437" s="119" t="s">
        <v>653</v>
      </c>
      <c r="W3437" s="138" t="s">
        <v>175</v>
      </c>
      <c r="X3437">
        <v>5</v>
      </c>
      <c r="Y3437" s="23" t="str">
        <f t="shared" si="760"/>
        <v>Y</v>
      </c>
      <c r="Z3437" s="23">
        <v>100</v>
      </c>
      <c r="AA3437" s="23">
        <f t="shared" si="749"/>
        <v>0</v>
      </c>
      <c r="AB3437" s="23">
        <f t="shared" si="750"/>
        <v>-100</v>
      </c>
      <c r="AC3437" s="23">
        <f t="shared" si="751"/>
        <v>0</v>
      </c>
      <c r="AD3437" s="23">
        <f t="shared" si="752"/>
        <v>-100</v>
      </c>
      <c r="AE3437" s="23">
        <f t="shared" si="753"/>
        <v>0</v>
      </c>
      <c r="AF3437" s="23">
        <f t="shared" si="754"/>
        <v>-100</v>
      </c>
    </row>
    <row r="3438" spans="1:32" x14ac:dyDescent="0.25">
      <c r="A3438" s="6">
        <v>0.66094199176045576</v>
      </c>
      <c r="B3438" s="6">
        <v>0.3317866972163806</v>
      </c>
      <c r="C3438" s="21">
        <f t="shared" si="761"/>
        <v>1.5129920817051499</v>
      </c>
      <c r="D3438" s="22">
        <f t="shared" si="761"/>
        <v>3.0139846123723042</v>
      </c>
      <c r="E3438" s="132">
        <v>5.4998750659374096E-2</v>
      </c>
      <c r="F3438" s="7">
        <f t="shared" si="755"/>
        <v>1.0549987506593741</v>
      </c>
      <c r="G3438" s="7">
        <f t="shared" si="756"/>
        <v>1.4341174155509948</v>
      </c>
      <c r="H3438" s="7">
        <f t="shared" si="757"/>
        <v>2.8568608356062644</v>
      </c>
      <c r="I3438">
        <v>1.81</v>
      </c>
      <c r="J3438">
        <v>1.99</v>
      </c>
      <c r="K3438" s="7">
        <f t="shared" si="758"/>
        <v>1.9095477386934672</v>
      </c>
      <c r="L3438" s="7">
        <f t="shared" si="759"/>
        <v>2.0994475138121542</v>
      </c>
      <c r="M3438" s="24">
        <f t="shared" si="762"/>
        <v>0.52368421052631586</v>
      </c>
      <c r="N3438" s="24">
        <f t="shared" si="762"/>
        <v>0.4763157894736843</v>
      </c>
      <c r="O3438" s="23">
        <f t="shared" si="763"/>
        <v>1.2621002857737345</v>
      </c>
      <c r="P3438" s="23">
        <f t="shared" si="763"/>
        <v>0.69656875658687634</v>
      </c>
      <c r="Q3438" t="s">
        <v>256</v>
      </c>
      <c r="R3438" t="s">
        <v>128</v>
      </c>
      <c r="S3438" t="s">
        <v>137</v>
      </c>
      <c r="T3438" s="75" t="s">
        <v>155</v>
      </c>
      <c r="U3438" s="75" t="s">
        <v>161</v>
      </c>
      <c r="V3438" s="119" t="s">
        <v>653</v>
      </c>
      <c r="W3438" s="138" t="s">
        <v>162</v>
      </c>
      <c r="X3438">
        <v>3</v>
      </c>
      <c r="Y3438" s="23" t="str">
        <f t="shared" si="760"/>
        <v>Y</v>
      </c>
      <c r="Z3438" s="23">
        <v>100</v>
      </c>
      <c r="AA3438" s="23">
        <f t="shared" si="749"/>
        <v>181</v>
      </c>
      <c r="AB3438" s="23">
        <f t="shared" si="750"/>
        <v>81</v>
      </c>
      <c r="AC3438" s="23">
        <f t="shared" si="751"/>
        <v>181</v>
      </c>
      <c r="AD3438" s="23">
        <f t="shared" si="752"/>
        <v>81</v>
      </c>
      <c r="AE3438" s="23">
        <f t="shared" si="753"/>
        <v>0</v>
      </c>
      <c r="AF3438" s="23">
        <f t="shared" si="754"/>
        <v>-100</v>
      </c>
    </row>
    <row r="3439" spans="1:32" x14ac:dyDescent="0.25">
      <c r="A3439" s="6">
        <v>0.20963004450051753</v>
      </c>
      <c r="B3439" s="6">
        <v>0.79029240507853471</v>
      </c>
      <c r="C3439" s="21">
        <f t="shared" si="761"/>
        <v>4.7703085804455441</v>
      </c>
      <c r="D3439" s="22">
        <f t="shared" si="761"/>
        <v>1.2653544353632322</v>
      </c>
      <c r="E3439" s="132">
        <v>5.3682342502218372E-2</v>
      </c>
      <c r="F3439" s="7">
        <f t="shared" si="755"/>
        <v>1.0536823425022184</v>
      </c>
      <c r="G3439" s="7">
        <f t="shared" si="756"/>
        <v>4.5272739117154757</v>
      </c>
      <c r="H3439" s="7">
        <f t="shared" si="757"/>
        <v>1.2008879567615685</v>
      </c>
      <c r="I3439">
        <v>1.84</v>
      </c>
      <c r="J3439">
        <v>1.96</v>
      </c>
      <c r="K3439" s="7">
        <f t="shared" si="758"/>
        <v>1.9387755102040818</v>
      </c>
      <c r="L3439" s="7">
        <f t="shared" si="759"/>
        <v>2.0652173913043481</v>
      </c>
      <c r="M3439" s="24">
        <f t="shared" si="762"/>
        <v>0.51578947368421046</v>
      </c>
      <c r="N3439" s="24">
        <f t="shared" si="762"/>
        <v>0.48421052631578942</v>
      </c>
      <c r="O3439" s="23">
        <f t="shared" si="763"/>
        <v>0.40642559648059529</v>
      </c>
      <c r="P3439" s="23">
        <f t="shared" si="763"/>
        <v>1.6321256191839304</v>
      </c>
      <c r="Q3439" t="s">
        <v>405</v>
      </c>
      <c r="R3439" t="s">
        <v>129</v>
      </c>
      <c r="S3439" t="s">
        <v>137</v>
      </c>
      <c r="T3439" s="75" t="s">
        <v>151</v>
      </c>
      <c r="U3439" s="75" t="s">
        <v>166</v>
      </c>
      <c r="V3439" s="119" t="s">
        <v>653</v>
      </c>
      <c r="W3439" s="138" t="s">
        <v>152</v>
      </c>
      <c r="X3439">
        <v>1</v>
      </c>
      <c r="Y3439" s="23" t="str">
        <f t="shared" si="760"/>
        <v>N</v>
      </c>
      <c r="Z3439" s="23">
        <v>100</v>
      </c>
      <c r="AA3439" s="23">
        <f t="shared" si="749"/>
        <v>196</v>
      </c>
      <c r="AB3439" s="23">
        <f t="shared" si="750"/>
        <v>96</v>
      </c>
      <c r="AC3439" s="23">
        <f t="shared" si="751"/>
        <v>0</v>
      </c>
      <c r="AD3439" s="23">
        <f t="shared" si="752"/>
        <v>-100</v>
      </c>
      <c r="AE3439" s="23">
        <f t="shared" si="753"/>
        <v>196</v>
      </c>
      <c r="AF3439" s="23">
        <f t="shared" si="754"/>
        <v>96</v>
      </c>
    </row>
    <row r="3440" spans="1:32" x14ac:dyDescent="0.25">
      <c r="A3440" s="6">
        <v>0.45587303419419639</v>
      </c>
      <c r="B3440" s="6">
        <v>0.54317198734070216</v>
      </c>
      <c r="C3440" s="21">
        <f t="shared" si="761"/>
        <v>2.1935932266044325</v>
      </c>
      <c r="D3440" s="22">
        <f t="shared" si="761"/>
        <v>1.8410375043379299</v>
      </c>
      <c r="E3440" s="132">
        <v>5.75858250276855E-2</v>
      </c>
      <c r="F3440" s="7">
        <f t="shared" si="755"/>
        <v>1.0575858250276855</v>
      </c>
      <c r="G3440" s="7">
        <f t="shared" si="756"/>
        <v>2.0741515011767566</v>
      </c>
      <c r="H3440" s="7">
        <f t="shared" si="757"/>
        <v>1.7407925302797389</v>
      </c>
      <c r="I3440">
        <v>2.1</v>
      </c>
      <c r="J3440">
        <v>1.72</v>
      </c>
      <c r="K3440" s="7">
        <f t="shared" si="758"/>
        <v>2.2209302325581395</v>
      </c>
      <c r="L3440" s="7">
        <f t="shared" si="759"/>
        <v>1.819047619047619</v>
      </c>
      <c r="M3440" s="24">
        <f t="shared" si="762"/>
        <v>0.45026178010471207</v>
      </c>
      <c r="N3440" s="24">
        <f t="shared" si="762"/>
        <v>0.54973821989528793</v>
      </c>
      <c r="O3440" s="23">
        <f t="shared" si="763"/>
        <v>1.0124622038499014</v>
      </c>
      <c r="P3440" s="23">
        <f t="shared" si="763"/>
        <v>0.98805571030546779</v>
      </c>
      <c r="Q3440" t="s">
        <v>253</v>
      </c>
      <c r="R3440" t="s">
        <v>338</v>
      </c>
      <c r="S3440" t="s">
        <v>137</v>
      </c>
      <c r="T3440" s="75" t="s">
        <v>151</v>
      </c>
      <c r="U3440" s="75" t="s">
        <v>166</v>
      </c>
      <c r="V3440" s="119" t="s">
        <v>653</v>
      </c>
      <c r="W3440" s="138" t="s">
        <v>153</v>
      </c>
      <c r="X3440">
        <v>2</v>
      </c>
      <c r="Y3440" s="23" t="str">
        <f t="shared" si="760"/>
        <v>N</v>
      </c>
      <c r="Z3440" s="23">
        <v>100</v>
      </c>
      <c r="AA3440" s="23">
        <f t="shared" si="749"/>
        <v>0</v>
      </c>
      <c r="AB3440" s="23">
        <f t="shared" si="750"/>
        <v>-100</v>
      </c>
      <c r="AC3440" s="23">
        <f t="shared" si="751"/>
        <v>0</v>
      </c>
      <c r="AD3440" s="23">
        <f t="shared" si="752"/>
        <v>-100</v>
      </c>
      <c r="AE3440" s="23">
        <f t="shared" si="753"/>
        <v>172</v>
      </c>
      <c r="AF3440" s="23">
        <f t="shared" si="754"/>
        <v>72</v>
      </c>
    </row>
    <row r="3441" spans="1:32" x14ac:dyDescent="0.25">
      <c r="A3441" s="6">
        <v>0.32119605879080165</v>
      </c>
      <c r="B3441" s="6">
        <v>0.67863456917355447</v>
      </c>
      <c r="C3441" s="21">
        <f t="shared" si="761"/>
        <v>3.1133632329259382</v>
      </c>
      <c r="D3441" s="22">
        <f t="shared" si="761"/>
        <v>1.473547097987959</v>
      </c>
      <c r="E3441" s="132">
        <v>5.8377896613190705E-2</v>
      </c>
      <c r="F3441" s="7">
        <f t="shared" si="755"/>
        <v>1.0583778966131907</v>
      </c>
      <c r="G3441" s="7">
        <f t="shared" si="756"/>
        <v>2.9416366714466551</v>
      </c>
      <c r="H3441" s="7">
        <f t="shared" si="757"/>
        <v>1.39226934226736</v>
      </c>
      <c r="I3441">
        <v>1.76</v>
      </c>
      <c r="J3441">
        <v>2.04</v>
      </c>
      <c r="K3441" s="7">
        <f t="shared" si="758"/>
        <v>1.8627450980392157</v>
      </c>
      <c r="L3441" s="7">
        <f t="shared" si="759"/>
        <v>2.1590909090909092</v>
      </c>
      <c r="M3441" s="24">
        <f t="shared" si="762"/>
        <v>0.5368421052631579</v>
      </c>
      <c r="N3441" s="24">
        <f t="shared" si="762"/>
        <v>0.4631578947368421</v>
      </c>
      <c r="O3441" s="23">
        <f t="shared" si="763"/>
        <v>0.59830638402208147</v>
      </c>
      <c r="P3441" s="23">
        <f t="shared" si="763"/>
        <v>1.4652337288974471</v>
      </c>
      <c r="Q3441" t="s">
        <v>257</v>
      </c>
      <c r="R3441" t="s">
        <v>337</v>
      </c>
      <c r="S3441" t="s">
        <v>137</v>
      </c>
      <c r="T3441" s="75" t="s">
        <v>151</v>
      </c>
      <c r="U3441" s="75" t="s">
        <v>166</v>
      </c>
      <c r="V3441" s="119" t="s">
        <v>653</v>
      </c>
      <c r="W3441" s="138" t="s">
        <v>154</v>
      </c>
      <c r="X3441">
        <v>1</v>
      </c>
      <c r="Y3441" s="23" t="str">
        <f t="shared" si="760"/>
        <v>N</v>
      </c>
      <c r="Z3441" s="23">
        <v>100</v>
      </c>
      <c r="AA3441" s="23">
        <f t="shared" si="749"/>
        <v>204</v>
      </c>
      <c r="AB3441" s="23">
        <f t="shared" si="750"/>
        <v>104</v>
      </c>
      <c r="AC3441" s="23">
        <f t="shared" si="751"/>
        <v>0</v>
      </c>
      <c r="AD3441" s="23">
        <f t="shared" si="752"/>
        <v>-100</v>
      </c>
      <c r="AE3441" s="23">
        <f t="shared" si="753"/>
        <v>204</v>
      </c>
      <c r="AF3441" s="23">
        <f t="shared" si="754"/>
        <v>104</v>
      </c>
    </row>
    <row r="3442" spans="1:32" x14ac:dyDescent="0.25">
      <c r="A3442" s="6">
        <v>0.29815153104698183</v>
      </c>
      <c r="B3442" s="6">
        <v>0.70107956345848343</v>
      </c>
      <c r="C3442" s="21">
        <f t="shared" si="761"/>
        <v>3.3539992113688761</v>
      </c>
      <c r="D3442" s="22">
        <f t="shared" si="761"/>
        <v>1.4263716304422245</v>
      </c>
      <c r="E3442" s="132">
        <v>5.4898326337022407E-2</v>
      </c>
      <c r="F3442" s="7">
        <f t="shared" si="755"/>
        <v>1.0548983263370224</v>
      </c>
      <c r="G3442" s="7">
        <f t="shared" si="756"/>
        <v>3.1794525857436327</v>
      </c>
      <c r="H3442" s="7">
        <f t="shared" si="757"/>
        <v>1.3521413342223112</v>
      </c>
      <c r="I3442">
        <v>1.66</v>
      </c>
      <c r="J3442">
        <v>2.21</v>
      </c>
      <c r="K3442" s="7">
        <f t="shared" si="758"/>
        <v>1.751131221719457</v>
      </c>
      <c r="L3442" s="7">
        <f t="shared" si="759"/>
        <v>2.3313253012048194</v>
      </c>
      <c r="M3442" s="24">
        <f t="shared" si="762"/>
        <v>0.57105943152454786</v>
      </c>
      <c r="N3442" s="24">
        <f t="shared" si="762"/>
        <v>0.4289405684754522</v>
      </c>
      <c r="O3442" s="23">
        <f t="shared" si="763"/>
        <v>0.52210245481982787</v>
      </c>
      <c r="P3442" s="23">
        <f t="shared" si="763"/>
        <v>1.6344445244483923</v>
      </c>
      <c r="Q3442" t="s">
        <v>440</v>
      </c>
      <c r="R3442" t="s">
        <v>255</v>
      </c>
      <c r="S3442" t="s">
        <v>137</v>
      </c>
      <c r="T3442" s="75" t="s">
        <v>154</v>
      </c>
      <c r="U3442" s="75" t="s">
        <v>160</v>
      </c>
      <c r="V3442" s="119" t="s">
        <v>653</v>
      </c>
      <c r="W3442" s="138" t="s">
        <v>154</v>
      </c>
      <c r="X3442">
        <v>1</v>
      </c>
      <c r="Y3442" s="23" t="str">
        <f t="shared" si="760"/>
        <v>N</v>
      </c>
      <c r="Z3442" s="23">
        <v>100</v>
      </c>
      <c r="AA3442" s="23">
        <f t="shared" si="749"/>
        <v>221</v>
      </c>
      <c r="AB3442" s="23">
        <f t="shared" si="750"/>
        <v>121</v>
      </c>
      <c r="AC3442" s="23">
        <f t="shared" si="751"/>
        <v>0</v>
      </c>
      <c r="AD3442" s="23">
        <f t="shared" si="752"/>
        <v>-100</v>
      </c>
      <c r="AE3442" s="23">
        <f t="shared" si="753"/>
        <v>221</v>
      </c>
      <c r="AF3442" s="23">
        <f t="shared" si="754"/>
        <v>121</v>
      </c>
    </row>
    <row r="3443" spans="1:32" x14ac:dyDescent="0.25">
      <c r="A3443" s="6">
        <v>0.49579748880253321</v>
      </c>
      <c r="B3443" s="6">
        <v>0.50175134856707115</v>
      </c>
      <c r="C3443" s="21">
        <f t="shared" si="761"/>
        <v>2.0169525311942054</v>
      </c>
      <c r="D3443" s="22">
        <f t="shared" si="761"/>
        <v>1.9930190578577507</v>
      </c>
      <c r="E3443" s="132">
        <v>2.7217318200924545E-2</v>
      </c>
      <c r="F3443" s="7">
        <f t="shared" si="755"/>
        <v>1.0272173182009245</v>
      </c>
      <c r="G3443" s="7">
        <f t="shared" si="756"/>
        <v>1.9635110267871163</v>
      </c>
      <c r="H3443" s="7">
        <f t="shared" si="757"/>
        <v>1.9402116986776838</v>
      </c>
      <c r="I3443">
        <v>1.83</v>
      </c>
      <c r="J3443">
        <v>2.08</v>
      </c>
      <c r="K3443" s="7">
        <f t="shared" si="758"/>
        <v>1.8798076923076921</v>
      </c>
      <c r="L3443" s="7">
        <f t="shared" si="759"/>
        <v>2.136612021857923</v>
      </c>
      <c r="M3443" s="24">
        <f t="shared" si="762"/>
        <v>0.53196930946291565</v>
      </c>
      <c r="N3443" s="24">
        <f t="shared" si="762"/>
        <v>0.46803069053708451</v>
      </c>
      <c r="O3443" s="23">
        <f t="shared" si="763"/>
        <v>0.9320039332778387</v>
      </c>
      <c r="P3443" s="23">
        <f t="shared" si="763"/>
        <v>1.0720479633318294</v>
      </c>
      <c r="Q3443" t="s">
        <v>82</v>
      </c>
      <c r="R3443" t="s">
        <v>83</v>
      </c>
      <c r="S3443" t="s">
        <v>138</v>
      </c>
      <c r="T3443" s="75" t="s">
        <v>162</v>
      </c>
      <c r="U3443" s="75" t="s">
        <v>160</v>
      </c>
      <c r="V3443" s="119" t="s">
        <v>653</v>
      </c>
      <c r="W3443" s="138" t="s">
        <v>179</v>
      </c>
      <c r="X3443">
        <v>4</v>
      </c>
      <c r="Y3443" s="23" t="str">
        <f t="shared" si="760"/>
        <v>Y</v>
      </c>
      <c r="Z3443" s="23">
        <v>100</v>
      </c>
      <c r="AA3443" s="23">
        <f t="shared" si="749"/>
        <v>0</v>
      </c>
      <c r="AB3443" s="23">
        <f t="shared" si="750"/>
        <v>-100</v>
      </c>
      <c r="AC3443" s="23">
        <f t="shared" si="751"/>
        <v>0</v>
      </c>
      <c r="AD3443" s="23">
        <f t="shared" si="752"/>
        <v>-100</v>
      </c>
      <c r="AE3443" s="23">
        <f t="shared" si="753"/>
        <v>0</v>
      </c>
      <c r="AF3443" s="23">
        <f t="shared" si="754"/>
        <v>-100</v>
      </c>
    </row>
    <row r="3444" spans="1:32" x14ac:dyDescent="0.25">
      <c r="A3444" s="6">
        <v>0.37509160016441845</v>
      </c>
      <c r="B3444" s="6">
        <v>0.62394333990521855</v>
      </c>
      <c r="C3444" s="21">
        <f t="shared" si="761"/>
        <v>2.6660154467912847</v>
      </c>
      <c r="D3444" s="22">
        <f t="shared" si="761"/>
        <v>1.6027096308967848</v>
      </c>
      <c r="E3444" s="132">
        <v>2.9789419619928204E-2</v>
      </c>
      <c r="F3444" s="7">
        <f t="shared" si="755"/>
        <v>1.0297894196199282</v>
      </c>
      <c r="G3444" s="7">
        <f t="shared" si="756"/>
        <v>2.5888938029439554</v>
      </c>
      <c r="H3444" s="7">
        <f t="shared" si="757"/>
        <v>1.556346958282314</v>
      </c>
      <c r="I3444">
        <v>2.36</v>
      </c>
      <c r="J3444">
        <v>1.65</v>
      </c>
      <c r="K3444" s="7">
        <f t="shared" si="758"/>
        <v>2.4303030303030306</v>
      </c>
      <c r="L3444" s="7">
        <f t="shared" si="759"/>
        <v>1.6991525423728815</v>
      </c>
      <c r="M3444" s="24">
        <f t="shared" si="762"/>
        <v>0.41147132169576056</v>
      </c>
      <c r="N3444" s="24">
        <f t="shared" si="762"/>
        <v>0.58852867830423938</v>
      </c>
      <c r="O3444" s="23">
        <f t="shared" si="763"/>
        <v>0.91158625252079883</v>
      </c>
      <c r="P3444" s="23">
        <f t="shared" si="763"/>
        <v>1.0601749122965791</v>
      </c>
      <c r="Q3444" t="s">
        <v>29</v>
      </c>
      <c r="R3444" t="s">
        <v>88</v>
      </c>
      <c r="S3444" t="s">
        <v>138</v>
      </c>
      <c r="T3444" s="75" t="s">
        <v>162</v>
      </c>
      <c r="U3444" s="75" t="s">
        <v>160</v>
      </c>
      <c r="V3444" s="119" t="s">
        <v>653</v>
      </c>
      <c r="W3444" s="138" t="s">
        <v>170</v>
      </c>
      <c r="X3444">
        <v>2</v>
      </c>
      <c r="Y3444" s="23" t="str">
        <f t="shared" si="760"/>
        <v>N</v>
      </c>
      <c r="Z3444" s="23">
        <v>100</v>
      </c>
      <c r="AA3444" s="23">
        <f t="shared" si="749"/>
        <v>165</v>
      </c>
      <c r="AB3444" s="23">
        <f t="shared" si="750"/>
        <v>65</v>
      </c>
      <c r="AC3444" s="23">
        <f t="shared" si="751"/>
        <v>0</v>
      </c>
      <c r="AD3444" s="23">
        <f t="shared" si="752"/>
        <v>-100</v>
      </c>
      <c r="AE3444" s="23">
        <f t="shared" si="753"/>
        <v>165</v>
      </c>
      <c r="AF3444" s="23">
        <f t="shared" si="754"/>
        <v>65</v>
      </c>
    </row>
    <row r="3445" spans="1:32" x14ac:dyDescent="0.25">
      <c r="A3445" s="6">
        <v>9.5560529905347996E-2</v>
      </c>
      <c r="B3445" s="6">
        <v>0.90443480191463876</v>
      </c>
      <c r="C3445" s="21">
        <f t="shared" si="761"/>
        <v>10.464571523310855</v>
      </c>
      <c r="D3445" s="22">
        <f t="shared" si="761"/>
        <v>1.1056628934258776</v>
      </c>
      <c r="E3445" s="132">
        <v>5.4047444362924857E-2</v>
      </c>
      <c r="F3445" s="7">
        <f t="shared" si="755"/>
        <v>1.0540474443629249</v>
      </c>
      <c r="G3445" s="7">
        <f t="shared" si="756"/>
        <v>9.9279890855726425</v>
      </c>
      <c r="H3445" s="7">
        <f t="shared" si="757"/>
        <v>1.0489688100274743</v>
      </c>
      <c r="I3445">
        <v>2.9</v>
      </c>
      <c r="J3445">
        <v>1.41</v>
      </c>
      <c r="K3445" s="7">
        <f t="shared" si="758"/>
        <v>3.0567375886524819</v>
      </c>
      <c r="L3445" s="7">
        <f t="shared" si="759"/>
        <v>1.4862068965517239</v>
      </c>
      <c r="M3445" s="24">
        <f t="shared" si="762"/>
        <v>0.32714617169373555</v>
      </c>
      <c r="N3445" s="24">
        <f t="shared" si="762"/>
        <v>0.67285382830626461</v>
      </c>
      <c r="O3445" s="23">
        <f t="shared" si="763"/>
        <v>0.29210346375322682</v>
      </c>
      <c r="P3445" s="23">
        <f t="shared" si="763"/>
        <v>1.3441772400869283</v>
      </c>
      <c r="Q3445" t="s">
        <v>35</v>
      </c>
      <c r="R3445" t="s">
        <v>7</v>
      </c>
      <c r="S3445" t="s">
        <v>139</v>
      </c>
      <c r="T3445" s="75" t="s">
        <v>154</v>
      </c>
      <c r="U3445" s="75" t="s">
        <v>160</v>
      </c>
      <c r="V3445" s="119" t="s">
        <v>653</v>
      </c>
      <c r="W3445" s="138" t="s">
        <v>152</v>
      </c>
      <c r="X3445">
        <v>1</v>
      </c>
      <c r="Y3445" s="23" t="str">
        <f t="shared" si="760"/>
        <v>N</v>
      </c>
      <c r="Z3445" s="23">
        <v>100</v>
      </c>
      <c r="AA3445" s="23">
        <f t="shared" si="749"/>
        <v>141</v>
      </c>
      <c r="AB3445" s="23">
        <f t="shared" si="750"/>
        <v>41</v>
      </c>
      <c r="AC3445" s="23">
        <f t="shared" si="751"/>
        <v>0</v>
      </c>
      <c r="AD3445" s="23">
        <f t="shared" si="752"/>
        <v>-100</v>
      </c>
      <c r="AE3445" s="23">
        <f t="shared" si="753"/>
        <v>141</v>
      </c>
      <c r="AF3445" s="23">
        <f t="shared" si="754"/>
        <v>41</v>
      </c>
    </row>
    <row r="3446" spans="1:32" x14ac:dyDescent="0.25">
      <c r="A3446" s="6">
        <v>0.20102940784175816</v>
      </c>
      <c r="B3446" s="6">
        <v>0.79862745189744988</v>
      </c>
      <c r="C3446" s="21">
        <f t="shared" si="761"/>
        <v>4.9743965857331567</v>
      </c>
      <c r="D3446" s="22">
        <f t="shared" si="761"/>
        <v>1.2521482922032185</v>
      </c>
      <c r="E3446" s="132">
        <v>4.6999795207864015E-2</v>
      </c>
      <c r="F3446" s="7">
        <f t="shared" si="755"/>
        <v>1.046999795207864</v>
      </c>
      <c r="G3446" s="7">
        <f t="shared" si="756"/>
        <v>4.751096044622984</v>
      </c>
      <c r="H3446" s="7">
        <f t="shared" si="757"/>
        <v>1.1959393859810887</v>
      </c>
      <c r="I3446">
        <v>2.57</v>
      </c>
      <c r="J3446">
        <v>1.52</v>
      </c>
      <c r="K3446" s="7">
        <f t="shared" si="758"/>
        <v>2.6907894736842102</v>
      </c>
      <c r="L3446" s="7">
        <f t="shared" si="759"/>
        <v>1.5914396887159534</v>
      </c>
      <c r="M3446" s="24">
        <f t="shared" si="762"/>
        <v>0.371638141809291</v>
      </c>
      <c r="N3446" s="24">
        <f t="shared" si="762"/>
        <v>0.628361858190709</v>
      </c>
      <c r="O3446" s="23">
        <f t="shared" si="763"/>
        <v>0.54092781452157279</v>
      </c>
      <c r="P3446" s="23">
        <f t="shared" si="763"/>
        <v>1.2709674234476926</v>
      </c>
      <c r="Q3446" t="s">
        <v>20</v>
      </c>
      <c r="R3446" t="s">
        <v>16</v>
      </c>
      <c r="S3446" t="s">
        <v>139</v>
      </c>
      <c r="T3446" s="75" t="s">
        <v>154</v>
      </c>
      <c r="U3446" s="75" t="s">
        <v>160</v>
      </c>
      <c r="V3446" s="119" t="s">
        <v>653</v>
      </c>
      <c r="W3446" s="138" t="s">
        <v>175</v>
      </c>
      <c r="X3446">
        <v>5</v>
      </c>
      <c r="Y3446" s="23" t="str">
        <f t="shared" si="760"/>
        <v>Y</v>
      </c>
      <c r="Z3446" s="23">
        <v>100</v>
      </c>
      <c r="AA3446" s="23">
        <f t="shared" si="749"/>
        <v>0</v>
      </c>
      <c r="AB3446" s="23">
        <f t="shared" si="750"/>
        <v>-100</v>
      </c>
      <c r="AC3446" s="23">
        <f t="shared" si="751"/>
        <v>0</v>
      </c>
      <c r="AD3446" s="23">
        <f t="shared" si="752"/>
        <v>-100</v>
      </c>
      <c r="AE3446" s="23">
        <f t="shared" si="753"/>
        <v>0</v>
      </c>
      <c r="AF3446" s="23">
        <f t="shared" si="754"/>
        <v>-100</v>
      </c>
    </row>
    <row r="3447" spans="1:32" x14ac:dyDescent="0.25">
      <c r="A3447" s="6">
        <v>9.5554942999743361E-2</v>
      </c>
      <c r="B3447" s="6">
        <v>0.90443328754991159</v>
      </c>
      <c r="C3447" s="21">
        <f t="shared" si="761"/>
        <v>10.465183365790777</v>
      </c>
      <c r="D3447" s="22">
        <f t="shared" si="761"/>
        <v>1.1056647447253698</v>
      </c>
      <c r="E3447" s="132">
        <v>4.5672774803307892E-2</v>
      </c>
      <c r="F3447" s="7">
        <f t="shared" si="755"/>
        <v>1.0456727748033079</v>
      </c>
      <c r="G3447" s="7">
        <f t="shared" si="756"/>
        <v>10.008086294260925</v>
      </c>
      <c r="H3447" s="7">
        <f t="shared" si="757"/>
        <v>1.0573716475819566</v>
      </c>
      <c r="I3447">
        <v>2.67</v>
      </c>
      <c r="J3447">
        <v>1.49</v>
      </c>
      <c r="K3447" s="7">
        <f t="shared" si="758"/>
        <v>2.7919463087248322</v>
      </c>
      <c r="L3447" s="7">
        <f t="shared" si="759"/>
        <v>1.5580524344569286</v>
      </c>
      <c r="M3447" s="24">
        <f t="shared" si="762"/>
        <v>0.35817307692307693</v>
      </c>
      <c r="N3447" s="24">
        <f t="shared" si="762"/>
        <v>0.64182692307692313</v>
      </c>
      <c r="O3447" s="23">
        <f t="shared" si="763"/>
        <v>0.26678427038854519</v>
      </c>
      <c r="P3447" s="23">
        <f t="shared" si="763"/>
        <v>1.4091544854710232</v>
      </c>
      <c r="Q3447" t="s">
        <v>520</v>
      </c>
      <c r="R3447" t="s">
        <v>15</v>
      </c>
      <c r="S3447" t="s">
        <v>139</v>
      </c>
      <c r="T3447" s="75" t="s">
        <v>154</v>
      </c>
      <c r="U3447" s="75" t="s">
        <v>160</v>
      </c>
      <c r="V3447" s="119" t="s">
        <v>653</v>
      </c>
      <c r="W3447" s="138" t="s">
        <v>150</v>
      </c>
      <c r="X3447">
        <v>4</v>
      </c>
      <c r="Y3447" s="23" t="str">
        <f t="shared" si="760"/>
        <v>Y</v>
      </c>
      <c r="Z3447" s="23">
        <v>100</v>
      </c>
      <c r="AA3447" s="23">
        <f t="shared" si="749"/>
        <v>0</v>
      </c>
      <c r="AB3447" s="23">
        <f t="shared" si="750"/>
        <v>-100</v>
      </c>
      <c r="AC3447" s="23">
        <f t="shared" si="751"/>
        <v>0</v>
      </c>
      <c r="AD3447" s="23">
        <f t="shared" si="752"/>
        <v>-100</v>
      </c>
      <c r="AE3447" s="23">
        <f t="shared" si="753"/>
        <v>0</v>
      </c>
      <c r="AF3447" s="23">
        <f t="shared" si="754"/>
        <v>-100</v>
      </c>
    </row>
    <row r="3448" spans="1:32" x14ac:dyDescent="0.25">
      <c r="A3448" s="6">
        <v>0.33050341654684984</v>
      </c>
      <c r="B3448" s="6">
        <v>0.66928470012332886</v>
      </c>
      <c r="C3448" s="21">
        <f t="shared" si="761"/>
        <v>3.0256873300982865</v>
      </c>
      <c r="D3448" s="22">
        <f t="shared" si="761"/>
        <v>1.4941324668197709</v>
      </c>
      <c r="E3448" s="132">
        <v>4.6437320268399196E-2</v>
      </c>
      <c r="F3448" s="7">
        <f t="shared" si="755"/>
        <v>1.0464373202683992</v>
      </c>
      <c r="G3448" s="7">
        <f t="shared" si="756"/>
        <v>2.8914176429814566</v>
      </c>
      <c r="H3448" s="7">
        <f t="shared" si="757"/>
        <v>1.4278279624397789</v>
      </c>
      <c r="I3448">
        <v>2.29</v>
      </c>
      <c r="J3448">
        <v>1.64</v>
      </c>
      <c r="K3448" s="7">
        <f t="shared" si="758"/>
        <v>2.3963414634146343</v>
      </c>
      <c r="L3448" s="7">
        <f t="shared" si="759"/>
        <v>1.7161572052401746</v>
      </c>
      <c r="M3448" s="24">
        <f t="shared" si="762"/>
        <v>0.41730279898218825</v>
      </c>
      <c r="N3448" s="24">
        <f t="shared" si="762"/>
        <v>0.58269720101781175</v>
      </c>
      <c r="O3448" s="23">
        <f t="shared" si="763"/>
        <v>0.79199904087141459</v>
      </c>
      <c r="P3448" s="23">
        <f t="shared" si="763"/>
        <v>1.1485977604736606</v>
      </c>
      <c r="Q3448" t="s">
        <v>13</v>
      </c>
      <c r="R3448" t="s">
        <v>11</v>
      </c>
      <c r="S3448" t="s">
        <v>139</v>
      </c>
      <c r="T3448" s="75" t="s">
        <v>151</v>
      </c>
      <c r="U3448" s="75" t="s">
        <v>166</v>
      </c>
      <c r="V3448" s="119" t="s">
        <v>653</v>
      </c>
      <c r="W3448" s="138" t="s">
        <v>170</v>
      </c>
      <c r="X3448">
        <v>2</v>
      </c>
      <c r="Y3448" s="23" t="str">
        <f t="shared" si="760"/>
        <v>N</v>
      </c>
      <c r="Z3448" s="23">
        <v>100</v>
      </c>
      <c r="AA3448" s="23">
        <f t="shared" si="749"/>
        <v>164</v>
      </c>
      <c r="AB3448" s="23">
        <f t="shared" si="750"/>
        <v>64</v>
      </c>
      <c r="AC3448" s="23">
        <f t="shared" si="751"/>
        <v>0</v>
      </c>
      <c r="AD3448" s="23">
        <f t="shared" si="752"/>
        <v>-100</v>
      </c>
      <c r="AE3448" s="23">
        <f t="shared" si="753"/>
        <v>164</v>
      </c>
      <c r="AF3448" s="23">
        <f t="shared" si="754"/>
        <v>64</v>
      </c>
    </row>
    <row r="3449" spans="1:32" x14ac:dyDescent="0.25">
      <c r="A3449" s="6">
        <v>0.41373416933771878</v>
      </c>
      <c r="B3449" s="6">
        <v>0.5856811973708167</v>
      </c>
      <c r="C3449" s="21">
        <f t="shared" si="761"/>
        <v>2.4170109072710648</v>
      </c>
      <c r="D3449" s="22">
        <f t="shared" si="761"/>
        <v>1.7074135288773196</v>
      </c>
      <c r="E3449" s="132">
        <v>4.7232888483123459E-2</v>
      </c>
      <c r="F3449" s="7">
        <f t="shared" si="755"/>
        <v>1.0472328884831235</v>
      </c>
      <c r="G3449" s="7">
        <f t="shared" si="756"/>
        <v>2.3079975178892749</v>
      </c>
      <c r="H3449" s="7">
        <f t="shared" si="757"/>
        <v>1.630404800741545</v>
      </c>
      <c r="I3449">
        <v>2.23</v>
      </c>
      <c r="J3449">
        <v>1.67</v>
      </c>
      <c r="K3449" s="7">
        <f t="shared" si="758"/>
        <v>2.3353293413173652</v>
      </c>
      <c r="L3449" s="7">
        <f t="shared" si="759"/>
        <v>1.7488789237668161</v>
      </c>
      <c r="M3449" s="24">
        <f t="shared" si="762"/>
        <v>0.42820512820512818</v>
      </c>
      <c r="N3449" s="24">
        <f t="shared" si="762"/>
        <v>0.57179487179487176</v>
      </c>
      <c r="O3449" s="23">
        <f t="shared" si="763"/>
        <v>0.96620554515994206</v>
      </c>
      <c r="P3449" s="23">
        <f t="shared" si="763"/>
        <v>1.0242855021283341</v>
      </c>
      <c r="Q3449" t="s">
        <v>84</v>
      </c>
      <c r="R3449" t="s">
        <v>18</v>
      </c>
      <c r="S3449" t="s">
        <v>139</v>
      </c>
      <c r="T3449" s="75" t="s">
        <v>151</v>
      </c>
      <c r="U3449" s="75" t="s">
        <v>166</v>
      </c>
      <c r="V3449" s="119" t="s">
        <v>653</v>
      </c>
      <c r="W3449" s="138" t="s">
        <v>150</v>
      </c>
      <c r="X3449">
        <v>4</v>
      </c>
      <c r="Y3449" s="23" t="str">
        <f t="shared" si="760"/>
        <v>Y</v>
      </c>
      <c r="Z3449" s="23">
        <v>100</v>
      </c>
      <c r="AA3449" s="23">
        <f t="shared" si="749"/>
        <v>0</v>
      </c>
      <c r="AB3449" s="23">
        <f t="shared" si="750"/>
        <v>-100</v>
      </c>
      <c r="AC3449" s="23">
        <f t="shared" si="751"/>
        <v>0</v>
      </c>
      <c r="AD3449" s="23">
        <f t="shared" si="752"/>
        <v>-100</v>
      </c>
      <c r="AE3449" s="23">
        <f t="shared" si="753"/>
        <v>0</v>
      </c>
      <c r="AF3449" s="23">
        <f t="shared" si="754"/>
        <v>-100</v>
      </c>
    </row>
    <row r="3450" spans="1:32" x14ac:dyDescent="0.25">
      <c r="A3450" s="6">
        <v>0.30515975902483466</v>
      </c>
      <c r="B3450" s="6">
        <v>0.69469359816926879</v>
      </c>
      <c r="C3450" s="21">
        <f t="shared" si="761"/>
        <v>3.2769720463654499</v>
      </c>
      <c r="D3450" s="22">
        <f t="shared" si="761"/>
        <v>1.4394835401323798</v>
      </c>
      <c r="E3450" s="132">
        <v>4.3360433604336057E-2</v>
      </c>
      <c r="F3450" s="7">
        <f t="shared" si="755"/>
        <v>1.0433604336043361</v>
      </c>
      <c r="G3450" s="7">
        <f t="shared" si="756"/>
        <v>3.1407861950879248</v>
      </c>
      <c r="H3450" s="7">
        <f t="shared" si="757"/>
        <v>1.3796608475554497</v>
      </c>
      <c r="I3450">
        <v>2.0499999999999998</v>
      </c>
      <c r="J3450">
        <v>1.8</v>
      </c>
      <c r="K3450" s="7">
        <f t="shared" si="758"/>
        <v>2.1388888888888888</v>
      </c>
      <c r="L3450" s="7">
        <f t="shared" si="759"/>
        <v>1.878048780487805</v>
      </c>
      <c r="M3450" s="24">
        <f t="shared" si="762"/>
        <v>0.46753246753246752</v>
      </c>
      <c r="N3450" s="24">
        <f t="shared" si="762"/>
        <v>0.53246753246753242</v>
      </c>
      <c r="O3450" s="23">
        <f t="shared" si="763"/>
        <v>0.65270281791422957</v>
      </c>
      <c r="P3450" s="23">
        <f t="shared" si="763"/>
        <v>1.3046684648544806</v>
      </c>
      <c r="Q3450" t="s">
        <v>12</v>
      </c>
      <c r="R3450" t="s">
        <v>9</v>
      </c>
      <c r="S3450" t="s">
        <v>139</v>
      </c>
      <c r="T3450" s="75" t="s">
        <v>151</v>
      </c>
      <c r="U3450" s="75" t="s">
        <v>166</v>
      </c>
      <c r="V3450" s="119" t="s">
        <v>653</v>
      </c>
      <c r="W3450" s="138" t="s">
        <v>153</v>
      </c>
      <c r="X3450">
        <v>2</v>
      </c>
      <c r="Y3450" s="23" t="str">
        <f t="shared" si="760"/>
        <v>N</v>
      </c>
      <c r="Z3450" s="23">
        <v>100</v>
      </c>
      <c r="AA3450" s="23">
        <f t="shared" si="749"/>
        <v>180</v>
      </c>
      <c r="AB3450" s="23">
        <f t="shared" si="750"/>
        <v>80</v>
      </c>
      <c r="AC3450" s="23">
        <f t="shared" si="751"/>
        <v>0</v>
      </c>
      <c r="AD3450" s="23">
        <f t="shared" si="752"/>
        <v>-100</v>
      </c>
      <c r="AE3450" s="23">
        <f t="shared" si="753"/>
        <v>180</v>
      </c>
      <c r="AF3450" s="23">
        <f t="shared" si="754"/>
        <v>80</v>
      </c>
    </row>
    <row r="3451" spans="1:32" x14ac:dyDescent="0.25">
      <c r="A3451" s="6">
        <v>0.38021667827496247</v>
      </c>
      <c r="B3451" s="6">
        <v>0.61934546112067335</v>
      </c>
      <c r="C3451" s="21">
        <f t="shared" si="761"/>
        <v>2.630079260428515</v>
      </c>
      <c r="D3451" s="22">
        <f t="shared" si="761"/>
        <v>1.6146077799465133</v>
      </c>
      <c r="E3451" s="132">
        <v>4.5688545688545634E-2</v>
      </c>
      <c r="F3451" s="7">
        <f t="shared" si="755"/>
        <v>1.0456885456885456</v>
      </c>
      <c r="G3451" s="7">
        <f t="shared" si="756"/>
        <v>2.5151650281267153</v>
      </c>
      <c r="H3451" s="7">
        <f t="shared" si="757"/>
        <v>1.5440618400226964</v>
      </c>
      <c r="I3451">
        <v>2.2200000000000002</v>
      </c>
      <c r="J3451">
        <v>1.68</v>
      </c>
      <c r="K3451" s="7">
        <f t="shared" si="758"/>
        <v>2.3214285714285716</v>
      </c>
      <c r="L3451" s="7">
        <f t="shared" si="759"/>
        <v>1.7567567567567566</v>
      </c>
      <c r="M3451" s="24">
        <f t="shared" si="762"/>
        <v>0.43076923076923074</v>
      </c>
      <c r="N3451" s="24">
        <f t="shared" si="762"/>
        <v>0.56923076923076932</v>
      </c>
      <c r="O3451" s="23">
        <f t="shared" si="763"/>
        <v>0.88264586028116299</v>
      </c>
      <c r="P3451" s="23">
        <f t="shared" si="763"/>
        <v>1.088039323590372</v>
      </c>
      <c r="Q3451" t="s">
        <v>89</v>
      </c>
      <c r="R3451" t="s">
        <v>8</v>
      </c>
      <c r="S3451" t="s">
        <v>139</v>
      </c>
      <c r="T3451" s="75" t="s">
        <v>151</v>
      </c>
      <c r="U3451" s="75" t="s">
        <v>166</v>
      </c>
      <c r="V3451" s="119" t="s">
        <v>653</v>
      </c>
      <c r="W3451" s="138" t="s">
        <v>162</v>
      </c>
      <c r="X3451">
        <v>3</v>
      </c>
      <c r="Y3451" s="23" t="str">
        <f t="shared" si="760"/>
        <v>Y</v>
      </c>
      <c r="Z3451" s="23">
        <v>100</v>
      </c>
      <c r="AA3451" s="23">
        <f t="shared" si="749"/>
        <v>0</v>
      </c>
      <c r="AB3451" s="23">
        <f t="shared" si="750"/>
        <v>-100</v>
      </c>
      <c r="AC3451" s="23">
        <f t="shared" si="751"/>
        <v>0</v>
      </c>
      <c r="AD3451" s="23">
        <f t="shared" si="752"/>
        <v>-100</v>
      </c>
      <c r="AE3451" s="23">
        <f t="shared" si="753"/>
        <v>0</v>
      </c>
      <c r="AF3451" s="23">
        <f t="shared" si="754"/>
        <v>-100</v>
      </c>
    </row>
    <row r="3452" spans="1:32" x14ac:dyDescent="0.25">
      <c r="A3452" s="6">
        <v>0.30759000750436638</v>
      </c>
      <c r="B3452" s="6">
        <v>0.69153260586054499</v>
      </c>
      <c r="C3452" s="21">
        <f t="shared" si="761"/>
        <v>3.2510809051097165</v>
      </c>
      <c r="D3452" s="22">
        <f t="shared" si="761"/>
        <v>1.4460634126652603</v>
      </c>
      <c r="E3452" s="132">
        <v>4.8468439772787697E-2</v>
      </c>
      <c r="F3452" s="7">
        <f t="shared" si="755"/>
        <v>1.0484684397727877</v>
      </c>
      <c r="G3452" s="7">
        <f t="shared" si="756"/>
        <v>3.1007904308633782</v>
      </c>
      <c r="H3452" s="7">
        <f t="shared" si="757"/>
        <v>1.3792150128797724</v>
      </c>
      <c r="I3452">
        <v>2.34</v>
      </c>
      <c r="J3452">
        <v>1.61</v>
      </c>
      <c r="K3452" s="7">
        <f t="shared" si="758"/>
        <v>2.4534161490683233</v>
      </c>
      <c r="L3452" s="7">
        <f t="shared" si="759"/>
        <v>1.6880341880341883</v>
      </c>
      <c r="M3452" s="24">
        <f t="shared" si="762"/>
        <v>0.40759493670886071</v>
      </c>
      <c r="N3452" s="24">
        <f t="shared" si="762"/>
        <v>0.59240506329113918</v>
      </c>
      <c r="O3452" s="23">
        <f t="shared" si="763"/>
        <v>0.75464629170325925</v>
      </c>
      <c r="P3452" s="23">
        <f t="shared" si="763"/>
        <v>1.1673306808329713</v>
      </c>
      <c r="Q3452" t="s">
        <v>10</v>
      </c>
      <c r="R3452" t="s">
        <v>521</v>
      </c>
      <c r="S3452" t="s">
        <v>139</v>
      </c>
      <c r="T3452" s="75" t="s">
        <v>154</v>
      </c>
      <c r="U3452" s="75" t="s">
        <v>160</v>
      </c>
      <c r="V3452" s="119" t="s">
        <v>653</v>
      </c>
      <c r="W3452" s="138" t="s">
        <v>155</v>
      </c>
      <c r="X3452">
        <v>3</v>
      </c>
      <c r="Y3452" s="23" t="str">
        <f t="shared" si="760"/>
        <v>Y</v>
      </c>
      <c r="Z3452" s="23">
        <v>100</v>
      </c>
      <c r="AA3452" s="23">
        <f t="shared" si="749"/>
        <v>0</v>
      </c>
      <c r="AB3452" s="23">
        <f t="shared" si="750"/>
        <v>-100</v>
      </c>
      <c r="AC3452" s="23">
        <f t="shared" si="751"/>
        <v>0</v>
      </c>
      <c r="AD3452" s="23">
        <f t="shared" si="752"/>
        <v>-100</v>
      </c>
      <c r="AE3452" s="23">
        <f t="shared" si="753"/>
        <v>0</v>
      </c>
      <c r="AF3452" s="23">
        <f t="shared" si="754"/>
        <v>-100</v>
      </c>
    </row>
    <row r="3453" spans="1:32" x14ac:dyDescent="0.25">
      <c r="A3453" s="6">
        <v>0.44332874147046247</v>
      </c>
      <c r="B3453" s="6">
        <v>0.55461058353427073</v>
      </c>
      <c r="C3453" s="21">
        <f t="shared" si="761"/>
        <v>2.2556624609609859</v>
      </c>
      <c r="D3453" s="22">
        <f t="shared" si="761"/>
        <v>1.803066926035694</v>
      </c>
      <c r="E3453" s="132">
        <v>4.6410756885707949E-2</v>
      </c>
      <c r="F3453" s="7">
        <f t="shared" si="755"/>
        <v>1.0464107568857079</v>
      </c>
      <c r="G3453" s="7">
        <f t="shared" si="756"/>
        <v>2.1556185715007476</v>
      </c>
      <c r="H3453" s="7">
        <f t="shared" si="757"/>
        <v>1.7230967038239557</v>
      </c>
      <c r="I3453">
        <v>2.12</v>
      </c>
      <c r="J3453">
        <v>1.74</v>
      </c>
      <c r="K3453" s="7">
        <f t="shared" si="758"/>
        <v>2.2183908045977008</v>
      </c>
      <c r="L3453" s="7">
        <f t="shared" si="759"/>
        <v>1.8207547169811318</v>
      </c>
      <c r="M3453" s="24">
        <f t="shared" si="762"/>
        <v>0.45077720207253896</v>
      </c>
      <c r="N3453" s="24">
        <f t="shared" si="762"/>
        <v>0.5492227979274612</v>
      </c>
      <c r="O3453" s="23">
        <f t="shared" si="763"/>
        <v>0.98347640349194532</v>
      </c>
      <c r="P3453" s="23">
        <f t="shared" si="763"/>
        <v>1.0098098360576815</v>
      </c>
      <c r="Q3453" t="s">
        <v>19</v>
      </c>
      <c r="R3453" t="s">
        <v>33</v>
      </c>
      <c r="S3453" t="s">
        <v>139</v>
      </c>
      <c r="T3453" s="75" t="s">
        <v>155</v>
      </c>
      <c r="U3453" s="75" t="s">
        <v>161</v>
      </c>
      <c r="V3453" s="119" t="s">
        <v>653</v>
      </c>
      <c r="W3453" s="138" t="s">
        <v>167</v>
      </c>
      <c r="X3453">
        <v>5</v>
      </c>
      <c r="Y3453" s="23" t="str">
        <f t="shared" si="760"/>
        <v>Y</v>
      </c>
      <c r="Z3453" s="23">
        <v>100</v>
      </c>
      <c r="AA3453" s="23">
        <f t="shared" si="749"/>
        <v>0</v>
      </c>
      <c r="AB3453" s="23">
        <f t="shared" si="750"/>
        <v>-100</v>
      </c>
      <c r="AC3453" s="23">
        <f t="shared" si="751"/>
        <v>0</v>
      </c>
      <c r="AD3453" s="23">
        <f t="shared" si="752"/>
        <v>-100</v>
      </c>
      <c r="AE3453" s="23">
        <f t="shared" si="753"/>
        <v>0</v>
      </c>
      <c r="AF3453" s="23">
        <f t="shared" si="754"/>
        <v>-100</v>
      </c>
    </row>
    <row r="3454" spans="1:32" x14ac:dyDescent="0.25">
      <c r="A3454" s="6">
        <v>0.72135005043480627</v>
      </c>
      <c r="B3454" s="6">
        <v>0.26600175290683303</v>
      </c>
      <c r="C3454" s="21">
        <f t="shared" si="761"/>
        <v>1.3862894989710373</v>
      </c>
      <c r="D3454" s="22">
        <f t="shared" si="761"/>
        <v>3.7593737224365187</v>
      </c>
      <c r="E3454" s="132">
        <v>5.5900621118012417E-2</v>
      </c>
      <c r="F3454" s="7">
        <f t="shared" si="755"/>
        <v>1.0559006211180124</v>
      </c>
      <c r="G3454" s="7">
        <f t="shared" si="756"/>
        <v>1.3128977019666883</v>
      </c>
      <c r="H3454" s="7">
        <f t="shared" si="757"/>
        <v>3.5603480547781148</v>
      </c>
      <c r="I3454">
        <v>2.2999999999999998</v>
      </c>
      <c r="J3454">
        <v>1.61</v>
      </c>
      <c r="K3454" s="7">
        <f t="shared" si="758"/>
        <v>2.4285714285714284</v>
      </c>
      <c r="L3454" s="7">
        <f t="shared" si="759"/>
        <v>1.7000000000000002</v>
      </c>
      <c r="M3454" s="24">
        <f t="shared" si="762"/>
        <v>0.41176470588235298</v>
      </c>
      <c r="N3454" s="24">
        <f t="shared" si="762"/>
        <v>0.58823529411764697</v>
      </c>
      <c r="O3454" s="23">
        <f t="shared" si="763"/>
        <v>1.7518501224845291</v>
      </c>
      <c r="P3454" s="23">
        <f t="shared" si="763"/>
        <v>0.45220297994161618</v>
      </c>
      <c r="Q3454" t="s">
        <v>573</v>
      </c>
      <c r="R3454" t="s">
        <v>386</v>
      </c>
      <c r="S3454" t="s">
        <v>370</v>
      </c>
      <c r="T3454" s="75" t="s">
        <v>162</v>
      </c>
      <c r="U3454" s="75" t="s">
        <v>160</v>
      </c>
      <c r="V3454" s="119" t="s">
        <v>653</v>
      </c>
      <c r="W3454" s="138" t="s">
        <v>168</v>
      </c>
      <c r="X3454">
        <v>5</v>
      </c>
      <c r="Y3454" s="23" t="str">
        <f t="shared" si="760"/>
        <v>Y</v>
      </c>
      <c r="Z3454" s="23">
        <v>100</v>
      </c>
      <c r="AA3454" s="23">
        <f t="shared" si="749"/>
        <v>229.99999999999997</v>
      </c>
      <c r="AB3454" s="23">
        <f t="shared" si="750"/>
        <v>129.99999999999997</v>
      </c>
      <c r="AC3454" s="23">
        <f t="shared" si="751"/>
        <v>229.99999999999997</v>
      </c>
      <c r="AD3454" s="23">
        <f t="shared" si="752"/>
        <v>129.99999999999997</v>
      </c>
      <c r="AE3454" s="23">
        <f t="shared" si="753"/>
        <v>0</v>
      </c>
      <c r="AF3454" s="23">
        <f t="shared" si="754"/>
        <v>-100</v>
      </c>
    </row>
    <row r="3455" spans="1:32" x14ac:dyDescent="0.25">
      <c r="A3455" s="6">
        <v>0.66722893605060862</v>
      </c>
      <c r="B3455" s="6">
        <v>9.5601645822254652E-2</v>
      </c>
      <c r="C3455" s="21">
        <f t="shared" si="761"/>
        <v>1.4987359599826333</v>
      </c>
      <c r="D3455" s="22">
        <f t="shared" si="761"/>
        <v>10.460070968435302</v>
      </c>
      <c r="E3455" s="132">
        <v>5.406230062966344E-2</v>
      </c>
      <c r="F3455" s="7">
        <f t="shared" si="755"/>
        <v>1.0540623006296634</v>
      </c>
      <c r="G3455" s="7">
        <f t="shared" si="756"/>
        <v>1.4218665814035241</v>
      </c>
      <c r="H3455" s="7">
        <f t="shared" si="757"/>
        <v>9.9235794337647665</v>
      </c>
      <c r="I3455">
        <v>1.97</v>
      </c>
      <c r="J3455">
        <v>1.83</v>
      </c>
      <c r="K3455" s="7">
        <f t="shared" si="758"/>
        <v>2.0765027322404368</v>
      </c>
      <c r="L3455" s="7">
        <f t="shared" si="759"/>
        <v>1.9289340101522843</v>
      </c>
      <c r="M3455" s="24">
        <f t="shared" si="762"/>
        <v>0.48157894736842116</v>
      </c>
      <c r="N3455" s="24">
        <f t="shared" si="762"/>
        <v>0.51842105263157889</v>
      </c>
      <c r="O3455" s="23">
        <f t="shared" si="763"/>
        <v>1.3855027087389686</v>
      </c>
      <c r="P3455" s="23">
        <f t="shared" si="763"/>
        <v>0.18440926605308003</v>
      </c>
      <c r="Q3455" t="s">
        <v>369</v>
      </c>
      <c r="R3455" t="s">
        <v>575</v>
      </c>
      <c r="S3455" t="s">
        <v>370</v>
      </c>
      <c r="T3455" s="75" t="s">
        <v>359</v>
      </c>
      <c r="U3455" s="75" t="s">
        <v>160</v>
      </c>
      <c r="V3455" s="119" t="s">
        <v>653</v>
      </c>
      <c r="W3455" s="138" t="s">
        <v>170</v>
      </c>
      <c r="X3455">
        <v>2</v>
      </c>
      <c r="Y3455" s="23" t="str">
        <f t="shared" si="760"/>
        <v>N</v>
      </c>
      <c r="Z3455" s="23">
        <v>100</v>
      </c>
      <c r="AA3455" s="23">
        <f t="shared" si="749"/>
        <v>0</v>
      </c>
      <c r="AB3455" s="23">
        <f t="shared" si="750"/>
        <v>-100</v>
      </c>
      <c r="AC3455" s="23">
        <f t="shared" si="751"/>
        <v>0</v>
      </c>
      <c r="AD3455" s="23">
        <f t="shared" si="752"/>
        <v>-100</v>
      </c>
      <c r="AE3455" s="23">
        <f t="shared" si="753"/>
        <v>0</v>
      </c>
      <c r="AF3455" s="23">
        <f t="shared" si="754"/>
        <v>-100</v>
      </c>
    </row>
    <row r="3456" spans="1:32" x14ac:dyDescent="0.25">
      <c r="A3456" s="6">
        <v>0.75340184318368741</v>
      </c>
      <c r="B3456" s="6">
        <v>0.23704466079838277</v>
      </c>
      <c r="C3456" s="21">
        <f t="shared" si="761"/>
        <v>1.3273129194564359</v>
      </c>
      <c r="D3456" s="22">
        <f t="shared" si="761"/>
        <v>4.2186143177911326</v>
      </c>
      <c r="E3456" s="132">
        <v>5.7582588850852989E-2</v>
      </c>
      <c r="F3456" s="7">
        <f t="shared" si="755"/>
        <v>1.057582588850853</v>
      </c>
      <c r="G3456" s="7">
        <f t="shared" si="756"/>
        <v>1.2550442239207684</v>
      </c>
      <c r="H3456" s="7">
        <f t="shared" si="757"/>
        <v>3.9889218698040314</v>
      </c>
      <c r="I3456">
        <v>2.0299999999999998</v>
      </c>
      <c r="J3456">
        <v>1.77</v>
      </c>
      <c r="K3456" s="7">
        <f t="shared" si="758"/>
        <v>2.1468926553672314</v>
      </c>
      <c r="L3456" s="7">
        <f t="shared" si="759"/>
        <v>1.8719211822660098</v>
      </c>
      <c r="M3456" s="24">
        <f t="shared" si="762"/>
        <v>0.46578947368421059</v>
      </c>
      <c r="N3456" s="24">
        <f t="shared" si="762"/>
        <v>0.53421052631578947</v>
      </c>
      <c r="O3456" s="23">
        <f t="shared" si="763"/>
        <v>1.6174728836711931</v>
      </c>
      <c r="P3456" s="23">
        <f t="shared" si="763"/>
        <v>0.44372892169155392</v>
      </c>
      <c r="Q3456" t="s">
        <v>569</v>
      </c>
      <c r="R3456" t="s">
        <v>374</v>
      </c>
      <c r="S3456" t="s">
        <v>370</v>
      </c>
      <c r="T3456" s="75" t="s">
        <v>150</v>
      </c>
      <c r="U3456" s="75" t="s">
        <v>166</v>
      </c>
      <c r="V3456" s="119" t="s">
        <v>653</v>
      </c>
      <c r="W3456" s="138" t="s">
        <v>149</v>
      </c>
      <c r="X3456">
        <v>0</v>
      </c>
      <c r="Y3456" s="23" t="str">
        <f t="shared" si="760"/>
        <v>N</v>
      </c>
      <c r="Z3456" s="23">
        <v>100</v>
      </c>
      <c r="AA3456" s="23">
        <f t="shared" si="749"/>
        <v>0</v>
      </c>
      <c r="AB3456" s="23">
        <f t="shared" si="750"/>
        <v>-100</v>
      </c>
      <c r="AC3456" s="23">
        <f t="shared" si="751"/>
        <v>0</v>
      </c>
      <c r="AD3456" s="23">
        <f t="shared" si="752"/>
        <v>-100</v>
      </c>
      <c r="AE3456" s="23">
        <f t="shared" si="753"/>
        <v>0</v>
      </c>
      <c r="AF3456" s="23">
        <f t="shared" si="754"/>
        <v>-100</v>
      </c>
    </row>
    <row r="3457" spans="1:32" x14ac:dyDescent="0.25">
      <c r="A3457" s="6">
        <v>0.23596415931306472</v>
      </c>
      <c r="B3457" s="6">
        <v>0.763957774889092</v>
      </c>
      <c r="C3457" s="21">
        <f t="shared" si="761"/>
        <v>4.2379317389182525</v>
      </c>
      <c r="D3457" s="22">
        <f t="shared" si="761"/>
        <v>1.3089728684876276</v>
      </c>
      <c r="E3457" s="132">
        <v>5.8443307298680303E-2</v>
      </c>
      <c r="F3457" s="7">
        <f t="shared" si="755"/>
        <v>1.0584433072986803</v>
      </c>
      <c r="G3457" s="7">
        <f t="shared" si="756"/>
        <v>4.0039288922655141</v>
      </c>
      <c r="H3457" s="7">
        <f t="shared" si="757"/>
        <v>1.2366962495406009</v>
      </c>
      <c r="I3457">
        <v>2.35</v>
      </c>
      <c r="J3457">
        <v>1.58</v>
      </c>
      <c r="K3457" s="7">
        <f t="shared" si="758"/>
        <v>2.4873417721518987</v>
      </c>
      <c r="L3457" s="7">
        <f t="shared" si="759"/>
        <v>1.672340425531915</v>
      </c>
      <c r="M3457" s="24">
        <f t="shared" si="762"/>
        <v>0.4020356234096692</v>
      </c>
      <c r="N3457" s="24">
        <f t="shared" si="762"/>
        <v>0.59796437659033075</v>
      </c>
      <c r="O3457" s="23">
        <f t="shared" si="763"/>
        <v>0.58692351019009148</v>
      </c>
      <c r="P3457" s="23">
        <f t="shared" si="763"/>
        <v>1.277597470346439</v>
      </c>
      <c r="Q3457" t="s">
        <v>371</v>
      </c>
      <c r="R3457" t="s">
        <v>574</v>
      </c>
      <c r="S3457" t="s">
        <v>370</v>
      </c>
      <c r="T3457" s="75" t="s">
        <v>151</v>
      </c>
      <c r="U3457" s="75" t="s">
        <v>166</v>
      </c>
      <c r="V3457" s="119" t="s">
        <v>653</v>
      </c>
      <c r="W3457" s="138" t="s">
        <v>150</v>
      </c>
      <c r="X3457">
        <v>4</v>
      </c>
      <c r="Y3457" s="23" t="str">
        <f t="shared" si="760"/>
        <v>Y</v>
      </c>
      <c r="Z3457" s="23">
        <v>100</v>
      </c>
      <c r="AA3457" s="23">
        <f t="shared" si="749"/>
        <v>0</v>
      </c>
      <c r="AB3457" s="23">
        <f t="shared" si="750"/>
        <v>-100</v>
      </c>
      <c r="AC3457" s="23">
        <f t="shared" si="751"/>
        <v>0</v>
      </c>
      <c r="AD3457" s="23">
        <f t="shared" si="752"/>
        <v>-100</v>
      </c>
      <c r="AE3457" s="23">
        <f t="shared" si="753"/>
        <v>0</v>
      </c>
      <c r="AF3457" s="23">
        <f t="shared" si="754"/>
        <v>-100</v>
      </c>
    </row>
    <row r="3458" spans="1:32" x14ac:dyDescent="0.25">
      <c r="A3458" s="6">
        <v>0.68154235267048791</v>
      </c>
      <c r="B3458" s="6">
        <v>0.28050218962927692</v>
      </c>
      <c r="C3458" s="21">
        <f t="shared" si="761"/>
        <v>1.4672602459431894</v>
      </c>
      <c r="D3458" s="22">
        <f t="shared" si="761"/>
        <v>3.5650345593438701</v>
      </c>
      <c r="E3458" s="132">
        <v>2.876392847888054E-2</v>
      </c>
      <c r="F3458" s="7">
        <f t="shared" si="755"/>
        <v>1.0287639284788805</v>
      </c>
      <c r="G3458" s="7">
        <f t="shared" si="756"/>
        <v>1.4262360929709743</v>
      </c>
      <c r="H3458" s="7">
        <f t="shared" si="757"/>
        <v>3.4653572706569258</v>
      </c>
      <c r="I3458">
        <v>1.7</v>
      </c>
      <c r="J3458">
        <v>2.27</v>
      </c>
      <c r="K3458" s="7">
        <f t="shared" si="758"/>
        <v>1.748898678414097</v>
      </c>
      <c r="L3458" s="7">
        <f t="shared" si="759"/>
        <v>2.335294117647059</v>
      </c>
      <c r="M3458" s="24">
        <f t="shared" si="762"/>
        <v>0.5717884130982368</v>
      </c>
      <c r="N3458" s="24">
        <f t="shared" si="762"/>
        <v>0.4282115869017632</v>
      </c>
      <c r="O3458" s="23">
        <f t="shared" si="763"/>
        <v>1.1919485198686506</v>
      </c>
      <c r="P3458" s="23">
        <f t="shared" si="763"/>
        <v>0.65505511342837019</v>
      </c>
      <c r="Q3458" t="s">
        <v>36</v>
      </c>
      <c r="R3458" t="s">
        <v>289</v>
      </c>
      <c r="S3458" t="s">
        <v>140</v>
      </c>
      <c r="T3458" s="75" t="s">
        <v>165</v>
      </c>
      <c r="U3458" s="75" t="s">
        <v>160</v>
      </c>
      <c r="V3458" s="119" t="s">
        <v>653</v>
      </c>
      <c r="W3458" s="138" t="s">
        <v>164</v>
      </c>
      <c r="X3458">
        <v>4</v>
      </c>
      <c r="Y3458" s="23" t="str">
        <f t="shared" si="760"/>
        <v>Y</v>
      </c>
      <c r="Z3458" s="23">
        <v>100</v>
      </c>
      <c r="AA3458" s="23">
        <f t="shared" si="749"/>
        <v>170</v>
      </c>
      <c r="AB3458" s="23">
        <f t="shared" si="750"/>
        <v>70</v>
      </c>
      <c r="AC3458" s="23">
        <f t="shared" si="751"/>
        <v>170</v>
      </c>
      <c r="AD3458" s="23">
        <f t="shared" si="752"/>
        <v>70</v>
      </c>
      <c r="AE3458" s="23">
        <f t="shared" si="753"/>
        <v>0</v>
      </c>
      <c r="AF3458" s="23">
        <f t="shared" si="754"/>
        <v>-100</v>
      </c>
    </row>
    <row r="3459" spans="1:32" x14ac:dyDescent="0.25">
      <c r="A3459" s="6">
        <v>0.51751223857774853</v>
      </c>
      <c r="B3459" s="6">
        <v>0.47983424102925032</v>
      </c>
      <c r="C3459" s="21">
        <f t="shared" si="761"/>
        <v>1.9323214514660505</v>
      </c>
      <c r="D3459" s="22">
        <f t="shared" si="761"/>
        <v>2.0840530218414339</v>
      </c>
      <c r="E3459" s="132">
        <v>2.8142785952212312E-2</v>
      </c>
      <c r="F3459" s="7">
        <f t="shared" si="755"/>
        <v>1.0281427859522123</v>
      </c>
      <c r="G3459" s="7">
        <f t="shared" si="756"/>
        <v>1.8794290811236252</v>
      </c>
      <c r="H3459" s="7">
        <f t="shared" si="757"/>
        <v>2.0270073868303151</v>
      </c>
      <c r="I3459">
        <v>1.79</v>
      </c>
      <c r="J3459">
        <v>2.13</v>
      </c>
      <c r="K3459" s="7">
        <f t="shared" si="758"/>
        <v>1.84037558685446</v>
      </c>
      <c r="L3459" s="7">
        <f t="shared" si="759"/>
        <v>2.1899441340782122</v>
      </c>
      <c r="M3459" s="24">
        <f t="shared" si="762"/>
        <v>0.54336734693877553</v>
      </c>
      <c r="N3459" s="24">
        <f t="shared" si="762"/>
        <v>0.45663265306122452</v>
      </c>
      <c r="O3459" s="23">
        <f t="shared" si="763"/>
        <v>0.95241688977688932</v>
      </c>
      <c r="P3459" s="23">
        <f t="shared" si="763"/>
        <v>1.0508101814718775</v>
      </c>
      <c r="Q3459" t="s">
        <v>52</v>
      </c>
      <c r="R3459" t="s">
        <v>41</v>
      </c>
      <c r="S3459" t="s">
        <v>140</v>
      </c>
      <c r="T3459" s="75" t="s">
        <v>155</v>
      </c>
      <c r="U3459" s="75" t="s">
        <v>161</v>
      </c>
      <c r="V3459" s="119" t="s">
        <v>653</v>
      </c>
      <c r="W3459" s="138" t="s">
        <v>151</v>
      </c>
      <c r="X3459">
        <v>2</v>
      </c>
      <c r="Y3459" s="23" t="str">
        <f t="shared" si="760"/>
        <v>N</v>
      </c>
      <c r="Z3459" s="23">
        <v>100</v>
      </c>
      <c r="AA3459" s="23">
        <f t="shared" si="749"/>
        <v>213</v>
      </c>
      <c r="AB3459" s="23">
        <f t="shared" si="750"/>
        <v>113</v>
      </c>
      <c r="AC3459" s="23">
        <f t="shared" si="751"/>
        <v>0</v>
      </c>
      <c r="AD3459" s="23">
        <f t="shared" si="752"/>
        <v>-100</v>
      </c>
      <c r="AE3459" s="23">
        <f t="shared" si="753"/>
        <v>0</v>
      </c>
      <c r="AF3459" s="23">
        <f t="shared" si="754"/>
        <v>-100</v>
      </c>
    </row>
    <row r="3460" spans="1:32" x14ac:dyDescent="0.25">
      <c r="A3460" s="6">
        <v>0.56917892715050522</v>
      </c>
      <c r="B3460" s="6">
        <v>0.42671419165131896</v>
      </c>
      <c r="C3460" s="21">
        <f t="shared" si="761"/>
        <v>1.7569167660621681</v>
      </c>
      <c r="D3460" s="22">
        <f t="shared" si="761"/>
        <v>2.3434889665378886</v>
      </c>
      <c r="E3460" s="132">
        <v>2.5667999158426325E-2</v>
      </c>
      <c r="F3460" s="7">
        <f t="shared" si="755"/>
        <v>1.0256679991584263</v>
      </c>
      <c r="G3460" s="7">
        <f t="shared" si="756"/>
        <v>1.712948797762766</v>
      </c>
      <c r="H3460" s="7">
        <f t="shared" si="757"/>
        <v>2.284841652913761</v>
      </c>
      <c r="I3460">
        <v>1.94</v>
      </c>
      <c r="J3460">
        <v>1.96</v>
      </c>
      <c r="K3460" s="7">
        <f t="shared" si="758"/>
        <v>1.989795918367347</v>
      </c>
      <c r="L3460" s="7">
        <f t="shared" si="759"/>
        <v>2.0103092783505154</v>
      </c>
      <c r="M3460" s="24">
        <f t="shared" si="762"/>
        <v>0.50256410256410255</v>
      </c>
      <c r="N3460" s="24">
        <f t="shared" si="762"/>
        <v>0.49743589743589745</v>
      </c>
      <c r="O3460" s="23">
        <f t="shared" si="763"/>
        <v>1.1325499060647808</v>
      </c>
      <c r="P3460" s="23">
        <f t="shared" si="763"/>
        <v>0.85782749868048658</v>
      </c>
      <c r="Q3460" t="s">
        <v>101</v>
      </c>
      <c r="R3460" t="s">
        <v>105</v>
      </c>
      <c r="S3460" t="s">
        <v>140</v>
      </c>
      <c r="T3460" s="75" t="s">
        <v>155</v>
      </c>
      <c r="U3460" s="75" t="s">
        <v>161</v>
      </c>
      <c r="V3460" s="119" t="s">
        <v>653</v>
      </c>
      <c r="W3460" s="138" t="s">
        <v>151</v>
      </c>
      <c r="X3460">
        <v>2</v>
      </c>
      <c r="Y3460" s="23" t="str">
        <f t="shared" si="760"/>
        <v>N</v>
      </c>
      <c r="Z3460" s="23">
        <v>100</v>
      </c>
      <c r="AA3460" s="23">
        <f t="shared" ref="AA3460:AA3523" si="764">IF(AND(O3460&gt;1,Y3460="Y"),Z3460*I3460,IF(AND(P3460&gt;1,Y3460="N"),Z3460*J3460,0))</f>
        <v>0</v>
      </c>
      <c r="AB3460" s="23">
        <f t="shared" ref="AB3460:AB3523" si="765">AA3460-Z3460</f>
        <v>-100</v>
      </c>
      <c r="AC3460" s="23">
        <f t="shared" ref="AC3460:AC3523" si="766">IF(AND(A3460 &gt; 50%,Y3460 = "Y"),Z3460*I3460,0)</f>
        <v>0</v>
      </c>
      <c r="AD3460" s="23">
        <f t="shared" ref="AD3460:AD3523" si="767">AC3460-Z3460</f>
        <v>-100</v>
      </c>
      <c r="AE3460" s="23">
        <f t="shared" ref="AE3460:AE3523" si="768">IF(AND(B3460 &gt; 50%,Y3460 = "N"),Z3460*J3460,0)</f>
        <v>0</v>
      </c>
      <c r="AF3460" s="23">
        <f t="shared" ref="AF3460:AF3523" si="769">AE3460-Z3460</f>
        <v>-100</v>
      </c>
    </row>
    <row r="3461" spans="1:32" x14ac:dyDescent="0.25">
      <c r="A3461" s="6">
        <v>0.47275139191996673</v>
      </c>
      <c r="B3461" s="6">
        <v>0.52649422730648698</v>
      </c>
      <c r="C3461" s="21">
        <f t="shared" si="761"/>
        <v>2.115276691071684</v>
      </c>
      <c r="D3461" s="22">
        <f t="shared" si="761"/>
        <v>1.8993560577405384</v>
      </c>
      <c r="E3461" s="132">
        <v>3.5245772087877381E-2</v>
      </c>
      <c r="F3461" s="7">
        <f t="shared" si="755"/>
        <v>1.0352457720878774</v>
      </c>
      <c r="G3461" s="7">
        <f t="shared" si="756"/>
        <v>2.0432604006733657</v>
      </c>
      <c r="H3461" s="7">
        <f t="shared" si="757"/>
        <v>1.8346909583701352</v>
      </c>
      <c r="I3461">
        <v>2.2200000000000002</v>
      </c>
      <c r="J3461">
        <v>1.71</v>
      </c>
      <c r="K3461" s="7">
        <f t="shared" si="758"/>
        <v>2.2982456140350882</v>
      </c>
      <c r="L3461" s="7">
        <f t="shared" si="759"/>
        <v>1.7702702702702702</v>
      </c>
      <c r="M3461" s="24">
        <f t="shared" si="762"/>
        <v>0.43511450381679379</v>
      </c>
      <c r="N3461" s="24">
        <f t="shared" si="762"/>
        <v>0.56488549618320616</v>
      </c>
      <c r="O3461" s="23">
        <f t="shared" si="763"/>
        <v>1.0864988130090463</v>
      </c>
      <c r="P3461" s="23">
        <f t="shared" si="763"/>
        <v>0.9320370780695918</v>
      </c>
      <c r="Q3461" t="s">
        <v>407</v>
      </c>
      <c r="R3461" t="s">
        <v>50</v>
      </c>
      <c r="S3461" t="s">
        <v>141</v>
      </c>
      <c r="T3461" s="75" t="s">
        <v>151</v>
      </c>
      <c r="U3461" s="75" t="s">
        <v>166</v>
      </c>
      <c r="V3461" s="119" t="s">
        <v>653</v>
      </c>
      <c r="W3461" s="138" t="s">
        <v>170</v>
      </c>
      <c r="X3461">
        <v>2</v>
      </c>
      <c r="Y3461" s="23" t="str">
        <f t="shared" si="760"/>
        <v>N</v>
      </c>
      <c r="Z3461" s="23">
        <v>100</v>
      </c>
      <c r="AA3461" s="23">
        <f t="shared" si="764"/>
        <v>0</v>
      </c>
      <c r="AB3461" s="23">
        <f t="shared" si="765"/>
        <v>-100</v>
      </c>
      <c r="AC3461" s="23">
        <f t="shared" si="766"/>
        <v>0</v>
      </c>
      <c r="AD3461" s="23">
        <f t="shared" si="767"/>
        <v>-100</v>
      </c>
      <c r="AE3461" s="23">
        <f t="shared" si="768"/>
        <v>171</v>
      </c>
      <c r="AF3461" s="23">
        <f t="shared" si="769"/>
        <v>71</v>
      </c>
    </row>
    <row r="3462" spans="1:32" x14ac:dyDescent="0.25">
      <c r="A3462" s="6">
        <v>0.24070294635133702</v>
      </c>
      <c r="B3462" s="6">
        <v>0.75923763566734426</v>
      </c>
      <c r="C3462" s="21">
        <f t="shared" si="761"/>
        <v>4.1544983771838462</v>
      </c>
      <c r="D3462" s="22">
        <f t="shared" si="761"/>
        <v>1.3171106818500031</v>
      </c>
      <c r="E3462" s="132">
        <v>2.7217318200924545E-2</v>
      </c>
      <c r="F3462" s="7">
        <f t="shared" si="755"/>
        <v>1.0272173182009245</v>
      </c>
      <c r="G3462" s="7">
        <f t="shared" si="756"/>
        <v>4.0444201081617894</v>
      </c>
      <c r="H3462" s="7">
        <f t="shared" si="757"/>
        <v>1.2822123016352565</v>
      </c>
      <c r="I3462">
        <v>2.08</v>
      </c>
      <c r="J3462">
        <v>1.83</v>
      </c>
      <c r="K3462" s="7">
        <f t="shared" si="758"/>
        <v>2.136612021857923</v>
      </c>
      <c r="L3462" s="7">
        <f t="shared" si="759"/>
        <v>1.8798076923076921</v>
      </c>
      <c r="M3462" s="24">
        <f t="shared" si="762"/>
        <v>0.46803069053708451</v>
      </c>
      <c r="N3462" s="24">
        <f t="shared" si="762"/>
        <v>0.53196930946291565</v>
      </c>
      <c r="O3462" s="23">
        <f t="shared" si="763"/>
        <v>0.51428880887088935</v>
      </c>
      <c r="P3462" s="23">
        <f t="shared" si="763"/>
        <v>1.4272207478169787</v>
      </c>
      <c r="Q3462" t="s">
        <v>51</v>
      </c>
      <c r="R3462" t="s">
        <v>434</v>
      </c>
      <c r="S3462" t="s">
        <v>141</v>
      </c>
      <c r="T3462" s="75" t="s">
        <v>151</v>
      </c>
      <c r="U3462" s="75" t="s">
        <v>166</v>
      </c>
      <c r="V3462" s="119" t="s">
        <v>653</v>
      </c>
      <c r="W3462" s="138" t="s">
        <v>168</v>
      </c>
      <c r="X3462">
        <v>5</v>
      </c>
      <c r="Y3462" s="23" t="str">
        <f t="shared" si="760"/>
        <v>Y</v>
      </c>
      <c r="Z3462" s="23">
        <v>100</v>
      </c>
      <c r="AA3462" s="23">
        <f t="shared" si="764"/>
        <v>0</v>
      </c>
      <c r="AB3462" s="23">
        <f t="shared" si="765"/>
        <v>-100</v>
      </c>
      <c r="AC3462" s="23">
        <f t="shared" si="766"/>
        <v>0</v>
      </c>
      <c r="AD3462" s="23">
        <f t="shared" si="767"/>
        <v>-100</v>
      </c>
      <c r="AE3462" s="23">
        <f t="shared" si="768"/>
        <v>0</v>
      </c>
      <c r="AF3462" s="23">
        <f t="shared" si="769"/>
        <v>-100</v>
      </c>
    </row>
    <row r="3463" spans="1:32" x14ac:dyDescent="0.25">
      <c r="A3463" s="6">
        <v>0.51004411433489227</v>
      </c>
      <c r="B3463" s="6">
        <v>0.48744066872706254</v>
      </c>
      <c r="C3463" s="21">
        <f t="shared" si="761"/>
        <v>1.9606147231088433</v>
      </c>
      <c r="D3463" s="22">
        <f t="shared" si="761"/>
        <v>2.0515317333111978</v>
      </c>
      <c r="E3463" s="132">
        <v>3.1333648244370904E-2</v>
      </c>
      <c r="F3463" s="7">
        <f t="shared" si="755"/>
        <v>1.0313336482443709</v>
      </c>
      <c r="G3463" s="7">
        <f t="shared" si="756"/>
        <v>1.9010479551853838</v>
      </c>
      <c r="H3463" s="7">
        <f t="shared" si="757"/>
        <v>1.9892027539327355</v>
      </c>
      <c r="I3463">
        <v>2.19</v>
      </c>
      <c r="J3463">
        <v>1.74</v>
      </c>
      <c r="K3463" s="7">
        <f t="shared" si="758"/>
        <v>2.2586206896551722</v>
      </c>
      <c r="L3463" s="7">
        <f t="shared" si="759"/>
        <v>1.7945205479452053</v>
      </c>
      <c r="M3463" s="24">
        <f t="shared" si="762"/>
        <v>0.44274809160305351</v>
      </c>
      <c r="N3463" s="24">
        <f t="shared" si="762"/>
        <v>0.5572519083969466</v>
      </c>
      <c r="O3463" s="23">
        <f t="shared" si="763"/>
        <v>1.1519961892736359</v>
      </c>
      <c r="P3463" s="23">
        <f t="shared" si="763"/>
        <v>0.87472229593486561</v>
      </c>
      <c r="Q3463" t="s">
        <v>21</v>
      </c>
      <c r="R3463" t="s">
        <v>45</v>
      </c>
      <c r="S3463" t="s">
        <v>141</v>
      </c>
      <c r="T3463" s="75" t="s">
        <v>162</v>
      </c>
      <c r="U3463" s="75" t="s">
        <v>160</v>
      </c>
      <c r="V3463" s="119" t="s">
        <v>653</v>
      </c>
      <c r="W3463" s="138" t="s">
        <v>151</v>
      </c>
      <c r="X3463">
        <v>2</v>
      </c>
      <c r="Y3463" s="23" t="str">
        <f t="shared" si="760"/>
        <v>N</v>
      </c>
      <c r="Z3463" s="23">
        <v>100</v>
      </c>
      <c r="AA3463" s="23">
        <f t="shared" si="764"/>
        <v>0</v>
      </c>
      <c r="AB3463" s="23">
        <f t="shared" si="765"/>
        <v>-100</v>
      </c>
      <c r="AC3463" s="23">
        <f t="shared" si="766"/>
        <v>0</v>
      </c>
      <c r="AD3463" s="23">
        <f t="shared" si="767"/>
        <v>-100</v>
      </c>
      <c r="AE3463" s="23">
        <f t="shared" si="768"/>
        <v>0</v>
      </c>
      <c r="AF3463" s="23">
        <f t="shared" si="769"/>
        <v>-100</v>
      </c>
    </row>
    <row r="3464" spans="1:32" x14ac:dyDescent="0.25">
      <c r="A3464" s="6">
        <v>0.74233717675262156</v>
      </c>
      <c r="B3464" s="6">
        <v>0.24369259194230014</v>
      </c>
      <c r="C3464" s="21">
        <f t="shared" si="761"/>
        <v>1.347096752414493</v>
      </c>
      <c r="D3464" s="22">
        <f t="shared" si="761"/>
        <v>4.1035305670546318</v>
      </c>
      <c r="E3464" s="132">
        <v>2.861071447458885E-2</v>
      </c>
      <c r="F3464" s="7">
        <f t="shared" si="755"/>
        <v>1.0286107144745888</v>
      </c>
      <c r="G3464" s="7">
        <f t="shared" si="756"/>
        <v>1.3096273774501619</v>
      </c>
      <c r="H3464" s="7">
        <f t="shared" si="757"/>
        <v>3.9893912335442687</v>
      </c>
      <c r="I3464">
        <v>1.98</v>
      </c>
      <c r="J3464">
        <v>1.91</v>
      </c>
      <c r="K3464" s="7">
        <f t="shared" si="758"/>
        <v>2.0366492146596857</v>
      </c>
      <c r="L3464" s="7">
        <f t="shared" si="759"/>
        <v>1.9646464646464645</v>
      </c>
      <c r="M3464" s="24">
        <f t="shared" si="762"/>
        <v>0.49100257069408743</v>
      </c>
      <c r="N3464" s="24">
        <f t="shared" si="762"/>
        <v>0.50899742930591263</v>
      </c>
      <c r="O3464" s="23">
        <f t="shared" si="763"/>
        <v>1.511880428045915</v>
      </c>
      <c r="P3464" s="23">
        <f t="shared" si="763"/>
        <v>0.4787697892199736</v>
      </c>
      <c r="Q3464" t="s">
        <v>442</v>
      </c>
      <c r="R3464" t="s">
        <v>42</v>
      </c>
      <c r="S3464" t="s">
        <v>141</v>
      </c>
      <c r="T3464" s="75" t="s">
        <v>150</v>
      </c>
      <c r="U3464" s="75" t="s">
        <v>166</v>
      </c>
      <c r="V3464" s="119" t="s">
        <v>653</v>
      </c>
      <c r="W3464" s="138" t="s">
        <v>153</v>
      </c>
      <c r="X3464">
        <v>2</v>
      </c>
      <c r="Y3464" s="23" t="str">
        <f t="shared" si="760"/>
        <v>N</v>
      </c>
      <c r="Z3464" s="23">
        <v>100</v>
      </c>
      <c r="AA3464" s="23">
        <f t="shared" si="764"/>
        <v>0</v>
      </c>
      <c r="AB3464" s="23">
        <f t="shared" si="765"/>
        <v>-100</v>
      </c>
      <c r="AC3464" s="23">
        <f t="shared" si="766"/>
        <v>0</v>
      </c>
      <c r="AD3464" s="23">
        <f t="shared" si="767"/>
        <v>-100</v>
      </c>
      <c r="AE3464" s="23">
        <f t="shared" si="768"/>
        <v>0</v>
      </c>
      <c r="AF3464" s="23">
        <f t="shared" si="769"/>
        <v>-100</v>
      </c>
    </row>
    <row r="3465" spans="1:32" x14ac:dyDescent="0.25">
      <c r="A3465" s="6">
        <v>0.1569587133217244</v>
      </c>
      <c r="B3465" s="6">
        <v>0.84299861132076925</v>
      </c>
      <c r="C3465" s="21">
        <f t="shared" si="761"/>
        <v>6.3711021760879305</v>
      </c>
      <c r="D3465" s="22">
        <f t="shared" si="761"/>
        <v>1.1862415745065684</v>
      </c>
      <c r="E3465" s="132">
        <v>3.2258064516129004E-2</v>
      </c>
      <c r="F3465" s="7">
        <f t="shared" si="755"/>
        <v>1.032258064516129</v>
      </c>
      <c r="G3465" s="7">
        <f t="shared" si="756"/>
        <v>6.1720052330851827</v>
      </c>
      <c r="H3465" s="7">
        <f t="shared" si="757"/>
        <v>1.1491715253032382</v>
      </c>
      <c r="I3465">
        <v>2.17</v>
      </c>
      <c r="J3465">
        <v>1.75</v>
      </c>
      <c r="K3465" s="7">
        <f t="shared" si="758"/>
        <v>2.2399999999999998</v>
      </c>
      <c r="L3465" s="7">
        <f t="shared" si="759"/>
        <v>1.8064516129032258</v>
      </c>
      <c r="M3465" s="24">
        <f t="shared" si="762"/>
        <v>0.44642857142857145</v>
      </c>
      <c r="N3465" s="24">
        <f t="shared" si="762"/>
        <v>0.5535714285714286</v>
      </c>
      <c r="O3465" s="23">
        <f t="shared" si="763"/>
        <v>0.35158751784066267</v>
      </c>
      <c r="P3465" s="23">
        <f t="shared" si="763"/>
        <v>1.5228362010955832</v>
      </c>
      <c r="Q3465" t="s">
        <v>47</v>
      </c>
      <c r="R3465" t="s">
        <v>46</v>
      </c>
      <c r="S3465" t="s">
        <v>141</v>
      </c>
      <c r="T3465" s="75" t="s">
        <v>154</v>
      </c>
      <c r="U3465" s="75" t="s">
        <v>160</v>
      </c>
      <c r="V3465" s="119" t="s">
        <v>653</v>
      </c>
      <c r="W3465" s="138" t="s">
        <v>154</v>
      </c>
      <c r="X3465">
        <v>1</v>
      </c>
      <c r="Y3465" s="23" t="str">
        <f t="shared" si="760"/>
        <v>N</v>
      </c>
      <c r="Z3465" s="23">
        <v>100</v>
      </c>
      <c r="AA3465" s="23">
        <f t="shared" si="764"/>
        <v>175</v>
      </c>
      <c r="AB3465" s="23">
        <f t="shared" si="765"/>
        <v>75</v>
      </c>
      <c r="AC3465" s="23">
        <f t="shared" si="766"/>
        <v>0</v>
      </c>
      <c r="AD3465" s="23">
        <f t="shared" si="767"/>
        <v>-100</v>
      </c>
      <c r="AE3465" s="23">
        <f t="shared" si="768"/>
        <v>175</v>
      </c>
      <c r="AF3465" s="23">
        <f t="shared" si="769"/>
        <v>75</v>
      </c>
    </row>
    <row r="3466" spans="1:32" x14ac:dyDescent="0.25">
      <c r="A3466" s="6">
        <v>0.69716745575297034</v>
      </c>
      <c r="B3466" s="6">
        <v>0.2224535614262575</v>
      </c>
      <c r="C3466" s="21">
        <f t="shared" si="761"/>
        <v>1.434375617720075</v>
      </c>
      <c r="D3466" s="22">
        <f t="shared" si="761"/>
        <v>4.49532025285869</v>
      </c>
      <c r="E3466" s="132">
        <v>3.3163265306122458E-2</v>
      </c>
      <c r="F3466" s="7">
        <f t="shared" si="755"/>
        <v>1.0331632653061225</v>
      </c>
      <c r="G3466" s="7">
        <f t="shared" si="756"/>
        <v>1.3883339312253566</v>
      </c>
      <c r="H3466" s="7">
        <f t="shared" si="757"/>
        <v>4.3510260225200161</v>
      </c>
      <c r="I3466">
        <v>1.6</v>
      </c>
      <c r="J3466">
        <v>2.4500000000000002</v>
      </c>
      <c r="K3466" s="7">
        <f t="shared" si="758"/>
        <v>1.653061224489796</v>
      </c>
      <c r="L3466" s="7">
        <f t="shared" si="759"/>
        <v>2.53125</v>
      </c>
      <c r="M3466" s="24">
        <f t="shared" si="762"/>
        <v>0.60493827160493829</v>
      </c>
      <c r="N3466" s="24">
        <f t="shared" si="762"/>
        <v>0.39506172839506171</v>
      </c>
      <c r="O3466" s="23">
        <f t="shared" si="763"/>
        <v>1.1524604880814409</v>
      </c>
      <c r="P3466" s="23">
        <f t="shared" si="763"/>
        <v>0.56308557736021436</v>
      </c>
      <c r="Q3466" t="s">
        <v>415</v>
      </c>
      <c r="R3466" t="s">
        <v>535</v>
      </c>
      <c r="S3466" t="s">
        <v>409</v>
      </c>
      <c r="T3466" s="75" t="s">
        <v>164</v>
      </c>
      <c r="U3466" s="75" t="s">
        <v>160</v>
      </c>
      <c r="V3466" s="119" t="s">
        <v>653</v>
      </c>
      <c r="W3466" s="138" t="s">
        <v>149</v>
      </c>
      <c r="X3466">
        <v>0</v>
      </c>
      <c r="Y3466" s="23" t="str">
        <f t="shared" si="760"/>
        <v>N</v>
      </c>
      <c r="Z3466" s="23">
        <v>100</v>
      </c>
      <c r="AA3466" s="23">
        <f t="shared" si="764"/>
        <v>0</v>
      </c>
      <c r="AB3466" s="23">
        <f t="shared" si="765"/>
        <v>-100</v>
      </c>
      <c r="AC3466" s="23">
        <f t="shared" si="766"/>
        <v>0</v>
      </c>
      <c r="AD3466" s="23">
        <f t="shared" si="767"/>
        <v>-100</v>
      </c>
      <c r="AE3466" s="23">
        <f t="shared" si="768"/>
        <v>0</v>
      </c>
      <c r="AF3466" s="23">
        <f t="shared" si="769"/>
        <v>-100</v>
      </c>
    </row>
    <row r="3467" spans="1:32" x14ac:dyDescent="0.25">
      <c r="A3467" s="6">
        <v>0.41991824371635156</v>
      </c>
      <c r="B3467" s="6">
        <v>0.57914778313674975</v>
      </c>
      <c r="C3467" s="21">
        <f t="shared" si="761"/>
        <v>2.3814159421839385</v>
      </c>
      <c r="D3467" s="22">
        <f t="shared" si="761"/>
        <v>1.7266750026804085</v>
      </c>
      <c r="E3467" s="132">
        <v>2.8828352287754377E-2</v>
      </c>
      <c r="F3467" s="7">
        <f t="shared" si="755"/>
        <v>1.0288283522877544</v>
      </c>
      <c r="G3467" s="7">
        <f t="shared" si="756"/>
        <v>2.3146873206677308</v>
      </c>
      <c r="H3467" s="7">
        <f t="shared" si="757"/>
        <v>1.6782925925795953</v>
      </c>
      <c r="I3467">
        <v>1.99</v>
      </c>
      <c r="J3467">
        <v>1.9</v>
      </c>
      <c r="K3467" s="7">
        <f t="shared" si="758"/>
        <v>2.0473684210526311</v>
      </c>
      <c r="L3467" s="7">
        <f t="shared" si="759"/>
        <v>1.9547738693467331</v>
      </c>
      <c r="M3467" s="24">
        <f t="shared" si="762"/>
        <v>0.48843187660668391</v>
      </c>
      <c r="N3467" s="24">
        <f t="shared" si="762"/>
        <v>0.51156812339331637</v>
      </c>
      <c r="O3467" s="23">
        <f t="shared" si="763"/>
        <v>0.8597273516087407</v>
      </c>
      <c r="P3467" s="23">
        <f t="shared" si="763"/>
        <v>1.1321029529658071</v>
      </c>
      <c r="Q3467" t="s">
        <v>427</v>
      </c>
      <c r="R3467" t="s">
        <v>425</v>
      </c>
      <c r="S3467" t="s">
        <v>409</v>
      </c>
      <c r="T3467" s="75" t="s">
        <v>151</v>
      </c>
      <c r="U3467" s="75" t="s">
        <v>166</v>
      </c>
      <c r="V3467" s="119" t="s">
        <v>653</v>
      </c>
      <c r="W3467" s="138" t="s">
        <v>149</v>
      </c>
      <c r="X3467">
        <v>0</v>
      </c>
      <c r="Y3467" s="23" t="str">
        <f t="shared" si="760"/>
        <v>N</v>
      </c>
      <c r="Z3467" s="23">
        <v>100</v>
      </c>
      <c r="AA3467" s="23">
        <f t="shared" si="764"/>
        <v>190</v>
      </c>
      <c r="AB3467" s="23">
        <f t="shared" si="765"/>
        <v>90</v>
      </c>
      <c r="AC3467" s="23">
        <f t="shared" si="766"/>
        <v>0</v>
      </c>
      <c r="AD3467" s="23">
        <f t="shared" si="767"/>
        <v>-100</v>
      </c>
      <c r="AE3467" s="23">
        <f t="shared" si="768"/>
        <v>190</v>
      </c>
      <c r="AF3467" s="23">
        <f t="shared" si="769"/>
        <v>90</v>
      </c>
    </row>
    <row r="3468" spans="1:32" x14ac:dyDescent="0.25">
      <c r="A3468" s="6">
        <v>0.12104720285265971</v>
      </c>
      <c r="B3468" s="6">
        <v>0.87894594607859555</v>
      </c>
      <c r="C3468" s="21">
        <f t="shared" si="761"/>
        <v>8.2612400487866999</v>
      </c>
      <c r="D3468" s="22">
        <f t="shared" si="761"/>
        <v>1.1377263920056577</v>
      </c>
      <c r="E3468" s="132">
        <v>3.0955227846419575E-2</v>
      </c>
      <c r="F3468" s="7">
        <f t="shared" si="755"/>
        <v>1.0309552278464196</v>
      </c>
      <c r="G3468" s="7">
        <f t="shared" si="756"/>
        <v>8.01318992876514</v>
      </c>
      <c r="H3468" s="7">
        <f t="shared" si="757"/>
        <v>1.1035652774003333</v>
      </c>
      <c r="I3468">
        <v>1.93</v>
      </c>
      <c r="J3468">
        <v>1.95</v>
      </c>
      <c r="K3468" s="7">
        <f t="shared" si="758"/>
        <v>1.9897435897435898</v>
      </c>
      <c r="L3468" s="7">
        <f t="shared" si="759"/>
        <v>2.0103626943005182</v>
      </c>
      <c r="M3468" s="24">
        <f t="shared" si="762"/>
        <v>0.50257731958762886</v>
      </c>
      <c r="N3468" s="24">
        <f t="shared" si="762"/>
        <v>0.49742268041237114</v>
      </c>
      <c r="O3468" s="23">
        <f t="shared" si="763"/>
        <v>0.24085289593247161</v>
      </c>
      <c r="P3468" s="23">
        <f t="shared" si="763"/>
        <v>1.7670001403030833</v>
      </c>
      <c r="Q3468" t="s">
        <v>413</v>
      </c>
      <c r="R3468" t="s">
        <v>428</v>
      </c>
      <c r="S3468" t="s">
        <v>409</v>
      </c>
      <c r="T3468" s="75" t="s">
        <v>151</v>
      </c>
      <c r="U3468" s="75" t="s">
        <v>166</v>
      </c>
      <c r="V3468" s="119" t="s">
        <v>653</v>
      </c>
      <c r="W3468" s="138" t="s">
        <v>152</v>
      </c>
      <c r="X3468">
        <v>1</v>
      </c>
      <c r="Y3468" s="23" t="str">
        <f t="shared" si="760"/>
        <v>N</v>
      </c>
      <c r="Z3468" s="23">
        <v>100</v>
      </c>
      <c r="AA3468" s="23">
        <f t="shared" si="764"/>
        <v>195</v>
      </c>
      <c r="AB3468" s="23">
        <f t="shared" si="765"/>
        <v>95</v>
      </c>
      <c r="AC3468" s="23">
        <f t="shared" si="766"/>
        <v>0</v>
      </c>
      <c r="AD3468" s="23">
        <f t="shared" si="767"/>
        <v>-100</v>
      </c>
      <c r="AE3468" s="23">
        <f t="shared" si="768"/>
        <v>195</v>
      </c>
      <c r="AF3468" s="23">
        <f t="shared" si="769"/>
        <v>95</v>
      </c>
    </row>
    <row r="3469" spans="1:32" x14ac:dyDescent="0.25">
      <c r="A3469" s="6">
        <v>0.35131283195250329</v>
      </c>
      <c r="B3469" s="6">
        <v>0.64800655987438405</v>
      </c>
      <c r="C3469" s="21">
        <f t="shared" si="761"/>
        <v>2.8464659102893166</v>
      </c>
      <c r="D3469" s="22">
        <f t="shared" si="761"/>
        <v>1.5431942543820079</v>
      </c>
      <c r="E3469" s="132">
        <v>3.4266348688339443E-2</v>
      </c>
      <c r="F3469" s="7">
        <f t="shared" si="755"/>
        <v>1.0342663486883394</v>
      </c>
      <c r="G3469" s="7">
        <f t="shared" si="756"/>
        <v>2.7521594547663817</v>
      </c>
      <c r="H3469" s="7">
        <f t="shared" si="757"/>
        <v>1.492066580662798</v>
      </c>
      <c r="I3469">
        <v>2.57</v>
      </c>
      <c r="J3469">
        <v>1.55</v>
      </c>
      <c r="K3469" s="7">
        <f t="shared" si="758"/>
        <v>2.6580645161290324</v>
      </c>
      <c r="L3469" s="7">
        <f t="shared" si="759"/>
        <v>1.6031128404669261</v>
      </c>
      <c r="M3469" s="24">
        <f t="shared" si="762"/>
        <v>0.37621359223300971</v>
      </c>
      <c r="N3469" s="24">
        <f t="shared" si="762"/>
        <v>0.62378640776699024</v>
      </c>
      <c r="O3469" s="23">
        <f t="shared" si="763"/>
        <v>0.93381217267375061</v>
      </c>
      <c r="P3469" s="23">
        <f t="shared" si="763"/>
        <v>1.0388276368414251</v>
      </c>
      <c r="Q3469" t="s">
        <v>296</v>
      </c>
      <c r="R3469" t="s">
        <v>301</v>
      </c>
      <c r="S3469" t="s">
        <v>142</v>
      </c>
      <c r="T3469" s="75" t="s">
        <v>151</v>
      </c>
      <c r="U3469" s="75" t="s">
        <v>166</v>
      </c>
      <c r="V3469" s="119" t="s">
        <v>653</v>
      </c>
      <c r="W3469" s="138" t="s">
        <v>175</v>
      </c>
      <c r="X3469">
        <v>5</v>
      </c>
      <c r="Y3469" s="23" t="str">
        <f t="shared" si="760"/>
        <v>Y</v>
      </c>
      <c r="Z3469" s="23">
        <v>100</v>
      </c>
      <c r="AA3469" s="23">
        <f t="shared" si="764"/>
        <v>0</v>
      </c>
      <c r="AB3469" s="23">
        <f t="shared" si="765"/>
        <v>-100</v>
      </c>
      <c r="AC3469" s="23">
        <f t="shared" si="766"/>
        <v>0</v>
      </c>
      <c r="AD3469" s="23">
        <f t="shared" si="767"/>
        <v>-100</v>
      </c>
      <c r="AE3469" s="23">
        <f t="shared" si="768"/>
        <v>0</v>
      </c>
      <c r="AF3469" s="23">
        <f t="shared" si="769"/>
        <v>-100</v>
      </c>
    </row>
    <row r="3470" spans="1:32" x14ac:dyDescent="0.25">
      <c r="A3470" s="6">
        <v>0.4598090707004196</v>
      </c>
      <c r="B3470" s="6">
        <v>0.53635345163716641</v>
      </c>
      <c r="C3470" s="21">
        <f t="shared" si="761"/>
        <v>2.1748157305307538</v>
      </c>
      <c r="D3470" s="22">
        <f t="shared" si="761"/>
        <v>1.8644421825712092</v>
      </c>
      <c r="E3470" s="132">
        <v>5.4678939294323881E-2</v>
      </c>
      <c r="F3470" s="7">
        <f t="shared" si="755"/>
        <v>1.0546789392943239</v>
      </c>
      <c r="G3470" s="7">
        <f t="shared" si="756"/>
        <v>2.0620642448647959</v>
      </c>
      <c r="H3470" s="7">
        <f t="shared" si="757"/>
        <v>1.7677817514955694</v>
      </c>
      <c r="I3470">
        <v>1.69</v>
      </c>
      <c r="J3470">
        <v>2.16</v>
      </c>
      <c r="K3470" s="7">
        <f t="shared" si="758"/>
        <v>1.7824074074074072</v>
      </c>
      <c r="L3470" s="7">
        <f t="shared" si="759"/>
        <v>2.2781065088757395</v>
      </c>
      <c r="M3470" s="24">
        <f t="shared" si="762"/>
        <v>0.56103896103896111</v>
      </c>
      <c r="N3470" s="24">
        <f t="shared" si="762"/>
        <v>0.438961038961039</v>
      </c>
      <c r="O3470" s="23">
        <f t="shared" si="763"/>
        <v>0.81956709360954405</v>
      </c>
      <c r="P3470" s="23">
        <f t="shared" si="763"/>
        <v>1.2218702892325981</v>
      </c>
      <c r="Q3470" t="s">
        <v>302</v>
      </c>
      <c r="R3470" t="s">
        <v>292</v>
      </c>
      <c r="S3470" t="s">
        <v>142</v>
      </c>
      <c r="T3470" s="75" t="s">
        <v>162</v>
      </c>
      <c r="U3470" s="75" t="s">
        <v>160</v>
      </c>
      <c r="V3470" s="119" t="s">
        <v>653</v>
      </c>
      <c r="W3470" s="138" t="s">
        <v>360</v>
      </c>
      <c r="X3470">
        <v>7</v>
      </c>
      <c r="Y3470" s="23" t="str">
        <f t="shared" si="760"/>
        <v>Y</v>
      </c>
      <c r="Z3470" s="23">
        <v>100</v>
      </c>
      <c r="AA3470" s="23">
        <f t="shared" si="764"/>
        <v>0</v>
      </c>
      <c r="AB3470" s="23">
        <f t="shared" si="765"/>
        <v>-100</v>
      </c>
      <c r="AC3470" s="23">
        <f t="shared" si="766"/>
        <v>0</v>
      </c>
      <c r="AD3470" s="23">
        <f t="shared" si="767"/>
        <v>-100</v>
      </c>
      <c r="AE3470" s="23">
        <f t="shared" si="768"/>
        <v>0</v>
      </c>
      <c r="AF3470" s="23">
        <f t="shared" si="769"/>
        <v>-100</v>
      </c>
    </row>
    <row r="3471" spans="1:32" x14ac:dyDescent="0.25">
      <c r="A3471" s="6">
        <v>0.52314651589217198</v>
      </c>
      <c r="B3471" s="6">
        <v>0.45368170068680341</v>
      </c>
      <c r="C3471" s="21">
        <f t="shared" si="761"/>
        <v>1.9115103888145064</v>
      </c>
      <c r="D3471" s="22">
        <f t="shared" si="761"/>
        <v>2.2041885279616871</v>
      </c>
      <c r="E3471" s="132">
        <v>3.9028847408954404E-2</v>
      </c>
      <c r="F3471" s="7">
        <f t="shared" si="755"/>
        <v>1.0390288474089544</v>
      </c>
      <c r="G3471" s="7">
        <f t="shared" si="756"/>
        <v>1.8397086794859214</v>
      </c>
      <c r="H3471" s="7">
        <f t="shared" si="757"/>
        <v>2.1213930041098599</v>
      </c>
      <c r="I3471">
        <v>1.63</v>
      </c>
      <c r="J3471">
        <v>2.35</v>
      </c>
      <c r="K3471" s="7">
        <f t="shared" si="758"/>
        <v>1.6936170212765955</v>
      </c>
      <c r="L3471" s="7">
        <f t="shared" si="759"/>
        <v>2.4417177914110431</v>
      </c>
      <c r="M3471" s="24">
        <f t="shared" si="762"/>
        <v>0.59045226130653272</v>
      </c>
      <c r="N3471" s="24">
        <f t="shared" si="762"/>
        <v>0.40954773869346733</v>
      </c>
      <c r="O3471" s="23">
        <f t="shared" si="763"/>
        <v>0.88600984393652948</v>
      </c>
      <c r="P3471" s="23">
        <f t="shared" si="763"/>
        <v>1.1077626802045877</v>
      </c>
      <c r="Q3471" t="s">
        <v>295</v>
      </c>
      <c r="R3471" t="s">
        <v>297</v>
      </c>
      <c r="S3471" t="s">
        <v>142</v>
      </c>
      <c r="T3471" s="75" t="s">
        <v>176</v>
      </c>
      <c r="U3471" s="75" t="s">
        <v>160</v>
      </c>
      <c r="V3471" s="119" t="s">
        <v>653</v>
      </c>
      <c r="W3471" s="138" t="s">
        <v>170</v>
      </c>
      <c r="X3471">
        <v>2</v>
      </c>
      <c r="Y3471" s="23" t="str">
        <f t="shared" si="760"/>
        <v>N</v>
      </c>
      <c r="Z3471" s="23">
        <v>100</v>
      </c>
      <c r="AA3471" s="23">
        <f t="shared" si="764"/>
        <v>235</v>
      </c>
      <c r="AB3471" s="23">
        <f t="shared" si="765"/>
        <v>135</v>
      </c>
      <c r="AC3471" s="23">
        <f t="shared" si="766"/>
        <v>0</v>
      </c>
      <c r="AD3471" s="23">
        <f t="shared" si="767"/>
        <v>-100</v>
      </c>
      <c r="AE3471" s="23">
        <f t="shared" si="768"/>
        <v>0</v>
      </c>
      <c r="AF3471" s="23">
        <f t="shared" si="769"/>
        <v>-100</v>
      </c>
    </row>
    <row r="3472" spans="1:32" x14ac:dyDescent="0.25">
      <c r="A3472" s="6">
        <v>0.13552633560143315</v>
      </c>
      <c r="B3472" s="6">
        <v>0.86445545183738615</v>
      </c>
      <c r="C3472" s="21">
        <f t="shared" si="761"/>
        <v>7.3786396980501356</v>
      </c>
      <c r="D3472" s="22">
        <f t="shared" si="761"/>
        <v>1.156797609263168</v>
      </c>
      <c r="E3472" s="132">
        <v>3.3182503770738947E-2</v>
      </c>
      <c r="F3472" s="7">
        <f t="shared" si="755"/>
        <v>1.0331825037707389</v>
      </c>
      <c r="G3472" s="7">
        <f t="shared" si="756"/>
        <v>7.1416614887696941</v>
      </c>
      <c r="H3472" s="7">
        <f t="shared" si="757"/>
        <v>1.11964498531603</v>
      </c>
      <c r="I3472">
        <v>2.5499999999999998</v>
      </c>
      <c r="J3472">
        <v>1.56</v>
      </c>
      <c r="K3472" s="7">
        <f t="shared" si="758"/>
        <v>2.6346153846153841</v>
      </c>
      <c r="L3472" s="7">
        <f t="shared" si="759"/>
        <v>1.6117647058823528</v>
      </c>
      <c r="M3472" s="24">
        <f t="shared" si="762"/>
        <v>0.37956204379562053</v>
      </c>
      <c r="N3472" s="24">
        <f t="shared" si="762"/>
        <v>0.62043795620437958</v>
      </c>
      <c r="O3472" s="23">
        <f t="shared" si="763"/>
        <v>0.35705976879608342</v>
      </c>
      <c r="P3472" s="23">
        <f t="shared" si="763"/>
        <v>1.3932987870790809</v>
      </c>
      <c r="Q3472" t="s">
        <v>60</v>
      </c>
      <c r="R3472" t="s">
        <v>132</v>
      </c>
      <c r="S3472" t="s">
        <v>143</v>
      </c>
      <c r="T3472" s="75" t="s">
        <v>154</v>
      </c>
      <c r="U3472" s="75" t="s">
        <v>160</v>
      </c>
      <c r="V3472" s="119" t="s">
        <v>653</v>
      </c>
      <c r="W3472" s="138" t="s">
        <v>152</v>
      </c>
      <c r="X3472">
        <v>1</v>
      </c>
      <c r="Y3472" s="23" t="str">
        <f t="shared" si="760"/>
        <v>N</v>
      </c>
      <c r="Z3472" s="23">
        <v>100</v>
      </c>
      <c r="AA3472" s="23">
        <f t="shared" si="764"/>
        <v>156</v>
      </c>
      <c r="AB3472" s="23">
        <f t="shared" si="765"/>
        <v>56</v>
      </c>
      <c r="AC3472" s="23">
        <f t="shared" si="766"/>
        <v>0</v>
      </c>
      <c r="AD3472" s="23">
        <f t="shared" si="767"/>
        <v>-100</v>
      </c>
      <c r="AE3472" s="23">
        <f t="shared" si="768"/>
        <v>156</v>
      </c>
      <c r="AF3472" s="23">
        <f t="shared" si="769"/>
        <v>56</v>
      </c>
    </row>
    <row r="3473" spans="1:32" x14ac:dyDescent="0.25">
      <c r="A3473" s="6">
        <v>0.51279249515724146</v>
      </c>
      <c r="B3473" s="6">
        <v>0.48005875240406232</v>
      </c>
      <c r="C3473" s="21">
        <f t="shared" si="761"/>
        <v>1.950106542985506</v>
      </c>
      <c r="D3473" s="22">
        <f t="shared" si="761"/>
        <v>2.0830783627881999</v>
      </c>
      <c r="E3473" s="132">
        <v>3.2580136626379375E-2</v>
      </c>
      <c r="F3473" s="7">
        <f t="shared" si="755"/>
        <v>1.0325801366263794</v>
      </c>
      <c r="G3473" s="7">
        <f t="shared" si="756"/>
        <v>1.8885764637666249</v>
      </c>
      <c r="H3473" s="7">
        <f t="shared" si="757"/>
        <v>2.0173527350564604</v>
      </c>
      <c r="I3473">
        <v>2.2000000000000002</v>
      </c>
      <c r="J3473">
        <v>1.73</v>
      </c>
      <c r="K3473" s="7">
        <f t="shared" si="758"/>
        <v>2.2716763005780347</v>
      </c>
      <c r="L3473" s="7">
        <f t="shared" si="759"/>
        <v>1.7863636363636364</v>
      </c>
      <c r="M3473" s="24">
        <f t="shared" si="762"/>
        <v>0.44020356234096691</v>
      </c>
      <c r="N3473" s="24">
        <f t="shared" si="762"/>
        <v>0.55979643765903309</v>
      </c>
      <c r="O3473" s="23">
        <f t="shared" si="763"/>
        <v>1.1648985583629821</v>
      </c>
      <c r="P3473" s="23">
        <f t="shared" si="763"/>
        <v>0.8575594986127113</v>
      </c>
      <c r="Q3473" t="s">
        <v>55</v>
      </c>
      <c r="R3473" t="s">
        <v>271</v>
      </c>
      <c r="S3473" t="s">
        <v>143</v>
      </c>
      <c r="T3473" s="75" t="s">
        <v>162</v>
      </c>
      <c r="U3473" s="75" t="s">
        <v>160</v>
      </c>
      <c r="V3473" s="119" t="s">
        <v>653</v>
      </c>
      <c r="W3473" s="138" t="s">
        <v>168</v>
      </c>
      <c r="X3473">
        <v>5</v>
      </c>
      <c r="Y3473" s="23" t="str">
        <f t="shared" si="760"/>
        <v>Y</v>
      </c>
      <c r="Z3473" s="23">
        <v>100</v>
      </c>
      <c r="AA3473" s="23">
        <f t="shared" si="764"/>
        <v>220.00000000000003</v>
      </c>
      <c r="AB3473" s="23">
        <f t="shared" si="765"/>
        <v>120.00000000000003</v>
      </c>
      <c r="AC3473" s="23">
        <f t="shared" si="766"/>
        <v>220.00000000000003</v>
      </c>
      <c r="AD3473" s="23">
        <f t="shared" si="767"/>
        <v>120.00000000000003</v>
      </c>
      <c r="AE3473" s="23">
        <f t="shared" si="768"/>
        <v>0</v>
      </c>
      <c r="AF3473" s="23">
        <f t="shared" si="769"/>
        <v>-100</v>
      </c>
    </row>
    <row r="3474" spans="1:32" x14ac:dyDescent="0.25">
      <c r="A3474" s="6">
        <v>0.37842713685938606</v>
      </c>
      <c r="B3474" s="6">
        <v>0.62127078174444017</v>
      </c>
      <c r="C3474" s="21">
        <f t="shared" si="761"/>
        <v>2.6425166236732505</v>
      </c>
      <c r="D3474" s="22">
        <f t="shared" si="761"/>
        <v>1.6096041040142623</v>
      </c>
      <c r="E3474" s="132">
        <v>3.5385983987348046E-2</v>
      </c>
      <c r="F3474" s="7">
        <f t="shared" si="755"/>
        <v>1.035385983987348</v>
      </c>
      <c r="G3474" s="7">
        <f t="shared" si="756"/>
        <v>2.5522043610216967</v>
      </c>
      <c r="H3474" s="7">
        <f t="shared" si="757"/>
        <v>1.5545932907219371</v>
      </c>
      <c r="I3474">
        <v>2.68</v>
      </c>
      <c r="J3474">
        <v>1.51</v>
      </c>
      <c r="K3474" s="7">
        <f t="shared" si="758"/>
        <v>2.7748344370860929</v>
      </c>
      <c r="L3474" s="7">
        <f t="shared" si="759"/>
        <v>1.5634328358208955</v>
      </c>
      <c r="M3474" s="24">
        <f t="shared" si="762"/>
        <v>0.36038186157517899</v>
      </c>
      <c r="N3474" s="24">
        <f t="shared" si="762"/>
        <v>0.63961813842482096</v>
      </c>
      <c r="O3474" s="23">
        <f t="shared" si="763"/>
        <v>1.0500726512853165</v>
      </c>
      <c r="P3474" s="23">
        <f t="shared" si="763"/>
        <v>0.9713151401153749</v>
      </c>
      <c r="Q3474" t="s">
        <v>58</v>
      </c>
      <c r="R3474" t="s">
        <v>111</v>
      </c>
      <c r="S3474" t="s">
        <v>143</v>
      </c>
      <c r="T3474" s="75" t="s">
        <v>151</v>
      </c>
      <c r="U3474" s="75" t="s">
        <v>166</v>
      </c>
      <c r="V3474" s="119" t="s">
        <v>653</v>
      </c>
      <c r="W3474" s="138" t="s">
        <v>152</v>
      </c>
      <c r="X3474">
        <v>1</v>
      </c>
      <c r="Y3474" s="23" t="str">
        <f t="shared" si="760"/>
        <v>N</v>
      </c>
      <c r="Z3474" s="23">
        <v>100</v>
      </c>
      <c r="AA3474" s="23">
        <f t="shared" si="764"/>
        <v>0</v>
      </c>
      <c r="AB3474" s="23">
        <f t="shared" si="765"/>
        <v>-100</v>
      </c>
      <c r="AC3474" s="23">
        <f t="shared" si="766"/>
        <v>0</v>
      </c>
      <c r="AD3474" s="23">
        <f t="shared" si="767"/>
        <v>-100</v>
      </c>
      <c r="AE3474" s="23">
        <f t="shared" si="768"/>
        <v>151</v>
      </c>
      <c r="AF3474" s="23">
        <f t="shared" si="769"/>
        <v>51</v>
      </c>
    </row>
    <row r="3475" spans="1:32" x14ac:dyDescent="0.25">
      <c r="A3475" s="6">
        <v>0.16434406891764239</v>
      </c>
      <c r="B3475" s="6">
        <v>0.83563853556271228</v>
      </c>
      <c r="C3475" s="21">
        <f t="shared" si="761"/>
        <v>6.0847951896647343</v>
      </c>
      <c r="D3475" s="22">
        <f t="shared" si="761"/>
        <v>1.1966896659769382</v>
      </c>
      <c r="E3475" s="132">
        <v>3.4193852437555794E-2</v>
      </c>
      <c r="F3475" s="7">
        <f t="shared" si="755"/>
        <v>1.0341938524375558</v>
      </c>
      <c r="G3475" s="7">
        <f t="shared" si="756"/>
        <v>5.8836118347861985</v>
      </c>
      <c r="H3475" s="7">
        <f t="shared" si="757"/>
        <v>1.157123167147422</v>
      </c>
      <c r="I3475">
        <v>2.2599999999999998</v>
      </c>
      <c r="J3475">
        <v>1.69</v>
      </c>
      <c r="K3475" s="7">
        <f t="shared" si="758"/>
        <v>2.3372781065088759</v>
      </c>
      <c r="L3475" s="7">
        <f t="shared" si="759"/>
        <v>1.7477876106194692</v>
      </c>
      <c r="M3475" s="24">
        <f t="shared" si="762"/>
        <v>0.42784810126582273</v>
      </c>
      <c r="N3475" s="24">
        <f t="shared" si="762"/>
        <v>0.57215189873417716</v>
      </c>
      <c r="O3475" s="23">
        <f t="shared" si="763"/>
        <v>0.3841177942157914</v>
      </c>
      <c r="P3475" s="23">
        <f t="shared" si="763"/>
        <v>1.4605186794127054</v>
      </c>
      <c r="Q3475" t="s">
        <v>57</v>
      </c>
      <c r="R3475" t="s">
        <v>59</v>
      </c>
      <c r="S3475" t="s">
        <v>143</v>
      </c>
      <c r="T3475" s="75" t="s">
        <v>151</v>
      </c>
      <c r="U3475" s="75" t="s">
        <v>166</v>
      </c>
      <c r="V3475" s="119" t="s">
        <v>653</v>
      </c>
      <c r="W3475" s="138" t="s">
        <v>151</v>
      </c>
      <c r="X3475">
        <v>2</v>
      </c>
      <c r="Y3475" s="23" t="str">
        <f t="shared" si="760"/>
        <v>N</v>
      </c>
      <c r="Z3475" s="23">
        <v>100</v>
      </c>
      <c r="AA3475" s="23">
        <f t="shared" si="764"/>
        <v>169</v>
      </c>
      <c r="AB3475" s="23">
        <f t="shared" si="765"/>
        <v>69</v>
      </c>
      <c r="AC3475" s="23">
        <f t="shared" si="766"/>
        <v>0</v>
      </c>
      <c r="AD3475" s="23">
        <f t="shared" si="767"/>
        <v>-100</v>
      </c>
      <c r="AE3475" s="23">
        <f t="shared" si="768"/>
        <v>169</v>
      </c>
      <c r="AF3475" s="23">
        <f t="shared" si="769"/>
        <v>69</v>
      </c>
    </row>
    <row r="3476" spans="1:32" x14ac:dyDescent="0.25">
      <c r="A3476" s="6">
        <v>0.53245824834437161</v>
      </c>
      <c r="B3476" s="6">
        <v>0.46625964717276286</v>
      </c>
      <c r="C3476" s="21">
        <f t="shared" si="761"/>
        <v>1.8780815267852551</v>
      </c>
      <c r="D3476" s="22">
        <f t="shared" si="761"/>
        <v>2.144727741428309</v>
      </c>
      <c r="E3476" s="132">
        <v>5.2748226950354749E-2</v>
      </c>
      <c r="F3476" s="7">
        <f t="shared" ref="F3476:F3539" si="770">(E3476/100%) + 1</f>
        <v>1.0527482269503547</v>
      </c>
      <c r="G3476" s="7">
        <f t="shared" ref="G3476:G3539" si="771">C3476/F3476</f>
        <v>1.7839797576536989</v>
      </c>
      <c r="H3476" s="7">
        <f t="shared" ref="H3476:H3539" si="772">D3476/F3476</f>
        <v>2.0372655935420063</v>
      </c>
      <c r="I3476">
        <v>1.92</v>
      </c>
      <c r="J3476">
        <v>1.88</v>
      </c>
      <c r="K3476" s="7">
        <f t="shared" ref="K3476:K3539" si="773">(I3476*F3476)</f>
        <v>2.021276595744681</v>
      </c>
      <c r="L3476" s="7">
        <f t="shared" ref="L3476:L3539" si="774">(J3476*F3476)</f>
        <v>1.9791666666666667</v>
      </c>
      <c r="M3476" s="24">
        <f t="shared" si="762"/>
        <v>0.49473684210526314</v>
      </c>
      <c r="N3476" s="24">
        <f t="shared" si="762"/>
        <v>0.50526315789473686</v>
      </c>
      <c r="O3476" s="23">
        <f t="shared" si="763"/>
        <v>1.0762453955896876</v>
      </c>
      <c r="P3476" s="23">
        <f t="shared" si="763"/>
        <v>0.92280555169609324</v>
      </c>
      <c r="Q3476" t="s">
        <v>264</v>
      </c>
      <c r="R3476" t="s">
        <v>270</v>
      </c>
      <c r="S3476" t="s">
        <v>262</v>
      </c>
      <c r="T3476" s="75" t="s">
        <v>151</v>
      </c>
      <c r="U3476" s="75" t="s">
        <v>166</v>
      </c>
      <c r="V3476" s="119" t="s">
        <v>653</v>
      </c>
      <c r="W3476" s="138" t="s">
        <v>169</v>
      </c>
      <c r="X3476">
        <v>6</v>
      </c>
      <c r="Y3476" s="23" t="str">
        <f t="shared" ref="Y3476:Y3539" si="775">IF(X3476 &gt;= 3,"Y","N")</f>
        <v>Y</v>
      </c>
      <c r="Z3476" s="23">
        <v>100</v>
      </c>
      <c r="AA3476" s="23">
        <f t="shared" si="764"/>
        <v>192</v>
      </c>
      <c r="AB3476" s="23">
        <f t="shared" si="765"/>
        <v>92</v>
      </c>
      <c r="AC3476" s="23">
        <f t="shared" si="766"/>
        <v>192</v>
      </c>
      <c r="AD3476" s="23">
        <f t="shared" si="767"/>
        <v>92</v>
      </c>
      <c r="AE3476" s="23">
        <f t="shared" si="768"/>
        <v>0</v>
      </c>
      <c r="AF3476" s="23">
        <f t="shared" si="769"/>
        <v>-100</v>
      </c>
    </row>
    <row r="3477" spans="1:32" x14ac:dyDescent="0.25">
      <c r="A3477" s="6">
        <v>0.34213617936481738</v>
      </c>
      <c r="B3477" s="6">
        <v>0.65732649937238241</v>
      </c>
      <c r="C3477" s="21">
        <f t="shared" si="761"/>
        <v>2.9228127871671448</v>
      </c>
      <c r="D3477" s="22">
        <f t="shared" si="761"/>
        <v>1.5213139907714104</v>
      </c>
      <c r="E3477" s="132">
        <v>5.6067588325652729E-2</v>
      </c>
      <c r="F3477" s="7">
        <f t="shared" si="770"/>
        <v>1.0560675883256527</v>
      </c>
      <c r="G3477" s="7">
        <f t="shared" si="771"/>
        <v>2.7676379991939077</v>
      </c>
      <c r="H3477" s="7">
        <f t="shared" si="772"/>
        <v>1.4405460479886374</v>
      </c>
      <c r="I3477">
        <v>2.17</v>
      </c>
      <c r="J3477">
        <v>1.68</v>
      </c>
      <c r="K3477" s="7">
        <f t="shared" si="773"/>
        <v>2.2916666666666665</v>
      </c>
      <c r="L3477" s="7">
        <f t="shared" si="774"/>
        <v>1.7741935483870965</v>
      </c>
      <c r="M3477" s="24">
        <f t="shared" si="762"/>
        <v>0.4363636363636364</v>
      </c>
      <c r="N3477" s="24">
        <f t="shared" si="762"/>
        <v>0.56363636363636371</v>
      </c>
      <c r="O3477" s="23">
        <f t="shared" si="763"/>
        <v>0.78406207771103964</v>
      </c>
      <c r="P3477" s="23">
        <f t="shared" si="763"/>
        <v>1.1662244343703556</v>
      </c>
      <c r="Q3477" t="s">
        <v>268</v>
      </c>
      <c r="R3477" t="s">
        <v>269</v>
      </c>
      <c r="S3477" t="s">
        <v>262</v>
      </c>
      <c r="T3477" s="75" t="s">
        <v>151</v>
      </c>
      <c r="U3477" s="75" t="s">
        <v>166</v>
      </c>
      <c r="V3477" s="119" t="s">
        <v>653</v>
      </c>
      <c r="W3477" s="138" t="s">
        <v>483</v>
      </c>
      <c r="X3477">
        <v>7</v>
      </c>
      <c r="Y3477" s="23" t="str">
        <f t="shared" si="775"/>
        <v>Y</v>
      </c>
      <c r="Z3477" s="23">
        <v>100</v>
      </c>
      <c r="AA3477" s="23">
        <f t="shared" si="764"/>
        <v>0</v>
      </c>
      <c r="AB3477" s="23">
        <f t="shared" si="765"/>
        <v>-100</v>
      </c>
      <c r="AC3477" s="23">
        <f t="shared" si="766"/>
        <v>0</v>
      </c>
      <c r="AD3477" s="23">
        <f t="shared" si="767"/>
        <v>-100</v>
      </c>
      <c r="AE3477" s="23">
        <f t="shared" si="768"/>
        <v>0</v>
      </c>
      <c r="AF3477" s="23">
        <f t="shared" si="769"/>
        <v>-100</v>
      </c>
    </row>
    <row r="3478" spans="1:32" x14ac:dyDescent="0.25">
      <c r="A3478" s="6">
        <v>0.30931738753908811</v>
      </c>
      <c r="B3478" s="6">
        <v>0.69045865044370891</v>
      </c>
      <c r="C3478" s="21">
        <f t="shared" si="761"/>
        <v>3.2329252744436525</v>
      </c>
      <c r="D3478" s="22">
        <f t="shared" si="761"/>
        <v>1.4483126532738357</v>
      </c>
      <c r="E3478" s="132">
        <v>5.3708722827590094E-2</v>
      </c>
      <c r="F3478" s="7">
        <f t="shared" si="770"/>
        <v>1.0537087228275901</v>
      </c>
      <c r="G3478" s="7">
        <f t="shared" si="771"/>
        <v>3.0681394244969442</v>
      </c>
      <c r="H3478" s="7">
        <f t="shared" si="772"/>
        <v>1.3744905227578832</v>
      </c>
      <c r="I3478">
        <v>2.02</v>
      </c>
      <c r="J3478">
        <v>1.79</v>
      </c>
      <c r="K3478" s="7">
        <f t="shared" si="773"/>
        <v>2.1284916201117321</v>
      </c>
      <c r="L3478" s="7">
        <f t="shared" si="774"/>
        <v>1.8861386138613863</v>
      </c>
      <c r="M3478" s="24">
        <f t="shared" si="762"/>
        <v>0.46981627296587919</v>
      </c>
      <c r="N3478" s="24">
        <f t="shared" si="762"/>
        <v>0.53018372703412076</v>
      </c>
      <c r="O3478" s="23">
        <f t="shared" si="763"/>
        <v>0.65837946733180208</v>
      </c>
      <c r="P3478" s="23">
        <f t="shared" si="763"/>
        <v>1.3023007218765006</v>
      </c>
      <c r="Q3478" t="s">
        <v>273</v>
      </c>
      <c r="R3478" t="s">
        <v>265</v>
      </c>
      <c r="S3478" t="s">
        <v>262</v>
      </c>
      <c r="T3478" s="75" t="s">
        <v>151</v>
      </c>
      <c r="U3478" s="75" t="s">
        <v>166</v>
      </c>
      <c r="V3478" s="119" t="s">
        <v>653</v>
      </c>
      <c r="W3478" s="138" t="s">
        <v>153</v>
      </c>
      <c r="X3478">
        <v>2</v>
      </c>
      <c r="Y3478" s="23" t="str">
        <f t="shared" si="775"/>
        <v>N</v>
      </c>
      <c r="Z3478" s="23">
        <v>100</v>
      </c>
      <c r="AA3478" s="23">
        <f t="shared" si="764"/>
        <v>179</v>
      </c>
      <c r="AB3478" s="23">
        <f t="shared" si="765"/>
        <v>79</v>
      </c>
      <c r="AC3478" s="23">
        <f t="shared" si="766"/>
        <v>0</v>
      </c>
      <c r="AD3478" s="23">
        <f t="shared" si="767"/>
        <v>-100</v>
      </c>
      <c r="AE3478" s="23">
        <f t="shared" si="768"/>
        <v>179</v>
      </c>
      <c r="AF3478" s="23">
        <f t="shared" si="769"/>
        <v>79</v>
      </c>
    </row>
    <row r="3479" spans="1:32" x14ac:dyDescent="0.25">
      <c r="A3479" s="6">
        <v>0.36945738123431537</v>
      </c>
      <c r="B3479" s="6">
        <v>0.62931718810053872</v>
      </c>
      <c r="C3479" s="21">
        <f t="shared" si="761"/>
        <v>2.7066721380937442</v>
      </c>
      <c r="D3479" s="22">
        <f t="shared" si="761"/>
        <v>1.5890238164609634</v>
      </c>
      <c r="E3479" s="132">
        <v>5.818659083451827E-2</v>
      </c>
      <c r="F3479" s="7">
        <f t="shared" si="770"/>
        <v>1.0581865908345183</v>
      </c>
      <c r="G3479" s="7">
        <f t="shared" si="771"/>
        <v>2.557840140422853</v>
      </c>
      <c r="H3479" s="7">
        <f t="shared" si="772"/>
        <v>1.5016480365790787</v>
      </c>
      <c r="I3479">
        <v>2.23</v>
      </c>
      <c r="J3479">
        <v>1.64</v>
      </c>
      <c r="K3479" s="7">
        <f t="shared" si="773"/>
        <v>2.3597560975609757</v>
      </c>
      <c r="L3479" s="7">
        <f t="shared" si="774"/>
        <v>1.7354260089686098</v>
      </c>
      <c r="M3479" s="24">
        <f t="shared" si="762"/>
        <v>0.4237726098191214</v>
      </c>
      <c r="N3479" s="24">
        <f t="shared" si="762"/>
        <v>0.57622739018087854</v>
      </c>
      <c r="O3479" s="23">
        <f t="shared" si="763"/>
        <v>0.87182930815658566</v>
      </c>
      <c r="P3479" s="23">
        <f t="shared" si="763"/>
        <v>1.0921334161206659</v>
      </c>
      <c r="Q3479" t="s">
        <v>261</v>
      </c>
      <c r="R3479" t="s">
        <v>110</v>
      </c>
      <c r="S3479" t="s">
        <v>262</v>
      </c>
      <c r="T3479" s="75" t="s">
        <v>155</v>
      </c>
      <c r="U3479" s="75" t="s">
        <v>161</v>
      </c>
      <c r="V3479" s="119" t="s">
        <v>653</v>
      </c>
      <c r="W3479" s="138" t="s">
        <v>154</v>
      </c>
      <c r="X3479">
        <v>1</v>
      </c>
      <c r="Y3479" s="23" t="str">
        <f t="shared" si="775"/>
        <v>N</v>
      </c>
      <c r="Z3479" s="23">
        <v>100</v>
      </c>
      <c r="AA3479" s="23">
        <f t="shared" si="764"/>
        <v>164</v>
      </c>
      <c r="AB3479" s="23">
        <f t="shared" si="765"/>
        <v>64</v>
      </c>
      <c r="AC3479" s="23">
        <f t="shared" si="766"/>
        <v>0</v>
      </c>
      <c r="AD3479" s="23">
        <f t="shared" si="767"/>
        <v>-100</v>
      </c>
      <c r="AE3479" s="23">
        <f t="shared" si="768"/>
        <v>164</v>
      </c>
      <c r="AF3479" s="23">
        <f t="shared" si="769"/>
        <v>64</v>
      </c>
    </row>
    <row r="3480" spans="1:32" x14ac:dyDescent="0.25">
      <c r="A3480" s="6">
        <v>0.5455623295128792</v>
      </c>
      <c r="B3480" s="6">
        <v>0.45292136192619331</v>
      </c>
      <c r="C3480" s="21">
        <f t="shared" si="761"/>
        <v>1.832971130709993</v>
      </c>
      <c r="D3480" s="22">
        <f t="shared" si="761"/>
        <v>2.2078887949713377</v>
      </c>
      <c r="E3480" s="132">
        <v>5.6298773690078185E-2</v>
      </c>
      <c r="F3480" s="7">
        <f t="shared" si="770"/>
        <v>1.0562987736900782</v>
      </c>
      <c r="G3480" s="7">
        <f t="shared" si="771"/>
        <v>1.7352771548779562</v>
      </c>
      <c r="H3480" s="7">
        <f t="shared" si="772"/>
        <v>2.090212400094237</v>
      </c>
      <c r="I3480">
        <v>1.84</v>
      </c>
      <c r="J3480">
        <v>1.95</v>
      </c>
      <c r="K3480" s="7">
        <f t="shared" si="773"/>
        <v>1.943589743589744</v>
      </c>
      <c r="L3480" s="7">
        <f t="shared" si="774"/>
        <v>2.0597826086956523</v>
      </c>
      <c r="M3480" s="24">
        <f t="shared" si="762"/>
        <v>0.51451187335092341</v>
      </c>
      <c r="N3480" s="24">
        <f t="shared" si="762"/>
        <v>0.48548812664907648</v>
      </c>
      <c r="O3480" s="23">
        <f t="shared" si="763"/>
        <v>1.0603493481301602</v>
      </c>
      <c r="P3480" s="23">
        <f t="shared" si="763"/>
        <v>0.93291954440232217</v>
      </c>
      <c r="Q3480" t="s">
        <v>493</v>
      </c>
      <c r="R3480" t="s">
        <v>340</v>
      </c>
      <c r="S3480" t="s">
        <v>144</v>
      </c>
      <c r="T3480" s="75" t="s">
        <v>155</v>
      </c>
      <c r="U3480" s="75" t="s">
        <v>161</v>
      </c>
      <c r="V3480" s="119" t="s">
        <v>653</v>
      </c>
      <c r="W3480" s="138" t="s">
        <v>393</v>
      </c>
      <c r="X3480" t="s">
        <v>393</v>
      </c>
      <c r="Y3480" s="23" t="s">
        <v>393</v>
      </c>
      <c r="Z3480" s="23">
        <v>100</v>
      </c>
      <c r="AA3480" s="23">
        <f t="shared" si="764"/>
        <v>0</v>
      </c>
      <c r="AB3480" s="23">
        <f t="shared" si="765"/>
        <v>-100</v>
      </c>
      <c r="AC3480" s="23">
        <f t="shared" si="766"/>
        <v>0</v>
      </c>
      <c r="AD3480" s="23">
        <f t="shared" si="767"/>
        <v>-100</v>
      </c>
      <c r="AE3480" s="23">
        <f t="shared" si="768"/>
        <v>0</v>
      </c>
      <c r="AF3480" s="23">
        <f t="shared" si="769"/>
        <v>-100</v>
      </c>
    </row>
    <row r="3481" spans="1:32" x14ac:dyDescent="0.25">
      <c r="A3481" s="6">
        <v>0.54150350465253938</v>
      </c>
      <c r="B3481" s="6">
        <v>0.45572501826015466</v>
      </c>
      <c r="C3481" s="21">
        <f t="shared" si="761"/>
        <v>1.846710116200742</v>
      </c>
      <c r="D3481" s="22">
        <f t="shared" si="761"/>
        <v>2.1943056885877201</v>
      </c>
      <c r="E3481" s="132">
        <v>6.3264221158958023E-2</v>
      </c>
      <c r="F3481" s="7">
        <f t="shared" si="770"/>
        <v>1.063264221158958</v>
      </c>
      <c r="G3481" s="7">
        <f t="shared" si="771"/>
        <v>1.7368308642867978</v>
      </c>
      <c r="H3481" s="7">
        <f t="shared" si="772"/>
        <v>2.0637445001167509</v>
      </c>
      <c r="I3481">
        <v>1.71</v>
      </c>
      <c r="J3481">
        <v>2.09</v>
      </c>
      <c r="K3481" s="7">
        <f t="shared" si="773"/>
        <v>1.8181818181818181</v>
      </c>
      <c r="L3481" s="7">
        <f t="shared" si="774"/>
        <v>2.2222222222222223</v>
      </c>
      <c r="M3481" s="24">
        <f t="shared" si="762"/>
        <v>0.55000000000000004</v>
      </c>
      <c r="N3481" s="24">
        <f t="shared" si="762"/>
        <v>0.44999999999999996</v>
      </c>
      <c r="O3481" s="23">
        <f t="shared" si="763"/>
        <v>0.98455182664098062</v>
      </c>
      <c r="P3481" s="23">
        <f t="shared" si="763"/>
        <v>1.0127222628003436</v>
      </c>
      <c r="Q3481" t="s">
        <v>260</v>
      </c>
      <c r="R3481" t="s">
        <v>274</v>
      </c>
      <c r="S3481" t="s">
        <v>144</v>
      </c>
      <c r="T3481" s="75" t="s">
        <v>162</v>
      </c>
      <c r="U3481" s="75" t="s">
        <v>160</v>
      </c>
      <c r="V3481" s="119" t="s">
        <v>653</v>
      </c>
      <c r="W3481" s="138" t="s">
        <v>152</v>
      </c>
      <c r="X3481">
        <v>1</v>
      </c>
      <c r="Y3481" s="23" t="str">
        <f t="shared" si="775"/>
        <v>N</v>
      </c>
      <c r="Z3481" s="23">
        <v>100</v>
      </c>
      <c r="AA3481" s="23">
        <f t="shared" si="764"/>
        <v>209</v>
      </c>
      <c r="AB3481" s="23">
        <f t="shared" si="765"/>
        <v>109</v>
      </c>
      <c r="AC3481" s="23">
        <f t="shared" si="766"/>
        <v>0</v>
      </c>
      <c r="AD3481" s="23">
        <f t="shared" si="767"/>
        <v>-100</v>
      </c>
      <c r="AE3481" s="23">
        <f t="shared" si="768"/>
        <v>0</v>
      </c>
      <c r="AF3481" s="23">
        <f t="shared" si="769"/>
        <v>-100</v>
      </c>
    </row>
    <row r="3482" spans="1:32" x14ac:dyDescent="0.25">
      <c r="A3482" s="6">
        <v>0.45131297155920591</v>
      </c>
      <c r="B3482" s="6">
        <v>0.54317583315357487</v>
      </c>
      <c r="C3482" s="21">
        <f t="shared" si="761"/>
        <v>2.2157572749242687</v>
      </c>
      <c r="D3482" s="22">
        <f t="shared" si="761"/>
        <v>1.8410244693586448</v>
      </c>
      <c r="E3482" s="132">
        <v>5.4998750659374096E-2</v>
      </c>
      <c r="F3482" s="7">
        <f t="shared" si="770"/>
        <v>1.0549987506593741</v>
      </c>
      <c r="G3482" s="7">
        <f t="shared" si="771"/>
        <v>2.1002463496183483</v>
      </c>
      <c r="H3482" s="7">
        <f t="shared" si="772"/>
        <v>1.7450489568902379</v>
      </c>
      <c r="I3482">
        <v>1.81</v>
      </c>
      <c r="J3482">
        <v>1.99</v>
      </c>
      <c r="K3482" s="7">
        <f t="shared" si="773"/>
        <v>1.9095477386934672</v>
      </c>
      <c r="L3482" s="7">
        <f t="shared" si="774"/>
        <v>2.0994475138121542</v>
      </c>
      <c r="M3482" s="24">
        <f t="shared" si="762"/>
        <v>0.52368421052631586</v>
      </c>
      <c r="N3482" s="24">
        <f t="shared" si="762"/>
        <v>0.4763157894736843</v>
      </c>
      <c r="O3482" s="23">
        <f t="shared" si="763"/>
        <v>0.86180366428391075</v>
      </c>
      <c r="P3482" s="23">
        <f t="shared" si="763"/>
        <v>1.1403691524771185</v>
      </c>
      <c r="Q3482" t="s">
        <v>494</v>
      </c>
      <c r="R3482" t="s">
        <v>61</v>
      </c>
      <c r="S3482" t="s">
        <v>144</v>
      </c>
      <c r="T3482" s="75" t="s">
        <v>153</v>
      </c>
      <c r="U3482" s="75" t="s">
        <v>161</v>
      </c>
      <c r="V3482" s="119" t="s">
        <v>653</v>
      </c>
      <c r="W3482" s="138" t="s">
        <v>178</v>
      </c>
      <c r="X3482">
        <v>4</v>
      </c>
      <c r="Y3482" s="23" t="str">
        <f t="shared" si="775"/>
        <v>Y</v>
      </c>
      <c r="Z3482" s="23">
        <v>100</v>
      </c>
      <c r="AA3482" s="23">
        <f t="shared" si="764"/>
        <v>0</v>
      </c>
      <c r="AB3482" s="23">
        <f t="shared" si="765"/>
        <v>-100</v>
      </c>
      <c r="AC3482" s="23">
        <f t="shared" si="766"/>
        <v>0</v>
      </c>
      <c r="AD3482" s="23">
        <f t="shared" si="767"/>
        <v>-100</v>
      </c>
      <c r="AE3482" s="23">
        <f t="shared" si="768"/>
        <v>0</v>
      </c>
      <c r="AF3482" s="23">
        <f t="shared" si="769"/>
        <v>-100</v>
      </c>
    </row>
    <row r="3483" spans="1:32" x14ac:dyDescent="0.25">
      <c r="A3483" s="6">
        <v>0.31495817752580346</v>
      </c>
      <c r="B3483" s="6">
        <v>0.68483989351839203</v>
      </c>
      <c r="C3483" s="21">
        <f t="shared" si="761"/>
        <v>3.1750247218714409</v>
      </c>
      <c r="D3483" s="22">
        <f t="shared" si="761"/>
        <v>1.4601953090998547</v>
      </c>
      <c r="E3483" s="132">
        <v>7.9571625978811511E-2</v>
      </c>
      <c r="F3483" s="7">
        <f t="shared" si="770"/>
        <v>1.0795716259788115</v>
      </c>
      <c r="G3483" s="7">
        <f t="shared" si="771"/>
        <v>2.9410042330380368</v>
      </c>
      <c r="H3483" s="7">
        <f t="shared" si="772"/>
        <v>1.3525691801838016</v>
      </c>
      <c r="I3483">
        <v>1.67</v>
      </c>
      <c r="J3483">
        <v>2.08</v>
      </c>
      <c r="K3483" s="7">
        <f t="shared" si="773"/>
        <v>1.8028846153846152</v>
      </c>
      <c r="L3483" s="7">
        <f t="shared" si="774"/>
        <v>2.2455089820359282</v>
      </c>
      <c r="M3483" s="24">
        <f t="shared" si="762"/>
        <v>0.55466666666666675</v>
      </c>
      <c r="N3483" s="24">
        <f t="shared" si="762"/>
        <v>0.4453333333333333</v>
      </c>
      <c r="O3483" s="23">
        <f t="shared" si="763"/>
        <v>0.56783325275084751</v>
      </c>
      <c r="P3483" s="23">
        <f t="shared" si="763"/>
        <v>1.5378141321520777</v>
      </c>
      <c r="Q3483" t="s">
        <v>272</v>
      </c>
      <c r="R3483" t="s">
        <v>278</v>
      </c>
      <c r="S3483" t="s">
        <v>144</v>
      </c>
      <c r="T3483" s="75" t="s">
        <v>151</v>
      </c>
      <c r="U3483" s="75" t="s">
        <v>166</v>
      </c>
      <c r="V3483" s="119" t="s">
        <v>653</v>
      </c>
      <c r="W3483" s="138" t="s">
        <v>163</v>
      </c>
      <c r="X3483">
        <v>3</v>
      </c>
      <c r="Y3483" s="23" t="str">
        <f t="shared" si="775"/>
        <v>Y</v>
      </c>
      <c r="Z3483" s="23">
        <v>100</v>
      </c>
      <c r="AA3483" s="23">
        <f t="shared" si="764"/>
        <v>0</v>
      </c>
      <c r="AB3483" s="23">
        <f t="shared" si="765"/>
        <v>-100</v>
      </c>
      <c r="AC3483" s="23">
        <f t="shared" si="766"/>
        <v>0</v>
      </c>
      <c r="AD3483" s="23">
        <f t="shared" si="767"/>
        <v>-100</v>
      </c>
      <c r="AE3483" s="23">
        <f t="shared" si="768"/>
        <v>0</v>
      </c>
      <c r="AF3483" s="23">
        <f t="shared" si="769"/>
        <v>-100</v>
      </c>
    </row>
    <row r="3484" spans="1:32" x14ac:dyDescent="0.25">
      <c r="A3484" s="6">
        <v>0.67998317172520584</v>
      </c>
      <c r="B3484" s="6">
        <v>0.26362091210921268</v>
      </c>
      <c r="C3484" s="21">
        <f t="shared" si="761"/>
        <v>1.4706246295226244</v>
      </c>
      <c r="D3484" s="22">
        <f t="shared" si="761"/>
        <v>3.7933257722199243</v>
      </c>
      <c r="E3484" s="132">
        <v>6.4971751412429501E-2</v>
      </c>
      <c r="F3484" s="7">
        <f t="shared" si="770"/>
        <v>1.0649717514124295</v>
      </c>
      <c r="G3484" s="7">
        <f t="shared" si="771"/>
        <v>1.3809048245384854</v>
      </c>
      <c r="H3484" s="7">
        <f t="shared" si="772"/>
        <v>3.561902714498284</v>
      </c>
      <c r="I3484">
        <v>1.77</v>
      </c>
      <c r="J3484">
        <v>2</v>
      </c>
      <c r="K3484" s="7">
        <f t="shared" si="773"/>
        <v>1.8850000000000002</v>
      </c>
      <c r="L3484" s="7">
        <f t="shared" si="774"/>
        <v>2.129943502824859</v>
      </c>
      <c r="M3484" s="24">
        <f t="shared" si="762"/>
        <v>0.53050397877984079</v>
      </c>
      <c r="N3484" s="24">
        <f t="shared" si="762"/>
        <v>0.4694960212201591</v>
      </c>
      <c r="O3484" s="23">
        <f t="shared" si="763"/>
        <v>1.2817682787020133</v>
      </c>
      <c r="P3484" s="23">
        <f t="shared" si="763"/>
        <v>0.56149764895578069</v>
      </c>
      <c r="Q3484" t="s">
        <v>62</v>
      </c>
      <c r="R3484" t="s">
        <v>276</v>
      </c>
      <c r="S3484" t="s">
        <v>144</v>
      </c>
      <c r="T3484" s="75" t="s">
        <v>176</v>
      </c>
      <c r="U3484" s="75" t="s">
        <v>160</v>
      </c>
      <c r="V3484" s="119" t="s">
        <v>653</v>
      </c>
      <c r="W3484" s="138" t="s">
        <v>151</v>
      </c>
      <c r="X3484">
        <v>2</v>
      </c>
      <c r="Y3484" s="23" t="str">
        <f t="shared" si="775"/>
        <v>N</v>
      </c>
      <c r="Z3484" s="23">
        <v>100</v>
      </c>
      <c r="AA3484" s="23">
        <f t="shared" si="764"/>
        <v>0</v>
      </c>
      <c r="AB3484" s="23">
        <f t="shared" si="765"/>
        <v>-100</v>
      </c>
      <c r="AC3484" s="23">
        <f t="shared" si="766"/>
        <v>0</v>
      </c>
      <c r="AD3484" s="23">
        <f t="shared" si="767"/>
        <v>-100</v>
      </c>
      <c r="AE3484" s="23">
        <f t="shared" si="768"/>
        <v>0</v>
      </c>
      <c r="AF3484" s="23">
        <f t="shared" si="769"/>
        <v>-100</v>
      </c>
    </row>
    <row r="3485" spans="1:32" x14ac:dyDescent="0.25">
      <c r="A3485" s="6">
        <v>0.45530800275117245</v>
      </c>
      <c r="B3485" s="6">
        <v>0.54303617867609066</v>
      </c>
      <c r="C3485" s="21">
        <f t="shared" si="761"/>
        <v>2.1963154479112106</v>
      </c>
      <c r="D3485" s="22">
        <f t="shared" si="761"/>
        <v>1.8414979319388558</v>
      </c>
      <c r="E3485" s="132">
        <v>5.8659217877095049E-2</v>
      </c>
      <c r="F3485" s="7">
        <f t="shared" si="770"/>
        <v>1.058659217877095</v>
      </c>
      <c r="G3485" s="7">
        <f t="shared" si="771"/>
        <v>2.0746198690032016</v>
      </c>
      <c r="H3485" s="7">
        <f t="shared" si="772"/>
        <v>1.7394624264752252</v>
      </c>
      <c r="I3485">
        <v>1.79</v>
      </c>
      <c r="J3485">
        <v>2</v>
      </c>
      <c r="K3485" s="7">
        <f t="shared" si="773"/>
        <v>1.8950000000000002</v>
      </c>
      <c r="L3485" s="7">
        <f t="shared" si="774"/>
        <v>2.1173184357541901</v>
      </c>
      <c r="M3485" s="24">
        <f t="shared" si="762"/>
        <v>0.52770448548812654</v>
      </c>
      <c r="N3485" s="24">
        <f t="shared" si="762"/>
        <v>0.47229551451187329</v>
      </c>
      <c r="O3485" s="23">
        <f t="shared" si="763"/>
        <v>0.86280866521347177</v>
      </c>
      <c r="P3485" s="23">
        <f t="shared" si="763"/>
        <v>1.1497805123923932</v>
      </c>
      <c r="Q3485" t="s">
        <v>63</v>
      </c>
      <c r="R3485" t="s">
        <v>341</v>
      </c>
      <c r="S3485" t="s">
        <v>145</v>
      </c>
      <c r="T3485" s="75" t="s">
        <v>162</v>
      </c>
      <c r="U3485" s="75" t="s">
        <v>160</v>
      </c>
      <c r="V3485" s="119" t="s">
        <v>653</v>
      </c>
      <c r="W3485" s="138" t="s">
        <v>175</v>
      </c>
      <c r="X3485">
        <v>5</v>
      </c>
      <c r="Y3485" s="23" t="str">
        <f t="shared" si="775"/>
        <v>Y</v>
      </c>
      <c r="Z3485" s="23">
        <v>100</v>
      </c>
      <c r="AA3485" s="23">
        <f t="shared" si="764"/>
        <v>0</v>
      </c>
      <c r="AB3485" s="23">
        <f t="shared" si="765"/>
        <v>-100</v>
      </c>
      <c r="AC3485" s="23">
        <f t="shared" si="766"/>
        <v>0</v>
      </c>
      <c r="AD3485" s="23">
        <f t="shared" si="767"/>
        <v>-100</v>
      </c>
      <c r="AE3485" s="23">
        <f t="shared" si="768"/>
        <v>0</v>
      </c>
      <c r="AF3485" s="23">
        <f t="shared" si="769"/>
        <v>-100</v>
      </c>
    </row>
    <row r="3486" spans="1:32" x14ac:dyDescent="0.25">
      <c r="A3486" s="6">
        <v>0.40157750493562505</v>
      </c>
      <c r="B3486" s="6">
        <v>0.59693061459408558</v>
      </c>
      <c r="C3486" s="21">
        <f t="shared" si="761"/>
        <v>2.4901793245622788</v>
      </c>
      <c r="D3486" s="22">
        <f t="shared" si="761"/>
        <v>1.6752365778391223</v>
      </c>
      <c r="E3486" s="132">
        <v>5.8942178395338551E-2</v>
      </c>
      <c r="F3486" s="7">
        <f t="shared" si="770"/>
        <v>1.0589421783953386</v>
      </c>
      <c r="G3486" s="7">
        <f t="shared" si="771"/>
        <v>2.3515725177136266</v>
      </c>
      <c r="H3486" s="7">
        <f t="shared" si="772"/>
        <v>1.5819906053583412</v>
      </c>
      <c r="I3486">
        <v>1.84</v>
      </c>
      <c r="J3486">
        <v>1.94</v>
      </c>
      <c r="K3486" s="7">
        <f t="shared" si="773"/>
        <v>1.9484536082474231</v>
      </c>
      <c r="L3486" s="7">
        <f t="shared" si="774"/>
        <v>2.0543478260869565</v>
      </c>
      <c r="M3486" s="24">
        <f t="shared" si="762"/>
        <v>0.51322751322751314</v>
      </c>
      <c r="N3486" s="24">
        <f t="shared" si="762"/>
        <v>0.48677248677248675</v>
      </c>
      <c r="O3486" s="23">
        <f t="shared" si="763"/>
        <v>0.782455138482816</v>
      </c>
      <c r="P3486" s="23">
        <f t="shared" si="763"/>
        <v>1.2263031104161108</v>
      </c>
      <c r="Q3486" t="s">
        <v>277</v>
      </c>
      <c r="R3486" t="s">
        <v>345</v>
      </c>
      <c r="S3486" t="s">
        <v>145</v>
      </c>
      <c r="T3486" s="75" t="s">
        <v>162</v>
      </c>
      <c r="U3486" s="75" t="s">
        <v>160</v>
      </c>
      <c r="V3486" s="119" t="s">
        <v>653</v>
      </c>
      <c r="W3486" s="138" t="s">
        <v>170</v>
      </c>
      <c r="X3486">
        <v>2</v>
      </c>
      <c r="Y3486" s="23" t="str">
        <f t="shared" si="775"/>
        <v>N</v>
      </c>
      <c r="Z3486" s="23">
        <v>100</v>
      </c>
      <c r="AA3486" s="23">
        <f t="shared" si="764"/>
        <v>194</v>
      </c>
      <c r="AB3486" s="23">
        <f t="shared" si="765"/>
        <v>94</v>
      </c>
      <c r="AC3486" s="23">
        <f t="shared" si="766"/>
        <v>0</v>
      </c>
      <c r="AD3486" s="23">
        <f t="shared" si="767"/>
        <v>-100</v>
      </c>
      <c r="AE3486" s="23">
        <f t="shared" si="768"/>
        <v>194</v>
      </c>
      <c r="AF3486" s="23">
        <f t="shared" si="769"/>
        <v>94</v>
      </c>
    </row>
    <row r="3487" spans="1:32" x14ac:dyDescent="0.25">
      <c r="A3487" s="6">
        <v>0.38665626030984629</v>
      </c>
      <c r="B3487" s="6">
        <v>0.60961328498962308</v>
      </c>
      <c r="C3487" s="21">
        <f t="shared" si="761"/>
        <v>2.586276500989928</v>
      </c>
      <c r="D3487" s="22">
        <f t="shared" si="761"/>
        <v>1.6403841986760872</v>
      </c>
      <c r="E3487" s="132">
        <v>6.6936208445642409E-2</v>
      </c>
      <c r="F3487" s="7">
        <f t="shared" si="770"/>
        <v>1.0669362084456424</v>
      </c>
      <c r="G3487" s="7">
        <f t="shared" si="771"/>
        <v>2.4240216805067702</v>
      </c>
      <c r="H3487" s="7">
        <f t="shared" si="772"/>
        <v>1.5374716742117769</v>
      </c>
      <c r="I3487">
        <v>1.68</v>
      </c>
      <c r="J3487">
        <v>2.12</v>
      </c>
      <c r="K3487" s="7">
        <f t="shared" si="773"/>
        <v>1.7924528301886793</v>
      </c>
      <c r="L3487" s="7">
        <f t="shared" si="774"/>
        <v>2.2619047619047619</v>
      </c>
      <c r="M3487" s="24">
        <f t="shared" si="762"/>
        <v>0.55789473684210522</v>
      </c>
      <c r="N3487" s="24">
        <f t="shared" si="762"/>
        <v>0.44210526315789472</v>
      </c>
      <c r="O3487" s="23">
        <f t="shared" si="763"/>
        <v>0.69306310810255467</v>
      </c>
      <c r="P3487" s="23">
        <f t="shared" si="763"/>
        <v>1.3788871922384331</v>
      </c>
      <c r="Q3487" t="s">
        <v>527</v>
      </c>
      <c r="R3487" t="s">
        <v>339</v>
      </c>
      <c r="S3487" t="s">
        <v>145</v>
      </c>
      <c r="T3487" s="75" t="s">
        <v>170</v>
      </c>
      <c r="U3487" s="75" t="s">
        <v>160</v>
      </c>
      <c r="V3487" s="119" t="s">
        <v>653</v>
      </c>
      <c r="W3487" s="138" t="s">
        <v>446</v>
      </c>
      <c r="X3487">
        <v>7</v>
      </c>
      <c r="Y3487" s="23" t="str">
        <f t="shared" si="775"/>
        <v>Y</v>
      </c>
      <c r="Z3487" s="23">
        <v>100</v>
      </c>
      <c r="AA3487" s="23">
        <f t="shared" si="764"/>
        <v>0</v>
      </c>
      <c r="AB3487" s="23">
        <f t="shared" si="765"/>
        <v>-100</v>
      </c>
      <c r="AC3487" s="23">
        <f t="shared" si="766"/>
        <v>0</v>
      </c>
      <c r="AD3487" s="23">
        <f t="shared" si="767"/>
        <v>-100</v>
      </c>
      <c r="AE3487" s="23">
        <f t="shared" si="768"/>
        <v>0</v>
      </c>
      <c r="AF3487" s="23">
        <f t="shared" si="769"/>
        <v>-100</v>
      </c>
    </row>
    <row r="3488" spans="1:32" x14ac:dyDescent="0.25">
      <c r="A3488" s="6">
        <v>0.43044166705438797</v>
      </c>
      <c r="B3488" s="6">
        <v>0.56896607534668675</v>
      </c>
      <c r="C3488" s="21">
        <f t="shared" si="761"/>
        <v>2.3231951656614278</v>
      </c>
      <c r="D3488" s="22">
        <f t="shared" si="761"/>
        <v>1.757574033549667</v>
      </c>
      <c r="E3488" s="132">
        <v>5.7064762648519007E-2</v>
      </c>
      <c r="F3488" s="7">
        <f t="shared" si="770"/>
        <v>1.057064762648519</v>
      </c>
      <c r="G3488" s="7">
        <f t="shared" si="771"/>
        <v>2.1977794055309983</v>
      </c>
      <c r="H3488" s="7">
        <f t="shared" si="772"/>
        <v>1.6626928601290174</v>
      </c>
      <c r="I3488">
        <v>1.82</v>
      </c>
      <c r="J3488">
        <v>1.97</v>
      </c>
      <c r="K3488" s="7">
        <f t="shared" si="773"/>
        <v>1.9238578680203047</v>
      </c>
      <c r="L3488" s="7">
        <f t="shared" si="774"/>
        <v>2.0824175824175826</v>
      </c>
      <c r="M3488" s="24">
        <f t="shared" si="762"/>
        <v>0.51978891820580475</v>
      </c>
      <c r="N3488" s="24">
        <f t="shared" si="762"/>
        <v>0.48021108179419519</v>
      </c>
      <c r="O3488" s="23">
        <f t="shared" si="763"/>
        <v>0.82810858788636066</v>
      </c>
      <c r="P3488" s="23">
        <f t="shared" si="763"/>
        <v>1.1848249591010676</v>
      </c>
      <c r="Q3488" t="s">
        <v>344</v>
      </c>
      <c r="R3488" t="s">
        <v>343</v>
      </c>
      <c r="S3488" t="s">
        <v>145</v>
      </c>
      <c r="T3488" s="75" t="s">
        <v>151</v>
      </c>
      <c r="U3488" s="75" t="s">
        <v>166</v>
      </c>
      <c r="V3488" s="119" t="s">
        <v>653</v>
      </c>
      <c r="W3488" s="138" t="s">
        <v>150</v>
      </c>
      <c r="X3488">
        <v>4</v>
      </c>
      <c r="Y3488" s="23" t="str">
        <f t="shared" si="775"/>
        <v>Y</v>
      </c>
      <c r="Z3488" s="23">
        <v>100</v>
      </c>
      <c r="AA3488" s="23">
        <f t="shared" si="764"/>
        <v>0</v>
      </c>
      <c r="AB3488" s="23">
        <f t="shared" si="765"/>
        <v>-100</v>
      </c>
      <c r="AC3488" s="23">
        <f t="shared" si="766"/>
        <v>0</v>
      </c>
      <c r="AD3488" s="23">
        <f t="shared" si="767"/>
        <v>-100</v>
      </c>
      <c r="AE3488" s="23">
        <f t="shared" si="768"/>
        <v>0</v>
      </c>
      <c r="AF3488" s="23">
        <f t="shared" si="769"/>
        <v>-100</v>
      </c>
    </row>
    <row r="3489" spans="1:32" x14ac:dyDescent="0.25">
      <c r="A3489" s="6">
        <v>0.222237241383726</v>
      </c>
      <c r="B3489" s="6">
        <v>0.77748222046499804</v>
      </c>
      <c r="C3489" s="21">
        <f t="shared" si="761"/>
        <v>4.4996958825337003</v>
      </c>
      <c r="D3489" s="22">
        <f t="shared" si="761"/>
        <v>1.2862030457775846</v>
      </c>
      <c r="E3489" s="132">
        <v>5.8230683090705337E-2</v>
      </c>
      <c r="F3489" s="7">
        <f t="shared" si="770"/>
        <v>1.0582306830907053</v>
      </c>
      <c r="G3489" s="7">
        <f t="shared" si="771"/>
        <v>4.2520935694207358</v>
      </c>
      <c r="H3489" s="7">
        <f t="shared" si="772"/>
        <v>1.215427851724215</v>
      </c>
      <c r="I3489">
        <v>1.88</v>
      </c>
      <c r="J3489">
        <v>1.9</v>
      </c>
      <c r="K3489" s="7">
        <f t="shared" si="773"/>
        <v>1.9894736842105258</v>
      </c>
      <c r="L3489" s="7">
        <f t="shared" si="774"/>
        <v>2.0106382978723398</v>
      </c>
      <c r="M3489" s="24">
        <f t="shared" si="762"/>
        <v>0.50264550264550278</v>
      </c>
      <c r="N3489" s="24">
        <f t="shared" si="762"/>
        <v>0.49735449735449749</v>
      </c>
      <c r="O3489" s="23">
        <f t="shared" si="763"/>
        <v>0.4421351433844653</v>
      </c>
      <c r="P3489" s="23">
        <f t="shared" si="763"/>
        <v>1.5632355283817512</v>
      </c>
      <c r="Q3489" t="s">
        <v>346</v>
      </c>
      <c r="R3489" t="s">
        <v>342</v>
      </c>
      <c r="S3489" t="s">
        <v>145</v>
      </c>
      <c r="T3489" s="75" t="s">
        <v>154</v>
      </c>
      <c r="U3489" s="75" t="s">
        <v>160</v>
      </c>
      <c r="V3489" s="119" t="s">
        <v>653</v>
      </c>
      <c r="W3489" s="138" t="s">
        <v>170</v>
      </c>
      <c r="X3489">
        <v>2</v>
      </c>
      <c r="Y3489" s="23" t="str">
        <f t="shared" si="775"/>
        <v>N</v>
      </c>
      <c r="Z3489" s="23">
        <v>100</v>
      </c>
      <c r="AA3489" s="23">
        <f t="shared" si="764"/>
        <v>190</v>
      </c>
      <c r="AB3489" s="23">
        <f t="shared" si="765"/>
        <v>90</v>
      </c>
      <c r="AC3489" s="23">
        <f t="shared" si="766"/>
        <v>0</v>
      </c>
      <c r="AD3489" s="23">
        <f t="shared" si="767"/>
        <v>-100</v>
      </c>
      <c r="AE3489" s="23">
        <f t="shared" si="768"/>
        <v>190</v>
      </c>
      <c r="AF3489" s="23">
        <f t="shared" si="769"/>
        <v>90</v>
      </c>
    </row>
    <row r="3490" spans="1:32" x14ac:dyDescent="0.25">
      <c r="A3490" s="6">
        <v>0.40464500121716079</v>
      </c>
      <c r="B3490" s="6">
        <v>0.59090996599937384</v>
      </c>
      <c r="C3490" s="21">
        <f t="shared" si="761"/>
        <v>2.4713019980279705</v>
      </c>
      <c r="D3490" s="22">
        <f t="shared" si="761"/>
        <v>1.6923051861356821</v>
      </c>
      <c r="E3490" s="132">
        <v>2.908747243515708E-2</v>
      </c>
      <c r="F3490" s="7">
        <f t="shared" si="770"/>
        <v>1.0290874724351571</v>
      </c>
      <c r="G3490" s="7">
        <f t="shared" si="771"/>
        <v>2.4014498905326898</v>
      </c>
      <c r="H3490" s="7">
        <f t="shared" si="772"/>
        <v>1.6444716619969491</v>
      </c>
      <c r="I3490">
        <v>2.14</v>
      </c>
      <c r="J3490">
        <v>1.78</v>
      </c>
      <c r="K3490" s="7">
        <f t="shared" si="773"/>
        <v>2.2022471910112364</v>
      </c>
      <c r="L3490" s="7">
        <f t="shared" si="774"/>
        <v>1.8317757009345796</v>
      </c>
      <c r="M3490" s="24">
        <f t="shared" si="762"/>
        <v>0.45408163265306112</v>
      </c>
      <c r="N3490" s="24">
        <f t="shared" si="762"/>
        <v>0.54591836734693866</v>
      </c>
      <c r="O3490" s="23">
        <f t="shared" si="763"/>
        <v>0.89112831728723063</v>
      </c>
      <c r="P3490" s="23">
        <f t="shared" si="763"/>
        <v>1.0824145171577315</v>
      </c>
      <c r="Q3490" t="s">
        <v>378</v>
      </c>
      <c r="R3490" t="s">
        <v>68</v>
      </c>
      <c r="S3490" t="s">
        <v>146</v>
      </c>
      <c r="T3490" s="75" t="s">
        <v>170</v>
      </c>
      <c r="U3490" s="75" t="s">
        <v>160</v>
      </c>
      <c r="V3490" s="119" t="s">
        <v>653</v>
      </c>
      <c r="W3490" s="138" t="s">
        <v>391</v>
      </c>
      <c r="X3490">
        <v>7</v>
      </c>
      <c r="Y3490" s="23" t="str">
        <f t="shared" si="775"/>
        <v>Y</v>
      </c>
      <c r="Z3490" s="23">
        <v>100</v>
      </c>
      <c r="AA3490" s="23">
        <f t="shared" si="764"/>
        <v>0</v>
      </c>
      <c r="AB3490" s="23">
        <f t="shared" si="765"/>
        <v>-100</v>
      </c>
      <c r="AC3490" s="23">
        <f t="shared" si="766"/>
        <v>0</v>
      </c>
      <c r="AD3490" s="23">
        <f t="shared" si="767"/>
        <v>-100</v>
      </c>
      <c r="AE3490" s="23">
        <f t="shared" si="768"/>
        <v>0</v>
      </c>
      <c r="AF3490" s="23">
        <f t="shared" si="769"/>
        <v>-100</v>
      </c>
    </row>
    <row r="3491" spans="1:32" x14ac:dyDescent="0.25">
      <c r="A3491" s="6">
        <v>7.5149486010502767E-2</v>
      </c>
      <c r="B3491" s="6">
        <v>0.9248407874463439</v>
      </c>
      <c r="C3491" s="21">
        <f t="shared" si="761"/>
        <v>13.306810905669291</v>
      </c>
      <c r="D3491" s="22">
        <f t="shared" si="761"/>
        <v>1.0812671906060551</v>
      </c>
      <c r="E3491" s="132">
        <v>3.2634032634032639E-2</v>
      </c>
      <c r="F3491" s="7">
        <f t="shared" si="770"/>
        <v>1.0326340326340326</v>
      </c>
      <c r="G3491" s="7">
        <f t="shared" si="771"/>
        <v>12.8862796355127</v>
      </c>
      <c r="H3491" s="7">
        <f t="shared" si="772"/>
        <v>1.0470962184424326</v>
      </c>
      <c r="I3491">
        <v>3</v>
      </c>
      <c r="J3491">
        <v>1.43</v>
      </c>
      <c r="K3491" s="7">
        <f t="shared" si="773"/>
        <v>3.0979020979020979</v>
      </c>
      <c r="L3491" s="7">
        <f t="shared" si="774"/>
        <v>1.4766666666666666</v>
      </c>
      <c r="M3491" s="24">
        <f t="shared" si="762"/>
        <v>0.32279909706546273</v>
      </c>
      <c r="N3491" s="24">
        <f t="shared" si="762"/>
        <v>0.67720090293453727</v>
      </c>
      <c r="O3491" s="23">
        <f t="shared" si="763"/>
        <v>0.23280575036820086</v>
      </c>
      <c r="P3491" s="23">
        <f t="shared" si="763"/>
        <v>1.3656815627957677</v>
      </c>
      <c r="Q3491" t="s">
        <v>113</v>
      </c>
      <c r="R3491" t="s">
        <v>117</v>
      </c>
      <c r="S3491" t="s">
        <v>146</v>
      </c>
      <c r="T3491" s="75" t="s">
        <v>154</v>
      </c>
      <c r="U3491" s="75" t="s">
        <v>160</v>
      </c>
      <c r="V3491" s="119" t="s">
        <v>653</v>
      </c>
      <c r="W3491" s="138" t="s">
        <v>151</v>
      </c>
      <c r="X3491">
        <v>2</v>
      </c>
      <c r="Y3491" s="23" t="str">
        <f t="shared" si="775"/>
        <v>N</v>
      </c>
      <c r="Z3491" s="23">
        <v>100</v>
      </c>
      <c r="AA3491" s="23">
        <f t="shared" si="764"/>
        <v>143</v>
      </c>
      <c r="AB3491" s="23">
        <f t="shared" si="765"/>
        <v>43</v>
      </c>
      <c r="AC3491" s="23">
        <f t="shared" si="766"/>
        <v>0</v>
      </c>
      <c r="AD3491" s="23">
        <f t="shared" si="767"/>
        <v>-100</v>
      </c>
      <c r="AE3491" s="23">
        <f t="shared" si="768"/>
        <v>143</v>
      </c>
      <c r="AF3491" s="23">
        <f t="shared" si="769"/>
        <v>43</v>
      </c>
    </row>
    <row r="3492" spans="1:32" x14ac:dyDescent="0.25">
      <c r="A3492" s="6">
        <v>0.48241536421916664</v>
      </c>
      <c r="B3492" s="6">
        <v>0.51332597429487836</v>
      </c>
      <c r="C3492" s="21">
        <f t="shared" si="761"/>
        <v>2.0729024698842076</v>
      </c>
      <c r="D3492" s="22">
        <f t="shared" si="761"/>
        <v>1.9480798753143813</v>
      </c>
      <c r="E3492" s="132">
        <v>2.9239766081871288E-2</v>
      </c>
      <c r="F3492" s="7">
        <f t="shared" si="770"/>
        <v>1.0292397660818713</v>
      </c>
      <c r="G3492" s="7">
        <f t="shared" si="771"/>
        <v>2.0140131951715881</v>
      </c>
      <c r="H3492" s="7">
        <f t="shared" si="772"/>
        <v>1.8927366970384047</v>
      </c>
      <c r="I3492">
        <v>2.25</v>
      </c>
      <c r="J3492">
        <v>1.71</v>
      </c>
      <c r="K3492" s="7">
        <f t="shared" si="773"/>
        <v>2.3157894736842106</v>
      </c>
      <c r="L3492" s="7">
        <f t="shared" si="774"/>
        <v>1.7599999999999998</v>
      </c>
      <c r="M3492" s="24">
        <f t="shared" si="762"/>
        <v>0.43181818181818182</v>
      </c>
      <c r="N3492" s="24">
        <f t="shared" si="762"/>
        <v>0.56818181818181823</v>
      </c>
      <c r="O3492" s="23">
        <f t="shared" si="763"/>
        <v>1.1171724224022805</v>
      </c>
      <c r="P3492" s="23">
        <f t="shared" si="763"/>
        <v>0.90345371475898584</v>
      </c>
      <c r="Q3492" t="s">
        <v>67</v>
      </c>
      <c r="R3492" t="s">
        <v>65</v>
      </c>
      <c r="S3492" t="s">
        <v>146</v>
      </c>
      <c r="T3492" s="75" t="s">
        <v>162</v>
      </c>
      <c r="U3492" s="75" t="s">
        <v>160</v>
      </c>
      <c r="V3492" s="119" t="s">
        <v>653</v>
      </c>
      <c r="W3492" s="138" t="s">
        <v>162</v>
      </c>
      <c r="X3492">
        <v>3</v>
      </c>
      <c r="Y3492" s="23" t="str">
        <f t="shared" si="775"/>
        <v>Y</v>
      </c>
      <c r="Z3492" s="23">
        <v>100</v>
      </c>
      <c r="AA3492" s="23">
        <f t="shared" si="764"/>
        <v>225</v>
      </c>
      <c r="AB3492" s="23">
        <f t="shared" si="765"/>
        <v>125</v>
      </c>
      <c r="AC3492" s="23">
        <f t="shared" si="766"/>
        <v>0</v>
      </c>
      <c r="AD3492" s="23">
        <f t="shared" si="767"/>
        <v>-100</v>
      </c>
      <c r="AE3492" s="23">
        <f t="shared" si="768"/>
        <v>0</v>
      </c>
      <c r="AF3492" s="23">
        <f t="shared" si="769"/>
        <v>-100</v>
      </c>
    </row>
    <row r="3493" spans="1:32" x14ac:dyDescent="0.25">
      <c r="A3493" s="6">
        <v>0.1348296492886043</v>
      </c>
      <c r="B3493" s="6">
        <v>0.86516077846659944</v>
      </c>
      <c r="C3493" s="21">
        <f t="shared" si="761"/>
        <v>7.4167663067897571</v>
      </c>
      <c r="D3493" s="22">
        <f t="shared" si="761"/>
        <v>1.1558545242566221</v>
      </c>
      <c r="E3493" s="132">
        <v>2.7126027126027186E-2</v>
      </c>
      <c r="F3493" s="7">
        <f t="shared" si="770"/>
        <v>1.0271260271260272</v>
      </c>
      <c r="G3493" s="7">
        <f t="shared" si="771"/>
        <v>7.2208921893863449</v>
      </c>
      <c r="H3493" s="7">
        <f t="shared" si="772"/>
        <v>1.1253288240497483</v>
      </c>
      <c r="I3493">
        <v>2.59</v>
      </c>
      <c r="J3493">
        <v>1.56</v>
      </c>
      <c r="K3493" s="7">
        <f t="shared" si="773"/>
        <v>2.6602564102564101</v>
      </c>
      <c r="L3493" s="7">
        <f t="shared" si="774"/>
        <v>1.6023166023166024</v>
      </c>
      <c r="M3493" s="24">
        <f t="shared" si="762"/>
        <v>0.37590361445783133</v>
      </c>
      <c r="N3493" s="24">
        <f t="shared" si="762"/>
        <v>0.62409638554216862</v>
      </c>
      <c r="O3493" s="23">
        <f t="shared" si="763"/>
        <v>0.35868143881263326</v>
      </c>
      <c r="P3493" s="23">
        <f t="shared" si="763"/>
        <v>1.3862614790101884</v>
      </c>
      <c r="Q3493" t="s">
        <v>22</v>
      </c>
      <c r="R3493" t="s">
        <v>72</v>
      </c>
      <c r="S3493" t="s">
        <v>146</v>
      </c>
      <c r="T3493" s="75" t="s">
        <v>151</v>
      </c>
      <c r="U3493" s="75" t="s">
        <v>166</v>
      </c>
      <c r="V3493" s="119" t="s">
        <v>653</v>
      </c>
      <c r="W3493" s="138" t="s">
        <v>152</v>
      </c>
      <c r="X3493">
        <v>1</v>
      </c>
      <c r="Y3493" s="23" t="str">
        <f t="shared" si="775"/>
        <v>N</v>
      </c>
      <c r="Z3493" s="23">
        <v>100</v>
      </c>
      <c r="AA3493" s="23">
        <f t="shared" si="764"/>
        <v>156</v>
      </c>
      <c r="AB3493" s="23">
        <f t="shared" si="765"/>
        <v>56</v>
      </c>
      <c r="AC3493" s="23">
        <f t="shared" si="766"/>
        <v>0</v>
      </c>
      <c r="AD3493" s="23">
        <f t="shared" si="767"/>
        <v>-100</v>
      </c>
      <c r="AE3493" s="23">
        <f t="shared" si="768"/>
        <v>156</v>
      </c>
      <c r="AF3493" s="23">
        <f t="shared" si="769"/>
        <v>56</v>
      </c>
    </row>
    <row r="3494" spans="1:32" x14ac:dyDescent="0.25">
      <c r="A3494" s="6">
        <v>0.13732357423584568</v>
      </c>
      <c r="B3494" s="6">
        <v>0.86253136742453373</v>
      </c>
      <c r="C3494" s="21">
        <f t="shared" si="761"/>
        <v>7.2820708721326683</v>
      </c>
      <c r="D3494" s="22">
        <f t="shared" si="761"/>
        <v>1.1593781255584237</v>
      </c>
      <c r="E3494" s="132">
        <v>4.2888151493226223E-2</v>
      </c>
      <c r="F3494" s="7">
        <f t="shared" si="770"/>
        <v>1.0428881514932262</v>
      </c>
      <c r="G3494" s="7">
        <f t="shared" si="771"/>
        <v>6.9826000628217582</v>
      </c>
      <c r="H3494" s="7">
        <f t="shared" si="772"/>
        <v>1.1116993935528032</v>
      </c>
      <c r="I3494">
        <v>2.69</v>
      </c>
      <c r="J3494">
        <v>1.49</v>
      </c>
      <c r="K3494" s="7">
        <f t="shared" si="773"/>
        <v>2.8053691275167787</v>
      </c>
      <c r="L3494" s="7">
        <f t="shared" si="774"/>
        <v>1.553903345724907</v>
      </c>
      <c r="M3494" s="24">
        <f t="shared" si="762"/>
        <v>0.35645933014354064</v>
      </c>
      <c r="N3494" s="24">
        <f t="shared" si="762"/>
        <v>0.64354066985645941</v>
      </c>
      <c r="O3494" s="23">
        <f t="shared" si="763"/>
        <v>0.38524331564149994</v>
      </c>
      <c r="P3494" s="23">
        <f t="shared" si="763"/>
        <v>1.3402903776336623</v>
      </c>
      <c r="Q3494" t="s">
        <v>547</v>
      </c>
      <c r="R3494" t="s">
        <v>347</v>
      </c>
      <c r="S3494" t="s">
        <v>349</v>
      </c>
      <c r="T3494" s="75" t="s">
        <v>154</v>
      </c>
      <c r="U3494" s="75" t="s">
        <v>160</v>
      </c>
      <c r="V3494" s="119" t="s">
        <v>653</v>
      </c>
      <c r="W3494" s="138" t="s">
        <v>170</v>
      </c>
      <c r="X3494">
        <v>2</v>
      </c>
      <c r="Y3494" s="23" t="str">
        <f t="shared" si="775"/>
        <v>N</v>
      </c>
      <c r="Z3494" s="23">
        <v>100</v>
      </c>
      <c r="AA3494" s="23">
        <f t="shared" si="764"/>
        <v>149</v>
      </c>
      <c r="AB3494" s="23">
        <f t="shared" si="765"/>
        <v>49</v>
      </c>
      <c r="AC3494" s="23">
        <f t="shared" si="766"/>
        <v>0</v>
      </c>
      <c r="AD3494" s="23">
        <f t="shared" si="767"/>
        <v>-100</v>
      </c>
      <c r="AE3494" s="23">
        <f t="shared" si="768"/>
        <v>149</v>
      </c>
      <c r="AF3494" s="23">
        <f t="shared" si="769"/>
        <v>49</v>
      </c>
    </row>
    <row r="3495" spans="1:32" x14ac:dyDescent="0.25">
      <c r="A3495" s="6">
        <v>0.31461665329234012</v>
      </c>
      <c r="B3495" s="6">
        <v>0.68516622281339012</v>
      </c>
      <c r="C3495" s="21">
        <f t="shared" si="761"/>
        <v>3.1784712904907972</v>
      </c>
      <c r="D3495" s="22">
        <f t="shared" si="761"/>
        <v>1.4594998508447448</v>
      </c>
      <c r="E3495" s="132">
        <v>4.3868576946162419E-2</v>
      </c>
      <c r="F3495" s="7">
        <f t="shared" si="770"/>
        <v>1.0438685769461624</v>
      </c>
      <c r="G3495" s="7">
        <f t="shared" si="771"/>
        <v>3.0448960345079215</v>
      </c>
      <c r="H3495" s="7">
        <f t="shared" si="772"/>
        <v>1.3981643696129944</v>
      </c>
      <c r="I3495">
        <v>2.41</v>
      </c>
      <c r="J3495">
        <v>1.59</v>
      </c>
      <c r="K3495" s="7">
        <f t="shared" si="773"/>
        <v>2.5157232704402515</v>
      </c>
      <c r="L3495" s="7">
        <f t="shared" si="774"/>
        <v>1.6597510373443984</v>
      </c>
      <c r="M3495" s="24">
        <f t="shared" si="762"/>
        <v>0.39750000000000002</v>
      </c>
      <c r="N3495" s="24">
        <f t="shared" si="762"/>
        <v>0.60249999999999992</v>
      </c>
      <c r="O3495" s="23">
        <f t="shared" si="763"/>
        <v>0.79148843595557261</v>
      </c>
      <c r="P3495" s="23">
        <f t="shared" si="763"/>
        <v>1.1372053490678673</v>
      </c>
      <c r="Q3495" t="s">
        <v>536</v>
      </c>
      <c r="R3495" t="s">
        <v>388</v>
      </c>
      <c r="S3495" t="s">
        <v>349</v>
      </c>
      <c r="T3495" s="75" t="s">
        <v>151</v>
      </c>
      <c r="U3495" s="75" t="s">
        <v>166</v>
      </c>
      <c r="V3495" s="119" t="s">
        <v>653</v>
      </c>
      <c r="W3495" s="138" t="s">
        <v>151</v>
      </c>
      <c r="X3495">
        <v>2</v>
      </c>
      <c r="Y3495" s="23" t="str">
        <f t="shared" si="775"/>
        <v>N</v>
      </c>
      <c r="Z3495" s="23">
        <v>100</v>
      </c>
      <c r="AA3495" s="23">
        <f t="shared" si="764"/>
        <v>159</v>
      </c>
      <c r="AB3495" s="23">
        <f t="shared" si="765"/>
        <v>59</v>
      </c>
      <c r="AC3495" s="23">
        <f t="shared" si="766"/>
        <v>0</v>
      </c>
      <c r="AD3495" s="23">
        <f t="shared" si="767"/>
        <v>-100</v>
      </c>
      <c r="AE3495" s="23">
        <f t="shared" si="768"/>
        <v>159</v>
      </c>
      <c r="AF3495" s="23">
        <f t="shared" si="769"/>
        <v>59</v>
      </c>
    </row>
    <row r="3496" spans="1:32" x14ac:dyDescent="0.25">
      <c r="A3496" s="6">
        <v>0.33783706066725366</v>
      </c>
      <c r="B3496" s="6">
        <v>0.66104979602594294</v>
      </c>
      <c r="C3496" s="21">
        <f t="shared" ref="C3496:D3559" si="776">(100%/A3496)</f>
        <v>2.9600068092734544</v>
      </c>
      <c r="D3496" s="22">
        <f t="shared" si="776"/>
        <v>1.5127453423505102</v>
      </c>
      <c r="E3496" s="132">
        <v>4.4196211753278369E-2</v>
      </c>
      <c r="F3496" s="7">
        <f t="shared" si="770"/>
        <v>1.0441962117532784</v>
      </c>
      <c r="G3496" s="7">
        <f t="shared" si="771"/>
        <v>2.8347228001367637</v>
      </c>
      <c r="H3496" s="7">
        <f t="shared" si="772"/>
        <v>1.4487175162324186</v>
      </c>
      <c r="I3496">
        <v>2.13</v>
      </c>
      <c r="J3496">
        <v>1.74</v>
      </c>
      <c r="K3496" s="7">
        <f t="shared" si="773"/>
        <v>2.2241379310344827</v>
      </c>
      <c r="L3496" s="7">
        <f t="shared" si="774"/>
        <v>1.8169014084507042</v>
      </c>
      <c r="M3496" s="24">
        <f t="shared" ref="M3496:N3559" si="777">(1/K3496)</f>
        <v>0.44961240310077522</v>
      </c>
      <c r="N3496" s="24">
        <f t="shared" si="777"/>
        <v>0.55038759689922478</v>
      </c>
      <c r="O3496" s="23">
        <f t="shared" ref="O3496:P3559" si="778">(I3496/G3496)</f>
        <v>0.75139622113923665</v>
      </c>
      <c r="P3496" s="23">
        <f t="shared" si="778"/>
        <v>1.2010623054555867</v>
      </c>
      <c r="Q3496" t="s">
        <v>380</v>
      </c>
      <c r="R3496" t="s">
        <v>354</v>
      </c>
      <c r="S3496" t="s">
        <v>349</v>
      </c>
      <c r="T3496" s="75" t="s">
        <v>162</v>
      </c>
      <c r="U3496" s="75" t="s">
        <v>160</v>
      </c>
      <c r="V3496" s="119" t="s">
        <v>653</v>
      </c>
      <c r="W3496" s="138" t="s">
        <v>176</v>
      </c>
      <c r="X3496">
        <v>3</v>
      </c>
      <c r="Y3496" s="23" t="str">
        <f t="shared" si="775"/>
        <v>Y</v>
      </c>
      <c r="Z3496" s="23">
        <v>100</v>
      </c>
      <c r="AA3496" s="23">
        <f t="shared" si="764"/>
        <v>0</v>
      </c>
      <c r="AB3496" s="23">
        <f t="shared" si="765"/>
        <v>-100</v>
      </c>
      <c r="AC3496" s="23">
        <f t="shared" si="766"/>
        <v>0</v>
      </c>
      <c r="AD3496" s="23">
        <f t="shared" si="767"/>
        <v>-100</v>
      </c>
      <c r="AE3496" s="23">
        <f t="shared" si="768"/>
        <v>0</v>
      </c>
      <c r="AF3496" s="23">
        <f t="shared" si="769"/>
        <v>-100</v>
      </c>
    </row>
    <row r="3497" spans="1:32" x14ac:dyDescent="0.25">
      <c r="A3497" s="6">
        <v>0.63645560664394507</v>
      </c>
      <c r="B3497" s="6">
        <v>0.33264432705876606</v>
      </c>
      <c r="C3497" s="21">
        <f t="shared" si="776"/>
        <v>1.5712014939628525</v>
      </c>
      <c r="D3497" s="22">
        <f t="shared" si="776"/>
        <v>3.0062139007208639</v>
      </c>
      <c r="E3497" s="132">
        <v>4.0843214756258295E-2</v>
      </c>
      <c r="F3497" s="7">
        <f t="shared" si="770"/>
        <v>1.0408432147562583</v>
      </c>
      <c r="G3497" s="7">
        <f t="shared" si="771"/>
        <v>1.5095467517946899</v>
      </c>
      <c r="H3497" s="7">
        <f t="shared" si="772"/>
        <v>2.8882485451229565</v>
      </c>
      <c r="I3497">
        <v>2.2999999999999998</v>
      </c>
      <c r="J3497">
        <v>1.65</v>
      </c>
      <c r="K3497" s="7">
        <f t="shared" si="773"/>
        <v>2.393939393939394</v>
      </c>
      <c r="L3497" s="7">
        <f t="shared" si="774"/>
        <v>1.7173913043478262</v>
      </c>
      <c r="M3497" s="24">
        <f t="shared" si="777"/>
        <v>0.41772151898734178</v>
      </c>
      <c r="N3497" s="24">
        <f t="shared" si="777"/>
        <v>0.58227848101265822</v>
      </c>
      <c r="O3497" s="23">
        <f t="shared" si="778"/>
        <v>1.5236361492385349</v>
      </c>
      <c r="P3497" s="23">
        <f t="shared" si="778"/>
        <v>0.57128047473135912</v>
      </c>
      <c r="Q3497" t="s">
        <v>118</v>
      </c>
      <c r="R3497" t="s">
        <v>379</v>
      </c>
      <c r="S3497" t="s">
        <v>349</v>
      </c>
      <c r="T3497" s="75" t="s">
        <v>176</v>
      </c>
      <c r="U3497" s="75" t="s">
        <v>160</v>
      </c>
      <c r="V3497" s="119" t="s">
        <v>653</v>
      </c>
      <c r="W3497" s="138" t="s">
        <v>150</v>
      </c>
      <c r="X3497">
        <v>4</v>
      </c>
      <c r="Y3497" s="23" t="str">
        <f t="shared" si="775"/>
        <v>Y</v>
      </c>
      <c r="Z3497" s="23">
        <v>100</v>
      </c>
      <c r="AA3497" s="23">
        <f t="shared" si="764"/>
        <v>229.99999999999997</v>
      </c>
      <c r="AB3497" s="23">
        <f t="shared" si="765"/>
        <v>129.99999999999997</v>
      </c>
      <c r="AC3497" s="23">
        <f t="shared" si="766"/>
        <v>229.99999999999997</v>
      </c>
      <c r="AD3497" s="23">
        <f t="shared" si="767"/>
        <v>129.99999999999997</v>
      </c>
      <c r="AE3497" s="23">
        <f t="shared" si="768"/>
        <v>0</v>
      </c>
      <c r="AF3497" s="23">
        <f t="shared" si="769"/>
        <v>-100</v>
      </c>
    </row>
    <row r="3498" spans="1:32" x14ac:dyDescent="0.25">
      <c r="A3498" s="6">
        <v>0.37933631067943457</v>
      </c>
      <c r="B3498" s="6">
        <v>0.61901791448723897</v>
      </c>
      <c r="C3498" s="21">
        <f t="shared" si="776"/>
        <v>2.6361831753171376</v>
      </c>
      <c r="D3498" s="22">
        <f t="shared" si="776"/>
        <v>1.6154621321877995</v>
      </c>
      <c r="E3498" s="132">
        <v>4.4607566346696714E-2</v>
      </c>
      <c r="F3498" s="7">
        <f t="shared" si="770"/>
        <v>1.0446075663466967</v>
      </c>
      <c r="G3498" s="7">
        <f t="shared" si="771"/>
        <v>2.5236110289117031</v>
      </c>
      <c r="H3498" s="7">
        <f t="shared" si="772"/>
        <v>1.5464775330295097</v>
      </c>
      <c r="I3498">
        <v>2.5299999999999998</v>
      </c>
      <c r="J3498">
        <v>1.54</v>
      </c>
      <c r="K3498" s="7">
        <f t="shared" si="773"/>
        <v>2.6428571428571423</v>
      </c>
      <c r="L3498" s="7">
        <f t="shared" si="774"/>
        <v>1.6086956521739131</v>
      </c>
      <c r="M3498" s="24">
        <f t="shared" si="777"/>
        <v>0.37837837837837845</v>
      </c>
      <c r="N3498" s="24">
        <f t="shared" si="777"/>
        <v>0.6216216216216216</v>
      </c>
      <c r="O3498" s="23">
        <f t="shared" si="778"/>
        <v>1.0025316782242197</v>
      </c>
      <c r="P3498" s="23">
        <f t="shared" si="778"/>
        <v>0.99581142765338437</v>
      </c>
      <c r="Q3498" t="s">
        <v>376</v>
      </c>
      <c r="R3498" t="s">
        <v>389</v>
      </c>
      <c r="S3498" t="s">
        <v>349</v>
      </c>
      <c r="T3498" s="75" t="s">
        <v>162</v>
      </c>
      <c r="U3498" s="75" t="s">
        <v>160</v>
      </c>
      <c r="V3498" s="119" t="s">
        <v>653</v>
      </c>
      <c r="W3498" s="138" t="s">
        <v>151</v>
      </c>
      <c r="X3498">
        <v>2</v>
      </c>
      <c r="Y3498" s="23" t="str">
        <f t="shared" si="775"/>
        <v>N</v>
      </c>
      <c r="Z3498" s="23">
        <v>100</v>
      </c>
      <c r="AA3498" s="23">
        <f t="shared" si="764"/>
        <v>0</v>
      </c>
      <c r="AB3498" s="23">
        <f t="shared" si="765"/>
        <v>-100</v>
      </c>
      <c r="AC3498" s="23">
        <f t="shared" si="766"/>
        <v>0</v>
      </c>
      <c r="AD3498" s="23">
        <f t="shared" si="767"/>
        <v>-100</v>
      </c>
      <c r="AE3498" s="23">
        <f t="shared" si="768"/>
        <v>154</v>
      </c>
      <c r="AF3498" s="23">
        <f t="shared" si="769"/>
        <v>54</v>
      </c>
    </row>
    <row r="3499" spans="1:32" x14ac:dyDescent="0.25">
      <c r="A3499" s="6">
        <v>0.27786390092277102</v>
      </c>
      <c r="B3499" s="6">
        <v>0.72197996502903061</v>
      </c>
      <c r="C3499" s="21">
        <f t="shared" si="776"/>
        <v>3.5988841899903297</v>
      </c>
      <c r="D3499" s="22">
        <f t="shared" si="776"/>
        <v>1.3850799862012657</v>
      </c>
      <c r="E3499" s="132">
        <v>2.9427331427966497E-2</v>
      </c>
      <c r="F3499" s="7">
        <f t="shared" si="770"/>
        <v>1.0294273314279665</v>
      </c>
      <c r="G3499" s="7">
        <f t="shared" si="771"/>
        <v>3.4960060609602719</v>
      </c>
      <c r="H3499" s="7">
        <f t="shared" si="772"/>
        <v>1.3454859259273375</v>
      </c>
      <c r="I3499">
        <v>2.0099999999999998</v>
      </c>
      <c r="J3499">
        <v>1.88</v>
      </c>
      <c r="K3499" s="7">
        <f t="shared" si="773"/>
        <v>2.0691489361702122</v>
      </c>
      <c r="L3499" s="7">
        <f t="shared" si="774"/>
        <v>1.9353233830845769</v>
      </c>
      <c r="M3499" s="24">
        <f t="shared" si="777"/>
        <v>0.48329048843187672</v>
      </c>
      <c r="N3499" s="24">
        <f t="shared" si="777"/>
        <v>0.5167095115681235</v>
      </c>
      <c r="O3499" s="23">
        <f t="shared" si="778"/>
        <v>0.57494179499445697</v>
      </c>
      <c r="P3499" s="23">
        <f t="shared" si="778"/>
        <v>1.397264708439268</v>
      </c>
      <c r="Q3499" t="s">
        <v>279</v>
      </c>
      <c r="R3499" t="s">
        <v>124</v>
      </c>
      <c r="S3499" t="s">
        <v>147</v>
      </c>
      <c r="T3499" s="75" t="s">
        <v>151</v>
      </c>
      <c r="U3499" s="75" t="s">
        <v>166</v>
      </c>
      <c r="V3499" s="119" t="s">
        <v>653</v>
      </c>
      <c r="W3499" s="138" t="s">
        <v>167</v>
      </c>
      <c r="X3499">
        <v>5</v>
      </c>
      <c r="Y3499" s="23" t="str">
        <f t="shared" si="775"/>
        <v>Y</v>
      </c>
      <c r="Z3499" s="23">
        <v>100</v>
      </c>
      <c r="AA3499" s="23">
        <f t="shared" si="764"/>
        <v>0</v>
      </c>
      <c r="AB3499" s="23">
        <f t="shared" si="765"/>
        <v>-100</v>
      </c>
      <c r="AC3499" s="23">
        <f t="shared" si="766"/>
        <v>0</v>
      </c>
      <c r="AD3499" s="23">
        <f t="shared" si="767"/>
        <v>-100</v>
      </c>
      <c r="AE3499" s="23">
        <f t="shared" si="768"/>
        <v>0</v>
      </c>
      <c r="AF3499" s="23">
        <f t="shared" si="769"/>
        <v>-100</v>
      </c>
    </row>
    <row r="3500" spans="1:32" x14ac:dyDescent="0.25">
      <c r="A3500" s="6">
        <v>0.25028765287135418</v>
      </c>
      <c r="B3500" s="6">
        <v>0.74870684073139215</v>
      </c>
      <c r="C3500" s="21">
        <f t="shared" si="776"/>
        <v>3.9954028435992881</v>
      </c>
      <c r="D3500" s="22">
        <f t="shared" si="776"/>
        <v>1.3356362538682378</v>
      </c>
      <c r="E3500" s="132">
        <v>3.2542336890162948E-2</v>
      </c>
      <c r="F3500" s="7">
        <f t="shared" si="770"/>
        <v>1.0325423368901629</v>
      </c>
      <c r="G3500" s="7">
        <f t="shared" si="771"/>
        <v>3.8694808927958761</v>
      </c>
      <c r="H3500" s="7">
        <f t="shared" si="772"/>
        <v>1.2935413940419536</v>
      </c>
      <c r="I3500">
        <v>1.82</v>
      </c>
      <c r="J3500">
        <v>2.0699999999999998</v>
      </c>
      <c r="K3500" s="7">
        <f t="shared" si="773"/>
        <v>1.8792270531400965</v>
      </c>
      <c r="L3500" s="7">
        <f t="shared" si="774"/>
        <v>2.1373626373626373</v>
      </c>
      <c r="M3500" s="24">
        <f t="shared" si="777"/>
        <v>0.53213367609254503</v>
      </c>
      <c r="N3500" s="24">
        <f t="shared" si="777"/>
        <v>0.46786632390745503</v>
      </c>
      <c r="O3500" s="23">
        <f t="shared" si="778"/>
        <v>0.47034732834278636</v>
      </c>
      <c r="P3500" s="23">
        <f t="shared" si="778"/>
        <v>1.6002580277170964</v>
      </c>
      <c r="Q3500" t="s">
        <v>133</v>
      </c>
      <c r="R3500" t="s">
        <v>79</v>
      </c>
      <c r="S3500" t="s">
        <v>147</v>
      </c>
      <c r="T3500" s="75" t="s">
        <v>170</v>
      </c>
      <c r="U3500" s="75" t="s">
        <v>160</v>
      </c>
      <c r="V3500" s="119" t="s">
        <v>653</v>
      </c>
      <c r="W3500" s="138" t="s">
        <v>162</v>
      </c>
      <c r="X3500">
        <v>3</v>
      </c>
      <c r="Y3500" s="23" t="str">
        <f t="shared" si="775"/>
        <v>Y</v>
      </c>
      <c r="Z3500" s="23">
        <v>100</v>
      </c>
      <c r="AA3500" s="23">
        <f t="shared" si="764"/>
        <v>0</v>
      </c>
      <c r="AB3500" s="23">
        <f t="shared" si="765"/>
        <v>-100</v>
      </c>
      <c r="AC3500" s="23">
        <f t="shared" si="766"/>
        <v>0</v>
      </c>
      <c r="AD3500" s="23">
        <f t="shared" si="767"/>
        <v>-100</v>
      </c>
      <c r="AE3500" s="23">
        <f t="shared" si="768"/>
        <v>0</v>
      </c>
      <c r="AF3500" s="23">
        <f t="shared" si="769"/>
        <v>-100</v>
      </c>
    </row>
    <row r="3501" spans="1:32" x14ac:dyDescent="0.25">
      <c r="A3501" s="6">
        <v>0.37902773791333821</v>
      </c>
      <c r="B3501" s="6">
        <v>0.62065620570650237</v>
      </c>
      <c r="C3501" s="21">
        <f t="shared" si="776"/>
        <v>2.6383293357507318</v>
      </c>
      <c r="D3501" s="22">
        <f t="shared" si="776"/>
        <v>1.6111979398670233</v>
      </c>
      <c r="E3501" s="132">
        <v>3.0245246040574214E-2</v>
      </c>
      <c r="F3501" s="7">
        <f t="shared" si="770"/>
        <v>1.0302452460405742</v>
      </c>
      <c r="G3501" s="7">
        <f t="shared" si="771"/>
        <v>2.5608750400842193</v>
      </c>
      <c r="H3501" s="7">
        <f t="shared" si="772"/>
        <v>1.5638974759254258</v>
      </c>
      <c r="I3501">
        <v>1.86</v>
      </c>
      <c r="J3501">
        <v>2.0299999999999998</v>
      </c>
      <c r="K3501" s="7">
        <f t="shared" si="773"/>
        <v>1.9162561576354682</v>
      </c>
      <c r="L3501" s="7">
        <f t="shared" si="774"/>
        <v>2.0913978494623655</v>
      </c>
      <c r="M3501" s="24">
        <f t="shared" si="777"/>
        <v>0.52185089974293053</v>
      </c>
      <c r="N3501" s="24">
        <f t="shared" si="777"/>
        <v>0.47814910025706941</v>
      </c>
      <c r="O3501" s="23">
        <f t="shared" si="778"/>
        <v>0.72631423669107664</v>
      </c>
      <c r="P3501" s="23">
        <f t="shared" si="778"/>
        <v>1.2980390538700506</v>
      </c>
      <c r="Q3501" t="s">
        <v>77</v>
      </c>
      <c r="R3501" t="s">
        <v>74</v>
      </c>
      <c r="S3501" t="s">
        <v>147</v>
      </c>
      <c r="T3501" s="75" t="s">
        <v>151</v>
      </c>
      <c r="U3501" s="75" t="s">
        <v>166</v>
      </c>
      <c r="V3501" s="119" t="s">
        <v>653</v>
      </c>
      <c r="W3501" s="138" t="s">
        <v>165</v>
      </c>
      <c r="X3501">
        <v>4</v>
      </c>
      <c r="Y3501" s="23" t="str">
        <f t="shared" si="775"/>
        <v>Y</v>
      </c>
      <c r="Z3501" s="23">
        <v>100</v>
      </c>
      <c r="AA3501" s="23">
        <f t="shared" si="764"/>
        <v>0</v>
      </c>
      <c r="AB3501" s="23">
        <f t="shared" si="765"/>
        <v>-100</v>
      </c>
      <c r="AC3501" s="23">
        <f t="shared" si="766"/>
        <v>0</v>
      </c>
      <c r="AD3501" s="23">
        <f t="shared" si="767"/>
        <v>-100</v>
      </c>
      <c r="AE3501" s="23">
        <f t="shared" si="768"/>
        <v>0</v>
      </c>
      <c r="AF3501" s="23">
        <f t="shared" si="769"/>
        <v>-100</v>
      </c>
    </row>
    <row r="3502" spans="1:32" x14ac:dyDescent="0.25">
      <c r="A3502" s="6">
        <v>0.39156645742452617</v>
      </c>
      <c r="B3502" s="6">
        <v>0.60706302282157543</v>
      </c>
      <c r="C3502" s="21">
        <f t="shared" si="776"/>
        <v>2.5538448992218608</v>
      </c>
      <c r="D3502" s="22">
        <f t="shared" si="776"/>
        <v>1.6472754267787357</v>
      </c>
      <c r="E3502" s="132">
        <v>2.9808863239265015E-2</v>
      </c>
      <c r="F3502" s="7">
        <f t="shared" si="770"/>
        <v>1.029808863239265</v>
      </c>
      <c r="G3502" s="7">
        <f t="shared" si="771"/>
        <v>2.4799212653780609</v>
      </c>
      <c r="H3502" s="7">
        <f t="shared" si="772"/>
        <v>1.5995933668673514</v>
      </c>
      <c r="I3502">
        <v>1.87</v>
      </c>
      <c r="J3502">
        <v>2.02</v>
      </c>
      <c r="K3502" s="7">
        <f t="shared" si="773"/>
        <v>1.9257425742574257</v>
      </c>
      <c r="L3502" s="7">
        <f t="shared" si="774"/>
        <v>2.0802139037433154</v>
      </c>
      <c r="M3502" s="24">
        <f t="shared" si="777"/>
        <v>0.51928020565552702</v>
      </c>
      <c r="N3502" s="24">
        <f t="shared" si="777"/>
        <v>0.48071979434447304</v>
      </c>
      <c r="O3502" s="23">
        <f t="shared" si="778"/>
        <v>0.75405619771356769</v>
      </c>
      <c r="P3502" s="23">
        <f t="shared" si="778"/>
        <v>1.2628209405218866</v>
      </c>
      <c r="Q3502" t="s">
        <v>122</v>
      </c>
      <c r="R3502" t="s">
        <v>76</v>
      </c>
      <c r="S3502" t="s">
        <v>147</v>
      </c>
      <c r="T3502" s="75" t="s">
        <v>155</v>
      </c>
      <c r="U3502" s="75" t="s">
        <v>161</v>
      </c>
      <c r="V3502" s="119" t="s">
        <v>653</v>
      </c>
      <c r="W3502" s="138" t="s">
        <v>162</v>
      </c>
      <c r="X3502">
        <v>3</v>
      </c>
      <c r="Y3502" s="23" t="str">
        <f t="shared" si="775"/>
        <v>Y</v>
      </c>
      <c r="Z3502" s="23">
        <v>100</v>
      </c>
      <c r="AA3502" s="23">
        <f t="shared" si="764"/>
        <v>0</v>
      </c>
      <c r="AB3502" s="23">
        <f t="shared" si="765"/>
        <v>-100</v>
      </c>
      <c r="AC3502" s="23">
        <f t="shared" si="766"/>
        <v>0</v>
      </c>
      <c r="AD3502" s="23">
        <f t="shared" si="767"/>
        <v>-100</v>
      </c>
      <c r="AE3502" s="23">
        <f t="shared" si="768"/>
        <v>0</v>
      </c>
      <c r="AF3502" s="23">
        <f t="shared" si="769"/>
        <v>-100</v>
      </c>
    </row>
    <row r="3503" spans="1:32" x14ac:dyDescent="0.25">
      <c r="A3503" s="6">
        <v>0.50263039152159317</v>
      </c>
      <c r="B3503" s="6">
        <v>0.49165850671246392</v>
      </c>
      <c r="C3503" s="21">
        <f t="shared" si="776"/>
        <v>1.9895334959208086</v>
      </c>
      <c r="D3503" s="22">
        <f t="shared" si="776"/>
        <v>2.0339320612728233</v>
      </c>
      <c r="E3503" s="132">
        <v>4.6464095925875526E-2</v>
      </c>
      <c r="F3503" s="7">
        <f t="shared" si="770"/>
        <v>1.0464640959258755</v>
      </c>
      <c r="G3503" s="7">
        <f t="shared" si="771"/>
        <v>1.9011961362711998</v>
      </c>
      <c r="H3503" s="7">
        <f t="shared" si="772"/>
        <v>1.9436233590730794</v>
      </c>
      <c r="I3503">
        <v>1.79</v>
      </c>
      <c r="J3503">
        <v>2.0499999999999998</v>
      </c>
      <c r="K3503" s="7">
        <f t="shared" si="773"/>
        <v>1.8731707317073172</v>
      </c>
      <c r="L3503" s="7">
        <f t="shared" si="774"/>
        <v>2.1452513966480447</v>
      </c>
      <c r="M3503" s="24">
        <f t="shared" si="777"/>
        <v>0.53385416666666663</v>
      </c>
      <c r="N3503" s="24">
        <f t="shared" si="777"/>
        <v>0.46614583333333331</v>
      </c>
      <c r="O3503" s="23">
        <f t="shared" si="778"/>
        <v>0.94151253826483794</v>
      </c>
      <c r="P3503" s="23">
        <f t="shared" si="778"/>
        <v>1.0547310981988052</v>
      </c>
      <c r="Q3503" t="s">
        <v>418</v>
      </c>
      <c r="R3503" t="s">
        <v>432</v>
      </c>
      <c r="S3503" t="s">
        <v>186</v>
      </c>
      <c r="T3503" s="75" t="s">
        <v>162</v>
      </c>
      <c r="U3503" s="75" t="s">
        <v>160</v>
      </c>
      <c r="V3503" s="119" t="s">
        <v>654</v>
      </c>
      <c r="W3503" s="138" t="s">
        <v>172</v>
      </c>
      <c r="X3503">
        <v>5</v>
      </c>
      <c r="Y3503" s="23" t="str">
        <f t="shared" si="775"/>
        <v>Y</v>
      </c>
      <c r="Z3503" s="23">
        <v>100</v>
      </c>
      <c r="AA3503" s="23">
        <f t="shared" si="764"/>
        <v>0</v>
      </c>
      <c r="AB3503" s="23">
        <f t="shared" si="765"/>
        <v>-100</v>
      </c>
      <c r="AC3503" s="23">
        <f t="shared" si="766"/>
        <v>179</v>
      </c>
      <c r="AD3503" s="23">
        <f t="shared" si="767"/>
        <v>79</v>
      </c>
      <c r="AE3503" s="23">
        <f t="shared" si="768"/>
        <v>0</v>
      </c>
      <c r="AF3503" s="23">
        <f t="shared" si="769"/>
        <v>-100</v>
      </c>
    </row>
    <row r="3504" spans="1:32" x14ac:dyDescent="0.25">
      <c r="A3504" s="6">
        <v>0.73872541573058847</v>
      </c>
      <c r="B3504" s="6">
        <v>0.22715770788458703</v>
      </c>
      <c r="C3504" s="21">
        <f t="shared" si="776"/>
        <v>1.3536829499916621</v>
      </c>
      <c r="D3504" s="22">
        <f t="shared" si="776"/>
        <v>4.4022279028633013</v>
      </c>
      <c r="E3504" s="132">
        <v>4.7295558643404956E-2</v>
      </c>
      <c r="F3504" s="7">
        <f t="shared" si="770"/>
        <v>1.047295558643405</v>
      </c>
      <c r="G3504" s="7">
        <f t="shared" si="771"/>
        <v>1.2925510270903187</v>
      </c>
      <c r="H3504" s="7">
        <f t="shared" si="772"/>
        <v>4.2034245887241672</v>
      </c>
      <c r="I3504">
        <v>1.53</v>
      </c>
      <c r="J3504">
        <v>2.54</v>
      </c>
      <c r="K3504" s="7">
        <f t="shared" si="773"/>
        <v>1.6023622047244097</v>
      </c>
      <c r="L3504" s="7">
        <f t="shared" si="774"/>
        <v>2.6601307189542487</v>
      </c>
      <c r="M3504" s="24">
        <f t="shared" si="777"/>
        <v>0.62407862407862402</v>
      </c>
      <c r="N3504" s="24">
        <f t="shared" si="777"/>
        <v>0.37592137592137587</v>
      </c>
      <c r="O3504" s="23">
        <f t="shared" si="778"/>
        <v>1.1837056858360218</v>
      </c>
      <c r="P3504" s="23">
        <f t="shared" si="778"/>
        <v>0.60426919679102564</v>
      </c>
      <c r="Q3504" t="s">
        <v>523</v>
      </c>
      <c r="R3504" t="s">
        <v>417</v>
      </c>
      <c r="S3504" t="s">
        <v>186</v>
      </c>
      <c r="T3504" s="75" t="s">
        <v>165</v>
      </c>
      <c r="U3504" s="75" t="s">
        <v>160</v>
      </c>
      <c r="V3504" s="119" t="s">
        <v>654</v>
      </c>
      <c r="W3504" s="138" t="s">
        <v>170</v>
      </c>
      <c r="X3504">
        <v>2</v>
      </c>
      <c r="Y3504" s="23" t="str">
        <f t="shared" si="775"/>
        <v>N</v>
      </c>
      <c r="Z3504" s="23">
        <v>100</v>
      </c>
      <c r="AA3504" s="23">
        <f t="shared" si="764"/>
        <v>0</v>
      </c>
      <c r="AB3504" s="23">
        <f t="shared" si="765"/>
        <v>-100</v>
      </c>
      <c r="AC3504" s="23">
        <f t="shared" si="766"/>
        <v>0</v>
      </c>
      <c r="AD3504" s="23">
        <f t="shared" si="767"/>
        <v>-100</v>
      </c>
      <c r="AE3504" s="23">
        <f t="shared" si="768"/>
        <v>0</v>
      </c>
      <c r="AF3504" s="23">
        <f t="shared" si="769"/>
        <v>-100</v>
      </c>
    </row>
    <row r="3505" spans="1:32" x14ac:dyDescent="0.25">
      <c r="A3505" s="6">
        <v>0.76764558104840586</v>
      </c>
      <c r="B3505" s="6">
        <v>0.20635910698453505</v>
      </c>
      <c r="C3505" s="21">
        <f t="shared" si="776"/>
        <v>1.302684500097373</v>
      </c>
      <c r="D3505" s="22">
        <f t="shared" si="776"/>
        <v>4.8459213388384255</v>
      </c>
      <c r="E3505" s="132">
        <v>4.5624814724984475E-2</v>
      </c>
      <c r="F3505" s="7">
        <f t="shared" si="770"/>
        <v>1.0456248147249845</v>
      </c>
      <c r="G3505" s="7">
        <f t="shared" si="771"/>
        <v>1.24584313776065</v>
      </c>
      <c r="H3505" s="7">
        <f t="shared" si="772"/>
        <v>4.6344743072236456</v>
      </c>
      <c r="I3505">
        <v>1.71</v>
      </c>
      <c r="J3505">
        <v>2.17</v>
      </c>
      <c r="K3505" s="7">
        <f t="shared" si="773"/>
        <v>1.7880184331797233</v>
      </c>
      <c r="L3505" s="7">
        <f t="shared" si="774"/>
        <v>2.269005847953216</v>
      </c>
      <c r="M3505" s="24">
        <f t="shared" si="777"/>
        <v>0.55927835051546393</v>
      </c>
      <c r="N3505" s="24">
        <f t="shared" si="777"/>
        <v>0.44072164948453613</v>
      </c>
      <c r="O3505" s="23">
        <f t="shared" si="778"/>
        <v>1.3725644490635089</v>
      </c>
      <c r="P3505" s="23">
        <f t="shared" si="778"/>
        <v>0.46823002052631346</v>
      </c>
      <c r="Q3505" t="s">
        <v>420</v>
      </c>
      <c r="R3505" t="s">
        <v>280</v>
      </c>
      <c r="S3505" t="s">
        <v>186</v>
      </c>
      <c r="T3505" s="75" t="s">
        <v>165</v>
      </c>
      <c r="U3505" s="75" t="s">
        <v>160</v>
      </c>
      <c r="V3505" s="119" t="s">
        <v>654</v>
      </c>
      <c r="W3505" s="138" t="s">
        <v>154</v>
      </c>
      <c r="X3505">
        <v>1</v>
      </c>
      <c r="Y3505" s="23" t="str">
        <f t="shared" si="775"/>
        <v>N</v>
      </c>
      <c r="Z3505" s="23">
        <v>100</v>
      </c>
      <c r="AA3505" s="23">
        <f t="shared" si="764"/>
        <v>0</v>
      </c>
      <c r="AB3505" s="23">
        <f t="shared" si="765"/>
        <v>-100</v>
      </c>
      <c r="AC3505" s="23">
        <f t="shared" si="766"/>
        <v>0</v>
      </c>
      <c r="AD3505" s="23">
        <f t="shared" si="767"/>
        <v>-100</v>
      </c>
      <c r="AE3505" s="23">
        <f t="shared" si="768"/>
        <v>0</v>
      </c>
      <c r="AF3505" s="23">
        <f t="shared" si="769"/>
        <v>-100</v>
      </c>
    </row>
    <row r="3506" spans="1:32" x14ac:dyDescent="0.25">
      <c r="A3506" s="6">
        <v>0.71838183538947942</v>
      </c>
      <c r="B3506" s="6">
        <v>0.26641838014903202</v>
      </c>
      <c r="C3506" s="21">
        <f t="shared" si="776"/>
        <v>1.3920173795288655</v>
      </c>
      <c r="D3506" s="22">
        <f t="shared" si="776"/>
        <v>3.7534947830574192</v>
      </c>
      <c r="E3506" s="132">
        <v>5.6083220262324707E-2</v>
      </c>
      <c r="F3506" s="7">
        <f t="shared" si="770"/>
        <v>1.0560832202623247</v>
      </c>
      <c r="G3506" s="7">
        <f t="shared" si="771"/>
        <v>1.3180944009157696</v>
      </c>
      <c r="H3506" s="7">
        <f t="shared" si="772"/>
        <v>3.5541657239143274</v>
      </c>
      <c r="I3506">
        <v>1.32</v>
      </c>
      <c r="J3506">
        <v>3.35</v>
      </c>
      <c r="K3506" s="7">
        <f t="shared" si="773"/>
        <v>1.3940298507462687</v>
      </c>
      <c r="L3506" s="7">
        <f t="shared" si="774"/>
        <v>3.5378787878787881</v>
      </c>
      <c r="M3506" s="24">
        <f t="shared" si="777"/>
        <v>0.71734475374732332</v>
      </c>
      <c r="N3506" s="24">
        <f t="shared" si="777"/>
        <v>0.28265524625267663</v>
      </c>
      <c r="O3506" s="23">
        <f t="shared" si="778"/>
        <v>1.0014457227668265</v>
      </c>
      <c r="P3506" s="23">
        <f t="shared" si="778"/>
        <v>0.94255593583028752</v>
      </c>
      <c r="Q3506" t="s">
        <v>424</v>
      </c>
      <c r="R3506" t="s">
        <v>394</v>
      </c>
      <c r="S3506" t="s">
        <v>186</v>
      </c>
      <c r="T3506" s="75" t="s">
        <v>165</v>
      </c>
      <c r="U3506" s="75" t="s">
        <v>160</v>
      </c>
      <c r="V3506" s="119" t="s">
        <v>654</v>
      </c>
      <c r="W3506" s="138" t="s">
        <v>176</v>
      </c>
      <c r="X3506">
        <v>3</v>
      </c>
      <c r="Y3506" s="23" t="str">
        <f t="shared" si="775"/>
        <v>Y</v>
      </c>
      <c r="Z3506" s="23">
        <v>100</v>
      </c>
      <c r="AA3506" s="23">
        <f t="shared" si="764"/>
        <v>132</v>
      </c>
      <c r="AB3506" s="23">
        <f t="shared" si="765"/>
        <v>32</v>
      </c>
      <c r="AC3506" s="23">
        <f t="shared" si="766"/>
        <v>132</v>
      </c>
      <c r="AD3506" s="23">
        <f t="shared" si="767"/>
        <v>32</v>
      </c>
      <c r="AE3506" s="23">
        <f t="shared" si="768"/>
        <v>0</v>
      </c>
      <c r="AF3506" s="23">
        <f t="shared" si="769"/>
        <v>-100</v>
      </c>
    </row>
    <row r="3507" spans="1:32" x14ac:dyDescent="0.25">
      <c r="A3507" s="6">
        <v>0.63759954693499477</v>
      </c>
      <c r="B3507" s="6">
        <v>0.35391374199572989</v>
      </c>
      <c r="C3507" s="21">
        <f t="shared" si="776"/>
        <v>1.5683825448231585</v>
      </c>
      <c r="D3507" s="22">
        <f t="shared" si="776"/>
        <v>2.8255472487758482</v>
      </c>
      <c r="E3507" s="132">
        <v>2.8142785952212312E-2</v>
      </c>
      <c r="F3507" s="7">
        <f t="shared" si="770"/>
        <v>1.0281427859522123</v>
      </c>
      <c r="G3507" s="7">
        <f t="shared" si="771"/>
        <v>1.5254520736345043</v>
      </c>
      <c r="H3507" s="7">
        <f t="shared" si="772"/>
        <v>2.7482051008693054</v>
      </c>
      <c r="I3507">
        <v>1.79</v>
      </c>
      <c r="J3507">
        <v>2.13</v>
      </c>
      <c r="K3507" s="7">
        <f t="shared" si="773"/>
        <v>1.84037558685446</v>
      </c>
      <c r="L3507" s="7">
        <f t="shared" si="774"/>
        <v>2.1899441340782122</v>
      </c>
      <c r="M3507" s="24">
        <f t="shared" si="777"/>
        <v>0.54336734693877553</v>
      </c>
      <c r="N3507" s="24">
        <f t="shared" si="777"/>
        <v>0.45663265306122452</v>
      </c>
      <c r="O3507" s="23">
        <f t="shared" si="778"/>
        <v>1.1734226403686288</v>
      </c>
      <c r="P3507" s="23">
        <f t="shared" si="778"/>
        <v>0.77505132325321846</v>
      </c>
      <c r="Q3507" t="s">
        <v>362</v>
      </c>
      <c r="R3507" t="s">
        <v>313</v>
      </c>
      <c r="S3507" t="s">
        <v>305</v>
      </c>
      <c r="T3507" s="75" t="s">
        <v>155</v>
      </c>
      <c r="U3507" s="75" t="s">
        <v>161</v>
      </c>
      <c r="V3507" s="119" t="s">
        <v>654</v>
      </c>
      <c r="W3507" s="138" t="s">
        <v>154</v>
      </c>
      <c r="X3507">
        <v>1</v>
      </c>
      <c r="Y3507" s="23" t="str">
        <f t="shared" si="775"/>
        <v>N</v>
      </c>
      <c r="Z3507" s="23">
        <v>100</v>
      </c>
      <c r="AA3507" s="23">
        <f t="shared" si="764"/>
        <v>0</v>
      </c>
      <c r="AB3507" s="23">
        <f t="shared" si="765"/>
        <v>-100</v>
      </c>
      <c r="AC3507" s="23">
        <f t="shared" si="766"/>
        <v>0</v>
      </c>
      <c r="AD3507" s="23">
        <f t="shared" si="767"/>
        <v>-100</v>
      </c>
      <c r="AE3507" s="23">
        <f t="shared" si="768"/>
        <v>0</v>
      </c>
      <c r="AF3507" s="23">
        <f t="shared" si="769"/>
        <v>-100</v>
      </c>
    </row>
    <row r="3508" spans="1:32" x14ac:dyDescent="0.25">
      <c r="A3508" s="6">
        <v>0.30440468780775076</v>
      </c>
      <c r="B3508" s="6">
        <v>0.69498897582133046</v>
      </c>
      <c r="C3508" s="21">
        <f t="shared" si="776"/>
        <v>3.2851005258879522</v>
      </c>
      <c r="D3508" s="22">
        <f t="shared" si="776"/>
        <v>1.4388717444304937</v>
      </c>
      <c r="E3508" s="132">
        <v>2.6228673287496784E-2</v>
      </c>
      <c r="F3508" s="7">
        <f t="shared" si="770"/>
        <v>1.0262286732874968</v>
      </c>
      <c r="G3508" s="7">
        <f t="shared" si="771"/>
        <v>3.2011388995439178</v>
      </c>
      <c r="H3508" s="7">
        <f t="shared" si="772"/>
        <v>1.4020966105157691</v>
      </c>
      <c r="I3508">
        <v>1.65</v>
      </c>
      <c r="J3508">
        <v>2.38</v>
      </c>
      <c r="K3508" s="7">
        <f t="shared" si="773"/>
        <v>1.6932773109243695</v>
      </c>
      <c r="L3508" s="7">
        <f t="shared" si="774"/>
        <v>2.4424242424242424</v>
      </c>
      <c r="M3508" s="24">
        <f t="shared" si="777"/>
        <v>0.5905707196029778</v>
      </c>
      <c r="N3508" s="24">
        <f t="shared" si="777"/>
        <v>0.40942928039702237</v>
      </c>
      <c r="O3508" s="23">
        <f t="shared" si="778"/>
        <v>0.51544155120388047</v>
      </c>
      <c r="P3508" s="23">
        <f t="shared" si="778"/>
        <v>1.6974579227636131</v>
      </c>
      <c r="Q3508" t="s">
        <v>306</v>
      </c>
      <c r="R3508" t="s">
        <v>307</v>
      </c>
      <c r="S3508" t="s">
        <v>305</v>
      </c>
      <c r="T3508" s="75" t="s">
        <v>151</v>
      </c>
      <c r="U3508" s="75" t="s">
        <v>166</v>
      </c>
      <c r="V3508" s="119" t="s">
        <v>654</v>
      </c>
      <c r="W3508" s="138" t="s">
        <v>360</v>
      </c>
      <c r="X3508">
        <v>7</v>
      </c>
      <c r="Y3508" s="23" t="str">
        <f t="shared" si="775"/>
        <v>Y</v>
      </c>
      <c r="Z3508" s="23">
        <v>100</v>
      </c>
      <c r="AA3508" s="23">
        <f t="shared" si="764"/>
        <v>0</v>
      </c>
      <c r="AB3508" s="23">
        <f t="shared" si="765"/>
        <v>-100</v>
      </c>
      <c r="AC3508" s="23">
        <f t="shared" si="766"/>
        <v>0</v>
      </c>
      <c r="AD3508" s="23">
        <f t="shared" si="767"/>
        <v>-100</v>
      </c>
      <c r="AE3508" s="23">
        <f t="shared" si="768"/>
        <v>0</v>
      </c>
      <c r="AF3508" s="23">
        <f t="shared" si="769"/>
        <v>-100</v>
      </c>
    </row>
    <row r="3509" spans="1:32" x14ac:dyDescent="0.25">
      <c r="A3509" s="6">
        <v>0.28503822087384184</v>
      </c>
      <c r="B3509" s="6">
        <v>0.71479607979747384</v>
      </c>
      <c r="C3509" s="21">
        <f t="shared" si="776"/>
        <v>3.5083014373802199</v>
      </c>
      <c r="D3509" s="22">
        <f t="shared" si="776"/>
        <v>1.3990003978244174</v>
      </c>
      <c r="E3509" s="132">
        <v>2.9100529100529293E-2</v>
      </c>
      <c r="F3509" s="7">
        <f t="shared" si="770"/>
        <v>1.0291005291005293</v>
      </c>
      <c r="G3509" s="7">
        <f t="shared" si="771"/>
        <v>3.4090949699992876</v>
      </c>
      <c r="H3509" s="7">
        <f t="shared" si="772"/>
        <v>1.3594399752638295</v>
      </c>
      <c r="I3509">
        <v>2</v>
      </c>
      <c r="J3509">
        <v>1.89</v>
      </c>
      <c r="K3509" s="7">
        <f t="shared" si="773"/>
        <v>2.0582010582010586</v>
      </c>
      <c r="L3509" s="7">
        <f t="shared" si="774"/>
        <v>1.9450000000000003</v>
      </c>
      <c r="M3509" s="24">
        <f t="shared" si="777"/>
        <v>0.48586118251928012</v>
      </c>
      <c r="N3509" s="24">
        <f t="shared" si="777"/>
        <v>0.51413881748071977</v>
      </c>
      <c r="O3509" s="23">
        <f t="shared" si="778"/>
        <v>0.58666596783028835</v>
      </c>
      <c r="P3509" s="23">
        <f t="shared" si="778"/>
        <v>1.390278375206087</v>
      </c>
      <c r="Q3509" t="s">
        <v>361</v>
      </c>
      <c r="R3509" t="s">
        <v>517</v>
      </c>
      <c r="S3509" t="s">
        <v>320</v>
      </c>
      <c r="T3509" s="75" t="s">
        <v>151</v>
      </c>
      <c r="U3509" s="75" t="s">
        <v>166</v>
      </c>
      <c r="V3509" s="119" t="s">
        <v>654</v>
      </c>
      <c r="W3509" s="138" t="s">
        <v>152</v>
      </c>
      <c r="X3509">
        <v>1</v>
      </c>
      <c r="Y3509" s="23" t="str">
        <f t="shared" si="775"/>
        <v>N</v>
      </c>
      <c r="Z3509" s="23">
        <v>100</v>
      </c>
      <c r="AA3509" s="23">
        <f t="shared" si="764"/>
        <v>189</v>
      </c>
      <c r="AB3509" s="23">
        <f t="shared" si="765"/>
        <v>89</v>
      </c>
      <c r="AC3509" s="23">
        <f t="shared" si="766"/>
        <v>0</v>
      </c>
      <c r="AD3509" s="23">
        <f t="shared" si="767"/>
        <v>-100</v>
      </c>
      <c r="AE3509" s="23">
        <f t="shared" si="768"/>
        <v>189</v>
      </c>
      <c r="AF3509" s="23">
        <f t="shared" si="769"/>
        <v>89</v>
      </c>
    </row>
    <row r="3510" spans="1:32" x14ac:dyDescent="0.25">
      <c r="A3510" s="6">
        <v>0.51923891884011064</v>
      </c>
      <c r="B3510" s="6">
        <v>0.47742207035913131</v>
      </c>
      <c r="C3510" s="21">
        <f t="shared" si="776"/>
        <v>1.9258956979454196</v>
      </c>
      <c r="D3510" s="22">
        <f t="shared" si="776"/>
        <v>2.0945826807876093</v>
      </c>
      <c r="E3510" s="132">
        <v>3.2640646167216181E-2</v>
      </c>
      <c r="F3510" s="7">
        <f t="shared" si="770"/>
        <v>1.0326406461672162</v>
      </c>
      <c r="G3510" s="7">
        <f t="shared" si="771"/>
        <v>1.865020232443531</v>
      </c>
      <c r="H3510" s="7">
        <f t="shared" si="772"/>
        <v>2.0283752034765752</v>
      </c>
      <c r="I3510">
        <v>1.61</v>
      </c>
      <c r="J3510">
        <v>2.4300000000000002</v>
      </c>
      <c r="K3510" s="7">
        <f t="shared" si="773"/>
        <v>1.6625514403292181</v>
      </c>
      <c r="L3510" s="7">
        <f t="shared" si="774"/>
        <v>2.5093167701863357</v>
      </c>
      <c r="M3510" s="24">
        <f t="shared" si="777"/>
        <v>0.60148514851485146</v>
      </c>
      <c r="N3510" s="24">
        <f t="shared" si="777"/>
        <v>0.39851485148514848</v>
      </c>
      <c r="O3510" s="23">
        <f t="shared" si="778"/>
        <v>0.863261412392612</v>
      </c>
      <c r="P3510" s="23">
        <f t="shared" si="778"/>
        <v>1.1980032076092491</v>
      </c>
      <c r="Q3510" t="s">
        <v>364</v>
      </c>
      <c r="R3510" t="s">
        <v>519</v>
      </c>
      <c r="S3510" t="s">
        <v>320</v>
      </c>
      <c r="T3510" s="75" t="s">
        <v>162</v>
      </c>
      <c r="U3510" s="75" t="s">
        <v>160</v>
      </c>
      <c r="V3510" s="119" t="s">
        <v>654</v>
      </c>
      <c r="W3510" s="138" t="s">
        <v>176</v>
      </c>
      <c r="X3510">
        <v>3</v>
      </c>
      <c r="Y3510" s="23" t="str">
        <f t="shared" si="775"/>
        <v>Y</v>
      </c>
      <c r="Z3510" s="23">
        <v>100</v>
      </c>
      <c r="AA3510" s="23">
        <f t="shared" si="764"/>
        <v>0</v>
      </c>
      <c r="AB3510" s="23">
        <f t="shared" si="765"/>
        <v>-100</v>
      </c>
      <c r="AC3510" s="23">
        <f t="shared" si="766"/>
        <v>161</v>
      </c>
      <c r="AD3510" s="23">
        <f t="shared" si="767"/>
        <v>61</v>
      </c>
      <c r="AE3510" s="23">
        <f t="shared" si="768"/>
        <v>0</v>
      </c>
      <c r="AF3510" s="23">
        <f t="shared" si="769"/>
        <v>-100</v>
      </c>
    </row>
    <row r="3511" spans="1:32" x14ac:dyDescent="0.25">
      <c r="A3511" s="6">
        <v>0.51070679801013519</v>
      </c>
      <c r="B3511" s="6">
        <v>0.48464783884370943</v>
      </c>
      <c r="C3511" s="21">
        <f t="shared" si="776"/>
        <v>1.9580706657837645</v>
      </c>
      <c r="D3511" s="22">
        <f t="shared" si="776"/>
        <v>2.0633538826580486</v>
      </c>
      <c r="E3511" s="132">
        <v>2.6964398567516312E-2</v>
      </c>
      <c r="F3511" s="7">
        <f t="shared" si="770"/>
        <v>1.0269643985675163</v>
      </c>
      <c r="G3511" s="7">
        <f t="shared" si="771"/>
        <v>1.9066587590719037</v>
      </c>
      <c r="H3511" s="7">
        <f t="shared" si="772"/>
        <v>2.0091776166108222</v>
      </c>
      <c r="I3511">
        <v>1.88</v>
      </c>
      <c r="J3511">
        <v>2.02</v>
      </c>
      <c r="K3511" s="7">
        <f t="shared" si="773"/>
        <v>1.9306930693069306</v>
      </c>
      <c r="L3511" s="7">
        <f t="shared" si="774"/>
        <v>2.0744680851063828</v>
      </c>
      <c r="M3511" s="24">
        <f t="shared" si="777"/>
        <v>0.517948717948718</v>
      </c>
      <c r="N3511" s="24">
        <f t="shared" si="777"/>
        <v>0.48205128205128212</v>
      </c>
      <c r="O3511" s="23">
        <f t="shared" si="778"/>
        <v>0.98601807536610253</v>
      </c>
      <c r="P3511" s="23">
        <f t="shared" si="778"/>
        <v>1.0053864741970566</v>
      </c>
      <c r="Q3511" t="s">
        <v>323</v>
      </c>
      <c r="R3511" t="s">
        <v>321</v>
      </c>
      <c r="S3511" t="s">
        <v>320</v>
      </c>
      <c r="T3511" s="75" t="s">
        <v>162</v>
      </c>
      <c r="U3511" s="75" t="s">
        <v>160</v>
      </c>
      <c r="V3511" s="119" t="s">
        <v>654</v>
      </c>
      <c r="W3511" s="138" t="s">
        <v>168</v>
      </c>
      <c r="X3511">
        <v>5</v>
      </c>
      <c r="Y3511" s="23" t="str">
        <f t="shared" si="775"/>
        <v>Y</v>
      </c>
      <c r="Z3511" s="23">
        <v>100</v>
      </c>
      <c r="AA3511" s="23">
        <f t="shared" si="764"/>
        <v>0</v>
      </c>
      <c r="AB3511" s="23">
        <f t="shared" si="765"/>
        <v>-100</v>
      </c>
      <c r="AC3511" s="23">
        <f t="shared" si="766"/>
        <v>188</v>
      </c>
      <c r="AD3511" s="23">
        <f t="shared" si="767"/>
        <v>88</v>
      </c>
      <c r="AE3511" s="23">
        <f t="shared" si="768"/>
        <v>0</v>
      </c>
      <c r="AF3511" s="23">
        <f t="shared" si="769"/>
        <v>-100</v>
      </c>
    </row>
    <row r="3512" spans="1:32" x14ac:dyDescent="0.25">
      <c r="A3512" s="6">
        <v>0.42969233805234491</v>
      </c>
      <c r="B3512" s="6">
        <v>0.5692543120189768</v>
      </c>
      <c r="C3512" s="21">
        <f t="shared" si="776"/>
        <v>2.3272465237166515</v>
      </c>
      <c r="D3512" s="22">
        <f t="shared" si="776"/>
        <v>1.7566841021428463</v>
      </c>
      <c r="E3512" s="132">
        <v>2.9539874871307603E-2</v>
      </c>
      <c r="F3512" s="7">
        <f t="shared" si="770"/>
        <v>1.0295398748713076</v>
      </c>
      <c r="G3512" s="7">
        <f t="shared" si="771"/>
        <v>2.2604724503823199</v>
      </c>
      <c r="H3512" s="7">
        <f t="shared" si="772"/>
        <v>1.7062807813659784</v>
      </c>
      <c r="I3512">
        <v>1.83</v>
      </c>
      <c r="J3512">
        <v>2.0699999999999998</v>
      </c>
      <c r="K3512" s="7">
        <f t="shared" si="773"/>
        <v>1.8840579710144929</v>
      </c>
      <c r="L3512" s="7">
        <f t="shared" si="774"/>
        <v>2.1311475409836067</v>
      </c>
      <c r="M3512" s="24">
        <f t="shared" si="777"/>
        <v>0.53076923076923077</v>
      </c>
      <c r="N3512" s="24">
        <f t="shared" si="777"/>
        <v>0.46923076923076917</v>
      </c>
      <c r="O3512" s="23">
        <f t="shared" si="778"/>
        <v>0.80956527459137451</v>
      </c>
      <c r="P3512" s="23">
        <f t="shared" si="778"/>
        <v>1.2131649272535572</v>
      </c>
      <c r="Q3512" t="s">
        <v>282</v>
      </c>
      <c r="R3512" t="s">
        <v>283</v>
      </c>
      <c r="S3512" t="s">
        <v>189</v>
      </c>
      <c r="T3512" s="75" t="s">
        <v>155</v>
      </c>
      <c r="U3512" s="75" t="s">
        <v>161</v>
      </c>
      <c r="V3512" s="119" t="s">
        <v>654</v>
      </c>
      <c r="W3512" s="138" t="s">
        <v>149</v>
      </c>
      <c r="X3512">
        <v>0</v>
      </c>
      <c r="Y3512" s="23" t="str">
        <f t="shared" si="775"/>
        <v>N</v>
      </c>
      <c r="Z3512" s="23">
        <v>100</v>
      </c>
      <c r="AA3512" s="23">
        <f t="shared" si="764"/>
        <v>206.99999999999997</v>
      </c>
      <c r="AB3512" s="23">
        <f t="shared" si="765"/>
        <v>106.99999999999997</v>
      </c>
      <c r="AC3512" s="23">
        <f t="shared" si="766"/>
        <v>0</v>
      </c>
      <c r="AD3512" s="23">
        <f t="shared" si="767"/>
        <v>-100</v>
      </c>
      <c r="AE3512" s="23">
        <f t="shared" si="768"/>
        <v>206.99999999999997</v>
      </c>
      <c r="AF3512" s="23">
        <f t="shared" si="769"/>
        <v>106.99999999999997</v>
      </c>
    </row>
    <row r="3513" spans="1:32" x14ac:dyDescent="0.25">
      <c r="A3513" s="6">
        <v>0.51189453936039631</v>
      </c>
      <c r="B3513" s="6">
        <v>0.48431724362503265</v>
      </c>
      <c r="C3513" s="21">
        <f t="shared" si="776"/>
        <v>1.953527383295558</v>
      </c>
      <c r="D3513" s="22">
        <f t="shared" si="776"/>
        <v>2.0647623291608803</v>
      </c>
      <c r="E3513" s="132">
        <v>2.8225806451612989E-2</v>
      </c>
      <c r="F3513" s="7">
        <f t="shared" si="770"/>
        <v>1.028225806451613</v>
      </c>
      <c r="G3513" s="7">
        <f t="shared" si="771"/>
        <v>1.8999011414011699</v>
      </c>
      <c r="H3513" s="7">
        <f t="shared" si="772"/>
        <v>2.0080825789486205</v>
      </c>
      <c r="I3513">
        <v>1.6</v>
      </c>
      <c r="J3513">
        <v>2.48</v>
      </c>
      <c r="K3513" s="7">
        <f t="shared" si="773"/>
        <v>1.645161290322581</v>
      </c>
      <c r="L3513" s="7">
        <f t="shared" si="774"/>
        <v>2.5500000000000003</v>
      </c>
      <c r="M3513" s="24">
        <f t="shared" si="777"/>
        <v>0.6078431372549018</v>
      </c>
      <c r="N3513" s="24">
        <f t="shared" si="777"/>
        <v>0.39215686274509798</v>
      </c>
      <c r="O3513" s="23">
        <f t="shared" si="778"/>
        <v>0.8421490808832327</v>
      </c>
      <c r="P3513" s="23">
        <f t="shared" si="778"/>
        <v>1.2350089712438335</v>
      </c>
      <c r="Q3513" t="s">
        <v>187</v>
      </c>
      <c r="R3513" t="s">
        <v>197</v>
      </c>
      <c r="S3513" t="s">
        <v>189</v>
      </c>
      <c r="T3513" s="75" t="s">
        <v>162</v>
      </c>
      <c r="U3513" s="75" t="s">
        <v>160</v>
      </c>
      <c r="V3513" s="119" t="s">
        <v>654</v>
      </c>
      <c r="W3513" s="138" t="s">
        <v>164</v>
      </c>
      <c r="X3513">
        <v>4</v>
      </c>
      <c r="Y3513" s="23" t="str">
        <f t="shared" si="775"/>
        <v>Y</v>
      </c>
      <c r="Z3513" s="23">
        <v>100</v>
      </c>
      <c r="AA3513" s="23">
        <f t="shared" si="764"/>
        <v>0</v>
      </c>
      <c r="AB3513" s="23">
        <f t="shared" si="765"/>
        <v>-100</v>
      </c>
      <c r="AC3513" s="23">
        <f t="shared" si="766"/>
        <v>160</v>
      </c>
      <c r="AD3513" s="23">
        <f t="shared" si="767"/>
        <v>60</v>
      </c>
      <c r="AE3513" s="23">
        <f t="shared" si="768"/>
        <v>0</v>
      </c>
      <c r="AF3513" s="23">
        <f t="shared" si="769"/>
        <v>-100</v>
      </c>
    </row>
    <row r="3514" spans="1:32" x14ac:dyDescent="0.25">
      <c r="A3514" s="6">
        <v>0.35545629888795477</v>
      </c>
      <c r="B3514" s="6">
        <v>0.64303223100206974</v>
      </c>
      <c r="C3514" s="21">
        <f t="shared" si="776"/>
        <v>2.8132853549887864</v>
      </c>
      <c r="D3514" s="22">
        <f t="shared" si="776"/>
        <v>1.5551320008355558</v>
      </c>
      <c r="E3514" s="132">
        <v>2.8001534330648337E-2</v>
      </c>
      <c r="F3514" s="7">
        <f t="shared" si="770"/>
        <v>1.0280015343306483</v>
      </c>
      <c r="G3514" s="7">
        <f t="shared" si="771"/>
        <v>2.7366548210655841</v>
      </c>
      <c r="H3514" s="7">
        <f t="shared" si="772"/>
        <v>1.5127720620068259</v>
      </c>
      <c r="I3514">
        <v>2.37</v>
      </c>
      <c r="J3514">
        <v>1.65</v>
      </c>
      <c r="K3514" s="7">
        <f t="shared" si="773"/>
        <v>2.4363636363636365</v>
      </c>
      <c r="L3514" s="7">
        <f t="shared" si="774"/>
        <v>1.6962025316455696</v>
      </c>
      <c r="M3514" s="24">
        <f t="shared" si="777"/>
        <v>0.41044776119402981</v>
      </c>
      <c r="N3514" s="24">
        <f t="shared" si="777"/>
        <v>0.58955223880597019</v>
      </c>
      <c r="O3514" s="23">
        <f t="shared" si="778"/>
        <v>0.86602080092701716</v>
      </c>
      <c r="P3514" s="23">
        <f t="shared" si="778"/>
        <v>1.0907128981554095</v>
      </c>
      <c r="Q3514" t="s">
        <v>191</v>
      </c>
      <c r="R3514" t="s">
        <v>199</v>
      </c>
      <c r="S3514" t="s">
        <v>189</v>
      </c>
      <c r="T3514" s="75" t="s">
        <v>170</v>
      </c>
      <c r="U3514" s="75" t="s">
        <v>160</v>
      </c>
      <c r="V3514" s="119" t="s">
        <v>654</v>
      </c>
      <c r="W3514" s="138" t="s">
        <v>165</v>
      </c>
      <c r="X3514">
        <v>4</v>
      </c>
      <c r="Y3514" s="23" t="str">
        <f t="shared" si="775"/>
        <v>Y</v>
      </c>
      <c r="Z3514" s="23">
        <v>100</v>
      </c>
      <c r="AA3514" s="23">
        <f t="shared" si="764"/>
        <v>0</v>
      </c>
      <c r="AB3514" s="23">
        <f t="shared" si="765"/>
        <v>-100</v>
      </c>
      <c r="AC3514" s="23">
        <f t="shared" si="766"/>
        <v>0</v>
      </c>
      <c r="AD3514" s="23">
        <f t="shared" si="767"/>
        <v>-100</v>
      </c>
      <c r="AE3514" s="23">
        <f t="shared" si="768"/>
        <v>0</v>
      </c>
      <c r="AF3514" s="23">
        <f t="shared" si="769"/>
        <v>-100</v>
      </c>
    </row>
    <row r="3515" spans="1:32" x14ac:dyDescent="0.25">
      <c r="A3515" s="6">
        <v>0.45837124106970478</v>
      </c>
      <c r="B3515" s="6">
        <v>0.5401167757908073</v>
      </c>
      <c r="C3515" s="21">
        <f t="shared" si="776"/>
        <v>2.1816377433852345</v>
      </c>
      <c r="D3515" s="22">
        <f t="shared" si="776"/>
        <v>1.8514514727594948</v>
      </c>
      <c r="E3515" s="132">
        <v>2.7823920265780622E-2</v>
      </c>
      <c r="F3515" s="7">
        <f t="shared" si="770"/>
        <v>1.0278239202657806</v>
      </c>
      <c r="G3515" s="7">
        <f t="shared" si="771"/>
        <v>2.1225792670996548</v>
      </c>
      <c r="H3515" s="7">
        <f t="shared" si="772"/>
        <v>1.8013313722847935</v>
      </c>
      <c r="I3515">
        <v>1.72</v>
      </c>
      <c r="J3515">
        <v>2.2400000000000002</v>
      </c>
      <c r="K3515" s="7">
        <f t="shared" si="773"/>
        <v>1.7678571428571426</v>
      </c>
      <c r="L3515" s="7">
        <f t="shared" si="774"/>
        <v>2.3023255813953489</v>
      </c>
      <c r="M3515" s="24">
        <f t="shared" si="777"/>
        <v>0.56565656565656575</v>
      </c>
      <c r="N3515" s="24">
        <f t="shared" si="777"/>
        <v>0.43434343434343431</v>
      </c>
      <c r="O3515" s="23">
        <f t="shared" si="778"/>
        <v>0.81033487260537074</v>
      </c>
      <c r="P3515" s="23">
        <f t="shared" si="778"/>
        <v>1.2435246698439517</v>
      </c>
      <c r="Q3515" t="s">
        <v>94</v>
      </c>
      <c r="R3515" t="s">
        <v>31</v>
      </c>
      <c r="S3515" t="s">
        <v>138</v>
      </c>
      <c r="T3515" s="75" t="s">
        <v>162</v>
      </c>
      <c r="U3515" s="75" t="s">
        <v>160</v>
      </c>
      <c r="V3515" s="119" t="s">
        <v>654</v>
      </c>
      <c r="W3515" s="138" t="s">
        <v>149</v>
      </c>
      <c r="X3515">
        <v>0</v>
      </c>
      <c r="Y3515" s="23" t="str">
        <f t="shared" si="775"/>
        <v>N</v>
      </c>
      <c r="Z3515" s="23">
        <v>100</v>
      </c>
      <c r="AA3515" s="23">
        <f t="shared" si="764"/>
        <v>224.00000000000003</v>
      </c>
      <c r="AB3515" s="23">
        <f t="shared" si="765"/>
        <v>124.00000000000003</v>
      </c>
      <c r="AC3515" s="23">
        <f t="shared" si="766"/>
        <v>0</v>
      </c>
      <c r="AD3515" s="23">
        <f t="shared" si="767"/>
        <v>-100</v>
      </c>
      <c r="AE3515" s="23">
        <f t="shared" si="768"/>
        <v>224.00000000000003</v>
      </c>
      <c r="AF3515" s="23">
        <f t="shared" si="769"/>
        <v>124.00000000000003</v>
      </c>
    </row>
    <row r="3516" spans="1:32" x14ac:dyDescent="0.25">
      <c r="A3516" s="6">
        <v>0.58669470943347601</v>
      </c>
      <c r="B3516" s="6">
        <v>0.40555286158032233</v>
      </c>
      <c r="C3516" s="21">
        <f t="shared" si="776"/>
        <v>1.7044639808762205</v>
      </c>
      <c r="D3516" s="22">
        <f t="shared" si="776"/>
        <v>2.465769803973985</v>
      </c>
      <c r="E3516" s="132">
        <v>3.0357331084642114E-2</v>
      </c>
      <c r="F3516" s="7">
        <f t="shared" si="770"/>
        <v>1.0303573310846421</v>
      </c>
      <c r="G3516" s="7">
        <f t="shared" si="771"/>
        <v>1.6542455024626808</v>
      </c>
      <c r="H3516" s="7">
        <f t="shared" si="772"/>
        <v>2.3931210363479485</v>
      </c>
      <c r="I3516">
        <v>2.12</v>
      </c>
      <c r="J3516">
        <v>1.79</v>
      </c>
      <c r="K3516" s="7">
        <f t="shared" si="773"/>
        <v>2.1843575418994412</v>
      </c>
      <c r="L3516" s="7">
        <f t="shared" si="774"/>
        <v>1.8443396226415094</v>
      </c>
      <c r="M3516" s="24">
        <f t="shared" si="777"/>
        <v>0.45780051150895146</v>
      </c>
      <c r="N3516" s="24">
        <f t="shared" si="777"/>
        <v>0.5421994884910486</v>
      </c>
      <c r="O3516" s="23">
        <f t="shared" si="778"/>
        <v>1.2815510133435146</v>
      </c>
      <c r="P3516" s="23">
        <f t="shared" si="778"/>
        <v>0.74797721168823594</v>
      </c>
      <c r="Q3516" t="s">
        <v>87</v>
      </c>
      <c r="R3516" t="s">
        <v>32</v>
      </c>
      <c r="S3516" t="s">
        <v>138</v>
      </c>
      <c r="T3516" s="75" t="s">
        <v>162</v>
      </c>
      <c r="U3516" s="75" t="s">
        <v>160</v>
      </c>
      <c r="V3516" s="119" t="s">
        <v>654</v>
      </c>
      <c r="W3516" s="138" t="s">
        <v>152</v>
      </c>
      <c r="X3516">
        <v>1</v>
      </c>
      <c r="Y3516" s="23" t="str">
        <f t="shared" si="775"/>
        <v>N</v>
      </c>
      <c r="Z3516" s="23">
        <v>100</v>
      </c>
      <c r="AA3516" s="23">
        <f t="shared" si="764"/>
        <v>0</v>
      </c>
      <c r="AB3516" s="23">
        <f t="shared" si="765"/>
        <v>-100</v>
      </c>
      <c r="AC3516" s="23">
        <f t="shared" si="766"/>
        <v>0</v>
      </c>
      <c r="AD3516" s="23">
        <f t="shared" si="767"/>
        <v>-100</v>
      </c>
      <c r="AE3516" s="23">
        <f t="shared" si="768"/>
        <v>0</v>
      </c>
      <c r="AF3516" s="23">
        <f t="shared" si="769"/>
        <v>-100</v>
      </c>
    </row>
    <row r="3517" spans="1:32" x14ac:dyDescent="0.25">
      <c r="A3517" s="6">
        <v>0.46062037925839544</v>
      </c>
      <c r="B3517" s="6">
        <v>0.53808379652888916</v>
      </c>
      <c r="C3517" s="21">
        <f t="shared" si="776"/>
        <v>2.1709851431454519</v>
      </c>
      <c r="D3517" s="22">
        <f t="shared" si="776"/>
        <v>1.8584465959593546</v>
      </c>
      <c r="E3517" s="132">
        <v>3.0144167758846541E-2</v>
      </c>
      <c r="F3517" s="7">
        <f t="shared" si="770"/>
        <v>1.0301441677588465</v>
      </c>
      <c r="G3517" s="7">
        <f t="shared" si="771"/>
        <v>2.1074575880661324</v>
      </c>
      <c r="H3517" s="7">
        <f t="shared" si="772"/>
        <v>1.8040645708867529</v>
      </c>
      <c r="I3517">
        <v>2.1800000000000002</v>
      </c>
      <c r="J3517">
        <v>1.75</v>
      </c>
      <c r="K3517" s="7">
        <f t="shared" si="773"/>
        <v>2.2457142857142856</v>
      </c>
      <c r="L3517" s="7">
        <f t="shared" si="774"/>
        <v>1.8027522935779814</v>
      </c>
      <c r="M3517" s="24">
        <f t="shared" si="777"/>
        <v>0.44529262086513999</v>
      </c>
      <c r="N3517" s="24">
        <f t="shared" si="777"/>
        <v>0.55470737913486012</v>
      </c>
      <c r="O3517" s="23">
        <f t="shared" si="778"/>
        <v>1.0344217659917108</v>
      </c>
      <c r="P3517" s="23">
        <f t="shared" si="778"/>
        <v>0.97003179832960273</v>
      </c>
      <c r="Q3517" t="s">
        <v>26</v>
      </c>
      <c r="R3517" t="s">
        <v>92</v>
      </c>
      <c r="S3517" t="s">
        <v>138</v>
      </c>
      <c r="T3517" s="75" t="s">
        <v>162</v>
      </c>
      <c r="U3517" s="75" t="s">
        <v>160</v>
      </c>
      <c r="V3517" s="119" t="s">
        <v>654</v>
      </c>
      <c r="W3517" s="138" t="s">
        <v>175</v>
      </c>
      <c r="X3517">
        <v>5</v>
      </c>
      <c r="Y3517" s="23" t="str">
        <f t="shared" si="775"/>
        <v>Y</v>
      </c>
      <c r="Z3517" s="23">
        <v>100</v>
      </c>
      <c r="AA3517" s="23">
        <f t="shared" si="764"/>
        <v>218.00000000000003</v>
      </c>
      <c r="AB3517" s="23">
        <f t="shared" si="765"/>
        <v>118.00000000000003</v>
      </c>
      <c r="AC3517" s="23">
        <f t="shared" si="766"/>
        <v>0</v>
      </c>
      <c r="AD3517" s="23">
        <f t="shared" si="767"/>
        <v>-100</v>
      </c>
      <c r="AE3517" s="23">
        <f t="shared" si="768"/>
        <v>0</v>
      </c>
      <c r="AF3517" s="23">
        <f t="shared" si="769"/>
        <v>-100</v>
      </c>
    </row>
    <row r="3518" spans="1:32" x14ac:dyDescent="0.25">
      <c r="A3518" s="6">
        <v>0.14619152362765608</v>
      </c>
      <c r="B3518" s="6">
        <v>0.8537964750213286</v>
      </c>
      <c r="C3518" s="21">
        <f t="shared" si="776"/>
        <v>6.8403418692520068</v>
      </c>
      <c r="D3518" s="22">
        <f t="shared" si="776"/>
        <v>1.17123931669432</v>
      </c>
      <c r="E3518" s="132">
        <v>2.6072772238153963E-2</v>
      </c>
      <c r="F3518" s="7">
        <f t="shared" si="770"/>
        <v>1.026072772238154</v>
      </c>
      <c r="G3518" s="7">
        <f t="shared" si="771"/>
        <v>6.6665270284205018</v>
      </c>
      <c r="H3518" s="7">
        <f t="shared" si="772"/>
        <v>1.1414778253393441</v>
      </c>
      <c r="I3518">
        <v>1.91</v>
      </c>
      <c r="J3518">
        <v>1.99</v>
      </c>
      <c r="K3518" s="7">
        <f t="shared" si="773"/>
        <v>1.959798994974874</v>
      </c>
      <c r="L3518" s="7">
        <f t="shared" si="774"/>
        <v>2.0418848167539263</v>
      </c>
      <c r="M3518" s="24">
        <f t="shared" si="777"/>
        <v>0.51025641025641033</v>
      </c>
      <c r="N3518" s="24">
        <f t="shared" si="777"/>
        <v>0.48974358974358984</v>
      </c>
      <c r="O3518" s="23">
        <f t="shared" si="778"/>
        <v>0.28650600107932594</v>
      </c>
      <c r="P3518" s="23">
        <f t="shared" si="778"/>
        <v>1.7433540589440737</v>
      </c>
      <c r="Q3518" t="s">
        <v>93</v>
      </c>
      <c r="R3518" t="s">
        <v>30</v>
      </c>
      <c r="S3518" t="s">
        <v>138</v>
      </c>
      <c r="T3518" s="75" t="s">
        <v>151</v>
      </c>
      <c r="U3518" s="75" t="s">
        <v>166</v>
      </c>
      <c r="V3518" s="119" t="s">
        <v>654</v>
      </c>
      <c r="W3518" s="138" t="s">
        <v>155</v>
      </c>
      <c r="X3518">
        <v>3</v>
      </c>
      <c r="Y3518" s="23" t="str">
        <f t="shared" si="775"/>
        <v>Y</v>
      </c>
      <c r="Z3518" s="23">
        <v>100</v>
      </c>
      <c r="AA3518" s="23">
        <f t="shared" si="764"/>
        <v>0</v>
      </c>
      <c r="AB3518" s="23">
        <f t="shared" si="765"/>
        <v>-100</v>
      </c>
      <c r="AC3518" s="23">
        <f t="shared" si="766"/>
        <v>0</v>
      </c>
      <c r="AD3518" s="23">
        <f t="shared" si="767"/>
        <v>-100</v>
      </c>
      <c r="AE3518" s="23">
        <f t="shared" si="768"/>
        <v>0</v>
      </c>
      <c r="AF3518" s="23">
        <f t="shared" si="769"/>
        <v>-100</v>
      </c>
    </row>
    <row r="3519" spans="1:32" x14ac:dyDescent="0.25">
      <c r="A3519" s="6">
        <v>0.59340380895598599</v>
      </c>
      <c r="B3519" s="6">
        <v>0.40246791857538394</v>
      </c>
      <c r="C3519" s="21">
        <f t="shared" si="776"/>
        <v>1.6851930926418641</v>
      </c>
      <c r="D3519" s="22">
        <f t="shared" si="776"/>
        <v>2.4846700913198272</v>
      </c>
      <c r="E3519" s="132">
        <v>3.0219780219780112E-2</v>
      </c>
      <c r="F3519" s="7">
        <f t="shared" si="770"/>
        <v>1.0302197802197801</v>
      </c>
      <c r="G3519" s="7">
        <f t="shared" si="771"/>
        <v>1.6357607619243697</v>
      </c>
      <c r="H3519" s="7">
        <f t="shared" si="772"/>
        <v>2.4117864353077794</v>
      </c>
      <c r="I3519">
        <v>1.82</v>
      </c>
      <c r="J3519">
        <v>2.08</v>
      </c>
      <c r="K3519" s="7">
        <f t="shared" si="773"/>
        <v>1.8749999999999998</v>
      </c>
      <c r="L3519" s="7">
        <f t="shared" si="774"/>
        <v>2.1428571428571428</v>
      </c>
      <c r="M3519" s="24">
        <f t="shared" si="777"/>
        <v>0.53333333333333344</v>
      </c>
      <c r="N3519" s="24">
        <f t="shared" si="777"/>
        <v>0.46666666666666667</v>
      </c>
      <c r="O3519" s="23">
        <f t="shared" si="778"/>
        <v>1.1126321417924736</v>
      </c>
      <c r="P3519" s="23">
        <f t="shared" si="778"/>
        <v>0.86243125409010835</v>
      </c>
      <c r="Q3519" t="s">
        <v>17</v>
      </c>
      <c r="R3519" t="s">
        <v>91</v>
      </c>
      <c r="S3519" t="s">
        <v>138</v>
      </c>
      <c r="T3519" s="75" t="s">
        <v>162</v>
      </c>
      <c r="U3519" s="75" t="s">
        <v>160</v>
      </c>
      <c r="V3519" s="119" t="s">
        <v>654</v>
      </c>
      <c r="W3519" s="138" t="s">
        <v>155</v>
      </c>
      <c r="X3519">
        <v>3</v>
      </c>
      <c r="Y3519" s="23" t="str">
        <f t="shared" si="775"/>
        <v>Y</v>
      </c>
      <c r="Z3519" s="23">
        <v>100</v>
      </c>
      <c r="AA3519" s="23">
        <f t="shared" si="764"/>
        <v>182</v>
      </c>
      <c r="AB3519" s="23">
        <f t="shared" si="765"/>
        <v>82</v>
      </c>
      <c r="AC3519" s="23">
        <f t="shared" si="766"/>
        <v>182</v>
      </c>
      <c r="AD3519" s="23">
        <f t="shared" si="767"/>
        <v>82</v>
      </c>
      <c r="AE3519" s="23">
        <f t="shared" si="768"/>
        <v>0</v>
      </c>
      <c r="AF3519" s="23">
        <f t="shared" si="769"/>
        <v>-100</v>
      </c>
    </row>
    <row r="3520" spans="1:32" x14ac:dyDescent="0.25">
      <c r="A3520" s="6">
        <v>0.3092982441427658</v>
      </c>
      <c r="B3520" s="6">
        <v>0.69048750822572857</v>
      </c>
      <c r="C3520" s="21">
        <f t="shared" si="776"/>
        <v>3.2331253698886835</v>
      </c>
      <c r="D3520" s="22">
        <f t="shared" si="776"/>
        <v>1.4482521234447707</v>
      </c>
      <c r="E3520" s="132">
        <v>2.3185220076411994E-2</v>
      </c>
      <c r="F3520" s="7">
        <f t="shared" si="770"/>
        <v>1.023185220076412</v>
      </c>
      <c r="G3520" s="7">
        <f t="shared" si="771"/>
        <v>3.1598632451387756</v>
      </c>
      <c r="H3520" s="7">
        <f t="shared" si="772"/>
        <v>1.4154349525656895</v>
      </c>
      <c r="I3520">
        <v>1.98</v>
      </c>
      <c r="J3520">
        <v>1.93</v>
      </c>
      <c r="K3520" s="7">
        <f t="shared" si="773"/>
        <v>2.0259067357512959</v>
      </c>
      <c r="L3520" s="7">
        <f t="shared" si="774"/>
        <v>1.9747474747474751</v>
      </c>
      <c r="M3520" s="24">
        <f t="shared" si="777"/>
        <v>0.49360613810741677</v>
      </c>
      <c r="N3520" s="24">
        <f t="shared" si="777"/>
        <v>0.50639386189258306</v>
      </c>
      <c r="O3520" s="23">
        <f t="shared" si="778"/>
        <v>0.62660939616487799</v>
      </c>
      <c r="P3520" s="23">
        <f t="shared" si="778"/>
        <v>1.3635384632134337</v>
      </c>
      <c r="Q3520" t="s">
        <v>90</v>
      </c>
      <c r="R3520" t="s">
        <v>28</v>
      </c>
      <c r="S3520" t="s">
        <v>138</v>
      </c>
      <c r="T3520" s="75" t="s">
        <v>151</v>
      </c>
      <c r="U3520" s="75" t="s">
        <v>166</v>
      </c>
      <c r="V3520" s="119" t="s">
        <v>654</v>
      </c>
      <c r="W3520" s="138" t="s">
        <v>153</v>
      </c>
      <c r="X3520">
        <v>2</v>
      </c>
      <c r="Y3520" s="23" t="str">
        <f t="shared" si="775"/>
        <v>N</v>
      </c>
      <c r="Z3520" s="23">
        <v>100</v>
      </c>
      <c r="AA3520" s="23">
        <f t="shared" si="764"/>
        <v>193</v>
      </c>
      <c r="AB3520" s="23">
        <f t="shared" si="765"/>
        <v>93</v>
      </c>
      <c r="AC3520" s="23">
        <f t="shared" si="766"/>
        <v>0</v>
      </c>
      <c r="AD3520" s="23">
        <f t="shared" si="767"/>
        <v>-100</v>
      </c>
      <c r="AE3520" s="23">
        <f t="shared" si="768"/>
        <v>193</v>
      </c>
      <c r="AF3520" s="23">
        <f t="shared" si="769"/>
        <v>93</v>
      </c>
    </row>
    <row r="3521" spans="1:32" x14ac:dyDescent="0.25">
      <c r="A3521" s="6">
        <v>0.44546890578030673</v>
      </c>
      <c r="B3521" s="6">
        <v>0.55128097890613748</v>
      </c>
      <c r="C3521" s="21">
        <f t="shared" si="776"/>
        <v>2.2448255916949971</v>
      </c>
      <c r="D3521" s="22">
        <f t="shared" si="776"/>
        <v>1.8139570169538946</v>
      </c>
      <c r="E3521" s="132">
        <v>2.813852813852824E-2</v>
      </c>
      <c r="F3521" s="7">
        <f t="shared" si="770"/>
        <v>1.0281385281385282</v>
      </c>
      <c r="G3521" s="7">
        <f t="shared" si="771"/>
        <v>2.1833882597117653</v>
      </c>
      <c r="H3521" s="7">
        <f t="shared" si="772"/>
        <v>1.7643118775425246</v>
      </c>
      <c r="I3521">
        <v>1.54</v>
      </c>
      <c r="J3521">
        <v>2.64</v>
      </c>
      <c r="K3521" s="7">
        <f t="shared" si="773"/>
        <v>1.5833333333333335</v>
      </c>
      <c r="L3521" s="7">
        <f t="shared" si="774"/>
        <v>2.7142857142857149</v>
      </c>
      <c r="M3521" s="24">
        <f t="shared" si="777"/>
        <v>0.63157894736842102</v>
      </c>
      <c r="N3521" s="24">
        <f t="shared" si="777"/>
        <v>0.36842105263157887</v>
      </c>
      <c r="O3521" s="23">
        <f t="shared" si="778"/>
        <v>0.70532576748548581</v>
      </c>
      <c r="P3521" s="23">
        <f t="shared" si="778"/>
        <v>1.4963340856023735</v>
      </c>
      <c r="Q3521" t="s">
        <v>95</v>
      </c>
      <c r="R3521" t="s">
        <v>85</v>
      </c>
      <c r="S3521" t="s">
        <v>138</v>
      </c>
      <c r="T3521" s="75" t="s">
        <v>162</v>
      </c>
      <c r="U3521" s="75" t="s">
        <v>160</v>
      </c>
      <c r="V3521" s="119" t="s">
        <v>654</v>
      </c>
      <c r="W3521" s="138" t="s">
        <v>170</v>
      </c>
      <c r="X3521">
        <v>2</v>
      </c>
      <c r="Y3521" s="23" t="str">
        <f t="shared" si="775"/>
        <v>N</v>
      </c>
      <c r="Z3521" s="23">
        <v>100</v>
      </c>
      <c r="AA3521" s="23">
        <f t="shared" si="764"/>
        <v>264</v>
      </c>
      <c r="AB3521" s="23">
        <f t="shared" si="765"/>
        <v>164</v>
      </c>
      <c r="AC3521" s="23">
        <f t="shared" si="766"/>
        <v>0</v>
      </c>
      <c r="AD3521" s="23">
        <f t="shared" si="767"/>
        <v>-100</v>
      </c>
      <c r="AE3521" s="23">
        <f t="shared" si="768"/>
        <v>264</v>
      </c>
      <c r="AF3521" s="23">
        <f t="shared" si="769"/>
        <v>164</v>
      </c>
    </row>
    <row r="3522" spans="1:32" x14ac:dyDescent="0.25">
      <c r="A3522" s="6">
        <v>6.0886656877641575E-2</v>
      </c>
      <c r="B3522" s="6">
        <v>0.93910445810440724</v>
      </c>
      <c r="C3522" s="21">
        <f t="shared" si="776"/>
        <v>16.423959719279871</v>
      </c>
      <c r="D3522" s="22">
        <f t="shared" si="776"/>
        <v>1.0648442687818893</v>
      </c>
      <c r="E3522" s="132">
        <v>5.8883603429277898E-2</v>
      </c>
      <c r="F3522" s="7">
        <f t="shared" si="770"/>
        <v>1.0588836034292779</v>
      </c>
      <c r="G3522" s="7">
        <f t="shared" si="771"/>
        <v>15.510637492250881</v>
      </c>
      <c r="H3522" s="7">
        <f t="shared" si="772"/>
        <v>1.0056291978960741</v>
      </c>
      <c r="I3522">
        <v>2.37</v>
      </c>
      <c r="J3522">
        <v>1.57</v>
      </c>
      <c r="K3522" s="7">
        <f t="shared" si="773"/>
        <v>2.5095541401273889</v>
      </c>
      <c r="L3522" s="7">
        <f t="shared" si="774"/>
        <v>1.6624472573839664</v>
      </c>
      <c r="M3522" s="24">
        <f t="shared" si="777"/>
        <v>0.39847715736040606</v>
      </c>
      <c r="N3522" s="24">
        <f t="shared" si="777"/>
        <v>0.60152284263959388</v>
      </c>
      <c r="O3522" s="23">
        <f t="shared" si="778"/>
        <v>0.15279836184580117</v>
      </c>
      <c r="P3522" s="23">
        <f t="shared" si="778"/>
        <v>1.5612116307727277</v>
      </c>
      <c r="Q3522" t="s">
        <v>570</v>
      </c>
      <c r="R3522" t="s">
        <v>577</v>
      </c>
      <c r="S3522" t="s">
        <v>370</v>
      </c>
      <c r="T3522" s="75" t="s">
        <v>152</v>
      </c>
      <c r="U3522" s="75" t="s">
        <v>161</v>
      </c>
      <c r="V3522" s="119" t="s">
        <v>654</v>
      </c>
      <c r="W3522" s="138" t="s">
        <v>393</v>
      </c>
      <c r="X3522" t="s">
        <v>393</v>
      </c>
      <c r="Y3522" s="23" t="s">
        <v>393</v>
      </c>
      <c r="Z3522" s="23">
        <v>100</v>
      </c>
      <c r="AA3522" s="23">
        <f t="shared" si="764"/>
        <v>0</v>
      </c>
      <c r="AB3522" s="23">
        <f t="shared" si="765"/>
        <v>-100</v>
      </c>
      <c r="AC3522" s="23">
        <f t="shared" si="766"/>
        <v>0</v>
      </c>
      <c r="AD3522" s="23">
        <f t="shared" si="767"/>
        <v>-100</v>
      </c>
      <c r="AE3522" s="23">
        <f t="shared" si="768"/>
        <v>0</v>
      </c>
      <c r="AF3522" s="23">
        <f t="shared" si="769"/>
        <v>-100</v>
      </c>
    </row>
    <row r="3523" spans="1:32" x14ac:dyDescent="0.25">
      <c r="A3523" s="6">
        <v>0.21664009020110361</v>
      </c>
      <c r="B3523" s="6">
        <v>0.78329695762103091</v>
      </c>
      <c r="C3523" s="21">
        <f t="shared" si="776"/>
        <v>4.6159508107281324</v>
      </c>
      <c r="D3523" s="22">
        <f t="shared" si="776"/>
        <v>1.2766550288119627</v>
      </c>
      <c r="E3523" s="132">
        <v>6.2527814864263398E-2</v>
      </c>
      <c r="F3523" s="7">
        <f t="shared" si="770"/>
        <v>1.0625278148642634</v>
      </c>
      <c r="G3523" s="7">
        <f t="shared" si="771"/>
        <v>4.3443105640653883</v>
      </c>
      <c r="H3523" s="7">
        <f t="shared" si="772"/>
        <v>1.2015262197865886</v>
      </c>
      <c r="I3523">
        <v>1.68</v>
      </c>
      <c r="J3523">
        <v>2.14</v>
      </c>
      <c r="K3523" s="7">
        <f t="shared" si="773"/>
        <v>1.7850467289719625</v>
      </c>
      <c r="L3523" s="7">
        <f t="shared" si="774"/>
        <v>2.2738095238095237</v>
      </c>
      <c r="M3523" s="24">
        <f t="shared" si="777"/>
        <v>0.56020942408376972</v>
      </c>
      <c r="N3523" s="24">
        <f t="shared" si="777"/>
        <v>0.43979057591623039</v>
      </c>
      <c r="O3523" s="23">
        <f t="shared" si="778"/>
        <v>0.38671268437767092</v>
      </c>
      <c r="P3523" s="23">
        <f t="shared" si="778"/>
        <v>1.7810680822097251</v>
      </c>
      <c r="Q3523" t="s">
        <v>372</v>
      </c>
      <c r="R3523" t="s">
        <v>572</v>
      </c>
      <c r="S3523" t="s">
        <v>370</v>
      </c>
      <c r="T3523" s="75" t="s">
        <v>151</v>
      </c>
      <c r="U3523" s="75" t="s">
        <v>166</v>
      </c>
      <c r="V3523" s="119" t="s">
        <v>654</v>
      </c>
      <c r="W3523" s="138" t="s">
        <v>162</v>
      </c>
      <c r="X3523">
        <v>3</v>
      </c>
      <c r="Y3523" s="23" t="str">
        <f t="shared" si="775"/>
        <v>Y</v>
      </c>
      <c r="Z3523" s="23">
        <v>100</v>
      </c>
      <c r="AA3523" s="23">
        <f t="shared" si="764"/>
        <v>0</v>
      </c>
      <c r="AB3523" s="23">
        <f t="shared" si="765"/>
        <v>-100</v>
      </c>
      <c r="AC3523" s="23">
        <f t="shared" si="766"/>
        <v>0</v>
      </c>
      <c r="AD3523" s="23">
        <f t="shared" si="767"/>
        <v>-100</v>
      </c>
      <c r="AE3523" s="23">
        <f t="shared" si="768"/>
        <v>0</v>
      </c>
      <c r="AF3523" s="23">
        <f t="shared" si="769"/>
        <v>-100</v>
      </c>
    </row>
    <row r="3524" spans="1:32" x14ac:dyDescent="0.25">
      <c r="A3524" s="6">
        <v>0.15098636839971213</v>
      </c>
      <c r="B3524" s="6">
        <v>0.84897787931588709</v>
      </c>
      <c r="C3524" s="21">
        <f t="shared" si="776"/>
        <v>6.6231144612516326</v>
      </c>
      <c r="D3524" s="22">
        <f t="shared" si="776"/>
        <v>1.1778869913616685</v>
      </c>
      <c r="E3524" s="132">
        <v>5.8728970926526403E-2</v>
      </c>
      <c r="F3524" s="7">
        <f t="shared" si="770"/>
        <v>1.0587289709265264</v>
      </c>
      <c r="G3524" s="7">
        <f t="shared" si="771"/>
        <v>6.2557223266078577</v>
      </c>
      <c r="H3524" s="7">
        <f t="shared" si="772"/>
        <v>1.112548181552889</v>
      </c>
      <c r="I3524">
        <v>1.71</v>
      </c>
      <c r="J3524">
        <v>2.11</v>
      </c>
      <c r="K3524" s="7">
        <f t="shared" si="773"/>
        <v>1.81042654028436</v>
      </c>
      <c r="L3524" s="7">
        <f t="shared" si="774"/>
        <v>2.2339181286549707</v>
      </c>
      <c r="M3524" s="24">
        <f t="shared" si="777"/>
        <v>0.55235602094240843</v>
      </c>
      <c r="N3524" s="24">
        <f t="shared" si="777"/>
        <v>0.44764397905759162</v>
      </c>
      <c r="O3524" s="23">
        <f t="shared" si="778"/>
        <v>0.27334972857199069</v>
      </c>
      <c r="P3524" s="23">
        <f t="shared" si="778"/>
        <v>1.896547075430812</v>
      </c>
      <c r="Q3524" t="s">
        <v>373</v>
      </c>
      <c r="R3524" t="s">
        <v>387</v>
      </c>
      <c r="S3524" t="s">
        <v>370</v>
      </c>
      <c r="T3524" s="75" t="s">
        <v>154</v>
      </c>
      <c r="U3524" s="75" t="s">
        <v>160</v>
      </c>
      <c r="V3524" s="119" t="s">
        <v>654</v>
      </c>
      <c r="W3524" s="138" t="s">
        <v>154</v>
      </c>
      <c r="X3524">
        <v>1</v>
      </c>
      <c r="Y3524" s="23" t="str">
        <f t="shared" si="775"/>
        <v>N</v>
      </c>
      <c r="Z3524" s="23">
        <v>100</v>
      </c>
      <c r="AA3524" s="23">
        <f t="shared" ref="AA3524:AA3562" si="779">IF(AND(O3524&gt;1,Y3524="Y"),Z3524*I3524,IF(AND(P3524&gt;1,Y3524="N"),Z3524*J3524,0))</f>
        <v>211</v>
      </c>
      <c r="AB3524" s="23">
        <f t="shared" ref="AB3524:AB3562" si="780">AA3524-Z3524</f>
        <v>111</v>
      </c>
      <c r="AC3524" s="23">
        <f t="shared" ref="AC3524:AC3562" si="781">IF(AND(A3524 &gt; 50%,Y3524 = "Y"),Z3524*I3524,0)</f>
        <v>0</v>
      </c>
      <c r="AD3524" s="23">
        <f t="shared" ref="AD3524:AD3562" si="782">AC3524-Z3524</f>
        <v>-100</v>
      </c>
      <c r="AE3524" s="23">
        <f t="shared" ref="AE3524:AE3562" si="783">IF(AND(B3524 &gt; 50%,Y3524 = "N"),Z3524*J3524,0)</f>
        <v>211</v>
      </c>
      <c r="AF3524" s="23">
        <f t="shared" ref="AF3524:AF3562" si="784">AE3524-Z3524</f>
        <v>111</v>
      </c>
    </row>
    <row r="3525" spans="1:32" x14ac:dyDescent="0.25">
      <c r="A3525" s="6">
        <v>0.60937537721289325</v>
      </c>
      <c r="B3525" s="6">
        <v>0.37494898790641396</v>
      </c>
      <c r="C3525" s="21">
        <f t="shared" si="776"/>
        <v>1.6410246252050924</v>
      </c>
      <c r="D3525" s="22">
        <f t="shared" si="776"/>
        <v>2.6670294686849423</v>
      </c>
      <c r="E3525" s="132">
        <v>2.908747243515708E-2</v>
      </c>
      <c r="F3525" s="7">
        <f t="shared" si="770"/>
        <v>1.0290874724351571</v>
      </c>
      <c r="G3525" s="7">
        <f t="shared" si="771"/>
        <v>1.5946405618191932</v>
      </c>
      <c r="H3525" s="7">
        <f t="shared" si="772"/>
        <v>2.5916450643149695</v>
      </c>
      <c r="I3525">
        <v>2.14</v>
      </c>
      <c r="J3525">
        <v>1.78</v>
      </c>
      <c r="K3525" s="7">
        <f t="shared" si="773"/>
        <v>2.2022471910112364</v>
      </c>
      <c r="L3525" s="7">
        <f t="shared" si="774"/>
        <v>1.8317757009345796</v>
      </c>
      <c r="M3525" s="24">
        <f t="shared" si="777"/>
        <v>0.45408163265306112</v>
      </c>
      <c r="N3525" s="24">
        <f t="shared" si="777"/>
        <v>0.54591836734693866</v>
      </c>
      <c r="O3525" s="23">
        <f t="shared" si="778"/>
        <v>1.3419952127385066</v>
      </c>
      <c r="P3525" s="23">
        <f t="shared" si="778"/>
        <v>0.68682244513698265</v>
      </c>
      <c r="Q3525" t="s">
        <v>96</v>
      </c>
      <c r="R3525" t="s">
        <v>97</v>
      </c>
      <c r="S3525" t="s">
        <v>140</v>
      </c>
      <c r="T3525" s="75" t="s">
        <v>165</v>
      </c>
      <c r="U3525" s="75" t="s">
        <v>160</v>
      </c>
      <c r="V3525" s="119" t="s">
        <v>654</v>
      </c>
      <c r="W3525" s="138" t="s">
        <v>162</v>
      </c>
      <c r="X3525">
        <v>3</v>
      </c>
      <c r="Y3525" s="23" t="str">
        <f t="shared" si="775"/>
        <v>Y</v>
      </c>
      <c r="Z3525" s="23">
        <v>100</v>
      </c>
      <c r="AA3525" s="23">
        <f t="shared" si="779"/>
        <v>214</v>
      </c>
      <c r="AB3525" s="23">
        <f t="shared" si="780"/>
        <v>114</v>
      </c>
      <c r="AC3525" s="23">
        <f t="shared" si="781"/>
        <v>214</v>
      </c>
      <c r="AD3525" s="23">
        <f t="shared" si="782"/>
        <v>114</v>
      </c>
      <c r="AE3525" s="23">
        <f t="shared" si="783"/>
        <v>0</v>
      </c>
      <c r="AF3525" s="23">
        <f t="shared" si="784"/>
        <v>-100</v>
      </c>
    </row>
    <row r="3526" spans="1:32" x14ac:dyDescent="0.25">
      <c r="A3526" s="6">
        <v>0.61474425130949761</v>
      </c>
      <c r="B3526" s="6">
        <v>0.38182894698934444</v>
      </c>
      <c r="C3526" s="21">
        <f t="shared" si="776"/>
        <v>1.6266927228190418</v>
      </c>
      <c r="D3526" s="22">
        <f t="shared" si="776"/>
        <v>2.6189737784021561</v>
      </c>
      <c r="E3526" s="132">
        <v>2.830305277468792E-2</v>
      </c>
      <c r="F3526" s="7">
        <f t="shared" si="770"/>
        <v>1.0283030527746879</v>
      </c>
      <c r="G3526" s="7">
        <f t="shared" si="771"/>
        <v>1.5819195697510657</v>
      </c>
      <c r="H3526" s="7">
        <f t="shared" si="772"/>
        <v>2.5468890433956544</v>
      </c>
      <c r="I3526">
        <v>1.55</v>
      </c>
      <c r="J3526">
        <v>2.61</v>
      </c>
      <c r="K3526" s="7">
        <f t="shared" si="773"/>
        <v>1.5938697318007664</v>
      </c>
      <c r="L3526" s="7">
        <f t="shared" si="774"/>
        <v>2.6838709677419352</v>
      </c>
      <c r="M3526" s="24">
        <f t="shared" si="777"/>
        <v>0.62740384615384615</v>
      </c>
      <c r="N3526" s="24">
        <f t="shared" si="777"/>
        <v>0.37259615384615385</v>
      </c>
      <c r="O3526" s="23">
        <f t="shared" si="778"/>
        <v>0.97982225496073194</v>
      </c>
      <c r="P3526" s="23">
        <f t="shared" si="778"/>
        <v>1.024779625468176</v>
      </c>
      <c r="Q3526" t="s">
        <v>37</v>
      </c>
      <c r="R3526" t="s">
        <v>106</v>
      </c>
      <c r="S3526" t="s">
        <v>140</v>
      </c>
      <c r="T3526" s="75" t="s">
        <v>155</v>
      </c>
      <c r="U3526" s="75" t="s">
        <v>161</v>
      </c>
      <c r="V3526" s="119" t="s">
        <v>654</v>
      </c>
      <c r="W3526" s="138" t="s">
        <v>155</v>
      </c>
      <c r="X3526">
        <v>3</v>
      </c>
      <c r="Y3526" s="23" t="str">
        <f t="shared" si="775"/>
        <v>Y</v>
      </c>
      <c r="Z3526" s="23">
        <v>100</v>
      </c>
      <c r="AA3526" s="23">
        <f t="shared" si="779"/>
        <v>0</v>
      </c>
      <c r="AB3526" s="23">
        <f t="shared" si="780"/>
        <v>-100</v>
      </c>
      <c r="AC3526" s="23">
        <f t="shared" si="781"/>
        <v>155</v>
      </c>
      <c r="AD3526" s="23">
        <f t="shared" si="782"/>
        <v>55</v>
      </c>
      <c r="AE3526" s="23">
        <f t="shared" si="783"/>
        <v>0</v>
      </c>
      <c r="AF3526" s="23">
        <f t="shared" si="784"/>
        <v>-100</v>
      </c>
    </row>
    <row r="3527" spans="1:32" x14ac:dyDescent="0.25">
      <c r="A3527" s="6">
        <v>0.39571701136688603</v>
      </c>
      <c r="B3527" s="6">
        <v>0.60275415142121425</v>
      </c>
      <c r="C3527" s="21">
        <f t="shared" si="776"/>
        <v>2.5270584060710433</v>
      </c>
      <c r="D3527" s="22">
        <f t="shared" si="776"/>
        <v>1.6590512029525351</v>
      </c>
      <c r="E3527" s="132">
        <v>3.1630170316301776E-2</v>
      </c>
      <c r="F3527" s="7">
        <f t="shared" si="770"/>
        <v>1.0316301703163018</v>
      </c>
      <c r="G3527" s="7">
        <f t="shared" si="771"/>
        <v>2.4495778417339591</v>
      </c>
      <c r="H3527" s="7">
        <f t="shared" si="772"/>
        <v>1.6081840670129526</v>
      </c>
      <c r="I3527">
        <v>1.5</v>
      </c>
      <c r="J3527">
        <v>2.74</v>
      </c>
      <c r="K3527" s="7">
        <f t="shared" si="773"/>
        <v>1.5474452554744527</v>
      </c>
      <c r="L3527" s="7">
        <f t="shared" si="774"/>
        <v>2.8266666666666671</v>
      </c>
      <c r="M3527" s="24">
        <f t="shared" si="777"/>
        <v>0.64622641509433953</v>
      </c>
      <c r="N3527" s="24">
        <f t="shared" si="777"/>
        <v>0.3537735849056603</v>
      </c>
      <c r="O3527" s="23">
        <f t="shared" si="778"/>
        <v>0.61235041175021787</v>
      </c>
      <c r="P3527" s="23">
        <f t="shared" si="778"/>
        <v>1.7037850680172992</v>
      </c>
      <c r="Q3527" t="s">
        <v>109</v>
      </c>
      <c r="R3527" t="s">
        <v>43</v>
      </c>
      <c r="S3527" t="s">
        <v>140</v>
      </c>
      <c r="T3527" s="75" t="s">
        <v>162</v>
      </c>
      <c r="U3527" s="75" t="s">
        <v>160</v>
      </c>
      <c r="V3527" s="119" t="s">
        <v>654</v>
      </c>
      <c r="W3527" s="138" t="s">
        <v>152</v>
      </c>
      <c r="X3527">
        <v>1</v>
      </c>
      <c r="Y3527" s="23" t="str">
        <f t="shared" si="775"/>
        <v>N</v>
      </c>
      <c r="Z3527" s="23">
        <v>100</v>
      </c>
      <c r="AA3527" s="23">
        <f t="shared" si="779"/>
        <v>274</v>
      </c>
      <c r="AB3527" s="23">
        <f t="shared" si="780"/>
        <v>174</v>
      </c>
      <c r="AC3527" s="23">
        <f t="shared" si="781"/>
        <v>0</v>
      </c>
      <c r="AD3527" s="23">
        <f t="shared" si="782"/>
        <v>-100</v>
      </c>
      <c r="AE3527" s="23">
        <f t="shared" si="783"/>
        <v>274</v>
      </c>
      <c r="AF3527" s="23">
        <f t="shared" si="784"/>
        <v>174</v>
      </c>
    </row>
    <row r="3528" spans="1:32" x14ac:dyDescent="0.25">
      <c r="A3528" s="6">
        <v>0.48468639587609386</v>
      </c>
      <c r="B3528" s="6">
        <v>0.5134828195757648</v>
      </c>
      <c r="C3528" s="21">
        <f t="shared" si="776"/>
        <v>2.0631897418792868</v>
      </c>
      <c r="D3528" s="22">
        <f t="shared" si="776"/>
        <v>1.9474848269046112</v>
      </c>
      <c r="E3528" s="132">
        <v>3.0643462560810519E-2</v>
      </c>
      <c r="F3528" s="7">
        <f t="shared" si="770"/>
        <v>1.0306434625608105</v>
      </c>
      <c r="G3528" s="7">
        <f t="shared" si="771"/>
        <v>2.0018462415246279</v>
      </c>
      <c r="H3528" s="7">
        <f t="shared" si="772"/>
        <v>1.8895815067470094</v>
      </c>
      <c r="I3528">
        <v>1.57</v>
      </c>
      <c r="J3528">
        <v>2.54</v>
      </c>
      <c r="K3528" s="7">
        <f t="shared" si="773"/>
        <v>1.6181102362204727</v>
      </c>
      <c r="L3528" s="7">
        <f t="shared" si="774"/>
        <v>2.6178343949044587</v>
      </c>
      <c r="M3528" s="24">
        <f t="shared" si="777"/>
        <v>0.61800486618004857</v>
      </c>
      <c r="N3528" s="24">
        <f t="shared" si="777"/>
        <v>0.38199513381995132</v>
      </c>
      <c r="O3528" s="23">
        <f t="shared" si="778"/>
        <v>0.78427601852391571</v>
      </c>
      <c r="P3528" s="23">
        <f t="shared" si="778"/>
        <v>1.3442129862779575</v>
      </c>
      <c r="Q3528" t="s">
        <v>104</v>
      </c>
      <c r="R3528" t="s">
        <v>108</v>
      </c>
      <c r="S3528" t="s">
        <v>140</v>
      </c>
      <c r="T3528" s="75" t="s">
        <v>162</v>
      </c>
      <c r="U3528" s="75" t="s">
        <v>160</v>
      </c>
      <c r="V3528" s="119" t="s">
        <v>654</v>
      </c>
      <c r="W3528" s="138" t="s">
        <v>162</v>
      </c>
      <c r="X3528">
        <v>3</v>
      </c>
      <c r="Y3528" s="23" t="str">
        <f t="shared" si="775"/>
        <v>Y</v>
      </c>
      <c r="Z3528" s="23">
        <v>100</v>
      </c>
      <c r="AA3528" s="23">
        <f t="shared" si="779"/>
        <v>0</v>
      </c>
      <c r="AB3528" s="23">
        <f t="shared" si="780"/>
        <v>-100</v>
      </c>
      <c r="AC3528" s="23">
        <f t="shared" si="781"/>
        <v>0</v>
      </c>
      <c r="AD3528" s="23">
        <f t="shared" si="782"/>
        <v>-100</v>
      </c>
      <c r="AE3528" s="23">
        <f t="shared" si="783"/>
        <v>0</v>
      </c>
      <c r="AF3528" s="23">
        <f t="shared" si="784"/>
        <v>-100</v>
      </c>
    </row>
    <row r="3529" spans="1:32" x14ac:dyDescent="0.25">
      <c r="A3529" s="6">
        <v>0.68772188646367327</v>
      </c>
      <c r="B3529" s="6">
        <v>0.23341190163003706</v>
      </c>
      <c r="C3529" s="21">
        <f t="shared" si="776"/>
        <v>1.4540761602660175</v>
      </c>
      <c r="D3529" s="22">
        <f t="shared" si="776"/>
        <v>4.2842716803062668</v>
      </c>
      <c r="E3529" s="132">
        <v>3.7619314991577779E-2</v>
      </c>
      <c r="F3529" s="7">
        <f t="shared" si="770"/>
        <v>1.0376193149915778</v>
      </c>
      <c r="G3529" s="7">
        <f t="shared" si="771"/>
        <v>1.4013580310788838</v>
      </c>
      <c r="H3529" s="7">
        <f t="shared" si="772"/>
        <v>4.1289436486068514</v>
      </c>
      <c r="I3529">
        <v>1.37</v>
      </c>
      <c r="J3529">
        <v>3.25</v>
      </c>
      <c r="K3529" s="7">
        <f t="shared" si="773"/>
        <v>1.4215384615384616</v>
      </c>
      <c r="L3529" s="7">
        <f t="shared" si="774"/>
        <v>3.3722627737226278</v>
      </c>
      <c r="M3529" s="24">
        <f t="shared" si="777"/>
        <v>0.70346320346320346</v>
      </c>
      <c r="N3529" s="24">
        <f t="shared" si="777"/>
        <v>0.29653679653679654</v>
      </c>
      <c r="O3529" s="23">
        <f t="shared" si="778"/>
        <v>0.97762311244989863</v>
      </c>
      <c r="P3529" s="23">
        <f t="shared" si="778"/>
        <v>0.7871262668107819</v>
      </c>
      <c r="Q3529" t="s">
        <v>102</v>
      </c>
      <c r="R3529" t="s">
        <v>100</v>
      </c>
      <c r="S3529" t="s">
        <v>140</v>
      </c>
      <c r="T3529" s="75" t="s">
        <v>164</v>
      </c>
      <c r="U3529" s="75" t="s">
        <v>160</v>
      </c>
      <c r="V3529" s="119" t="s">
        <v>654</v>
      </c>
      <c r="W3529" s="138" t="s">
        <v>164</v>
      </c>
      <c r="X3529">
        <v>4</v>
      </c>
      <c r="Y3529" s="23" t="str">
        <f t="shared" si="775"/>
        <v>Y</v>
      </c>
      <c r="Z3529" s="23">
        <v>100</v>
      </c>
      <c r="AA3529" s="23">
        <f t="shared" si="779"/>
        <v>0</v>
      </c>
      <c r="AB3529" s="23">
        <f t="shared" si="780"/>
        <v>-100</v>
      </c>
      <c r="AC3529" s="23">
        <f t="shared" si="781"/>
        <v>137</v>
      </c>
      <c r="AD3529" s="23">
        <f t="shared" si="782"/>
        <v>37</v>
      </c>
      <c r="AE3529" s="23">
        <f t="shared" si="783"/>
        <v>0</v>
      </c>
      <c r="AF3529" s="23">
        <f t="shared" si="784"/>
        <v>-100</v>
      </c>
    </row>
    <row r="3530" spans="1:32" x14ac:dyDescent="0.25">
      <c r="A3530" s="6">
        <v>6.7682601323019689E-2</v>
      </c>
      <c r="B3530" s="6">
        <v>0.93231567850981512</v>
      </c>
      <c r="C3530" s="21">
        <f t="shared" si="776"/>
        <v>14.774845831167656</v>
      </c>
      <c r="D3530" s="22">
        <f t="shared" si="776"/>
        <v>1.0725980727883602</v>
      </c>
      <c r="E3530" s="132">
        <v>3.5245772087877381E-2</v>
      </c>
      <c r="F3530" s="7">
        <f t="shared" si="770"/>
        <v>1.0352457720878774</v>
      </c>
      <c r="G3530" s="7">
        <f t="shared" si="771"/>
        <v>14.271824362411872</v>
      </c>
      <c r="H3530" s="7">
        <f t="shared" si="772"/>
        <v>1.0360806116842678</v>
      </c>
      <c r="I3530">
        <v>2.2200000000000002</v>
      </c>
      <c r="J3530">
        <v>1.71</v>
      </c>
      <c r="K3530" s="7">
        <f t="shared" si="773"/>
        <v>2.2982456140350882</v>
      </c>
      <c r="L3530" s="7">
        <f t="shared" si="774"/>
        <v>1.7702702702702702</v>
      </c>
      <c r="M3530" s="24">
        <f t="shared" si="777"/>
        <v>0.43511450381679379</v>
      </c>
      <c r="N3530" s="24">
        <f t="shared" si="777"/>
        <v>0.56488549618320616</v>
      </c>
      <c r="O3530" s="23">
        <f t="shared" si="778"/>
        <v>0.15555124163711545</v>
      </c>
      <c r="P3530" s="23">
        <f t="shared" si="778"/>
        <v>1.6504507281727809</v>
      </c>
      <c r="Q3530" t="s">
        <v>40</v>
      </c>
      <c r="R3530" t="s">
        <v>555</v>
      </c>
      <c r="S3530" t="s">
        <v>141</v>
      </c>
      <c r="T3530" s="75" t="s">
        <v>152</v>
      </c>
      <c r="U3530" s="75" t="s">
        <v>161</v>
      </c>
      <c r="V3530" s="119" t="s">
        <v>654</v>
      </c>
      <c r="W3530" s="138" t="s">
        <v>151</v>
      </c>
      <c r="X3530">
        <v>2</v>
      </c>
      <c r="Y3530" s="23" t="str">
        <f t="shared" si="775"/>
        <v>N</v>
      </c>
      <c r="Z3530" s="23">
        <v>100</v>
      </c>
      <c r="AA3530" s="23">
        <f t="shared" si="779"/>
        <v>171</v>
      </c>
      <c r="AB3530" s="23">
        <f t="shared" si="780"/>
        <v>71</v>
      </c>
      <c r="AC3530" s="23">
        <f t="shared" si="781"/>
        <v>0</v>
      </c>
      <c r="AD3530" s="23">
        <f t="shared" si="782"/>
        <v>-100</v>
      </c>
      <c r="AE3530" s="23">
        <f t="shared" si="783"/>
        <v>171</v>
      </c>
      <c r="AF3530" s="23">
        <f t="shared" si="784"/>
        <v>71</v>
      </c>
    </row>
    <row r="3531" spans="1:32" x14ac:dyDescent="0.25">
      <c r="A3531" s="6">
        <v>0.70343261394900525</v>
      </c>
      <c r="B3531" s="6">
        <v>0.27860879185942994</v>
      </c>
      <c r="C3531" s="21">
        <f t="shared" si="776"/>
        <v>1.4216002786480044</v>
      </c>
      <c r="D3531" s="22">
        <f t="shared" si="776"/>
        <v>3.5892621813045396</v>
      </c>
      <c r="E3531" s="132">
        <v>2.9100529100529293E-2</v>
      </c>
      <c r="F3531" s="7">
        <f t="shared" si="770"/>
        <v>1.0291005291005293</v>
      </c>
      <c r="G3531" s="7">
        <f t="shared" si="771"/>
        <v>1.3814007849073151</v>
      </c>
      <c r="H3531" s="7">
        <f t="shared" si="772"/>
        <v>3.4877663355607087</v>
      </c>
      <c r="I3531">
        <v>2</v>
      </c>
      <c r="J3531">
        <v>1.89</v>
      </c>
      <c r="K3531" s="7">
        <f t="shared" si="773"/>
        <v>2.0582010582010586</v>
      </c>
      <c r="L3531" s="7">
        <f t="shared" si="774"/>
        <v>1.9450000000000003</v>
      </c>
      <c r="M3531" s="24">
        <f t="shared" si="777"/>
        <v>0.48586118251928012</v>
      </c>
      <c r="N3531" s="24">
        <f t="shared" si="777"/>
        <v>0.51413881748071977</v>
      </c>
      <c r="O3531" s="23">
        <f t="shared" si="778"/>
        <v>1.4478057504029793</v>
      </c>
      <c r="P3531" s="23">
        <f t="shared" si="778"/>
        <v>0.54189410016659134</v>
      </c>
      <c r="Q3531" t="s">
        <v>49</v>
      </c>
      <c r="R3531" t="s">
        <v>560</v>
      </c>
      <c r="S3531" t="s">
        <v>141</v>
      </c>
      <c r="T3531" s="75" t="s">
        <v>178</v>
      </c>
      <c r="U3531" s="75" t="s">
        <v>161</v>
      </c>
      <c r="V3531" s="119" t="s">
        <v>654</v>
      </c>
      <c r="W3531" s="138" t="s">
        <v>152</v>
      </c>
      <c r="X3531">
        <v>1</v>
      </c>
      <c r="Y3531" s="23" t="str">
        <f t="shared" si="775"/>
        <v>N</v>
      </c>
      <c r="Z3531" s="23">
        <v>100</v>
      </c>
      <c r="AA3531" s="23">
        <f t="shared" si="779"/>
        <v>0</v>
      </c>
      <c r="AB3531" s="23">
        <f t="shared" si="780"/>
        <v>-100</v>
      </c>
      <c r="AC3531" s="23">
        <f t="shared" si="781"/>
        <v>0</v>
      </c>
      <c r="AD3531" s="23">
        <f t="shared" si="782"/>
        <v>-100</v>
      </c>
      <c r="AE3531" s="23">
        <f t="shared" si="783"/>
        <v>0</v>
      </c>
      <c r="AF3531" s="23">
        <f t="shared" si="784"/>
        <v>-100</v>
      </c>
    </row>
    <row r="3532" spans="1:32" x14ac:dyDescent="0.25">
      <c r="A3532" s="6">
        <v>0.51203874270416294</v>
      </c>
      <c r="B3532" s="6">
        <v>0.48543714691283379</v>
      </c>
      <c r="C3532" s="21">
        <f t="shared" si="776"/>
        <v>1.9529772194948205</v>
      </c>
      <c r="D3532" s="22">
        <f t="shared" si="776"/>
        <v>2.059998923361261</v>
      </c>
      <c r="E3532" s="132">
        <v>3.4663865546218364E-2</v>
      </c>
      <c r="F3532" s="7">
        <f t="shared" si="770"/>
        <v>1.0346638655462184</v>
      </c>
      <c r="G3532" s="7">
        <f t="shared" si="771"/>
        <v>1.8875475258467709</v>
      </c>
      <c r="H3532" s="7">
        <f t="shared" si="772"/>
        <v>1.9909837310049956</v>
      </c>
      <c r="I3532">
        <v>2.2400000000000002</v>
      </c>
      <c r="J3532">
        <v>1.7</v>
      </c>
      <c r="K3532" s="7">
        <f t="shared" si="773"/>
        <v>2.3176470588235292</v>
      </c>
      <c r="L3532" s="7">
        <f t="shared" si="774"/>
        <v>1.7589285714285712</v>
      </c>
      <c r="M3532" s="24">
        <f t="shared" si="777"/>
        <v>0.43147208121827418</v>
      </c>
      <c r="N3532" s="24">
        <f t="shared" si="777"/>
        <v>0.56852791878172593</v>
      </c>
      <c r="O3532" s="23">
        <f t="shared" si="778"/>
        <v>1.1867250860320011</v>
      </c>
      <c r="P3532" s="23">
        <f t="shared" si="778"/>
        <v>0.85384926733775224</v>
      </c>
      <c r="Q3532" t="s">
        <v>48</v>
      </c>
      <c r="R3532" t="s">
        <v>559</v>
      </c>
      <c r="S3532" t="s">
        <v>141</v>
      </c>
      <c r="T3532" s="75" t="s">
        <v>162</v>
      </c>
      <c r="U3532" s="75" t="s">
        <v>160</v>
      </c>
      <c r="V3532" s="119" t="s">
        <v>654</v>
      </c>
      <c r="W3532" s="138" t="s">
        <v>179</v>
      </c>
      <c r="X3532">
        <v>4</v>
      </c>
      <c r="Y3532" s="23" t="str">
        <f t="shared" si="775"/>
        <v>Y</v>
      </c>
      <c r="Z3532" s="23">
        <v>100</v>
      </c>
      <c r="AA3532" s="23">
        <f t="shared" si="779"/>
        <v>224.00000000000003</v>
      </c>
      <c r="AB3532" s="23">
        <f t="shared" si="780"/>
        <v>124.00000000000003</v>
      </c>
      <c r="AC3532" s="23">
        <f t="shared" si="781"/>
        <v>224.00000000000003</v>
      </c>
      <c r="AD3532" s="23">
        <f t="shared" si="782"/>
        <v>124.00000000000003</v>
      </c>
      <c r="AE3532" s="23">
        <f t="shared" si="783"/>
        <v>0</v>
      </c>
      <c r="AF3532" s="23">
        <f t="shared" si="784"/>
        <v>-100</v>
      </c>
    </row>
    <row r="3533" spans="1:32" x14ac:dyDescent="0.25">
      <c r="A3533" s="6">
        <v>0.21284333991665902</v>
      </c>
      <c r="B3533" s="6">
        <v>0.78703986877282184</v>
      </c>
      <c r="C3533" s="21">
        <f t="shared" si="776"/>
        <v>4.6982912427119414</v>
      </c>
      <c r="D3533" s="22">
        <f t="shared" si="776"/>
        <v>1.2705836637719923</v>
      </c>
      <c r="E3533" s="132">
        <v>2.8345418589321048E-2</v>
      </c>
      <c r="F3533" s="7">
        <f t="shared" si="770"/>
        <v>1.028345418589321</v>
      </c>
      <c r="G3533" s="7">
        <f t="shared" si="771"/>
        <v>4.5687870610218049</v>
      </c>
      <c r="H3533" s="7">
        <f t="shared" si="772"/>
        <v>1.2355611653475078</v>
      </c>
      <c r="I3533">
        <v>1.85</v>
      </c>
      <c r="J3533">
        <v>2.0499999999999998</v>
      </c>
      <c r="K3533" s="7">
        <f t="shared" si="773"/>
        <v>1.902439024390244</v>
      </c>
      <c r="L3533" s="7">
        <f t="shared" si="774"/>
        <v>2.1081081081081079</v>
      </c>
      <c r="M3533" s="24">
        <f t="shared" si="777"/>
        <v>0.52564102564102555</v>
      </c>
      <c r="N3533" s="24">
        <f t="shared" si="777"/>
        <v>0.47435897435897439</v>
      </c>
      <c r="O3533" s="23">
        <f t="shared" si="778"/>
        <v>0.40492147593900979</v>
      </c>
      <c r="P3533" s="23">
        <f t="shared" si="778"/>
        <v>1.659165128764327</v>
      </c>
      <c r="Q3533" t="s">
        <v>410</v>
      </c>
      <c r="R3533" t="s">
        <v>408</v>
      </c>
      <c r="S3533" t="s">
        <v>409</v>
      </c>
      <c r="T3533" s="75" t="s">
        <v>151</v>
      </c>
      <c r="U3533" s="75" t="s">
        <v>166</v>
      </c>
      <c r="V3533" s="119" t="s">
        <v>654</v>
      </c>
      <c r="W3533" s="138" t="s">
        <v>162</v>
      </c>
      <c r="X3533">
        <v>3</v>
      </c>
      <c r="Y3533" s="23" t="str">
        <f t="shared" si="775"/>
        <v>Y</v>
      </c>
      <c r="Z3533" s="23">
        <v>100</v>
      </c>
      <c r="AA3533" s="23">
        <f t="shared" si="779"/>
        <v>0</v>
      </c>
      <c r="AB3533" s="23">
        <f t="shared" si="780"/>
        <v>-100</v>
      </c>
      <c r="AC3533" s="23">
        <f t="shared" si="781"/>
        <v>0</v>
      </c>
      <c r="AD3533" s="23">
        <f t="shared" si="782"/>
        <v>-100</v>
      </c>
      <c r="AE3533" s="23">
        <f t="shared" si="783"/>
        <v>0</v>
      </c>
      <c r="AF3533" s="23">
        <f t="shared" si="784"/>
        <v>-100</v>
      </c>
    </row>
    <row r="3534" spans="1:32" x14ac:dyDescent="0.25">
      <c r="A3534" s="6">
        <v>0.14855870375041946</v>
      </c>
      <c r="B3534" s="6">
        <v>0.85141450759822579</v>
      </c>
      <c r="C3534" s="21">
        <f t="shared" si="776"/>
        <v>6.7313457559512155</v>
      </c>
      <c r="D3534" s="22">
        <f t="shared" si="776"/>
        <v>1.1745160448591865</v>
      </c>
      <c r="E3534" s="132">
        <v>3.3298097251585723E-2</v>
      </c>
      <c r="F3534" s="7">
        <f t="shared" si="770"/>
        <v>1.0332980972515857</v>
      </c>
      <c r="G3534" s="7">
        <f t="shared" si="771"/>
        <v>6.514427708572736</v>
      </c>
      <c r="H3534" s="7">
        <f t="shared" si="772"/>
        <v>1.1366671902166652</v>
      </c>
      <c r="I3534">
        <v>1.76</v>
      </c>
      <c r="J3534">
        <v>2.15</v>
      </c>
      <c r="K3534" s="7">
        <f t="shared" si="773"/>
        <v>1.8186046511627909</v>
      </c>
      <c r="L3534" s="7">
        <f t="shared" si="774"/>
        <v>2.2215909090909092</v>
      </c>
      <c r="M3534" s="24">
        <f t="shared" si="777"/>
        <v>0.54987212276214825</v>
      </c>
      <c r="N3534" s="24">
        <f t="shared" si="777"/>
        <v>0.45012787723785164</v>
      </c>
      <c r="O3534" s="23">
        <f t="shared" si="778"/>
        <v>0.27016954961122797</v>
      </c>
      <c r="P3534" s="23">
        <f t="shared" si="778"/>
        <v>1.8914947299483316</v>
      </c>
      <c r="Q3534" t="s">
        <v>416</v>
      </c>
      <c r="R3534" t="s">
        <v>426</v>
      </c>
      <c r="S3534" t="s">
        <v>409</v>
      </c>
      <c r="T3534" s="75" t="s">
        <v>152</v>
      </c>
      <c r="U3534" s="75" t="s">
        <v>161</v>
      </c>
      <c r="V3534" s="119" t="s">
        <v>654</v>
      </c>
      <c r="W3534" s="138" t="s">
        <v>151</v>
      </c>
      <c r="X3534">
        <v>2</v>
      </c>
      <c r="Y3534" s="23" t="str">
        <f t="shared" si="775"/>
        <v>N</v>
      </c>
      <c r="Z3534" s="23">
        <v>100</v>
      </c>
      <c r="AA3534" s="23">
        <f t="shared" si="779"/>
        <v>215</v>
      </c>
      <c r="AB3534" s="23">
        <f t="shared" si="780"/>
        <v>115</v>
      </c>
      <c r="AC3534" s="23">
        <f t="shared" si="781"/>
        <v>0</v>
      </c>
      <c r="AD3534" s="23">
        <f t="shared" si="782"/>
        <v>-100</v>
      </c>
      <c r="AE3534" s="23">
        <f t="shared" si="783"/>
        <v>215</v>
      </c>
      <c r="AF3534" s="23">
        <f t="shared" si="784"/>
        <v>115</v>
      </c>
    </row>
    <row r="3535" spans="1:32" x14ac:dyDescent="0.25">
      <c r="A3535" s="6">
        <v>0.24633853217094093</v>
      </c>
      <c r="B3535" s="6">
        <v>0.75357125144599335</v>
      </c>
      <c r="C3535" s="21">
        <f t="shared" si="776"/>
        <v>4.0594542444787853</v>
      </c>
      <c r="D3535" s="22">
        <f t="shared" si="776"/>
        <v>1.3270145299215512</v>
      </c>
      <c r="E3535" s="132">
        <v>3.0955087366835166E-2</v>
      </c>
      <c r="F3535" s="7">
        <f t="shared" si="770"/>
        <v>1.0309550873668352</v>
      </c>
      <c r="G3535" s="7">
        <f t="shared" si="771"/>
        <v>3.9375665285740498</v>
      </c>
      <c r="H3535" s="7">
        <f t="shared" si="772"/>
        <v>1.2871700680103166</v>
      </c>
      <c r="I3535">
        <v>1.81</v>
      </c>
      <c r="J3535">
        <v>2.09</v>
      </c>
      <c r="K3535" s="7">
        <f t="shared" si="773"/>
        <v>1.8660287081339717</v>
      </c>
      <c r="L3535" s="7">
        <f t="shared" si="774"/>
        <v>2.1546961325966851</v>
      </c>
      <c r="M3535" s="24">
        <f t="shared" si="777"/>
        <v>0.53589743589743577</v>
      </c>
      <c r="N3535" s="24">
        <f t="shared" si="777"/>
        <v>0.46410256410256412</v>
      </c>
      <c r="O3535" s="23">
        <f t="shared" si="778"/>
        <v>0.45967477295055975</v>
      </c>
      <c r="P3535" s="23">
        <f t="shared" si="778"/>
        <v>1.6237170611267264</v>
      </c>
      <c r="Q3535" t="s">
        <v>412</v>
      </c>
      <c r="R3535" t="s">
        <v>411</v>
      </c>
      <c r="S3535" t="s">
        <v>409</v>
      </c>
      <c r="T3535" s="75" t="s">
        <v>151</v>
      </c>
      <c r="U3535" s="75" t="s">
        <v>166</v>
      </c>
      <c r="V3535" s="119" t="s">
        <v>654</v>
      </c>
      <c r="W3535" s="138" t="s">
        <v>162</v>
      </c>
      <c r="X3535">
        <v>3</v>
      </c>
      <c r="Y3535" s="23" t="str">
        <f t="shared" si="775"/>
        <v>Y</v>
      </c>
      <c r="Z3535" s="23">
        <v>100</v>
      </c>
      <c r="AA3535" s="23">
        <f t="shared" si="779"/>
        <v>0</v>
      </c>
      <c r="AB3535" s="23">
        <f t="shared" si="780"/>
        <v>-100</v>
      </c>
      <c r="AC3535" s="23">
        <f t="shared" si="781"/>
        <v>0</v>
      </c>
      <c r="AD3535" s="23">
        <f t="shared" si="782"/>
        <v>-100</v>
      </c>
      <c r="AE3535" s="23">
        <f t="shared" si="783"/>
        <v>0</v>
      </c>
      <c r="AF3535" s="23">
        <f t="shared" si="784"/>
        <v>-100</v>
      </c>
    </row>
    <row r="3536" spans="1:32" x14ac:dyDescent="0.25">
      <c r="A3536" s="6">
        <v>0.63191251478593913</v>
      </c>
      <c r="B3536" s="6">
        <v>0.30097079980920366</v>
      </c>
      <c r="C3536" s="21">
        <f t="shared" si="776"/>
        <v>1.5824975397721801</v>
      </c>
      <c r="D3536" s="22">
        <f t="shared" si="776"/>
        <v>3.3225814618359535</v>
      </c>
      <c r="E3536" s="132">
        <v>4.3936092955700667E-2</v>
      </c>
      <c r="F3536" s="7">
        <f t="shared" si="770"/>
        <v>1.0439360929557007</v>
      </c>
      <c r="G3536" s="7">
        <f t="shared" si="771"/>
        <v>1.5158950346200295</v>
      </c>
      <c r="H3536" s="7">
        <f t="shared" si="772"/>
        <v>3.1827441203117277</v>
      </c>
      <c r="I3536">
        <v>1.36</v>
      </c>
      <c r="J3536">
        <v>3.24</v>
      </c>
      <c r="K3536" s="7">
        <f t="shared" si="773"/>
        <v>1.419753086419753</v>
      </c>
      <c r="L3536" s="7">
        <f t="shared" si="774"/>
        <v>3.3823529411764706</v>
      </c>
      <c r="M3536" s="24">
        <f t="shared" si="777"/>
        <v>0.70434782608695656</v>
      </c>
      <c r="N3536" s="24">
        <f t="shared" si="777"/>
        <v>0.29565217391304349</v>
      </c>
      <c r="O3536" s="23">
        <f t="shared" si="778"/>
        <v>0.89715974321460479</v>
      </c>
      <c r="P3536" s="23">
        <f t="shared" si="778"/>
        <v>1.0179894699428946</v>
      </c>
      <c r="Q3536" t="s">
        <v>430</v>
      </c>
      <c r="R3536" t="s">
        <v>414</v>
      </c>
      <c r="S3536" t="s">
        <v>409</v>
      </c>
      <c r="T3536" s="75" t="s">
        <v>164</v>
      </c>
      <c r="U3536" s="75" t="s">
        <v>160</v>
      </c>
      <c r="V3536" s="119" t="s">
        <v>654</v>
      </c>
      <c r="W3536" s="138" t="s">
        <v>155</v>
      </c>
      <c r="X3536">
        <v>3</v>
      </c>
      <c r="Y3536" s="23" t="str">
        <f t="shared" si="775"/>
        <v>Y</v>
      </c>
      <c r="Z3536" s="23">
        <v>100</v>
      </c>
      <c r="AA3536" s="23">
        <f t="shared" si="779"/>
        <v>0</v>
      </c>
      <c r="AB3536" s="23">
        <f t="shared" si="780"/>
        <v>-100</v>
      </c>
      <c r="AC3536" s="23">
        <f t="shared" si="781"/>
        <v>136</v>
      </c>
      <c r="AD3536" s="23">
        <f t="shared" si="782"/>
        <v>36</v>
      </c>
      <c r="AE3536" s="23">
        <f t="shared" si="783"/>
        <v>0</v>
      </c>
      <c r="AF3536" s="23">
        <f t="shared" si="784"/>
        <v>-100</v>
      </c>
    </row>
    <row r="3537" spans="1:32" x14ac:dyDescent="0.25">
      <c r="A3537" s="6">
        <v>0.37554043254410269</v>
      </c>
      <c r="B3537" s="6">
        <v>0.62408815482523428</v>
      </c>
      <c r="C3537" s="21">
        <f t="shared" si="776"/>
        <v>2.6628291212892559</v>
      </c>
      <c r="D3537" s="22">
        <f t="shared" si="776"/>
        <v>1.6023377342901721</v>
      </c>
      <c r="E3537" s="132">
        <v>3.5349049661227649E-2</v>
      </c>
      <c r="F3537" s="7">
        <f t="shared" si="770"/>
        <v>1.0353490496612276</v>
      </c>
      <c r="G3537" s="7">
        <f t="shared" si="771"/>
        <v>2.5719143917315126</v>
      </c>
      <c r="H3537" s="7">
        <f t="shared" si="772"/>
        <v>1.5476304680189417</v>
      </c>
      <c r="I3537">
        <v>1.57</v>
      </c>
      <c r="J3537">
        <v>2.5099999999999998</v>
      </c>
      <c r="K3537" s="7">
        <f t="shared" si="773"/>
        <v>1.6254980079681274</v>
      </c>
      <c r="L3537" s="7">
        <f t="shared" si="774"/>
        <v>2.5987261146496814</v>
      </c>
      <c r="M3537" s="24">
        <f t="shared" si="777"/>
        <v>0.61519607843137258</v>
      </c>
      <c r="N3537" s="24">
        <f t="shared" si="777"/>
        <v>0.38480392156862747</v>
      </c>
      <c r="O3537" s="23">
        <f t="shared" si="778"/>
        <v>0.61044022501192785</v>
      </c>
      <c r="P3537" s="23">
        <f t="shared" si="778"/>
        <v>1.6218341857878695</v>
      </c>
      <c r="Q3537" t="s">
        <v>540</v>
      </c>
      <c r="R3537" t="s">
        <v>431</v>
      </c>
      <c r="S3537" t="s">
        <v>409</v>
      </c>
      <c r="T3537" s="75" t="s">
        <v>151</v>
      </c>
      <c r="U3537" s="75" t="s">
        <v>166</v>
      </c>
      <c r="V3537" s="119" t="s">
        <v>654</v>
      </c>
      <c r="W3537" s="138" t="s">
        <v>155</v>
      </c>
      <c r="X3537">
        <v>3</v>
      </c>
      <c r="Y3537" s="23" t="str">
        <f t="shared" si="775"/>
        <v>Y</v>
      </c>
      <c r="Z3537" s="23">
        <v>100</v>
      </c>
      <c r="AA3537" s="23">
        <f t="shared" si="779"/>
        <v>0</v>
      </c>
      <c r="AB3537" s="23">
        <f t="shared" si="780"/>
        <v>-100</v>
      </c>
      <c r="AC3537" s="23">
        <f t="shared" si="781"/>
        <v>0</v>
      </c>
      <c r="AD3537" s="23">
        <f t="shared" si="782"/>
        <v>-100</v>
      </c>
      <c r="AE3537" s="23">
        <f t="shared" si="783"/>
        <v>0</v>
      </c>
      <c r="AF3537" s="23">
        <f t="shared" si="784"/>
        <v>-100</v>
      </c>
    </row>
    <row r="3538" spans="1:32" x14ac:dyDescent="0.25">
      <c r="A3538" s="6">
        <v>0.57931001784944602</v>
      </c>
      <c r="B3538" s="6">
        <v>0.40398476406388945</v>
      </c>
      <c r="C3538" s="21">
        <f t="shared" si="776"/>
        <v>1.7261914504987639</v>
      </c>
      <c r="D3538" s="22">
        <f t="shared" si="776"/>
        <v>2.4753408765728895</v>
      </c>
      <c r="E3538" s="132">
        <v>5.6067588325652729E-2</v>
      </c>
      <c r="F3538" s="7">
        <f t="shared" si="770"/>
        <v>1.0560675883256527</v>
      </c>
      <c r="G3538" s="7">
        <f t="shared" si="771"/>
        <v>1.6345463771268296</v>
      </c>
      <c r="H3538" s="7">
        <f t="shared" si="772"/>
        <v>2.3439227791257471</v>
      </c>
      <c r="I3538">
        <v>2.17</v>
      </c>
      <c r="J3538">
        <v>1.68</v>
      </c>
      <c r="K3538" s="7">
        <f t="shared" si="773"/>
        <v>2.2916666666666665</v>
      </c>
      <c r="L3538" s="7">
        <f t="shared" si="774"/>
        <v>1.7741935483870965</v>
      </c>
      <c r="M3538" s="24">
        <f t="shared" si="777"/>
        <v>0.4363636363636364</v>
      </c>
      <c r="N3538" s="24">
        <f t="shared" si="777"/>
        <v>0.56363636363636371</v>
      </c>
      <c r="O3538" s="23">
        <f t="shared" si="778"/>
        <v>1.327585457571647</v>
      </c>
      <c r="P3538" s="23">
        <f t="shared" si="778"/>
        <v>0.71674716204883604</v>
      </c>
      <c r="Q3538" t="s">
        <v>294</v>
      </c>
      <c r="R3538" t="s">
        <v>531</v>
      </c>
      <c r="S3538" t="s">
        <v>142</v>
      </c>
      <c r="T3538" s="75" t="s">
        <v>178</v>
      </c>
      <c r="U3538" s="75" t="s">
        <v>161</v>
      </c>
      <c r="V3538" s="119" t="s">
        <v>654</v>
      </c>
      <c r="W3538" s="138" t="s">
        <v>152</v>
      </c>
      <c r="X3538">
        <v>1</v>
      </c>
      <c r="Y3538" s="23" t="str">
        <f t="shared" si="775"/>
        <v>N</v>
      </c>
      <c r="Z3538" s="23">
        <v>100</v>
      </c>
      <c r="AA3538" s="23">
        <f t="shared" si="779"/>
        <v>0</v>
      </c>
      <c r="AB3538" s="23">
        <f t="shared" si="780"/>
        <v>-100</v>
      </c>
      <c r="AC3538" s="23">
        <f t="shared" si="781"/>
        <v>0</v>
      </c>
      <c r="AD3538" s="23">
        <f t="shared" si="782"/>
        <v>-100</v>
      </c>
      <c r="AE3538" s="23">
        <f t="shared" si="783"/>
        <v>0</v>
      </c>
      <c r="AF3538" s="23">
        <f t="shared" si="784"/>
        <v>-100</v>
      </c>
    </row>
    <row r="3539" spans="1:32" x14ac:dyDescent="0.25">
      <c r="A3539" s="6">
        <v>0.50837389132119648</v>
      </c>
      <c r="B3539" s="6">
        <v>0.4877760362237053</v>
      </c>
      <c r="C3539" s="21">
        <f t="shared" si="776"/>
        <v>1.967056170805964</v>
      </c>
      <c r="D3539" s="22">
        <f t="shared" si="776"/>
        <v>2.0501212149368016</v>
      </c>
      <c r="E3539" s="132">
        <v>3.4341152918228035E-2</v>
      </c>
      <c r="F3539" s="7">
        <f t="shared" si="770"/>
        <v>1.034341152918228</v>
      </c>
      <c r="G3539" s="7">
        <f t="shared" si="771"/>
        <v>1.9017479535221331</v>
      </c>
      <c r="H3539" s="7">
        <f t="shared" si="772"/>
        <v>1.982055155741133</v>
      </c>
      <c r="I3539">
        <v>2.42</v>
      </c>
      <c r="J3539">
        <v>1.61</v>
      </c>
      <c r="K3539" s="7">
        <f t="shared" si="773"/>
        <v>2.5031055900621118</v>
      </c>
      <c r="L3539" s="7">
        <f t="shared" si="774"/>
        <v>1.6652892561983472</v>
      </c>
      <c r="M3539" s="24">
        <f t="shared" si="777"/>
        <v>0.39950372208436724</v>
      </c>
      <c r="N3539" s="24">
        <f t="shared" si="777"/>
        <v>0.60049627791563276</v>
      </c>
      <c r="O3539" s="23">
        <f t="shared" si="778"/>
        <v>1.2725135292077154</v>
      </c>
      <c r="P3539" s="23">
        <f t="shared" si="778"/>
        <v>0.81228819255435225</v>
      </c>
      <c r="Q3539" t="s">
        <v>300</v>
      </c>
      <c r="R3539" t="s">
        <v>299</v>
      </c>
      <c r="S3539" t="s">
        <v>142</v>
      </c>
      <c r="T3539" s="75" t="s">
        <v>155</v>
      </c>
      <c r="U3539" s="75" t="s">
        <v>161</v>
      </c>
      <c r="V3539" s="119" t="s">
        <v>654</v>
      </c>
      <c r="W3539" s="138" t="s">
        <v>152</v>
      </c>
      <c r="X3539">
        <v>1</v>
      </c>
      <c r="Y3539" s="23" t="str">
        <f t="shared" si="775"/>
        <v>N</v>
      </c>
      <c r="Z3539" s="23">
        <v>100</v>
      </c>
      <c r="AA3539" s="23">
        <f t="shared" si="779"/>
        <v>0</v>
      </c>
      <c r="AB3539" s="23">
        <f t="shared" si="780"/>
        <v>-100</v>
      </c>
      <c r="AC3539" s="23">
        <f t="shared" si="781"/>
        <v>0</v>
      </c>
      <c r="AD3539" s="23">
        <f t="shared" si="782"/>
        <v>-100</v>
      </c>
      <c r="AE3539" s="23">
        <f t="shared" si="783"/>
        <v>0</v>
      </c>
      <c r="AF3539" s="23">
        <f t="shared" si="784"/>
        <v>-100</v>
      </c>
    </row>
    <row r="3540" spans="1:32" x14ac:dyDescent="0.25">
      <c r="A3540" s="6">
        <v>0.61368689320219916</v>
      </c>
      <c r="B3540" s="6">
        <v>0.3425680316596571</v>
      </c>
      <c r="C3540" s="21">
        <f t="shared" si="776"/>
        <v>1.6294954496779801</v>
      </c>
      <c r="D3540" s="22">
        <f t="shared" si="776"/>
        <v>2.9191281952237289</v>
      </c>
      <c r="E3540" s="132">
        <v>3.3428240008436028E-2</v>
      </c>
      <c r="F3540" s="7">
        <f t="shared" ref="F3540:F3562" si="785">(E3540/100%) + 1</f>
        <v>1.033428240008436</v>
      </c>
      <c r="G3540" s="7">
        <f t="shared" ref="G3540:G3562" si="786">C3540/F3540</f>
        <v>1.5767862601322742</v>
      </c>
      <c r="H3540" s="7">
        <f t="shared" ref="H3540:H3562" si="787">D3540/F3540</f>
        <v>2.8247033342149619</v>
      </c>
      <c r="I3540">
        <v>1.74</v>
      </c>
      <c r="J3540">
        <v>2.1800000000000002</v>
      </c>
      <c r="K3540" s="7">
        <f t="shared" ref="K3540:K3562" si="788">(I3540*F3540)</f>
        <v>1.7981651376146788</v>
      </c>
      <c r="L3540" s="7">
        <f t="shared" ref="L3540:L3562" si="789">(J3540*F3540)</f>
        <v>2.2528735632183907</v>
      </c>
      <c r="M3540" s="24">
        <f t="shared" si="777"/>
        <v>0.55612244897959184</v>
      </c>
      <c r="N3540" s="24">
        <f t="shared" si="777"/>
        <v>0.44387755102040816</v>
      </c>
      <c r="O3540" s="23">
        <f t="shared" si="778"/>
        <v>1.1035103767672569</v>
      </c>
      <c r="P3540" s="23">
        <f t="shared" si="778"/>
        <v>0.77176246212980204</v>
      </c>
      <c r="Q3540" t="s">
        <v>290</v>
      </c>
      <c r="R3540" t="s">
        <v>298</v>
      </c>
      <c r="S3540" t="s">
        <v>142</v>
      </c>
      <c r="T3540" s="75" t="s">
        <v>163</v>
      </c>
      <c r="U3540" s="75" t="s">
        <v>161</v>
      </c>
      <c r="V3540" s="119" t="s">
        <v>654</v>
      </c>
      <c r="W3540" s="138" t="s">
        <v>167</v>
      </c>
      <c r="X3540">
        <v>5</v>
      </c>
      <c r="Y3540" s="23" t="str">
        <f t="shared" ref="Y3540:Y3562" si="790">IF(X3540 &gt;= 3,"Y","N")</f>
        <v>Y</v>
      </c>
      <c r="Z3540" s="23">
        <v>100</v>
      </c>
      <c r="AA3540" s="23">
        <f t="shared" si="779"/>
        <v>174</v>
      </c>
      <c r="AB3540" s="23">
        <f t="shared" si="780"/>
        <v>74</v>
      </c>
      <c r="AC3540" s="23">
        <f t="shared" si="781"/>
        <v>174</v>
      </c>
      <c r="AD3540" s="23">
        <f t="shared" si="782"/>
        <v>74</v>
      </c>
      <c r="AE3540" s="23">
        <f t="shared" si="783"/>
        <v>0</v>
      </c>
      <c r="AF3540" s="23">
        <f t="shared" si="784"/>
        <v>-100</v>
      </c>
    </row>
    <row r="3541" spans="1:32" x14ac:dyDescent="0.25">
      <c r="A3541" s="6">
        <v>0.66331804038407083</v>
      </c>
      <c r="B3541" s="6">
        <v>0.29295836684283333</v>
      </c>
      <c r="C3541" s="21">
        <f t="shared" si="776"/>
        <v>1.5075724450687116</v>
      </c>
      <c r="D3541" s="22">
        <f t="shared" si="776"/>
        <v>3.413454310169886</v>
      </c>
      <c r="E3541" s="132">
        <v>3.3884036620014824E-2</v>
      </c>
      <c r="F3541" s="7">
        <f t="shared" si="785"/>
        <v>1.0338840366200148</v>
      </c>
      <c r="G3541" s="7">
        <f t="shared" si="786"/>
        <v>1.45816396391735</v>
      </c>
      <c r="H3541" s="7">
        <f t="shared" si="787"/>
        <v>3.3015833393938343</v>
      </c>
      <c r="I3541">
        <v>1.72</v>
      </c>
      <c r="J3541">
        <v>2.21</v>
      </c>
      <c r="K3541" s="7">
        <f t="shared" si="788"/>
        <v>1.7782805429864255</v>
      </c>
      <c r="L3541" s="7">
        <f t="shared" si="789"/>
        <v>2.2848837209302326</v>
      </c>
      <c r="M3541" s="24">
        <f t="shared" si="777"/>
        <v>0.56234096692111957</v>
      </c>
      <c r="N3541" s="24">
        <f t="shared" si="777"/>
        <v>0.43765903307888038</v>
      </c>
      <c r="O3541" s="23">
        <f t="shared" si="778"/>
        <v>1.1795655650268773</v>
      </c>
      <c r="P3541" s="23">
        <f t="shared" si="778"/>
        <v>0.66937580330949709</v>
      </c>
      <c r="Q3541" t="s">
        <v>303</v>
      </c>
      <c r="R3541" t="s">
        <v>126</v>
      </c>
      <c r="S3541" t="s">
        <v>142</v>
      </c>
      <c r="T3541" s="75" t="s">
        <v>176</v>
      </c>
      <c r="U3541" s="75" t="s">
        <v>160</v>
      </c>
      <c r="V3541" s="119" t="s">
        <v>654</v>
      </c>
      <c r="W3541" s="138" t="s">
        <v>154</v>
      </c>
      <c r="X3541">
        <v>1</v>
      </c>
      <c r="Y3541" s="23" t="str">
        <f t="shared" si="790"/>
        <v>N</v>
      </c>
      <c r="Z3541" s="23">
        <v>100</v>
      </c>
      <c r="AA3541" s="23">
        <f t="shared" si="779"/>
        <v>0</v>
      </c>
      <c r="AB3541" s="23">
        <f t="shared" si="780"/>
        <v>-100</v>
      </c>
      <c r="AC3541" s="23">
        <f t="shared" si="781"/>
        <v>0</v>
      </c>
      <c r="AD3541" s="23">
        <f t="shared" si="782"/>
        <v>-100</v>
      </c>
      <c r="AE3541" s="23">
        <f t="shared" si="783"/>
        <v>0</v>
      </c>
      <c r="AF3541" s="23">
        <f t="shared" si="784"/>
        <v>-100</v>
      </c>
    </row>
    <row r="3542" spans="1:32" x14ac:dyDescent="0.25">
      <c r="A3542" s="6">
        <v>0.41091107721233827</v>
      </c>
      <c r="B3542" s="6">
        <v>0.58862944905893977</v>
      </c>
      <c r="C3542" s="21">
        <f t="shared" si="776"/>
        <v>2.433616554667009</v>
      </c>
      <c r="D3542" s="22">
        <f t="shared" si="776"/>
        <v>1.6988616549829967</v>
      </c>
      <c r="E3542" s="132">
        <v>3.6160420775805502E-2</v>
      </c>
      <c r="F3542" s="7">
        <f t="shared" si="785"/>
        <v>1.0361604207758055</v>
      </c>
      <c r="G3542" s="7">
        <f t="shared" si="786"/>
        <v>2.3486870429241882</v>
      </c>
      <c r="H3542" s="7">
        <f t="shared" si="787"/>
        <v>1.639573970323057</v>
      </c>
      <c r="I3542">
        <v>1.69</v>
      </c>
      <c r="J3542">
        <v>2.25</v>
      </c>
      <c r="K3542" s="7">
        <f t="shared" si="788"/>
        <v>1.7511111111111113</v>
      </c>
      <c r="L3542" s="7">
        <f t="shared" si="789"/>
        <v>2.3313609467455625</v>
      </c>
      <c r="M3542" s="24">
        <f t="shared" si="777"/>
        <v>0.57106598984771573</v>
      </c>
      <c r="N3542" s="24">
        <f t="shared" si="777"/>
        <v>0.42893401015228422</v>
      </c>
      <c r="O3542" s="23">
        <f t="shared" si="778"/>
        <v>0.71955095298516125</v>
      </c>
      <c r="P3542" s="23">
        <f t="shared" si="778"/>
        <v>1.3723077096403686</v>
      </c>
      <c r="Q3542" t="s">
        <v>266</v>
      </c>
      <c r="R3542" t="s">
        <v>53</v>
      </c>
      <c r="S3542" t="s">
        <v>143</v>
      </c>
      <c r="T3542" s="75" t="s">
        <v>151</v>
      </c>
      <c r="U3542" s="75" t="s">
        <v>166</v>
      </c>
      <c r="V3542" s="119" t="s">
        <v>654</v>
      </c>
      <c r="W3542" s="138" t="s">
        <v>153</v>
      </c>
      <c r="X3542">
        <v>2</v>
      </c>
      <c r="Y3542" s="23" t="str">
        <f t="shared" si="790"/>
        <v>N</v>
      </c>
      <c r="Z3542" s="23">
        <v>100</v>
      </c>
      <c r="AA3542" s="23">
        <f t="shared" si="779"/>
        <v>225</v>
      </c>
      <c r="AB3542" s="23">
        <f t="shared" si="780"/>
        <v>125</v>
      </c>
      <c r="AC3542" s="23">
        <f t="shared" si="781"/>
        <v>0</v>
      </c>
      <c r="AD3542" s="23">
        <f t="shared" si="782"/>
        <v>-100</v>
      </c>
      <c r="AE3542" s="23">
        <f t="shared" si="783"/>
        <v>225</v>
      </c>
      <c r="AF3542" s="23">
        <f t="shared" si="784"/>
        <v>125</v>
      </c>
    </row>
    <row r="3543" spans="1:32" x14ac:dyDescent="0.25">
      <c r="A3543" s="6">
        <v>0.50295891834288387</v>
      </c>
      <c r="B3543" s="6">
        <v>0.480636199224172</v>
      </c>
      <c r="C3543" s="21">
        <f t="shared" si="776"/>
        <v>1.9882339561543805</v>
      </c>
      <c r="D3543" s="22">
        <f t="shared" si="776"/>
        <v>2.080575706977895</v>
      </c>
      <c r="E3543" s="132">
        <v>4.1036499294212714E-2</v>
      </c>
      <c r="F3543" s="7">
        <f t="shared" si="785"/>
        <v>1.0410364992942127</v>
      </c>
      <c r="G3543" s="7">
        <f t="shared" si="786"/>
        <v>1.9098599881006433</v>
      </c>
      <c r="H3543" s="7">
        <f t="shared" si="787"/>
        <v>1.998561729957071</v>
      </c>
      <c r="I3543">
        <v>1.52</v>
      </c>
      <c r="J3543">
        <v>2.61</v>
      </c>
      <c r="K3543" s="7">
        <f t="shared" si="788"/>
        <v>1.5823754789272033</v>
      </c>
      <c r="L3543" s="7">
        <f t="shared" si="789"/>
        <v>2.7171052631578951</v>
      </c>
      <c r="M3543" s="24">
        <f t="shared" si="777"/>
        <v>0.63196125907990308</v>
      </c>
      <c r="N3543" s="24">
        <f t="shared" si="777"/>
        <v>0.36803874092009681</v>
      </c>
      <c r="O3543" s="23">
        <f t="shared" si="778"/>
        <v>0.79586985929352905</v>
      </c>
      <c r="P3543" s="23">
        <f t="shared" si="778"/>
        <v>1.3059391465762042</v>
      </c>
      <c r="Q3543" t="s">
        <v>131</v>
      </c>
      <c r="R3543" t="s">
        <v>54</v>
      </c>
      <c r="S3543" t="s">
        <v>143</v>
      </c>
      <c r="T3543" s="75" t="s">
        <v>176</v>
      </c>
      <c r="U3543" s="75" t="s">
        <v>160</v>
      </c>
      <c r="V3543" s="119" t="s">
        <v>654</v>
      </c>
      <c r="W3543" s="138" t="s">
        <v>154</v>
      </c>
      <c r="X3543">
        <v>1</v>
      </c>
      <c r="Y3543" s="23" t="str">
        <f t="shared" si="790"/>
        <v>N</v>
      </c>
      <c r="Z3543" s="23">
        <v>100</v>
      </c>
      <c r="AA3543" s="23">
        <f t="shared" si="779"/>
        <v>261</v>
      </c>
      <c r="AB3543" s="23">
        <f t="shared" si="780"/>
        <v>161</v>
      </c>
      <c r="AC3543" s="23">
        <f t="shared" si="781"/>
        <v>0</v>
      </c>
      <c r="AD3543" s="23">
        <f t="shared" si="782"/>
        <v>-100</v>
      </c>
      <c r="AE3543" s="23">
        <f t="shared" si="783"/>
        <v>0</v>
      </c>
      <c r="AF3543" s="23">
        <f t="shared" si="784"/>
        <v>-100</v>
      </c>
    </row>
    <row r="3544" spans="1:32" x14ac:dyDescent="0.25">
      <c r="A3544" s="6">
        <v>0.55903569438739864</v>
      </c>
      <c r="B3544" s="6">
        <v>0.43504194077955083</v>
      </c>
      <c r="C3544" s="21">
        <f t="shared" si="776"/>
        <v>1.7887945439616659</v>
      </c>
      <c r="D3544" s="22">
        <f t="shared" si="776"/>
        <v>2.2986289510572289</v>
      </c>
      <c r="E3544" s="132">
        <v>2.5667999158426325E-2</v>
      </c>
      <c r="F3544" s="7">
        <f t="shared" si="785"/>
        <v>1.0256679991584263</v>
      </c>
      <c r="G3544" s="7">
        <f t="shared" si="786"/>
        <v>1.744028813835856</v>
      </c>
      <c r="H3544" s="7">
        <f t="shared" si="787"/>
        <v>2.2411042880769245</v>
      </c>
      <c r="I3544">
        <v>1.96</v>
      </c>
      <c r="J3544">
        <v>1.94</v>
      </c>
      <c r="K3544" s="7">
        <f t="shared" si="788"/>
        <v>2.0103092783505154</v>
      </c>
      <c r="L3544" s="7">
        <f t="shared" si="789"/>
        <v>1.989795918367347</v>
      </c>
      <c r="M3544" s="24">
        <f t="shared" si="777"/>
        <v>0.49743589743589745</v>
      </c>
      <c r="N3544" s="24">
        <f t="shared" si="777"/>
        <v>0.50256410256410255</v>
      </c>
      <c r="O3544" s="23">
        <f t="shared" si="778"/>
        <v>1.1238346433561106</v>
      </c>
      <c r="P3544" s="23">
        <f t="shared" si="778"/>
        <v>0.86564467808175938</v>
      </c>
      <c r="Q3544" t="s">
        <v>71</v>
      </c>
      <c r="R3544" t="s">
        <v>350</v>
      </c>
      <c r="S3544" t="s">
        <v>146</v>
      </c>
      <c r="T3544" s="75" t="s">
        <v>162</v>
      </c>
      <c r="U3544" s="75" t="s">
        <v>160</v>
      </c>
      <c r="V3544" s="119" t="s">
        <v>654</v>
      </c>
      <c r="W3544" s="138" t="s">
        <v>170</v>
      </c>
      <c r="X3544">
        <v>2</v>
      </c>
      <c r="Y3544" s="23" t="str">
        <f t="shared" si="790"/>
        <v>N</v>
      </c>
      <c r="Z3544" s="23">
        <v>100</v>
      </c>
      <c r="AA3544" s="23">
        <f t="shared" si="779"/>
        <v>0</v>
      </c>
      <c r="AB3544" s="23">
        <f t="shared" si="780"/>
        <v>-100</v>
      </c>
      <c r="AC3544" s="23">
        <f t="shared" si="781"/>
        <v>0</v>
      </c>
      <c r="AD3544" s="23">
        <f t="shared" si="782"/>
        <v>-100</v>
      </c>
      <c r="AE3544" s="23">
        <f t="shared" si="783"/>
        <v>0</v>
      </c>
      <c r="AF3544" s="23">
        <f t="shared" si="784"/>
        <v>-100</v>
      </c>
    </row>
    <row r="3545" spans="1:32" x14ac:dyDescent="0.25">
      <c r="A3545" s="6">
        <v>0.28021617381539599</v>
      </c>
      <c r="B3545" s="6">
        <v>0.71951224918608225</v>
      </c>
      <c r="C3545" s="21">
        <f t="shared" si="776"/>
        <v>3.568673379498756</v>
      </c>
      <c r="D3545" s="22">
        <f t="shared" si="776"/>
        <v>1.3898304040427494</v>
      </c>
      <c r="E3545" s="132">
        <v>2.9489204844655115E-2</v>
      </c>
      <c r="F3545" s="7">
        <f t="shared" si="785"/>
        <v>1.0294892048446551</v>
      </c>
      <c r="G3545" s="7">
        <f t="shared" si="786"/>
        <v>3.4664505103161827</v>
      </c>
      <c r="H3545" s="7">
        <f t="shared" si="787"/>
        <v>1.3500194052568701</v>
      </c>
      <c r="I3545">
        <v>2.11</v>
      </c>
      <c r="J3545">
        <v>1.8</v>
      </c>
      <c r="K3545" s="7">
        <f t="shared" si="788"/>
        <v>2.1722222222222221</v>
      </c>
      <c r="L3545" s="7">
        <f t="shared" si="789"/>
        <v>1.8530805687203793</v>
      </c>
      <c r="M3545" s="24">
        <f t="shared" si="777"/>
        <v>0.46035805626598469</v>
      </c>
      <c r="N3545" s="24">
        <f t="shared" si="777"/>
        <v>0.53964194373401531</v>
      </c>
      <c r="O3545" s="23">
        <f t="shared" si="778"/>
        <v>0.6086917997878879</v>
      </c>
      <c r="P3545" s="23">
        <f t="shared" si="778"/>
        <v>1.3333141679230243</v>
      </c>
      <c r="Q3545" t="s">
        <v>70</v>
      </c>
      <c r="R3545" t="s">
        <v>66</v>
      </c>
      <c r="S3545" t="s">
        <v>146</v>
      </c>
      <c r="T3545" s="75" t="s">
        <v>151</v>
      </c>
      <c r="U3545" s="75" t="s">
        <v>166</v>
      </c>
      <c r="V3545" s="119" t="s">
        <v>654</v>
      </c>
      <c r="W3545" s="138" t="s">
        <v>150</v>
      </c>
      <c r="X3545">
        <v>4</v>
      </c>
      <c r="Y3545" s="23" t="str">
        <f t="shared" si="790"/>
        <v>Y</v>
      </c>
      <c r="Z3545" s="23">
        <v>100</v>
      </c>
      <c r="AA3545" s="23">
        <f t="shared" si="779"/>
        <v>0</v>
      </c>
      <c r="AB3545" s="23">
        <f t="shared" si="780"/>
        <v>-100</v>
      </c>
      <c r="AC3545" s="23">
        <f t="shared" si="781"/>
        <v>0</v>
      </c>
      <c r="AD3545" s="23">
        <f t="shared" si="782"/>
        <v>-100</v>
      </c>
      <c r="AE3545" s="23">
        <f t="shared" si="783"/>
        <v>0</v>
      </c>
      <c r="AF3545" s="23">
        <f t="shared" si="784"/>
        <v>-100</v>
      </c>
    </row>
    <row r="3546" spans="1:32" x14ac:dyDescent="0.25">
      <c r="A3546" s="6">
        <v>0.65955122243478459</v>
      </c>
      <c r="B3546" s="6">
        <v>0.33654263249244282</v>
      </c>
      <c r="C3546" s="21">
        <f t="shared" si="776"/>
        <v>1.5161824676913225</v>
      </c>
      <c r="D3546" s="22">
        <f t="shared" si="776"/>
        <v>2.9713917449149787</v>
      </c>
      <c r="E3546" s="132">
        <v>2.4916986953225084E-2</v>
      </c>
      <c r="F3546" s="7">
        <f t="shared" si="785"/>
        <v>1.0249169869532251</v>
      </c>
      <c r="G3546" s="7">
        <f t="shared" si="786"/>
        <v>1.479322215351786</v>
      </c>
      <c r="H3546" s="7">
        <f t="shared" si="787"/>
        <v>2.8991535731572244</v>
      </c>
      <c r="I3546">
        <v>2.09</v>
      </c>
      <c r="J3546">
        <v>1.83</v>
      </c>
      <c r="K3546" s="7">
        <f t="shared" si="788"/>
        <v>2.1420765027322402</v>
      </c>
      <c r="L3546" s="7">
        <f t="shared" si="789"/>
        <v>1.8755980861244019</v>
      </c>
      <c r="M3546" s="24">
        <f t="shared" si="777"/>
        <v>0.4668367346938776</v>
      </c>
      <c r="N3546" s="24">
        <f t="shared" si="777"/>
        <v>0.53316326530612246</v>
      </c>
      <c r="O3546" s="23">
        <f t="shared" si="778"/>
        <v>1.4128091759258772</v>
      </c>
      <c r="P3546" s="23">
        <f t="shared" si="778"/>
        <v>0.63121871740209368</v>
      </c>
      <c r="Q3546" t="s">
        <v>115</v>
      </c>
      <c r="R3546" t="s">
        <v>69</v>
      </c>
      <c r="S3546" t="s">
        <v>146</v>
      </c>
      <c r="T3546" s="75" t="s">
        <v>150</v>
      </c>
      <c r="U3546" s="75" t="s">
        <v>166</v>
      </c>
      <c r="V3546" s="119" t="s">
        <v>654</v>
      </c>
      <c r="W3546" s="138" t="s">
        <v>164</v>
      </c>
      <c r="X3546">
        <v>4</v>
      </c>
      <c r="Y3546" s="23" t="str">
        <f t="shared" si="790"/>
        <v>Y</v>
      </c>
      <c r="Z3546" s="23">
        <v>100</v>
      </c>
      <c r="AA3546" s="23">
        <f t="shared" si="779"/>
        <v>209</v>
      </c>
      <c r="AB3546" s="23">
        <f t="shared" si="780"/>
        <v>109</v>
      </c>
      <c r="AC3546" s="23">
        <f t="shared" si="781"/>
        <v>209</v>
      </c>
      <c r="AD3546" s="23">
        <f t="shared" si="782"/>
        <v>109</v>
      </c>
      <c r="AE3546" s="23">
        <f t="shared" si="783"/>
        <v>0</v>
      </c>
      <c r="AF3546" s="23">
        <f t="shared" si="784"/>
        <v>-100</v>
      </c>
    </row>
    <row r="3547" spans="1:32" x14ac:dyDescent="0.25">
      <c r="A3547" s="6">
        <v>0.6881692604680637</v>
      </c>
      <c r="B3547" s="6">
        <v>0.2981253317577211</v>
      </c>
      <c r="C3547" s="21">
        <f t="shared" si="776"/>
        <v>1.4531308755637271</v>
      </c>
      <c r="D3547" s="22">
        <f t="shared" si="776"/>
        <v>3.3542939612145224</v>
      </c>
      <c r="E3547" s="132">
        <v>2.3345896147403788E-2</v>
      </c>
      <c r="F3547" s="7">
        <f t="shared" si="785"/>
        <v>1.0233458961474038</v>
      </c>
      <c r="G3547" s="7">
        <f t="shared" si="786"/>
        <v>1.4199801660751632</v>
      </c>
      <c r="H3547" s="7">
        <f t="shared" si="787"/>
        <v>3.2777714493627741</v>
      </c>
      <c r="I3547">
        <v>1.99</v>
      </c>
      <c r="J3547">
        <v>1.92</v>
      </c>
      <c r="K3547" s="7">
        <f t="shared" si="788"/>
        <v>2.0364583333333335</v>
      </c>
      <c r="L3547" s="7">
        <f t="shared" si="789"/>
        <v>1.9648241206030153</v>
      </c>
      <c r="M3547" s="24">
        <f t="shared" si="777"/>
        <v>0.49104859335038359</v>
      </c>
      <c r="N3547" s="24">
        <f t="shared" si="777"/>
        <v>0.50895140664961636</v>
      </c>
      <c r="O3547" s="23">
        <f t="shared" si="778"/>
        <v>1.4014280252240257</v>
      </c>
      <c r="P3547" s="23">
        <f t="shared" si="778"/>
        <v>0.58576384280034655</v>
      </c>
      <c r="Q3547" t="s">
        <v>119</v>
      </c>
      <c r="R3547" t="s">
        <v>64</v>
      </c>
      <c r="S3547" t="s">
        <v>146</v>
      </c>
      <c r="T3547" s="75" t="s">
        <v>162</v>
      </c>
      <c r="U3547" s="75" t="s">
        <v>160</v>
      </c>
      <c r="V3547" s="119" t="s">
        <v>654</v>
      </c>
      <c r="W3547" s="138" t="s">
        <v>170</v>
      </c>
      <c r="X3547">
        <v>2</v>
      </c>
      <c r="Y3547" s="23" t="str">
        <f t="shared" si="790"/>
        <v>N</v>
      </c>
      <c r="Z3547" s="23">
        <v>100</v>
      </c>
      <c r="AA3547" s="23">
        <f t="shared" si="779"/>
        <v>0</v>
      </c>
      <c r="AB3547" s="23">
        <f t="shared" si="780"/>
        <v>-100</v>
      </c>
      <c r="AC3547" s="23">
        <f t="shared" si="781"/>
        <v>0</v>
      </c>
      <c r="AD3547" s="23">
        <f t="shared" si="782"/>
        <v>-100</v>
      </c>
      <c r="AE3547" s="23">
        <f t="shared" si="783"/>
        <v>0</v>
      </c>
      <c r="AF3547" s="23">
        <f t="shared" si="784"/>
        <v>-100</v>
      </c>
    </row>
    <row r="3548" spans="1:32" x14ac:dyDescent="0.25">
      <c r="A3548" s="6">
        <v>0.14734402537863028</v>
      </c>
      <c r="B3548" s="6">
        <v>0.85264383159574753</v>
      </c>
      <c r="C3548" s="21">
        <f t="shared" si="776"/>
        <v>6.7868377929155779</v>
      </c>
      <c r="D3548" s="22">
        <f t="shared" si="776"/>
        <v>1.1728226522538387</v>
      </c>
      <c r="E3548" s="132">
        <v>4.3995122942491527E-2</v>
      </c>
      <c r="F3548" s="7">
        <f t="shared" si="785"/>
        <v>1.0439951229424915</v>
      </c>
      <c r="G3548" s="7">
        <f t="shared" si="786"/>
        <v>6.5008328523479424</v>
      </c>
      <c r="H3548" s="7">
        <f t="shared" si="787"/>
        <v>1.123398593039638</v>
      </c>
      <c r="I3548">
        <v>2.59</v>
      </c>
      <c r="J3548">
        <v>1.52</v>
      </c>
      <c r="K3548" s="7">
        <f t="shared" si="788"/>
        <v>2.7039473684210531</v>
      </c>
      <c r="L3548" s="7">
        <f t="shared" si="789"/>
        <v>1.586872586872587</v>
      </c>
      <c r="M3548" s="24">
        <f t="shared" si="777"/>
        <v>0.36982968369829677</v>
      </c>
      <c r="N3548" s="24">
        <f t="shared" si="777"/>
        <v>0.63017031630170306</v>
      </c>
      <c r="O3548" s="23">
        <f t="shared" si="778"/>
        <v>0.39841048967511217</v>
      </c>
      <c r="P3548" s="23">
        <f t="shared" si="778"/>
        <v>1.3530371227252982</v>
      </c>
      <c r="Q3548" t="s">
        <v>348</v>
      </c>
      <c r="R3548" t="s">
        <v>381</v>
      </c>
      <c r="S3548" t="s">
        <v>349</v>
      </c>
      <c r="T3548" s="75" t="s">
        <v>151</v>
      </c>
      <c r="U3548" s="75" t="s">
        <v>166</v>
      </c>
      <c r="V3548" s="119" t="s">
        <v>654</v>
      </c>
      <c r="W3548" s="138" t="s">
        <v>151</v>
      </c>
      <c r="X3548">
        <v>2</v>
      </c>
      <c r="Y3548" s="23" t="str">
        <f t="shared" si="790"/>
        <v>N</v>
      </c>
      <c r="Z3548" s="23">
        <v>100</v>
      </c>
      <c r="AA3548" s="23">
        <f t="shared" si="779"/>
        <v>152</v>
      </c>
      <c r="AB3548" s="23">
        <f t="shared" si="780"/>
        <v>52</v>
      </c>
      <c r="AC3548" s="23">
        <f t="shared" si="781"/>
        <v>0</v>
      </c>
      <c r="AD3548" s="23">
        <f t="shared" si="782"/>
        <v>-100</v>
      </c>
      <c r="AE3548" s="23">
        <f t="shared" si="783"/>
        <v>152</v>
      </c>
      <c r="AF3548" s="23">
        <f t="shared" si="784"/>
        <v>52</v>
      </c>
    </row>
    <row r="3549" spans="1:32" x14ac:dyDescent="0.25">
      <c r="A3549" s="6">
        <v>0.20218017658785931</v>
      </c>
      <c r="B3549" s="6">
        <v>0.79759772253248962</v>
      </c>
      <c r="C3549" s="21">
        <f t="shared" si="776"/>
        <v>4.9460833246697682</v>
      </c>
      <c r="D3549" s="22">
        <f t="shared" si="776"/>
        <v>1.2537648638524863</v>
      </c>
      <c r="E3549" s="132">
        <v>4.3150961150692391E-2</v>
      </c>
      <c r="F3549" s="7">
        <f t="shared" si="785"/>
        <v>1.0431509611506924</v>
      </c>
      <c r="G3549" s="7">
        <f t="shared" si="786"/>
        <v>4.7414837438425774</v>
      </c>
      <c r="H3549" s="7">
        <f t="shared" si="787"/>
        <v>1.2019016523451862</v>
      </c>
      <c r="I3549">
        <v>2.15</v>
      </c>
      <c r="J3549">
        <v>1.73</v>
      </c>
      <c r="K3549" s="7">
        <f t="shared" si="788"/>
        <v>2.2427745664739884</v>
      </c>
      <c r="L3549" s="7">
        <f t="shared" si="789"/>
        <v>1.8046511627906978</v>
      </c>
      <c r="M3549" s="24">
        <f t="shared" si="777"/>
        <v>0.44587628865979384</v>
      </c>
      <c r="N3549" s="24">
        <f t="shared" si="777"/>
        <v>0.5541237113402061</v>
      </c>
      <c r="O3549" s="23">
        <f t="shared" si="778"/>
        <v>0.45344455789647065</v>
      </c>
      <c r="P3549" s="23">
        <f t="shared" si="778"/>
        <v>1.4393856574074697</v>
      </c>
      <c r="Q3549" t="s">
        <v>73</v>
      </c>
      <c r="R3549" t="s">
        <v>382</v>
      </c>
      <c r="S3549" t="s">
        <v>349</v>
      </c>
      <c r="T3549" s="75" t="s">
        <v>154</v>
      </c>
      <c r="U3549" s="75" t="s">
        <v>160</v>
      </c>
      <c r="V3549" s="119" t="s">
        <v>654</v>
      </c>
      <c r="W3549" s="138" t="s">
        <v>162</v>
      </c>
      <c r="X3549">
        <v>3</v>
      </c>
      <c r="Y3549" s="23" t="str">
        <f t="shared" si="790"/>
        <v>Y</v>
      </c>
      <c r="Z3549" s="23">
        <v>100</v>
      </c>
      <c r="AA3549" s="23">
        <f t="shared" si="779"/>
        <v>0</v>
      </c>
      <c r="AB3549" s="23">
        <f t="shared" si="780"/>
        <v>-100</v>
      </c>
      <c r="AC3549" s="23">
        <f t="shared" si="781"/>
        <v>0</v>
      </c>
      <c r="AD3549" s="23">
        <f t="shared" si="782"/>
        <v>-100</v>
      </c>
      <c r="AE3549" s="23">
        <f t="shared" si="783"/>
        <v>0</v>
      </c>
      <c r="AF3549" s="23">
        <f t="shared" si="784"/>
        <v>-100</v>
      </c>
    </row>
    <row r="3550" spans="1:32" x14ac:dyDescent="0.25">
      <c r="A3550" s="6">
        <v>0.51055787716936218</v>
      </c>
      <c r="B3550" s="6">
        <v>0.48837042692130428</v>
      </c>
      <c r="C3550" s="21">
        <f t="shared" si="776"/>
        <v>1.9586418008947497</v>
      </c>
      <c r="D3550" s="22">
        <f t="shared" si="776"/>
        <v>2.0476260331814471</v>
      </c>
      <c r="E3550" s="132">
        <v>4.1036499294212714E-2</v>
      </c>
      <c r="F3550" s="7">
        <f t="shared" si="785"/>
        <v>1.0410364992942127</v>
      </c>
      <c r="G3550" s="7">
        <f t="shared" si="786"/>
        <v>1.8814343226415617</v>
      </c>
      <c r="H3550" s="7">
        <f t="shared" si="787"/>
        <v>1.9669108956022847</v>
      </c>
      <c r="I3550">
        <v>2.61</v>
      </c>
      <c r="J3550">
        <v>1.52</v>
      </c>
      <c r="K3550" s="7">
        <f t="shared" si="788"/>
        <v>2.7171052631578951</v>
      </c>
      <c r="L3550" s="7">
        <f t="shared" si="789"/>
        <v>1.5823754789272033</v>
      </c>
      <c r="M3550" s="24">
        <f t="shared" si="777"/>
        <v>0.36803874092009681</v>
      </c>
      <c r="N3550" s="24">
        <f t="shared" si="777"/>
        <v>0.63196125907990308</v>
      </c>
      <c r="O3550" s="23">
        <f t="shared" si="778"/>
        <v>1.387239495203596</v>
      </c>
      <c r="P3550" s="23">
        <f t="shared" si="778"/>
        <v>0.77278538819348153</v>
      </c>
      <c r="Q3550" t="s">
        <v>351</v>
      </c>
      <c r="R3550" t="s">
        <v>353</v>
      </c>
      <c r="S3550" t="s">
        <v>349</v>
      </c>
      <c r="T3550" s="75" t="s">
        <v>151</v>
      </c>
      <c r="U3550" s="75" t="s">
        <v>166</v>
      </c>
      <c r="V3550" s="119" t="s">
        <v>654</v>
      </c>
      <c r="W3550" s="138" t="s">
        <v>151</v>
      </c>
      <c r="X3550">
        <v>2</v>
      </c>
      <c r="Y3550" s="23" t="str">
        <f t="shared" si="790"/>
        <v>N</v>
      </c>
      <c r="Z3550" s="23">
        <v>100</v>
      </c>
      <c r="AA3550" s="23">
        <f t="shared" si="779"/>
        <v>0</v>
      </c>
      <c r="AB3550" s="23">
        <f t="shared" si="780"/>
        <v>-100</v>
      </c>
      <c r="AC3550" s="23">
        <f t="shared" si="781"/>
        <v>0</v>
      </c>
      <c r="AD3550" s="23">
        <f t="shared" si="782"/>
        <v>-100</v>
      </c>
      <c r="AE3550" s="23">
        <f t="shared" si="783"/>
        <v>0</v>
      </c>
      <c r="AF3550" s="23">
        <f t="shared" si="784"/>
        <v>-100</v>
      </c>
    </row>
    <row r="3551" spans="1:32" x14ac:dyDescent="0.25">
      <c r="A3551" s="6">
        <v>0.54824413655061643</v>
      </c>
      <c r="B3551" s="6">
        <v>0.44800072227953019</v>
      </c>
      <c r="C3551" s="21">
        <f t="shared" si="776"/>
        <v>1.8240049155686235</v>
      </c>
      <c r="D3551" s="22">
        <f t="shared" si="776"/>
        <v>2.2321392584185382</v>
      </c>
      <c r="E3551" s="132">
        <v>4.21539581059307E-2</v>
      </c>
      <c r="F3551" s="7">
        <f t="shared" si="785"/>
        <v>1.0421539581059307</v>
      </c>
      <c r="G3551" s="7">
        <f t="shared" si="786"/>
        <v>1.750225963622182</v>
      </c>
      <c r="H3551" s="7">
        <f t="shared" si="787"/>
        <v>2.1418517303099378</v>
      </c>
      <c r="I3551">
        <v>2.42</v>
      </c>
      <c r="J3551">
        <v>1.59</v>
      </c>
      <c r="K3551" s="7">
        <f t="shared" si="788"/>
        <v>2.5220125786163523</v>
      </c>
      <c r="L3551" s="7">
        <f t="shared" si="789"/>
        <v>1.6570247933884299</v>
      </c>
      <c r="M3551" s="24">
        <f t="shared" si="777"/>
        <v>0.39650872817955113</v>
      </c>
      <c r="N3551" s="24">
        <f t="shared" si="777"/>
        <v>0.60349127182044882</v>
      </c>
      <c r="O3551" s="23">
        <f t="shared" si="778"/>
        <v>1.3826786085333156</v>
      </c>
      <c r="P3551" s="23">
        <f t="shared" si="778"/>
        <v>0.74234830427310594</v>
      </c>
      <c r="Q3551" t="s">
        <v>543</v>
      </c>
      <c r="R3551" t="s">
        <v>377</v>
      </c>
      <c r="S3551" t="s">
        <v>349</v>
      </c>
      <c r="T3551" s="75" t="s">
        <v>162</v>
      </c>
      <c r="U3551" s="75" t="s">
        <v>160</v>
      </c>
      <c r="V3551" s="119" t="s">
        <v>654</v>
      </c>
      <c r="W3551" s="138" t="s">
        <v>151</v>
      </c>
      <c r="X3551">
        <v>2</v>
      </c>
      <c r="Y3551" s="23" t="str">
        <f t="shared" si="790"/>
        <v>N</v>
      </c>
      <c r="Z3551" s="23">
        <v>100</v>
      </c>
      <c r="AA3551" s="23">
        <f t="shared" si="779"/>
        <v>0</v>
      </c>
      <c r="AB3551" s="23">
        <f t="shared" si="780"/>
        <v>-100</v>
      </c>
      <c r="AC3551" s="23">
        <f t="shared" si="781"/>
        <v>0</v>
      </c>
      <c r="AD3551" s="23">
        <f t="shared" si="782"/>
        <v>-100</v>
      </c>
      <c r="AE3551" s="23">
        <f t="shared" si="783"/>
        <v>0</v>
      </c>
      <c r="AF3551" s="23">
        <f t="shared" si="784"/>
        <v>-100</v>
      </c>
    </row>
    <row r="3552" spans="1:32" x14ac:dyDescent="0.25">
      <c r="A3552" s="6">
        <v>0.1139231091498948</v>
      </c>
      <c r="B3552" s="6">
        <v>0.88606666223169539</v>
      </c>
      <c r="C3552" s="21">
        <f t="shared" si="776"/>
        <v>8.7778503190625337</v>
      </c>
      <c r="D3552" s="22">
        <f t="shared" si="776"/>
        <v>1.1285832574733665</v>
      </c>
      <c r="E3552" s="132">
        <v>2.9100529100529293E-2</v>
      </c>
      <c r="F3552" s="7">
        <f t="shared" si="785"/>
        <v>1.0291005291005293</v>
      </c>
      <c r="G3552" s="7">
        <f t="shared" si="786"/>
        <v>8.5296334719939253</v>
      </c>
      <c r="H3552" s="7">
        <f t="shared" si="787"/>
        <v>1.0966695920949421</v>
      </c>
      <c r="I3552">
        <v>2</v>
      </c>
      <c r="J3552">
        <v>1.89</v>
      </c>
      <c r="K3552" s="7">
        <f t="shared" si="788"/>
        <v>2.0582010582010586</v>
      </c>
      <c r="L3552" s="7">
        <f t="shared" si="789"/>
        <v>1.9450000000000003</v>
      </c>
      <c r="M3552" s="24">
        <f t="shared" si="777"/>
        <v>0.48586118251928012</v>
      </c>
      <c r="N3552" s="24">
        <f t="shared" si="777"/>
        <v>0.51413881748071977</v>
      </c>
      <c r="O3552" s="23">
        <f t="shared" si="778"/>
        <v>0.23447666380586821</v>
      </c>
      <c r="P3552" s="23">
        <f t="shared" si="778"/>
        <v>1.7233996580406479</v>
      </c>
      <c r="Q3552" t="s">
        <v>548</v>
      </c>
      <c r="R3552" t="s">
        <v>550</v>
      </c>
      <c r="S3552" t="s">
        <v>147</v>
      </c>
      <c r="T3552" s="75" t="s">
        <v>154</v>
      </c>
      <c r="U3552" s="75" t="s">
        <v>160</v>
      </c>
      <c r="V3552" s="119" t="s">
        <v>654</v>
      </c>
      <c r="W3552" s="138" t="s">
        <v>154</v>
      </c>
      <c r="X3552">
        <v>1</v>
      </c>
      <c r="Y3552" s="23" t="str">
        <f t="shared" si="790"/>
        <v>N</v>
      </c>
      <c r="Z3552" s="23">
        <v>100</v>
      </c>
      <c r="AA3552" s="23">
        <f t="shared" si="779"/>
        <v>189</v>
      </c>
      <c r="AB3552" s="23">
        <f t="shared" si="780"/>
        <v>89</v>
      </c>
      <c r="AC3552" s="23">
        <f t="shared" si="781"/>
        <v>0</v>
      </c>
      <c r="AD3552" s="23">
        <f t="shared" si="782"/>
        <v>-100</v>
      </c>
      <c r="AE3552" s="23">
        <f t="shared" si="783"/>
        <v>189</v>
      </c>
      <c r="AF3552" s="23">
        <f t="shared" si="784"/>
        <v>89</v>
      </c>
    </row>
    <row r="3553" spans="1:32" x14ac:dyDescent="0.25">
      <c r="A3553" s="6">
        <v>0.35887684009503995</v>
      </c>
      <c r="B3553" s="6">
        <v>0.64083850242646156</v>
      </c>
      <c r="C3553" s="21">
        <f t="shared" si="776"/>
        <v>2.7864712577584387</v>
      </c>
      <c r="D3553" s="22">
        <f t="shared" si="776"/>
        <v>1.560455553487524</v>
      </c>
      <c r="E3553" s="132">
        <v>2.8345418589321048E-2</v>
      </c>
      <c r="F3553" s="7">
        <f t="shared" si="785"/>
        <v>1.028345418589321</v>
      </c>
      <c r="G3553" s="7">
        <f t="shared" si="786"/>
        <v>2.7096646782176612</v>
      </c>
      <c r="H3553" s="7">
        <f t="shared" si="787"/>
        <v>1.5174429965644705</v>
      </c>
      <c r="I3553">
        <v>2.0499999999999998</v>
      </c>
      <c r="J3553">
        <v>1.85</v>
      </c>
      <c r="K3553" s="7">
        <f t="shared" si="788"/>
        <v>2.1081081081081079</v>
      </c>
      <c r="L3553" s="7">
        <f t="shared" si="789"/>
        <v>1.902439024390244</v>
      </c>
      <c r="M3553" s="24">
        <f t="shared" si="777"/>
        <v>0.47435897435897439</v>
      </c>
      <c r="N3553" s="24">
        <f t="shared" si="777"/>
        <v>0.52564102564102555</v>
      </c>
      <c r="O3553" s="23">
        <f t="shared" si="778"/>
        <v>0.75655117641657055</v>
      </c>
      <c r="P3553" s="23">
        <f t="shared" si="778"/>
        <v>1.2191561753479025</v>
      </c>
      <c r="Q3553" t="s">
        <v>78</v>
      </c>
      <c r="R3553" t="s">
        <v>120</v>
      </c>
      <c r="S3553" t="s">
        <v>147</v>
      </c>
      <c r="T3553" s="75" t="s">
        <v>151</v>
      </c>
      <c r="U3553" s="75" t="s">
        <v>166</v>
      </c>
      <c r="V3553" s="119" t="s">
        <v>654</v>
      </c>
      <c r="W3553" s="138" t="s">
        <v>484</v>
      </c>
      <c r="X3553">
        <v>8</v>
      </c>
      <c r="Y3553" s="23" t="str">
        <f t="shared" si="790"/>
        <v>Y</v>
      </c>
      <c r="Z3553" s="23">
        <v>100</v>
      </c>
      <c r="AA3553" s="23">
        <f t="shared" si="779"/>
        <v>0</v>
      </c>
      <c r="AB3553" s="23">
        <f t="shared" si="780"/>
        <v>-100</v>
      </c>
      <c r="AC3553" s="23">
        <f t="shared" si="781"/>
        <v>0</v>
      </c>
      <c r="AD3553" s="23">
        <f t="shared" si="782"/>
        <v>-100</v>
      </c>
      <c r="AE3553" s="23">
        <f t="shared" si="783"/>
        <v>0</v>
      </c>
      <c r="AF3553" s="23">
        <f t="shared" si="784"/>
        <v>-100</v>
      </c>
    </row>
    <row r="3554" spans="1:32" x14ac:dyDescent="0.25">
      <c r="A3554" s="6">
        <v>0.65418307113458229</v>
      </c>
      <c r="B3554" s="6">
        <v>0.32939484701981603</v>
      </c>
      <c r="C3554" s="21">
        <f t="shared" si="776"/>
        <v>1.5286240872385313</v>
      </c>
      <c r="D3554" s="22">
        <f t="shared" si="776"/>
        <v>3.0358701996933215</v>
      </c>
      <c r="E3554" s="132">
        <v>3.5245772087877381E-2</v>
      </c>
      <c r="F3554" s="7">
        <f t="shared" si="785"/>
        <v>1.0352457720878774</v>
      </c>
      <c r="G3554" s="7">
        <f t="shared" si="786"/>
        <v>1.4765808549554484</v>
      </c>
      <c r="H3554" s="7">
        <f t="shared" si="787"/>
        <v>2.9325115654136864</v>
      </c>
      <c r="I3554">
        <v>1.71</v>
      </c>
      <c r="J3554">
        <v>2.2200000000000002</v>
      </c>
      <c r="K3554" s="7">
        <f t="shared" si="788"/>
        <v>1.7702702702702702</v>
      </c>
      <c r="L3554" s="7">
        <f t="shared" si="789"/>
        <v>2.2982456140350882</v>
      </c>
      <c r="M3554" s="24">
        <f t="shared" si="777"/>
        <v>0.56488549618320616</v>
      </c>
      <c r="N3554" s="24">
        <f t="shared" si="777"/>
        <v>0.43511450381679379</v>
      </c>
      <c r="O3554" s="23">
        <f t="shared" si="778"/>
        <v>1.1580808421436524</v>
      </c>
      <c r="P3554" s="23">
        <f t="shared" si="778"/>
        <v>0.75703026244905092</v>
      </c>
      <c r="Q3554" t="s">
        <v>121</v>
      </c>
      <c r="R3554" t="s">
        <v>123</v>
      </c>
      <c r="S3554" t="s">
        <v>147</v>
      </c>
      <c r="T3554" s="75" t="s">
        <v>165</v>
      </c>
      <c r="U3554" s="75" t="s">
        <v>160</v>
      </c>
      <c r="V3554" s="119" t="s">
        <v>654</v>
      </c>
      <c r="W3554" s="138" t="s">
        <v>447</v>
      </c>
      <c r="X3554">
        <v>6</v>
      </c>
      <c r="Y3554" s="23" t="str">
        <f t="shared" si="790"/>
        <v>Y</v>
      </c>
      <c r="Z3554" s="23">
        <v>100</v>
      </c>
      <c r="AA3554" s="23">
        <f t="shared" si="779"/>
        <v>171</v>
      </c>
      <c r="AB3554" s="23">
        <f t="shared" si="780"/>
        <v>71</v>
      </c>
      <c r="AC3554" s="23">
        <f t="shared" si="781"/>
        <v>171</v>
      </c>
      <c r="AD3554" s="23">
        <f t="shared" si="782"/>
        <v>71</v>
      </c>
      <c r="AE3554" s="23">
        <f t="shared" si="783"/>
        <v>0</v>
      </c>
      <c r="AF3554" s="23">
        <f t="shared" si="784"/>
        <v>-100</v>
      </c>
    </row>
    <row r="3555" spans="1:32" x14ac:dyDescent="0.25">
      <c r="A3555" s="6">
        <v>0.62878451571690064</v>
      </c>
      <c r="B3555" s="6">
        <v>0.36736704357179378</v>
      </c>
      <c r="C3555" s="21">
        <f t="shared" si="776"/>
        <v>1.5903699518743122</v>
      </c>
      <c r="D3555" s="22">
        <f t="shared" si="776"/>
        <v>2.7220732439070083</v>
      </c>
      <c r="E3555" s="132">
        <v>3.4427456431091574E-2</v>
      </c>
      <c r="F3555" s="7">
        <f t="shared" si="785"/>
        <v>1.0344274564310916</v>
      </c>
      <c r="G3555" s="7">
        <f t="shared" si="786"/>
        <v>1.5374398098067641</v>
      </c>
      <c r="H3555" s="7">
        <f t="shared" si="787"/>
        <v>2.6314781447299485</v>
      </c>
      <c r="I3555">
        <v>1.88</v>
      </c>
      <c r="J3555">
        <v>1.99</v>
      </c>
      <c r="K3555" s="7">
        <f t="shared" si="788"/>
        <v>1.9447236180904521</v>
      </c>
      <c r="L3555" s="7">
        <f t="shared" si="789"/>
        <v>2.0585106382978724</v>
      </c>
      <c r="M3555" s="24">
        <f t="shared" si="777"/>
        <v>0.51421188630490955</v>
      </c>
      <c r="N3555" s="24">
        <f t="shared" si="777"/>
        <v>0.48578811369509045</v>
      </c>
      <c r="O3555" s="23">
        <f t="shared" si="778"/>
        <v>1.2228120984042237</v>
      </c>
      <c r="P3555" s="23">
        <f t="shared" si="778"/>
        <v>0.7562289673525755</v>
      </c>
      <c r="Q3555" t="s">
        <v>198</v>
      </c>
      <c r="R3555" t="s">
        <v>214</v>
      </c>
      <c r="S3555" t="s">
        <v>202</v>
      </c>
      <c r="T3555" s="75" t="s">
        <v>162</v>
      </c>
      <c r="U3555" s="75" t="s">
        <v>160</v>
      </c>
      <c r="V3555" s="119" t="s">
        <v>655</v>
      </c>
      <c r="W3555" s="138" t="s">
        <v>393</v>
      </c>
      <c r="X3555" t="s">
        <v>393</v>
      </c>
      <c r="Y3555" s="23" t="s">
        <v>393</v>
      </c>
      <c r="Z3555" s="23">
        <v>100</v>
      </c>
      <c r="AA3555" s="23">
        <f t="shared" si="779"/>
        <v>0</v>
      </c>
      <c r="AB3555" s="23">
        <f t="shared" si="780"/>
        <v>-100</v>
      </c>
      <c r="AC3555" s="23">
        <f t="shared" si="781"/>
        <v>0</v>
      </c>
      <c r="AD3555" s="23">
        <f t="shared" si="782"/>
        <v>-100</v>
      </c>
      <c r="AE3555" s="23">
        <f t="shared" si="783"/>
        <v>0</v>
      </c>
      <c r="AF3555" s="23">
        <f t="shared" si="784"/>
        <v>-100</v>
      </c>
    </row>
    <row r="3556" spans="1:32" x14ac:dyDescent="0.25">
      <c r="A3556" s="6">
        <v>0.69378946863697799</v>
      </c>
      <c r="B3556" s="6">
        <v>0.29100642828199047</v>
      </c>
      <c r="C3556" s="21">
        <f t="shared" si="776"/>
        <v>1.4413594400108214</v>
      </c>
      <c r="D3556" s="22">
        <f t="shared" si="776"/>
        <v>3.4363502067761265</v>
      </c>
      <c r="E3556" s="132">
        <v>4.3478260869565188E-2</v>
      </c>
      <c r="F3556" s="7">
        <f t="shared" si="785"/>
        <v>1.0434782608695652</v>
      </c>
      <c r="G3556" s="7">
        <f t="shared" si="786"/>
        <v>1.3813027966770373</v>
      </c>
      <c r="H3556" s="7">
        <f t="shared" si="787"/>
        <v>3.2931689481604547</v>
      </c>
      <c r="I3556">
        <v>2</v>
      </c>
      <c r="J3556">
        <v>1.84</v>
      </c>
      <c r="K3556" s="7">
        <f t="shared" si="788"/>
        <v>2.0869565217391304</v>
      </c>
      <c r="L3556" s="7">
        <f t="shared" si="789"/>
        <v>1.92</v>
      </c>
      <c r="M3556" s="24">
        <f t="shared" si="777"/>
        <v>0.47916666666666669</v>
      </c>
      <c r="N3556" s="24">
        <f t="shared" si="777"/>
        <v>0.52083333333333337</v>
      </c>
      <c r="O3556" s="23">
        <f t="shared" si="778"/>
        <v>1.4479084562858671</v>
      </c>
      <c r="P3556" s="23">
        <f t="shared" si="778"/>
        <v>0.55873234230142177</v>
      </c>
      <c r="Q3556" t="s">
        <v>34</v>
      </c>
      <c r="R3556" t="s">
        <v>14</v>
      </c>
      <c r="S3556" t="s">
        <v>139</v>
      </c>
      <c r="T3556" s="75" t="s">
        <v>165</v>
      </c>
      <c r="U3556" s="75" t="s">
        <v>160</v>
      </c>
      <c r="V3556" s="119" t="s">
        <v>655</v>
      </c>
      <c r="W3556" s="138" t="s">
        <v>151</v>
      </c>
      <c r="X3556">
        <v>2</v>
      </c>
      <c r="Y3556" s="23" t="str">
        <f t="shared" si="790"/>
        <v>N</v>
      </c>
      <c r="Z3556" s="23">
        <v>100</v>
      </c>
      <c r="AA3556" s="23">
        <f t="shared" si="779"/>
        <v>0</v>
      </c>
      <c r="AB3556" s="23">
        <f t="shared" si="780"/>
        <v>-100</v>
      </c>
      <c r="AC3556" s="23">
        <f t="shared" si="781"/>
        <v>0</v>
      </c>
      <c r="AD3556" s="23">
        <f t="shared" si="782"/>
        <v>-100</v>
      </c>
      <c r="AE3556" s="23">
        <f t="shared" si="783"/>
        <v>0</v>
      </c>
      <c r="AF3556" s="23">
        <f t="shared" si="784"/>
        <v>-100</v>
      </c>
    </row>
    <row r="3557" spans="1:32" x14ac:dyDescent="0.25">
      <c r="A3557" s="6">
        <v>0.53826957255921837</v>
      </c>
      <c r="B3557" s="6">
        <v>0.4513124325602384</v>
      </c>
      <c r="C3557" s="21">
        <f t="shared" si="776"/>
        <v>1.8578051797456632</v>
      </c>
      <c r="D3557" s="22">
        <f t="shared" si="776"/>
        <v>2.2157599211861423</v>
      </c>
      <c r="E3557" s="132">
        <v>3.0643462560810519E-2</v>
      </c>
      <c r="F3557" s="7">
        <f t="shared" si="785"/>
        <v>1.0306434625608105</v>
      </c>
      <c r="G3557" s="7">
        <f t="shared" si="786"/>
        <v>1.802568247150792</v>
      </c>
      <c r="H3557" s="7">
        <f t="shared" si="787"/>
        <v>2.1498801493202184</v>
      </c>
      <c r="I3557">
        <v>1.57</v>
      </c>
      <c r="J3557">
        <v>2.54</v>
      </c>
      <c r="K3557" s="7">
        <f t="shared" si="788"/>
        <v>1.6181102362204727</v>
      </c>
      <c r="L3557" s="7">
        <f t="shared" si="789"/>
        <v>2.6178343949044587</v>
      </c>
      <c r="M3557" s="24">
        <f t="shared" si="777"/>
        <v>0.61800486618004857</v>
      </c>
      <c r="N3557" s="24">
        <f t="shared" si="777"/>
        <v>0.38199513381995132</v>
      </c>
      <c r="O3557" s="23">
        <f t="shared" si="778"/>
        <v>0.87097950520408973</v>
      </c>
      <c r="P3557" s="23">
        <f t="shared" si="778"/>
        <v>1.1814612088041911</v>
      </c>
      <c r="Q3557" t="s">
        <v>107</v>
      </c>
      <c r="R3557" t="s">
        <v>103</v>
      </c>
      <c r="S3557" t="s">
        <v>140</v>
      </c>
      <c r="T3557" s="75" t="s">
        <v>162</v>
      </c>
      <c r="U3557" s="75" t="s">
        <v>160</v>
      </c>
      <c r="V3557" s="119" t="s">
        <v>655</v>
      </c>
      <c r="W3557" s="138" t="s">
        <v>170</v>
      </c>
      <c r="X3557">
        <v>2</v>
      </c>
      <c r="Y3557" s="23" t="str">
        <f t="shared" si="790"/>
        <v>N</v>
      </c>
      <c r="Z3557" s="23">
        <v>100</v>
      </c>
      <c r="AA3557" s="23">
        <f t="shared" si="779"/>
        <v>254</v>
      </c>
      <c r="AB3557" s="23">
        <f t="shared" si="780"/>
        <v>154</v>
      </c>
      <c r="AC3557" s="23">
        <f t="shared" si="781"/>
        <v>0</v>
      </c>
      <c r="AD3557" s="23">
        <f t="shared" si="782"/>
        <v>-100</v>
      </c>
      <c r="AE3557" s="23">
        <f t="shared" si="783"/>
        <v>0</v>
      </c>
      <c r="AF3557" s="23">
        <f t="shared" si="784"/>
        <v>-100</v>
      </c>
    </row>
    <row r="3558" spans="1:32" x14ac:dyDescent="0.25">
      <c r="A3558" s="6">
        <v>0.58583754764204432</v>
      </c>
      <c r="B3558" s="6">
        <v>0.40054645026488184</v>
      </c>
      <c r="C3558" s="21">
        <f t="shared" si="776"/>
        <v>1.7069578486816541</v>
      </c>
      <c r="D3558" s="22">
        <f t="shared" si="776"/>
        <v>2.4965893452274983</v>
      </c>
      <c r="E3558" s="132">
        <v>3.8144547759932479E-2</v>
      </c>
      <c r="F3558" s="7">
        <f t="shared" si="785"/>
        <v>1.0381445477599325</v>
      </c>
      <c r="G3558" s="7">
        <f t="shared" si="786"/>
        <v>1.6442390921041397</v>
      </c>
      <c r="H3558" s="7">
        <f t="shared" si="787"/>
        <v>2.4048571565631596</v>
      </c>
      <c r="I3558">
        <v>2.2400000000000002</v>
      </c>
      <c r="J3558">
        <v>1.69</v>
      </c>
      <c r="K3558" s="7">
        <f t="shared" si="788"/>
        <v>2.3254437869822491</v>
      </c>
      <c r="L3558" s="7">
        <f t="shared" si="789"/>
        <v>1.7544642857142858</v>
      </c>
      <c r="M3558" s="24">
        <f t="shared" si="777"/>
        <v>0.43002544529262077</v>
      </c>
      <c r="N3558" s="24">
        <f t="shared" si="777"/>
        <v>0.56997455470737912</v>
      </c>
      <c r="O3558" s="23">
        <f t="shared" si="778"/>
        <v>1.3623322853451092</v>
      </c>
      <c r="P3558" s="23">
        <f t="shared" si="778"/>
        <v>0.70274444175936857</v>
      </c>
      <c r="Q3558" t="s">
        <v>530</v>
      </c>
      <c r="R3558" t="s">
        <v>528</v>
      </c>
      <c r="S3558" t="s">
        <v>142</v>
      </c>
      <c r="T3558" s="75" t="s">
        <v>162</v>
      </c>
      <c r="U3558" s="75" t="s">
        <v>160</v>
      </c>
      <c r="V3558" s="119" t="s">
        <v>655</v>
      </c>
      <c r="W3558" s="138" t="s">
        <v>167</v>
      </c>
      <c r="X3558">
        <v>5</v>
      </c>
      <c r="Y3558" s="23" t="str">
        <f t="shared" si="790"/>
        <v>Y</v>
      </c>
      <c r="Z3558" s="23">
        <v>100</v>
      </c>
      <c r="AA3558" s="23">
        <f t="shared" si="779"/>
        <v>224.00000000000003</v>
      </c>
      <c r="AB3558" s="23">
        <f t="shared" si="780"/>
        <v>124.00000000000003</v>
      </c>
      <c r="AC3558" s="23">
        <f t="shared" si="781"/>
        <v>224.00000000000003</v>
      </c>
      <c r="AD3558" s="23">
        <f t="shared" si="782"/>
        <v>124.00000000000003</v>
      </c>
      <c r="AE3558" s="23">
        <f t="shared" si="783"/>
        <v>0</v>
      </c>
      <c r="AF3558" s="23">
        <f t="shared" si="784"/>
        <v>-100</v>
      </c>
    </row>
    <row r="3559" spans="1:32" x14ac:dyDescent="0.25">
      <c r="A3559" s="6">
        <v>0.24802634304305834</v>
      </c>
      <c r="B3559" s="6">
        <v>0.75184042542703966</v>
      </c>
      <c r="C3559" s="21">
        <f t="shared" si="776"/>
        <v>4.0318297957019675</v>
      </c>
      <c r="D3559" s="22">
        <f t="shared" si="776"/>
        <v>1.3300694750910842</v>
      </c>
      <c r="E3559" s="132">
        <v>2.9760065904644417E-2</v>
      </c>
      <c r="F3559" s="7">
        <f t="shared" si="785"/>
        <v>1.0297600659046444</v>
      </c>
      <c r="G3559" s="7">
        <f t="shared" si="786"/>
        <v>3.9153099146061798</v>
      </c>
      <c r="H3559" s="7">
        <f t="shared" si="787"/>
        <v>1.2916304672609515</v>
      </c>
      <c r="I3559">
        <v>2.34</v>
      </c>
      <c r="J3559">
        <v>1.66</v>
      </c>
      <c r="K3559" s="7">
        <f t="shared" si="788"/>
        <v>2.4096385542168677</v>
      </c>
      <c r="L3559" s="7">
        <f t="shared" si="789"/>
        <v>1.7094017094017095</v>
      </c>
      <c r="M3559" s="24">
        <f t="shared" si="777"/>
        <v>0.41499999999999998</v>
      </c>
      <c r="N3559" s="24">
        <f t="shared" si="777"/>
        <v>0.58499999999999996</v>
      </c>
      <c r="O3559" s="23">
        <f t="shared" si="778"/>
        <v>0.59765383865797195</v>
      </c>
      <c r="P3559" s="23">
        <f t="shared" si="778"/>
        <v>1.2851973084222901</v>
      </c>
      <c r="Q3559" t="s">
        <v>116</v>
      </c>
      <c r="R3559" t="s">
        <v>114</v>
      </c>
      <c r="S3559" t="s">
        <v>146</v>
      </c>
      <c r="T3559" s="75" t="s">
        <v>151</v>
      </c>
      <c r="U3559" s="75" t="s">
        <v>166</v>
      </c>
      <c r="V3559" s="119" t="s">
        <v>655</v>
      </c>
      <c r="W3559" s="138" t="s">
        <v>151</v>
      </c>
      <c r="X3559">
        <v>2</v>
      </c>
      <c r="Y3559" s="23" t="str">
        <f t="shared" si="790"/>
        <v>N</v>
      </c>
      <c r="Z3559" s="23">
        <v>100</v>
      </c>
      <c r="AA3559" s="23">
        <f t="shared" si="779"/>
        <v>166</v>
      </c>
      <c r="AB3559" s="23">
        <f t="shared" si="780"/>
        <v>66</v>
      </c>
      <c r="AC3559" s="23">
        <f t="shared" si="781"/>
        <v>0</v>
      </c>
      <c r="AD3559" s="23">
        <f t="shared" si="782"/>
        <v>-100</v>
      </c>
      <c r="AE3559" s="23">
        <f t="shared" si="783"/>
        <v>166</v>
      </c>
      <c r="AF3559" s="23">
        <f t="shared" si="784"/>
        <v>66</v>
      </c>
    </row>
    <row r="3560" spans="1:32" x14ac:dyDescent="0.25">
      <c r="A3560" s="6">
        <v>0.61491799736904984</v>
      </c>
      <c r="B3560" s="6">
        <v>0.38244068533120573</v>
      </c>
      <c r="C3560" s="21">
        <f t="shared" ref="C3560:D3562" si="791">(100%/A3560)</f>
        <v>1.6262330981993343</v>
      </c>
      <c r="D3560" s="22">
        <f t="shared" si="791"/>
        <v>2.6147845623013888</v>
      </c>
      <c r="E3560" s="132">
        <v>4.3446740199886147E-2</v>
      </c>
      <c r="F3560" s="7">
        <f t="shared" si="785"/>
        <v>1.0434467401998861</v>
      </c>
      <c r="G3560" s="7">
        <f t="shared" si="786"/>
        <v>1.5585204644827464</v>
      </c>
      <c r="H3560" s="7">
        <f t="shared" si="787"/>
        <v>2.505910902362388</v>
      </c>
      <c r="I3560">
        <v>2.46</v>
      </c>
      <c r="J3560">
        <v>1.57</v>
      </c>
      <c r="K3560" s="7">
        <f t="shared" si="788"/>
        <v>2.5668789808917198</v>
      </c>
      <c r="L3560" s="7">
        <f t="shared" si="789"/>
        <v>1.6382113821138213</v>
      </c>
      <c r="M3560" s="24">
        <f t="shared" ref="M3560:N3562" si="792">(1/K3560)</f>
        <v>0.38957816377171217</v>
      </c>
      <c r="N3560" s="24">
        <f t="shared" si="792"/>
        <v>0.61042183622828772</v>
      </c>
      <c r="O3560" s="23">
        <f t="shared" ref="O3560:P3562" si="793">(I3560/G3560)</f>
        <v>1.5784200824186441</v>
      </c>
      <c r="P3560" s="23">
        <f t="shared" si="793"/>
        <v>0.62651868369299157</v>
      </c>
      <c r="Q3560" t="s">
        <v>352</v>
      </c>
      <c r="R3560" t="s">
        <v>542</v>
      </c>
      <c r="S3560" t="s">
        <v>349</v>
      </c>
      <c r="T3560" s="75" t="s">
        <v>150</v>
      </c>
      <c r="U3560" s="75" t="s">
        <v>166</v>
      </c>
      <c r="V3560" s="119" t="s">
        <v>655</v>
      </c>
      <c r="W3560" s="138" t="s">
        <v>170</v>
      </c>
      <c r="X3560">
        <v>2</v>
      </c>
      <c r="Y3560" s="23" t="str">
        <f t="shared" si="790"/>
        <v>N</v>
      </c>
      <c r="Z3560" s="23">
        <v>100</v>
      </c>
      <c r="AA3560" s="23">
        <f t="shared" si="779"/>
        <v>0</v>
      </c>
      <c r="AB3560" s="23">
        <f t="shared" si="780"/>
        <v>-100</v>
      </c>
      <c r="AC3560" s="23">
        <f t="shared" si="781"/>
        <v>0</v>
      </c>
      <c r="AD3560" s="23">
        <f t="shared" si="782"/>
        <v>-100</v>
      </c>
      <c r="AE3560" s="23">
        <f t="shared" si="783"/>
        <v>0</v>
      </c>
      <c r="AF3560" s="23">
        <f t="shared" si="784"/>
        <v>-100</v>
      </c>
    </row>
    <row r="3561" spans="1:32" x14ac:dyDescent="0.25">
      <c r="A3561" s="6">
        <v>0.45066274511610688</v>
      </c>
      <c r="B3561" s="6">
        <v>0.54742802119562939</v>
      </c>
      <c r="C3561" s="21">
        <f t="shared" si="791"/>
        <v>2.2189542198398589</v>
      </c>
      <c r="D3561" s="22">
        <f t="shared" si="791"/>
        <v>1.8267241742867215</v>
      </c>
      <c r="E3561" s="132">
        <v>3.3764291056736839E-2</v>
      </c>
      <c r="F3561" s="7">
        <f t="shared" si="785"/>
        <v>1.0337642910567368</v>
      </c>
      <c r="G3561" s="7">
        <f t="shared" si="786"/>
        <v>2.1464798494554254</v>
      </c>
      <c r="H3561" s="7">
        <f t="shared" si="787"/>
        <v>1.7670606250283645</v>
      </c>
      <c r="I3561">
        <v>1.96</v>
      </c>
      <c r="J3561">
        <v>1.91</v>
      </c>
      <c r="K3561" s="7">
        <f t="shared" si="788"/>
        <v>2.0261780104712042</v>
      </c>
      <c r="L3561" s="7">
        <f t="shared" si="789"/>
        <v>1.9744897959183674</v>
      </c>
      <c r="M3561" s="24">
        <f t="shared" si="792"/>
        <v>0.49354005167958659</v>
      </c>
      <c r="N3561" s="24">
        <f t="shared" si="792"/>
        <v>0.50645994832041341</v>
      </c>
      <c r="O3561" s="23">
        <f t="shared" si="793"/>
        <v>0.91312294429284468</v>
      </c>
      <c r="P3561" s="23">
        <f t="shared" si="793"/>
        <v>1.080891041850554</v>
      </c>
      <c r="Q3561" t="s">
        <v>125</v>
      </c>
      <c r="R3561" t="s">
        <v>24</v>
      </c>
      <c r="S3561" t="s">
        <v>147</v>
      </c>
      <c r="T3561" s="75" t="s">
        <v>162</v>
      </c>
      <c r="U3561" s="75" t="s">
        <v>160</v>
      </c>
      <c r="V3561" s="119" t="s">
        <v>655</v>
      </c>
      <c r="W3561" s="138" t="s">
        <v>154</v>
      </c>
      <c r="X3561">
        <v>1</v>
      </c>
      <c r="Y3561" s="23" t="str">
        <f t="shared" si="790"/>
        <v>N</v>
      </c>
      <c r="Z3561" s="23">
        <v>100</v>
      </c>
      <c r="AA3561" s="23">
        <f t="shared" si="779"/>
        <v>191</v>
      </c>
      <c r="AB3561" s="23">
        <f t="shared" si="780"/>
        <v>91</v>
      </c>
      <c r="AC3561" s="23">
        <f t="shared" si="781"/>
        <v>0</v>
      </c>
      <c r="AD3561" s="23">
        <f t="shared" si="782"/>
        <v>-100</v>
      </c>
      <c r="AE3561" s="23">
        <f t="shared" si="783"/>
        <v>191</v>
      </c>
      <c r="AF3561" s="23">
        <f t="shared" si="784"/>
        <v>91</v>
      </c>
    </row>
    <row r="3562" spans="1:32" x14ac:dyDescent="0.25">
      <c r="A3562" s="109">
        <v>0.30789443658915278</v>
      </c>
      <c r="B3562" s="109">
        <v>0.69120968899440194</v>
      </c>
      <c r="C3562" s="105">
        <f t="shared" si="791"/>
        <v>3.2478664151193382</v>
      </c>
      <c r="D3562" s="106">
        <f t="shared" si="791"/>
        <v>1.4467389793896523</v>
      </c>
      <c r="E3562" s="136">
        <v>3.3764291056736839E-2</v>
      </c>
      <c r="F3562" s="108">
        <f t="shared" si="785"/>
        <v>1.0337642910567368</v>
      </c>
      <c r="G3562" s="108">
        <f t="shared" si="786"/>
        <v>3.1417862303981279</v>
      </c>
      <c r="H3562" s="108">
        <f t="shared" si="787"/>
        <v>1.3994863160834889</v>
      </c>
      <c r="I3562" s="96">
        <v>1.91</v>
      </c>
      <c r="J3562" s="96">
        <v>1.96</v>
      </c>
      <c r="K3562" s="108">
        <f t="shared" si="788"/>
        <v>1.9744897959183674</v>
      </c>
      <c r="L3562" s="108">
        <f t="shared" si="789"/>
        <v>2.0261780104712042</v>
      </c>
      <c r="M3562" s="109">
        <f t="shared" si="792"/>
        <v>0.50645994832041341</v>
      </c>
      <c r="N3562" s="109">
        <f t="shared" si="792"/>
        <v>0.49354005167958659</v>
      </c>
      <c r="O3562" s="96">
        <f t="shared" si="793"/>
        <v>0.60793442326531688</v>
      </c>
      <c r="P3562" s="96">
        <f t="shared" si="793"/>
        <v>1.4005138724650972</v>
      </c>
      <c r="Q3562" s="96" t="s">
        <v>80</v>
      </c>
      <c r="R3562" s="96" t="s">
        <v>81</v>
      </c>
      <c r="S3562" s="96" t="s">
        <v>147</v>
      </c>
      <c r="T3562" s="110" t="s">
        <v>154</v>
      </c>
      <c r="U3562" s="110" t="s">
        <v>160</v>
      </c>
      <c r="V3562" s="121" t="s">
        <v>655</v>
      </c>
      <c r="W3562" s="138" t="s">
        <v>168</v>
      </c>
      <c r="X3562">
        <v>5</v>
      </c>
      <c r="Y3562" s="23" t="str">
        <f t="shared" si="790"/>
        <v>Y</v>
      </c>
      <c r="Z3562" s="23">
        <v>100</v>
      </c>
      <c r="AA3562" s="23">
        <f t="shared" si="779"/>
        <v>0</v>
      </c>
      <c r="AB3562" s="23">
        <f t="shared" si="780"/>
        <v>-100</v>
      </c>
      <c r="AC3562" s="23">
        <f t="shared" si="781"/>
        <v>0</v>
      </c>
      <c r="AD3562" s="23">
        <f t="shared" si="782"/>
        <v>-100</v>
      </c>
      <c r="AE3562" s="23">
        <f t="shared" si="783"/>
        <v>0</v>
      </c>
      <c r="AF3562" s="23">
        <f t="shared" si="784"/>
        <v>-100</v>
      </c>
    </row>
    <row r="3563" spans="1:32" x14ac:dyDescent="0.25">
      <c r="A3563" s="17"/>
      <c r="B3563" s="17"/>
      <c r="C3563" s="81"/>
      <c r="D3563" s="81"/>
      <c r="E3563" s="82"/>
      <c r="F3563" s="5"/>
      <c r="G3563" s="5"/>
      <c r="H3563" s="5"/>
      <c r="K3563" s="5"/>
      <c r="L3563" s="5"/>
      <c r="M3563" s="17"/>
      <c r="N3563" s="17"/>
      <c r="T3563" s="75"/>
      <c r="U3563" s="75"/>
      <c r="W3563" s="75"/>
    </row>
    <row r="3564" spans="1:32" x14ac:dyDescent="0.25">
      <c r="A3564" s="17"/>
      <c r="B3564" s="17"/>
      <c r="C3564" s="81"/>
      <c r="D3564" s="81"/>
      <c r="E3564" s="82"/>
      <c r="F3564" s="5"/>
      <c r="G3564" s="5"/>
      <c r="H3564" s="5"/>
      <c r="K3564" s="5"/>
      <c r="L3564" s="5"/>
      <c r="M3564" s="17"/>
      <c r="N3564" s="17"/>
      <c r="T3564" s="75"/>
      <c r="U3564" s="75"/>
      <c r="W3564" s="75"/>
    </row>
    <row r="3565" spans="1:32" x14ac:dyDescent="0.25">
      <c r="A3565" s="17"/>
      <c r="B3565" s="17"/>
      <c r="C3565" s="81"/>
      <c r="D3565" s="81"/>
      <c r="E3565" s="82"/>
      <c r="F3565" s="5"/>
      <c r="G3565" s="5"/>
      <c r="H3565" s="5"/>
      <c r="K3565" s="5"/>
      <c r="L3565" s="5"/>
      <c r="M3565" s="17"/>
      <c r="N3565" s="17"/>
      <c r="T3565" s="75"/>
      <c r="U3565" s="75"/>
      <c r="W3565" s="75"/>
    </row>
    <row r="3566" spans="1:32" x14ac:dyDescent="0.25">
      <c r="A3566" s="17"/>
      <c r="B3566" s="17"/>
      <c r="C3566" s="81"/>
      <c r="D3566" s="81"/>
      <c r="E3566" s="82"/>
      <c r="F3566" s="5"/>
      <c r="G3566" s="5"/>
      <c r="H3566" s="5"/>
      <c r="K3566" s="5"/>
      <c r="L3566" s="5"/>
      <c r="M3566" s="17"/>
      <c r="N3566" s="17"/>
      <c r="T3566" s="75"/>
      <c r="U3566" s="75"/>
      <c r="W3566" s="75"/>
    </row>
    <row r="3567" spans="1:32" x14ac:dyDescent="0.25">
      <c r="A3567" s="17"/>
      <c r="B3567" s="17"/>
      <c r="C3567" s="81"/>
      <c r="D3567" s="81"/>
      <c r="E3567" s="82"/>
      <c r="F3567" s="5"/>
      <c r="G3567" s="5"/>
      <c r="H3567" s="5"/>
      <c r="K3567" s="5"/>
      <c r="L3567" s="5"/>
      <c r="M3567" s="17"/>
      <c r="N3567" s="17"/>
      <c r="T3567" s="75"/>
      <c r="U3567" s="75"/>
      <c r="W3567" s="75"/>
    </row>
    <row r="3568" spans="1:32" x14ac:dyDescent="0.25">
      <c r="A3568" s="17"/>
      <c r="B3568" s="17"/>
      <c r="C3568" s="81"/>
      <c r="D3568" s="81"/>
      <c r="E3568" s="82"/>
      <c r="F3568" s="5"/>
      <c r="G3568" s="5"/>
      <c r="H3568" s="5"/>
      <c r="K3568" s="5"/>
      <c r="L3568" s="5"/>
      <c r="M3568" s="17"/>
      <c r="N3568" s="17"/>
      <c r="T3568" s="75"/>
      <c r="U3568" s="75"/>
      <c r="W3568" s="75"/>
    </row>
    <row r="3569" spans="1:23" x14ac:dyDescent="0.25">
      <c r="A3569" s="17"/>
      <c r="B3569" s="17"/>
      <c r="C3569" s="81"/>
      <c r="D3569" s="81"/>
      <c r="E3569" s="82"/>
      <c r="F3569" s="5"/>
      <c r="G3569" s="5"/>
      <c r="H3569" s="5"/>
      <c r="K3569" s="5"/>
      <c r="L3569" s="5"/>
      <c r="M3569" s="17"/>
      <c r="N3569" s="17"/>
      <c r="T3569" s="75"/>
      <c r="U3569" s="75"/>
      <c r="W3569" s="75"/>
    </row>
    <row r="3570" spans="1:23" x14ac:dyDescent="0.25">
      <c r="A3570" s="17"/>
      <c r="B3570" s="17"/>
      <c r="C3570" s="81"/>
      <c r="D3570" s="81"/>
      <c r="E3570" s="82"/>
      <c r="F3570" s="5"/>
      <c r="G3570" s="5"/>
      <c r="H3570" s="5"/>
      <c r="K3570" s="5"/>
      <c r="L3570" s="5"/>
      <c r="M3570" s="17"/>
      <c r="N3570" s="17"/>
      <c r="T3570" s="75"/>
      <c r="U3570" s="75"/>
      <c r="W3570" s="75"/>
    </row>
    <row r="3571" spans="1:23" x14ac:dyDescent="0.25">
      <c r="A3571" s="17"/>
      <c r="B3571" s="17"/>
      <c r="C3571" s="81"/>
      <c r="D3571" s="81"/>
      <c r="E3571" s="82"/>
      <c r="F3571" s="5"/>
      <c r="G3571" s="5"/>
      <c r="H3571" s="5"/>
      <c r="K3571" s="5"/>
      <c r="L3571" s="5"/>
      <c r="M3571" s="17"/>
      <c r="N3571" s="17"/>
      <c r="T3571" s="75"/>
      <c r="U3571" s="75"/>
      <c r="W3571" s="75"/>
    </row>
    <row r="3572" spans="1:23" x14ac:dyDescent="0.25">
      <c r="A3572" s="17"/>
      <c r="B3572" s="17"/>
      <c r="C3572" s="81"/>
      <c r="D3572" s="81"/>
      <c r="E3572" s="82"/>
      <c r="F3572" s="5"/>
      <c r="G3572" s="5"/>
      <c r="H3572" s="5"/>
      <c r="K3572" s="5"/>
      <c r="L3572" s="5"/>
      <c r="M3572" s="17"/>
      <c r="N3572" s="17"/>
      <c r="T3572" s="75"/>
      <c r="U3572" s="75"/>
      <c r="W3572" s="75"/>
    </row>
    <row r="3573" spans="1:23" x14ac:dyDescent="0.25">
      <c r="A3573" s="17"/>
      <c r="B3573" s="17"/>
      <c r="C3573" s="81"/>
      <c r="D3573" s="81"/>
      <c r="E3573" s="82"/>
      <c r="F3573" s="5"/>
      <c r="G3573" s="5"/>
      <c r="H3573" s="5"/>
      <c r="K3573" s="5"/>
      <c r="L3573" s="5"/>
      <c r="M3573" s="17"/>
      <c r="N3573" s="17"/>
      <c r="T3573" s="75"/>
      <c r="U3573" s="75"/>
      <c r="W3573" s="75"/>
    </row>
    <row r="3574" spans="1:23" x14ac:dyDescent="0.25">
      <c r="A3574" s="17"/>
      <c r="B3574" s="17"/>
      <c r="C3574" s="81"/>
      <c r="D3574" s="81"/>
      <c r="E3574" s="82"/>
      <c r="F3574" s="5"/>
      <c r="G3574" s="5"/>
      <c r="H3574" s="5"/>
      <c r="K3574" s="5"/>
      <c r="L3574" s="5"/>
      <c r="M3574" s="17"/>
      <c r="N3574" s="17"/>
      <c r="T3574" s="75"/>
      <c r="U3574" s="75"/>
      <c r="W3574" s="75"/>
    </row>
    <row r="3575" spans="1:23" x14ac:dyDescent="0.25">
      <c r="A3575" s="17"/>
      <c r="B3575" s="17"/>
      <c r="C3575" s="81"/>
      <c r="D3575" s="81"/>
      <c r="E3575" s="82"/>
      <c r="F3575" s="5"/>
      <c r="G3575" s="5"/>
      <c r="H3575" s="5"/>
      <c r="K3575" s="5"/>
      <c r="L3575" s="5"/>
      <c r="M3575" s="17"/>
      <c r="N3575" s="17"/>
      <c r="T3575" s="75"/>
      <c r="U3575" s="75"/>
      <c r="W3575" s="75"/>
    </row>
    <row r="3576" spans="1:23" x14ac:dyDescent="0.25">
      <c r="A3576" s="17"/>
      <c r="B3576" s="17"/>
      <c r="C3576" s="81"/>
      <c r="D3576" s="81"/>
      <c r="E3576" s="82"/>
      <c r="F3576" s="5"/>
      <c r="G3576" s="5"/>
      <c r="H3576" s="5"/>
      <c r="K3576" s="5"/>
      <c r="L3576" s="5"/>
      <c r="M3576" s="17"/>
      <c r="N3576" s="17"/>
      <c r="T3576" s="75"/>
      <c r="U3576" s="75"/>
      <c r="W3576" s="75"/>
    </row>
    <row r="3577" spans="1:23" x14ac:dyDescent="0.25">
      <c r="A3577" s="17"/>
      <c r="B3577" s="17"/>
      <c r="C3577" s="81"/>
      <c r="D3577" s="81"/>
      <c r="E3577" s="82"/>
      <c r="F3577" s="5"/>
      <c r="G3577" s="5"/>
      <c r="H3577" s="5"/>
      <c r="K3577" s="5"/>
      <c r="L3577" s="5"/>
      <c r="M3577" s="17"/>
      <c r="N3577" s="17"/>
      <c r="T3577" s="75"/>
      <c r="U3577" s="75"/>
      <c r="W3577" s="75"/>
    </row>
    <row r="3578" spans="1:23" x14ac:dyDescent="0.25">
      <c r="A3578" s="17"/>
      <c r="B3578" s="17"/>
      <c r="C3578" s="81"/>
      <c r="D3578" s="81"/>
      <c r="E3578" s="82"/>
      <c r="F3578" s="5"/>
      <c r="G3578" s="5"/>
      <c r="H3578" s="5"/>
      <c r="K3578" s="5"/>
      <c r="L3578" s="5"/>
      <c r="M3578" s="17"/>
      <c r="N3578" s="17"/>
      <c r="T3578" s="75"/>
      <c r="U3578" s="75"/>
      <c r="W3578" s="75"/>
    </row>
    <row r="3579" spans="1:23" x14ac:dyDescent="0.25">
      <c r="A3579" s="17"/>
      <c r="B3579" s="17"/>
      <c r="C3579" s="81"/>
      <c r="D3579" s="81"/>
      <c r="E3579" s="82"/>
      <c r="F3579" s="5"/>
      <c r="G3579" s="5"/>
      <c r="H3579" s="5"/>
      <c r="K3579" s="5"/>
      <c r="L3579" s="5"/>
      <c r="M3579" s="17"/>
      <c r="N3579" s="17"/>
      <c r="T3579" s="75"/>
      <c r="U3579" s="75"/>
      <c r="W3579" s="75"/>
    </row>
    <row r="3580" spans="1:23" x14ac:dyDescent="0.25">
      <c r="A3580" s="17"/>
      <c r="B3580" s="17"/>
      <c r="C3580" s="81"/>
      <c r="D3580" s="81"/>
      <c r="E3580" s="82"/>
      <c r="F3580" s="5"/>
      <c r="G3580" s="5"/>
      <c r="H3580" s="5"/>
      <c r="K3580" s="5"/>
      <c r="L3580" s="5"/>
      <c r="M3580" s="17"/>
      <c r="N3580" s="17"/>
      <c r="T3580" s="75"/>
      <c r="U3580" s="75"/>
      <c r="W3580" s="75"/>
    </row>
    <row r="3581" spans="1:23" x14ac:dyDescent="0.25">
      <c r="A3581" s="17"/>
      <c r="B3581" s="17"/>
      <c r="C3581" s="81"/>
      <c r="D3581" s="81"/>
      <c r="E3581" s="82"/>
      <c r="F3581" s="5"/>
      <c r="G3581" s="5"/>
      <c r="H3581" s="5"/>
      <c r="K3581" s="5"/>
      <c r="L3581" s="5"/>
      <c r="M3581" s="17"/>
      <c r="N3581" s="17"/>
      <c r="T3581" s="75"/>
      <c r="U3581" s="75"/>
      <c r="W3581" s="75"/>
    </row>
    <row r="3582" spans="1:23" x14ac:dyDescent="0.25">
      <c r="A3582" s="17"/>
      <c r="B3582" s="17"/>
      <c r="C3582" s="81"/>
      <c r="D3582" s="81"/>
      <c r="E3582" s="82"/>
      <c r="F3582" s="5"/>
      <c r="G3582" s="5"/>
      <c r="H3582" s="5"/>
      <c r="K3582" s="5"/>
      <c r="L3582" s="5"/>
      <c r="M3582" s="17"/>
      <c r="N3582" s="17"/>
      <c r="T3582" s="75"/>
      <c r="U3582" s="75"/>
      <c r="W3582" s="75"/>
    </row>
    <row r="3583" spans="1:23" x14ac:dyDescent="0.25">
      <c r="A3583" s="17"/>
      <c r="B3583" s="17"/>
      <c r="C3583" s="81"/>
      <c r="D3583" s="81"/>
      <c r="E3583" s="82"/>
      <c r="F3583" s="5"/>
      <c r="G3583" s="5"/>
      <c r="H3583" s="5"/>
      <c r="K3583" s="5"/>
      <c r="L3583" s="5"/>
      <c r="M3583" s="17"/>
      <c r="N3583" s="17"/>
      <c r="T3583" s="75"/>
      <c r="U3583" s="75"/>
      <c r="W3583" s="75"/>
    </row>
    <row r="3584" spans="1:23" x14ac:dyDescent="0.25">
      <c r="A3584" s="17"/>
      <c r="B3584" s="17"/>
      <c r="C3584" s="81"/>
      <c r="D3584" s="81"/>
      <c r="E3584" s="82"/>
      <c r="F3584" s="5"/>
      <c r="G3584" s="5"/>
      <c r="H3584" s="5"/>
      <c r="K3584" s="5"/>
      <c r="L3584" s="5"/>
      <c r="M3584" s="17"/>
      <c r="N3584" s="17"/>
      <c r="T3584" s="75"/>
      <c r="U3584" s="75"/>
      <c r="W3584" s="75"/>
    </row>
    <row r="3585" spans="1:23" x14ac:dyDescent="0.25">
      <c r="A3585" s="17"/>
      <c r="B3585" s="17"/>
      <c r="C3585" s="81"/>
      <c r="D3585" s="81"/>
      <c r="E3585" s="82"/>
      <c r="F3585" s="5"/>
      <c r="G3585" s="5"/>
      <c r="H3585" s="5"/>
      <c r="K3585" s="5"/>
      <c r="L3585" s="5"/>
      <c r="M3585" s="17"/>
      <c r="N3585" s="17"/>
      <c r="T3585" s="75"/>
      <c r="U3585" s="75"/>
      <c r="W3585" s="75"/>
    </row>
    <row r="3586" spans="1:23" x14ac:dyDescent="0.25">
      <c r="A3586" s="17"/>
      <c r="B3586" s="17"/>
      <c r="C3586" s="81"/>
      <c r="D3586" s="81"/>
      <c r="E3586" s="82"/>
      <c r="F3586" s="5"/>
      <c r="G3586" s="5"/>
      <c r="H3586" s="5"/>
      <c r="K3586" s="5"/>
      <c r="L3586" s="5"/>
      <c r="M3586" s="17"/>
      <c r="N3586" s="17"/>
      <c r="T3586" s="75"/>
      <c r="U3586" s="75"/>
      <c r="W3586" s="75"/>
    </row>
    <row r="3587" spans="1:23" x14ac:dyDescent="0.25">
      <c r="A3587" s="17"/>
      <c r="B3587" s="17"/>
      <c r="C3587" s="81"/>
      <c r="D3587" s="81"/>
      <c r="E3587" s="82"/>
      <c r="F3587" s="5"/>
      <c r="G3587" s="5"/>
      <c r="H3587" s="5"/>
      <c r="K3587" s="5"/>
      <c r="L3587" s="5"/>
      <c r="M3587" s="17"/>
      <c r="N3587" s="17"/>
      <c r="T3587" s="75"/>
      <c r="U3587" s="75"/>
      <c r="W3587" s="75"/>
    </row>
    <row r="3588" spans="1:23" x14ac:dyDescent="0.25">
      <c r="A3588" s="17"/>
      <c r="B3588" s="17"/>
      <c r="C3588" s="81"/>
      <c r="D3588" s="81"/>
      <c r="E3588" s="82"/>
      <c r="F3588" s="5"/>
      <c r="G3588" s="5"/>
      <c r="H3588" s="5"/>
      <c r="K3588" s="5"/>
      <c r="L3588" s="5"/>
      <c r="M3588" s="17"/>
      <c r="N3588" s="17"/>
      <c r="T3588" s="75"/>
      <c r="U3588" s="75"/>
      <c r="W3588" s="75"/>
    </row>
    <row r="3589" spans="1:23" x14ac:dyDescent="0.25">
      <c r="A3589" s="17"/>
      <c r="B3589" s="17"/>
      <c r="C3589" s="81"/>
      <c r="D3589" s="81"/>
      <c r="E3589" s="82"/>
      <c r="F3589" s="5"/>
      <c r="G3589" s="5"/>
      <c r="H3589" s="5"/>
      <c r="K3589" s="5"/>
      <c r="L3589" s="5"/>
      <c r="M3589" s="17"/>
      <c r="N3589" s="17"/>
      <c r="T3589" s="75"/>
      <c r="U3589" s="75"/>
      <c r="W3589" s="75"/>
    </row>
    <row r="3590" spans="1:23" x14ac:dyDescent="0.25">
      <c r="A3590" s="17"/>
      <c r="B3590" s="17"/>
      <c r="C3590" s="81"/>
      <c r="D3590" s="81"/>
      <c r="E3590" s="82"/>
      <c r="F3590" s="5"/>
      <c r="G3590" s="5"/>
      <c r="H3590" s="5"/>
      <c r="K3590" s="5"/>
      <c r="L3590" s="5"/>
      <c r="M3590" s="17"/>
      <c r="N3590" s="17"/>
      <c r="T3590" s="75"/>
      <c r="U3590" s="75"/>
      <c r="W3590" s="75"/>
    </row>
    <row r="3591" spans="1:23" x14ac:dyDescent="0.25">
      <c r="A3591" s="17"/>
      <c r="B3591" s="17"/>
      <c r="C3591" s="81"/>
      <c r="D3591" s="81"/>
      <c r="E3591" s="82"/>
      <c r="F3591" s="5"/>
      <c r="G3591" s="5"/>
      <c r="H3591" s="5"/>
      <c r="K3591" s="5"/>
      <c r="L3591" s="5"/>
      <c r="M3591" s="17"/>
      <c r="N3591" s="17"/>
      <c r="T3591" s="75"/>
      <c r="U3591" s="75"/>
      <c r="W3591" s="75"/>
    </row>
    <row r="3592" spans="1:23" x14ac:dyDescent="0.25">
      <c r="A3592" s="17"/>
      <c r="B3592" s="17"/>
      <c r="C3592" s="81"/>
      <c r="D3592" s="81"/>
      <c r="E3592" s="82"/>
      <c r="F3592" s="5"/>
      <c r="G3592" s="5"/>
      <c r="H3592" s="5"/>
      <c r="K3592" s="5"/>
      <c r="L3592" s="5"/>
      <c r="M3592" s="17"/>
      <c r="N3592" s="17"/>
      <c r="T3592" s="75"/>
      <c r="U3592" s="75"/>
      <c r="W3592" s="75"/>
    </row>
    <row r="3593" spans="1:23" x14ac:dyDescent="0.25">
      <c r="A3593" s="17"/>
      <c r="B3593" s="17"/>
      <c r="C3593" s="81"/>
      <c r="D3593" s="81"/>
      <c r="E3593" s="82"/>
      <c r="F3593" s="5"/>
      <c r="G3593" s="5"/>
      <c r="H3593" s="5"/>
      <c r="K3593" s="5"/>
      <c r="L3593" s="5"/>
      <c r="M3593" s="17"/>
      <c r="N3593" s="17"/>
      <c r="T3593" s="75"/>
      <c r="U3593" s="75"/>
      <c r="W3593" s="75"/>
    </row>
    <row r="3594" spans="1:23" x14ac:dyDescent="0.25">
      <c r="A3594" s="17"/>
      <c r="B3594" s="17"/>
      <c r="C3594" s="81"/>
      <c r="D3594" s="81"/>
      <c r="E3594" s="82"/>
      <c r="F3594" s="5"/>
      <c r="G3594" s="5"/>
      <c r="H3594" s="5"/>
      <c r="K3594" s="5"/>
      <c r="L3594" s="5"/>
      <c r="M3594" s="17"/>
      <c r="N3594" s="17"/>
      <c r="T3594" s="75"/>
      <c r="U3594" s="75"/>
      <c r="W3594" s="75"/>
    </row>
    <row r="3595" spans="1:23" x14ac:dyDescent="0.25">
      <c r="A3595" s="17"/>
      <c r="B3595" s="17"/>
      <c r="C3595" s="81"/>
      <c r="D3595" s="81"/>
      <c r="E3595" s="82"/>
      <c r="F3595" s="5"/>
      <c r="G3595" s="5"/>
      <c r="H3595" s="5"/>
      <c r="K3595" s="5"/>
      <c r="L3595" s="5"/>
      <c r="M3595" s="17"/>
      <c r="N3595" s="17"/>
      <c r="T3595" s="75"/>
      <c r="U3595" s="75"/>
      <c r="W3595" s="75"/>
    </row>
    <row r="3596" spans="1:23" x14ac:dyDescent="0.25">
      <c r="A3596" s="17"/>
      <c r="B3596" s="17"/>
      <c r="C3596" s="81"/>
      <c r="D3596" s="81"/>
      <c r="E3596" s="82"/>
      <c r="F3596" s="5"/>
      <c r="G3596" s="5"/>
      <c r="H3596" s="5"/>
      <c r="K3596" s="5"/>
      <c r="L3596" s="5"/>
      <c r="M3596" s="17"/>
      <c r="N3596" s="17"/>
      <c r="T3596" s="75"/>
      <c r="U3596" s="75"/>
      <c r="W3596" s="75"/>
    </row>
    <row r="3597" spans="1:23" x14ac:dyDescent="0.25">
      <c r="A3597" s="17"/>
      <c r="B3597" s="17"/>
      <c r="C3597" s="81"/>
      <c r="D3597" s="81"/>
      <c r="E3597" s="82"/>
      <c r="F3597" s="5"/>
      <c r="G3597" s="5"/>
      <c r="H3597" s="5"/>
      <c r="K3597" s="5"/>
      <c r="L3597" s="5"/>
      <c r="M3597" s="17"/>
      <c r="N3597" s="17"/>
      <c r="T3597" s="75"/>
      <c r="U3597" s="75"/>
      <c r="W3597" s="75"/>
    </row>
    <row r="3598" spans="1:23" x14ac:dyDescent="0.25">
      <c r="A3598" s="17"/>
      <c r="B3598" s="17"/>
      <c r="C3598" s="81"/>
      <c r="D3598" s="81"/>
      <c r="E3598" s="82"/>
      <c r="F3598" s="5"/>
      <c r="G3598" s="5"/>
      <c r="H3598" s="5"/>
      <c r="K3598" s="5"/>
      <c r="L3598" s="5"/>
      <c r="M3598" s="17"/>
      <c r="N3598" s="17"/>
      <c r="T3598" s="75"/>
      <c r="U3598" s="75"/>
      <c r="W3598" s="75"/>
    </row>
    <row r="3599" spans="1:23" x14ac:dyDescent="0.25">
      <c r="A3599" s="17"/>
      <c r="B3599" s="17"/>
      <c r="C3599" s="81"/>
      <c r="D3599" s="81"/>
      <c r="E3599" s="82"/>
      <c r="F3599" s="5"/>
      <c r="G3599" s="5"/>
      <c r="H3599" s="5"/>
      <c r="K3599" s="5"/>
      <c r="L3599" s="5"/>
      <c r="M3599" s="17"/>
      <c r="N3599" s="17"/>
      <c r="T3599" s="75"/>
      <c r="U3599" s="75"/>
      <c r="W3599" s="75"/>
    </row>
    <row r="3600" spans="1:23" x14ac:dyDescent="0.25">
      <c r="A3600" s="17"/>
      <c r="B3600" s="17"/>
      <c r="C3600" s="81"/>
      <c r="D3600" s="81"/>
      <c r="E3600" s="82"/>
      <c r="F3600" s="5"/>
      <c r="G3600" s="5"/>
      <c r="H3600" s="5"/>
      <c r="K3600" s="5"/>
      <c r="L3600" s="5"/>
      <c r="M3600" s="17"/>
      <c r="N3600" s="17"/>
      <c r="T3600" s="75"/>
      <c r="U3600" s="75"/>
      <c r="W3600" s="75"/>
    </row>
    <row r="3601" spans="1:23" x14ac:dyDescent="0.25">
      <c r="A3601" s="17"/>
      <c r="B3601" s="17"/>
      <c r="C3601" s="81"/>
      <c r="D3601" s="81"/>
      <c r="E3601" s="82"/>
      <c r="F3601" s="5"/>
      <c r="G3601" s="5"/>
      <c r="H3601" s="5"/>
      <c r="K3601" s="5"/>
      <c r="L3601" s="5"/>
      <c r="M3601" s="17"/>
      <c r="N3601" s="17"/>
      <c r="T3601" s="75"/>
      <c r="U3601" s="75"/>
      <c r="W3601" s="75"/>
    </row>
    <row r="3602" spans="1:23" x14ac:dyDescent="0.25">
      <c r="A3602" s="17"/>
      <c r="B3602" s="17"/>
      <c r="C3602" s="81"/>
      <c r="D3602" s="81"/>
      <c r="E3602" s="82"/>
      <c r="F3602" s="5"/>
      <c r="G3602" s="5"/>
      <c r="H3602" s="5"/>
      <c r="K3602" s="5"/>
      <c r="L3602" s="5"/>
      <c r="M3602" s="17"/>
      <c r="N3602" s="17"/>
      <c r="T3602" s="75"/>
      <c r="U3602" s="75"/>
      <c r="W3602" s="75"/>
    </row>
    <row r="3603" spans="1:23" x14ac:dyDescent="0.25">
      <c r="A3603" s="17"/>
      <c r="B3603" s="17"/>
      <c r="C3603" s="81"/>
      <c r="D3603" s="81"/>
      <c r="E3603" s="82"/>
      <c r="F3603" s="5"/>
      <c r="G3603" s="5"/>
      <c r="H3603" s="5"/>
      <c r="K3603" s="5"/>
      <c r="L3603" s="5"/>
      <c r="M3603" s="17"/>
      <c r="N3603" s="17"/>
      <c r="T3603" s="75"/>
      <c r="U3603" s="75"/>
      <c r="W3603" s="75"/>
    </row>
    <row r="3604" spans="1:23" x14ac:dyDescent="0.25">
      <c r="A3604" s="17"/>
      <c r="B3604" s="17"/>
      <c r="C3604" s="81"/>
      <c r="D3604" s="81"/>
      <c r="E3604" s="82"/>
      <c r="F3604" s="5"/>
      <c r="G3604" s="5"/>
      <c r="H3604" s="5"/>
      <c r="K3604" s="5"/>
      <c r="L3604" s="5"/>
      <c r="M3604" s="17"/>
      <c r="N3604" s="17"/>
      <c r="T3604" s="75"/>
      <c r="U3604" s="75"/>
      <c r="W3604" s="75"/>
    </row>
    <row r="3605" spans="1:23" x14ac:dyDescent="0.25">
      <c r="A3605" s="17"/>
      <c r="B3605" s="17"/>
      <c r="C3605" s="81"/>
      <c r="D3605" s="81"/>
      <c r="E3605" s="82"/>
      <c r="F3605" s="5"/>
      <c r="G3605" s="5"/>
      <c r="H3605" s="5"/>
      <c r="K3605" s="5"/>
      <c r="L3605" s="5"/>
      <c r="M3605" s="17"/>
      <c r="N3605" s="17"/>
      <c r="T3605" s="75"/>
      <c r="U3605" s="75"/>
      <c r="W3605" s="75"/>
    </row>
    <row r="3606" spans="1:23" x14ac:dyDescent="0.25">
      <c r="A3606" s="17"/>
      <c r="B3606" s="17"/>
      <c r="C3606" s="81"/>
      <c r="D3606" s="81"/>
      <c r="E3606" s="82"/>
      <c r="F3606" s="5"/>
      <c r="G3606" s="5"/>
      <c r="H3606" s="5"/>
      <c r="K3606" s="5"/>
      <c r="L3606" s="5"/>
      <c r="M3606" s="17"/>
      <c r="N3606" s="17"/>
      <c r="T3606" s="75"/>
      <c r="U3606" s="75"/>
      <c r="W3606" s="75"/>
    </row>
    <row r="3607" spans="1:23" x14ac:dyDescent="0.25">
      <c r="A3607" s="17"/>
      <c r="B3607" s="17"/>
      <c r="C3607" s="81"/>
      <c r="D3607" s="81"/>
      <c r="E3607" s="82"/>
      <c r="F3607" s="5"/>
      <c r="G3607" s="5"/>
      <c r="H3607" s="5"/>
      <c r="K3607" s="5"/>
      <c r="L3607" s="5"/>
      <c r="M3607" s="17"/>
      <c r="N3607" s="17"/>
      <c r="T3607" s="75"/>
      <c r="U3607" s="75"/>
      <c r="W3607" s="75"/>
    </row>
    <row r="3608" spans="1:23" x14ac:dyDescent="0.25">
      <c r="A3608" s="17"/>
      <c r="B3608" s="17"/>
      <c r="C3608" s="81"/>
      <c r="D3608" s="81"/>
      <c r="E3608" s="82"/>
      <c r="F3608" s="5"/>
      <c r="G3608" s="5"/>
      <c r="H3608" s="5"/>
      <c r="K3608" s="5"/>
      <c r="L3608" s="5"/>
      <c r="M3608" s="17"/>
      <c r="N3608" s="17"/>
      <c r="T3608" s="75"/>
      <c r="U3608" s="75"/>
      <c r="W3608" s="75"/>
    </row>
    <row r="3609" spans="1:23" x14ac:dyDescent="0.25">
      <c r="A3609" s="17"/>
      <c r="B3609" s="17"/>
      <c r="C3609" s="81"/>
      <c r="D3609" s="81"/>
      <c r="E3609" s="82"/>
      <c r="F3609" s="5"/>
      <c r="G3609" s="5"/>
      <c r="H3609" s="5"/>
      <c r="K3609" s="5"/>
      <c r="L3609" s="5"/>
      <c r="M3609" s="17"/>
      <c r="N3609" s="17"/>
      <c r="T3609" s="75"/>
      <c r="U3609" s="75"/>
      <c r="W3609" s="75"/>
    </row>
    <row r="3610" spans="1:23" x14ac:dyDescent="0.25">
      <c r="A3610" s="17"/>
      <c r="B3610" s="17"/>
      <c r="C3610" s="81"/>
      <c r="D3610" s="81"/>
      <c r="E3610" s="82"/>
      <c r="F3610" s="5"/>
      <c r="G3610" s="5"/>
      <c r="H3610" s="5"/>
      <c r="K3610" s="5"/>
      <c r="L3610" s="5"/>
      <c r="M3610" s="17"/>
      <c r="N3610" s="17"/>
      <c r="T3610" s="75"/>
      <c r="U3610" s="75"/>
      <c r="W3610" s="75"/>
    </row>
    <row r="3611" spans="1:23" x14ac:dyDescent="0.25">
      <c r="A3611" s="17"/>
      <c r="B3611" s="17"/>
      <c r="C3611" s="81"/>
      <c r="D3611" s="81"/>
      <c r="E3611" s="82"/>
      <c r="F3611" s="5"/>
      <c r="G3611" s="5"/>
      <c r="H3611" s="5"/>
      <c r="K3611" s="5"/>
      <c r="L3611" s="5"/>
      <c r="M3611" s="17"/>
      <c r="N3611" s="17"/>
      <c r="T3611" s="75"/>
      <c r="U3611" s="75"/>
      <c r="W3611" s="75"/>
    </row>
    <row r="3612" spans="1:23" x14ac:dyDescent="0.25">
      <c r="A3612" s="17"/>
      <c r="B3612" s="17"/>
      <c r="C3612" s="81"/>
      <c r="D3612" s="81"/>
      <c r="E3612" s="82"/>
      <c r="F3612" s="5"/>
      <c r="G3612" s="5"/>
      <c r="H3612" s="5"/>
      <c r="K3612" s="5"/>
      <c r="L3612" s="5"/>
      <c r="M3612" s="17"/>
      <c r="N3612" s="17"/>
      <c r="T3612" s="75"/>
      <c r="U3612" s="75"/>
      <c r="W3612" s="75"/>
    </row>
    <row r="3613" spans="1:23" x14ac:dyDescent="0.25">
      <c r="A3613" s="17"/>
      <c r="B3613" s="17"/>
      <c r="C3613" s="81"/>
      <c r="D3613" s="81"/>
      <c r="E3613" s="82"/>
      <c r="F3613" s="5"/>
      <c r="G3613" s="5"/>
      <c r="H3613" s="5"/>
      <c r="K3613" s="5"/>
      <c r="L3613" s="5"/>
      <c r="M3613" s="17"/>
      <c r="N3613" s="17"/>
      <c r="T3613" s="75"/>
      <c r="U3613" s="75"/>
      <c r="W3613" s="75"/>
    </row>
    <row r="3614" spans="1:23" x14ac:dyDescent="0.25">
      <c r="A3614" s="17"/>
      <c r="B3614" s="17"/>
      <c r="C3614" s="81"/>
      <c r="D3614" s="81"/>
      <c r="E3614" s="82"/>
      <c r="F3614" s="5"/>
      <c r="G3614" s="5"/>
      <c r="H3614" s="5"/>
      <c r="K3614" s="5"/>
      <c r="L3614" s="5"/>
      <c r="M3614" s="17"/>
      <c r="N3614" s="17"/>
      <c r="T3614" s="75"/>
      <c r="U3614" s="75"/>
      <c r="W3614" s="75"/>
    </row>
    <row r="3615" spans="1:23" x14ac:dyDescent="0.25">
      <c r="A3615" s="17"/>
      <c r="B3615" s="17"/>
      <c r="C3615" s="81"/>
      <c r="D3615" s="81"/>
      <c r="E3615" s="82"/>
      <c r="F3615" s="5"/>
      <c r="G3615" s="5"/>
      <c r="H3615" s="5"/>
      <c r="K3615" s="5"/>
      <c r="L3615" s="5"/>
      <c r="M3615" s="17"/>
      <c r="N3615" s="17"/>
      <c r="T3615" s="75"/>
      <c r="U3615" s="75"/>
      <c r="W3615" s="75"/>
    </row>
    <row r="3616" spans="1:23" x14ac:dyDescent="0.25">
      <c r="A3616" s="17"/>
      <c r="B3616" s="17"/>
      <c r="C3616" s="81"/>
      <c r="D3616" s="81"/>
      <c r="E3616" s="82"/>
      <c r="F3616" s="5"/>
      <c r="G3616" s="5"/>
      <c r="H3616" s="5"/>
      <c r="K3616" s="5"/>
      <c r="L3616" s="5"/>
      <c r="M3616" s="17"/>
      <c r="N3616" s="17"/>
      <c r="T3616" s="75"/>
      <c r="U3616" s="75"/>
      <c r="W3616" s="75"/>
    </row>
    <row r="3617" spans="1:23" x14ac:dyDescent="0.25">
      <c r="A3617" s="17"/>
      <c r="B3617" s="17"/>
      <c r="C3617" s="81"/>
      <c r="D3617" s="81"/>
      <c r="E3617" s="82"/>
      <c r="F3617" s="5"/>
      <c r="G3617" s="5"/>
      <c r="H3617" s="5"/>
      <c r="K3617" s="5"/>
      <c r="L3617" s="5"/>
      <c r="M3617" s="17"/>
      <c r="N3617" s="17"/>
      <c r="T3617" s="75"/>
      <c r="U3617" s="75"/>
      <c r="W3617" s="75"/>
    </row>
    <row r="3618" spans="1:23" x14ac:dyDescent="0.25">
      <c r="A3618" s="17"/>
      <c r="B3618" s="17"/>
      <c r="C3618" s="81"/>
      <c r="D3618" s="81"/>
      <c r="E3618" s="82"/>
      <c r="F3618" s="5"/>
      <c r="G3618" s="5"/>
      <c r="H3618" s="5"/>
      <c r="K3618" s="5"/>
      <c r="L3618" s="5"/>
      <c r="M3618" s="17"/>
      <c r="N3618" s="17"/>
      <c r="T3618" s="75"/>
      <c r="U3618" s="75"/>
      <c r="W3618" s="75"/>
    </row>
    <row r="3619" spans="1:23" x14ac:dyDescent="0.25">
      <c r="A3619" s="17"/>
      <c r="B3619" s="17"/>
      <c r="C3619" s="81"/>
      <c r="D3619" s="81"/>
      <c r="E3619" s="82"/>
      <c r="F3619" s="5"/>
      <c r="G3619" s="5"/>
      <c r="H3619" s="5"/>
      <c r="K3619" s="5"/>
      <c r="L3619" s="5"/>
      <c r="M3619" s="17"/>
      <c r="N3619" s="17"/>
      <c r="T3619" s="75"/>
      <c r="U3619" s="75"/>
      <c r="W3619" s="75"/>
    </row>
    <row r="3620" spans="1:23" x14ac:dyDescent="0.25">
      <c r="A3620" s="17"/>
      <c r="B3620" s="17"/>
      <c r="C3620" s="81"/>
      <c r="D3620" s="81"/>
      <c r="E3620" s="82"/>
      <c r="F3620" s="5"/>
      <c r="G3620" s="5"/>
      <c r="H3620" s="5"/>
      <c r="K3620" s="5"/>
      <c r="L3620" s="5"/>
      <c r="M3620" s="17"/>
      <c r="N3620" s="17"/>
      <c r="T3620" s="75"/>
      <c r="U3620" s="75"/>
      <c r="W3620" s="75"/>
    </row>
    <row r="3621" spans="1:23" x14ac:dyDescent="0.25">
      <c r="A3621" s="17"/>
      <c r="B3621" s="17"/>
      <c r="C3621" s="81"/>
      <c r="D3621" s="81"/>
      <c r="E3621" s="82"/>
      <c r="F3621" s="5"/>
      <c r="G3621" s="5"/>
      <c r="H3621" s="5"/>
      <c r="K3621" s="5"/>
      <c r="L3621" s="5"/>
      <c r="M3621" s="17"/>
      <c r="N3621" s="17"/>
      <c r="T3621" s="75"/>
      <c r="U3621" s="75"/>
      <c r="W3621" s="75"/>
    </row>
    <row r="3622" spans="1:23" x14ac:dyDescent="0.25">
      <c r="A3622" s="17"/>
      <c r="B3622" s="17"/>
      <c r="C3622" s="81"/>
      <c r="D3622" s="81"/>
      <c r="E3622" s="82"/>
      <c r="F3622" s="5"/>
      <c r="G3622" s="5"/>
      <c r="H3622" s="5"/>
      <c r="K3622" s="5"/>
      <c r="L3622" s="5"/>
      <c r="M3622" s="17"/>
      <c r="N3622" s="17"/>
      <c r="T3622" s="75"/>
      <c r="U3622" s="75"/>
      <c r="W3622" s="75"/>
    </row>
    <row r="3623" spans="1:23" x14ac:dyDescent="0.25">
      <c r="A3623" s="17"/>
      <c r="B3623" s="17"/>
      <c r="C3623" s="81"/>
      <c r="D3623" s="81"/>
      <c r="E3623" s="82"/>
      <c r="F3623" s="5"/>
      <c r="G3623" s="5"/>
      <c r="H3623" s="5"/>
      <c r="K3623" s="5"/>
      <c r="L3623" s="5"/>
      <c r="M3623" s="17"/>
      <c r="N3623" s="17"/>
      <c r="T3623" s="75"/>
      <c r="U3623" s="75"/>
      <c r="W3623" s="75"/>
    </row>
    <row r="3624" spans="1:23" x14ac:dyDescent="0.25">
      <c r="A3624" s="17"/>
      <c r="B3624" s="17"/>
      <c r="C3624" s="81"/>
      <c r="D3624" s="81"/>
      <c r="E3624" s="82"/>
      <c r="F3624" s="5"/>
      <c r="G3624" s="5"/>
      <c r="H3624" s="5"/>
      <c r="K3624" s="5"/>
      <c r="L3624" s="5"/>
      <c r="M3624" s="17"/>
      <c r="N3624" s="17"/>
      <c r="T3624" s="75"/>
      <c r="U3624" s="75"/>
      <c r="W3624" s="75"/>
    </row>
    <row r="3625" spans="1:23" x14ac:dyDescent="0.25">
      <c r="A3625" s="17"/>
      <c r="B3625" s="17"/>
      <c r="C3625" s="81"/>
      <c r="D3625" s="81"/>
      <c r="E3625" s="82"/>
      <c r="F3625" s="5"/>
      <c r="G3625" s="5"/>
      <c r="H3625" s="5"/>
      <c r="K3625" s="5"/>
      <c r="L3625" s="5"/>
      <c r="M3625" s="17"/>
      <c r="N3625" s="17"/>
      <c r="T3625" s="75"/>
      <c r="U3625" s="75"/>
      <c r="W3625" s="75"/>
    </row>
    <row r="3626" spans="1:23" x14ac:dyDescent="0.25">
      <c r="A3626" s="17"/>
      <c r="B3626" s="17"/>
      <c r="C3626" s="81"/>
      <c r="D3626" s="81"/>
      <c r="E3626" s="82"/>
      <c r="F3626" s="5"/>
      <c r="G3626" s="5"/>
      <c r="H3626" s="5"/>
      <c r="K3626" s="5"/>
      <c r="L3626" s="5"/>
      <c r="M3626" s="17"/>
      <c r="N3626" s="17"/>
      <c r="T3626" s="75"/>
      <c r="U3626" s="75"/>
      <c r="W3626" s="75"/>
    </row>
    <row r="3627" spans="1:23" x14ac:dyDescent="0.25">
      <c r="A3627" s="17"/>
      <c r="B3627" s="17"/>
      <c r="C3627" s="81"/>
      <c r="D3627" s="81"/>
      <c r="E3627" s="82"/>
      <c r="F3627" s="5"/>
      <c r="G3627" s="5"/>
      <c r="H3627" s="5"/>
      <c r="K3627" s="5"/>
      <c r="L3627" s="5"/>
      <c r="M3627" s="17"/>
      <c r="N3627" s="17"/>
      <c r="T3627" s="75"/>
      <c r="U3627" s="75"/>
      <c r="W3627" s="75"/>
    </row>
    <row r="3628" spans="1:23" x14ac:dyDescent="0.25">
      <c r="A3628" s="17"/>
      <c r="B3628" s="17"/>
      <c r="C3628" s="81"/>
      <c r="D3628" s="81"/>
      <c r="E3628" s="82"/>
      <c r="F3628" s="5"/>
      <c r="G3628" s="5"/>
      <c r="H3628" s="5"/>
      <c r="K3628" s="5"/>
      <c r="L3628" s="5"/>
      <c r="M3628" s="17"/>
      <c r="N3628" s="17"/>
      <c r="T3628" s="75"/>
      <c r="U3628" s="75"/>
      <c r="W3628" s="75"/>
    </row>
    <row r="3629" spans="1:23" x14ac:dyDescent="0.25">
      <c r="A3629" s="17"/>
      <c r="B3629" s="17"/>
      <c r="C3629" s="81"/>
      <c r="D3629" s="81"/>
      <c r="E3629" s="82"/>
      <c r="F3629" s="5"/>
      <c r="G3629" s="5"/>
      <c r="H3629" s="5"/>
      <c r="K3629" s="5"/>
      <c r="L3629" s="5"/>
      <c r="M3629" s="17"/>
      <c r="N3629" s="17"/>
      <c r="T3629" s="75"/>
      <c r="U3629" s="75"/>
      <c r="W3629" s="75"/>
    </row>
    <row r="3630" spans="1:23" x14ac:dyDescent="0.25">
      <c r="A3630" s="17"/>
      <c r="B3630" s="17"/>
      <c r="C3630" s="81"/>
      <c r="D3630" s="81"/>
      <c r="E3630" s="82"/>
      <c r="F3630" s="5"/>
      <c r="G3630" s="5"/>
      <c r="H3630" s="5"/>
      <c r="K3630" s="5"/>
      <c r="L3630" s="5"/>
      <c r="M3630" s="17"/>
      <c r="N3630" s="17"/>
      <c r="T3630" s="75"/>
      <c r="U3630" s="75"/>
      <c r="W3630" s="75"/>
    </row>
    <row r="3631" spans="1:23" x14ac:dyDescent="0.25">
      <c r="A3631" s="17"/>
      <c r="B3631" s="17"/>
      <c r="C3631" s="81"/>
      <c r="D3631" s="81"/>
      <c r="E3631" s="82"/>
      <c r="F3631" s="5"/>
      <c r="G3631" s="5"/>
      <c r="H3631" s="5"/>
      <c r="K3631" s="5"/>
      <c r="L3631" s="5"/>
      <c r="M3631" s="17"/>
      <c r="N3631" s="17"/>
      <c r="T3631" s="75"/>
      <c r="U3631" s="75"/>
      <c r="W3631" s="75"/>
    </row>
    <row r="3632" spans="1:23" x14ac:dyDescent="0.25">
      <c r="A3632" s="17"/>
      <c r="B3632" s="17"/>
      <c r="C3632" s="81"/>
      <c r="D3632" s="81"/>
      <c r="E3632" s="82"/>
      <c r="F3632" s="5"/>
      <c r="G3632" s="5"/>
      <c r="H3632" s="5"/>
      <c r="K3632" s="5"/>
      <c r="L3632" s="5"/>
      <c r="M3632" s="17"/>
      <c r="N3632" s="17"/>
      <c r="T3632" s="75"/>
      <c r="U3632" s="75"/>
      <c r="W3632" s="75"/>
    </row>
    <row r="3633" spans="1:23" x14ac:dyDescent="0.25">
      <c r="A3633" s="17"/>
      <c r="B3633" s="17"/>
      <c r="C3633" s="81"/>
      <c r="D3633" s="81"/>
      <c r="E3633" s="82"/>
      <c r="F3633" s="5"/>
      <c r="G3633" s="5"/>
      <c r="H3633" s="5"/>
      <c r="K3633" s="5"/>
      <c r="L3633" s="5"/>
      <c r="M3633" s="17"/>
      <c r="N3633" s="17"/>
      <c r="T3633" s="75"/>
      <c r="U3633" s="75"/>
      <c r="W3633" s="75"/>
    </row>
    <row r="3634" spans="1:23" x14ac:dyDescent="0.25">
      <c r="A3634" s="17"/>
      <c r="B3634" s="17"/>
      <c r="C3634" s="81"/>
      <c r="D3634" s="81"/>
      <c r="E3634" s="82"/>
      <c r="F3634" s="5"/>
      <c r="G3634" s="5"/>
      <c r="H3634" s="5"/>
      <c r="K3634" s="5"/>
      <c r="L3634" s="5"/>
      <c r="M3634" s="17"/>
      <c r="N3634" s="17"/>
      <c r="T3634" s="75"/>
      <c r="U3634" s="75"/>
      <c r="W3634" s="75"/>
    </row>
    <row r="3635" spans="1:23" x14ac:dyDescent="0.25">
      <c r="A3635" s="17"/>
      <c r="B3635" s="17"/>
      <c r="C3635" s="81"/>
      <c r="D3635" s="81"/>
      <c r="E3635" s="82"/>
      <c r="F3635" s="5"/>
      <c r="G3635" s="5"/>
      <c r="H3635" s="5"/>
      <c r="K3635" s="5"/>
      <c r="L3635" s="5"/>
      <c r="M3635" s="17"/>
      <c r="N3635" s="17"/>
      <c r="T3635" s="75"/>
      <c r="U3635" s="75"/>
      <c r="W3635" s="75"/>
    </row>
    <row r="3636" spans="1:23" x14ac:dyDescent="0.25">
      <c r="A3636" s="17"/>
      <c r="B3636" s="17"/>
      <c r="C3636" s="81"/>
      <c r="D3636" s="81"/>
      <c r="E3636" s="82"/>
      <c r="F3636" s="5"/>
      <c r="G3636" s="5"/>
      <c r="H3636" s="5"/>
      <c r="K3636" s="5"/>
      <c r="L3636" s="5"/>
      <c r="M3636" s="17"/>
      <c r="N3636" s="17"/>
      <c r="T3636" s="75"/>
      <c r="U3636" s="75"/>
      <c r="W3636" s="75"/>
    </row>
    <row r="3637" spans="1:23" x14ac:dyDescent="0.25">
      <c r="A3637" s="17"/>
      <c r="B3637" s="17"/>
      <c r="C3637" s="81"/>
      <c r="D3637" s="81"/>
      <c r="E3637" s="82"/>
      <c r="F3637" s="5"/>
      <c r="G3637" s="5"/>
      <c r="H3637" s="5"/>
      <c r="K3637" s="5"/>
      <c r="L3637" s="5"/>
      <c r="M3637" s="17"/>
      <c r="N3637" s="17"/>
      <c r="T3637" s="75"/>
      <c r="U3637" s="75"/>
      <c r="W3637" s="75"/>
    </row>
    <row r="3638" spans="1:23" x14ac:dyDescent="0.25">
      <c r="A3638" s="17"/>
      <c r="B3638" s="17"/>
      <c r="C3638" s="81"/>
      <c r="D3638" s="81"/>
      <c r="E3638" s="82"/>
      <c r="F3638" s="5"/>
      <c r="G3638" s="5"/>
      <c r="H3638" s="5"/>
      <c r="K3638" s="5"/>
      <c r="L3638" s="5"/>
      <c r="M3638" s="17"/>
      <c r="N3638" s="17"/>
      <c r="T3638" s="75"/>
      <c r="U3638" s="75"/>
      <c r="W3638" s="75"/>
    </row>
    <row r="3639" spans="1:23" x14ac:dyDescent="0.25">
      <c r="A3639" s="17"/>
      <c r="B3639" s="17"/>
      <c r="C3639" s="81"/>
      <c r="D3639" s="81"/>
      <c r="E3639" s="82"/>
      <c r="F3639" s="5"/>
      <c r="G3639" s="5"/>
      <c r="H3639" s="5"/>
      <c r="K3639" s="5"/>
      <c r="L3639" s="5"/>
      <c r="M3639" s="17"/>
      <c r="N3639" s="17"/>
      <c r="T3639" s="75"/>
      <c r="U3639" s="75"/>
      <c r="W3639" s="75"/>
    </row>
    <row r="3640" spans="1:23" x14ac:dyDescent="0.25">
      <c r="A3640" s="17"/>
      <c r="B3640" s="17"/>
      <c r="C3640" s="81"/>
      <c r="D3640" s="81"/>
      <c r="E3640" s="82"/>
      <c r="F3640" s="5"/>
      <c r="G3640" s="5"/>
      <c r="H3640" s="5"/>
      <c r="K3640" s="5"/>
      <c r="L3640" s="5"/>
      <c r="M3640" s="17"/>
      <c r="N3640" s="17"/>
      <c r="T3640" s="75"/>
      <c r="U3640" s="75"/>
      <c r="W3640" s="75"/>
    </row>
    <row r="3641" spans="1:23" x14ac:dyDescent="0.25">
      <c r="A3641" s="17"/>
      <c r="B3641" s="17"/>
      <c r="C3641" s="81"/>
      <c r="D3641" s="81"/>
      <c r="E3641" s="82"/>
      <c r="F3641" s="5"/>
      <c r="G3641" s="5"/>
      <c r="H3641" s="5"/>
      <c r="K3641" s="5"/>
      <c r="L3641" s="5"/>
      <c r="M3641" s="17"/>
      <c r="N3641" s="17"/>
      <c r="T3641" s="75"/>
      <c r="U3641" s="75"/>
      <c r="W3641" s="75"/>
    </row>
    <row r="3642" spans="1:23" x14ac:dyDescent="0.25">
      <c r="A3642" s="17"/>
      <c r="B3642" s="17"/>
      <c r="C3642" s="81"/>
      <c r="D3642" s="81"/>
      <c r="E3642" s="82"/>
      <c r="F3642" s="5"/>
      <c r="G3642" s="5"/>
      <c r="H3642" s="5"/>
      <c r="K3642" s="5"/>
      <c r="L3642" s="5"/>
      <c r="M3642" s="17"/>
      <c r="N3642" s="17"/>
      <c r="T3642" s="75"/>
      <c r="U3642" s="75"/>
      <c r="W3642" s="75"/>
    </row>
    <row r="3643" spans="1:23" x14ac:dyDescent="0.25">
      <c r="A3643" s="17"/>
      <c r="B3643" s="17"/>
      <c r="C3643" s="81"/>
      <c r="D3643" s="81"/>
      <c r="E3643" s="82"/>
      <c r="F3643" s="5"/>
      <c r="G3643" s="5"/>
      <c r="H3643" s="5"/>
      <c r="K3643" s="5"/>
      <c r="L3643" s="5"/>
      <c r="M3643" s="17"/>
      <c r="N3643" s="17"/>
      <c r="T3643" s="75"/>
      <c r="U3643" s="75"/>
      <c r="W3643" s="75"/>
    </row>
    <row r="3644" spans="1:23" x14ac:dyDescent="0.25">
      <c r="A3644" s="17"/>
      <c r="B3644" s="17"/>
      <c r="C3644" s="81"/>
      <c r="D3644" s="81"/>
      <c r="E3644" s="82"/>
      <c r="F3644" s="5"/>
      <c r="G3644" s="5"/>
      <c r="H3644" s="5"/>
      <c r="K3644" s="5"/>
      <c r="L3644" s="5"/>
      <c r="M3644" s="17"/>
      <c r="N3644" s="17"/>
      <c r="T3644" s="75"/>
      <c r="U3644" s="75"/>
      <c r="W3644" s="75"/>
    </row>
    <row r="3645" spans="1:23" x14ac:dyDescent="0.25">
      <c r="A3645" s="17"/>
      <c r="B3645" s="17"/>
      <c r="C3645" s="81"/>
      <c r="D3645" s="81"/>
      <c r="E3645" s="82"/>
      <c r="F3645" s="5"/>
      <c r="G3645" s="5"/>
      <c r="H3645" s="5"/>
      <c r="K3645" s="5"/>
      <c r="L3645" s="5"/>
      <c r="M3645" s="17"/>
      <c r="N3645" s="17"/>
      <c r="T3645" s="75"/>
      <c r="U3645" s="75"/>
      <c r="W3645" s="75"/>
    </row>
    <row r="3646" spans="1:23" x14ac:dyDescent="0.25">
      <c r="A3646" s="17"/>
      <c r="B3646" s="17"/>
      <c r="C3646" s="81"/>
      <c r="D3646" s="81"/>
      <c r="E3646" s="82"/>
      <c r="F3646" s="5"/>
      <c r="G3646" s="5"/>
      <c r="H3646" s="5"/>
      <c r="K3646" s="5"/>
      <c r="L3646" s="5"/>
      <c r="M3646" s="17"/>
      <c r="N3646" s="17"/>
      <c r="T3646" s="75"/>
      <c r="U3646" s="75"/>
      <c r="W3646" s="75"/>
    </row>
    <row r="3647" spans="1:23" x14ac:dyDescent="0.25">
      <c r="A3647" s="17"/>
      <c r="B3647" s="17"/>
      <c r="C3647" s="81"/>
      <c r="D3647" s="81"/>
      <c r="E3647" s="82"/>
      <c r="F3647" s="5"/>
      <c r="G3647" s="5"/>
      <c r="H3647" s="5"/>
      <c r="K3647" s="5"/>
      <c r="L3647" s="5"/>
      <c r="M3647" s="17"/>
      <c r="N3647" s="17"/>
      <c r="T3647" s="75"/>
      <c r="U3647" s="75"/>
      <c r="W3647" s="75"/>
    </row>
    <row r="3648" spans="1:23" x14ac:dyDescent="0.25">
      <c r="A3648" s="17"/>
      <c r="B3648" s="17"/>
      <c r="C3648" s="81"/>
      <c r="D3648" s="81"/>
      <c r="E3648" s="82"/>
      <c r="F3648" s="5"/>
      <c r="G3648" s="5"/>
      <c r="H3648" s="5"/>
      <c r="K3648" s="5"/>
      <c r="L3648" s="5"/>
      <c r="M3648" s="17"/>
      <c r="N3648" s="17"/>
      <c r="T3648" s="75"/>
      <c r="U3648" s="75"/>
      <c r="W3648" s="75"/>
    </row>
    <row r="3649" spans="1:23" x14ac:dyDescent="0.25">
      <c r="A3649" s="17"/>
      <c r="B3649" s="17"/>
      <c r="C3649" s="81"/>
      <c r="D3649" s="81"/>
      <c r="E3649" s="82"/>
      <c r="F3649" s="5"/>
      <c r="G3649" s="5"/>
      <c r="H3649" s="5"/>
      <c r="K3649" s="5"/>
      <c r="L3649" s="5"/>
      <c r="M3649" s="17"/>
      <c r="N3649" s="17"/>
      <c r="T3649" s="75"/>
      <c r="U3649" s="75"/>
      <c r="W3649" s="75"/>
    </row>
    <row r="3650" spans="1:23" x14ac:dyDescent="0.25">
      <c r="A3650" s="17"/>
      <c r="B3650" s="17"/>
      <c r="C3650" s="81"/>
      <c r="D3650" s="81"/>
      <c r="E3650" s="82"/>
      <c r="F3650" s="5"/>
      <c r="G3650" s="5"/>
      <c r="H3650" s="5"/>
      <c r="K3650" s="5"/>
      <c r="L3650" s="5"/>
      <c r="M3650" s="17"/>
      <c r="N3650" s="17"/>
      <c r="T3650" s="75"/>
      <c r="U3650" s="75"/>
      <c r="W3650" s="75"/>
    </row>
    <row r="3651" spans="1:23" x14ac:dyDescent="0.25">
      <c r="A3651" s="17"/>
      <c r="B3651" s="17"/>
      <c r="C3651" s="81"/>
      <c r="D3651" s="81"/>
      <c r="E3651" s="82"/>
      <c r="F3651" s="5"/>
      <c r="G3651" s="5"/>
      <c r="H3651" s="5"/>
      <c r="K3651" s="5"/>
      <c r="L3651" s="5"/>
      <c r="M3651" s="17"/>
      <c r="N3651" s="17"/>
      <c r="T3651" s="75"/>
      <c r="U3651" s="75"/>
      <c r="W3651" s="75"/>
    </row>
    <row r="3652" spans="1:23" x14ac:dyDescent="0.25">
      <c r="A3652" s="17"/>
      <c r="B3652" s="17"/>
      <c r="C3652" s="81"/>
      <c r="D3652" s="81"/>
      <c r="E3652" s="82"/>
      <c r="F3652" s="5"/>
      <c r="G3652" s="5"/>
      <c r="H3652" s="5"/>
      <c r="K3652" s="5"/>
      <c r="L3652" s="5"/>
      <c r="M3652" s="17"/>
      <c r="N3652" s="17"/>
      <c r="T3652" s="75"/>
      <c r="U3652" s="75"/>
      <c r="W3652" s="75"/>
    </row>
    <row r="3653" spans="1:23" x14ac:dyDescent="0.25">
      <c r="A3653" s="17"/>
      <c r="B3653" s="17"/>
      <c r="C3653" s="81"/>
      <c r="D3653" s="81"/>
      <c r="E3653" s="82"/>
      <c r="F3653" s="5"/>
      <c r="G3653" s="5"/>
      <c r="H3653" s="5"/>
      <c r="K3653" s="5"/>
      <c r="L3653" s="5"/>
      <c r="M3653" s="17"/>
      <c r="N3653" s="17"/>
      <c r="T3653" s="75"/>
      <c r="U3653" s="75"/>
      <c r="W3653" s="75"/>
    </row>
    <row r="3654" spans="1:23" x14ac:dyDescent="0.25">
      <c r="A3654" s="17"/>
      <c r="B3654" s="17"/>
      <c r="C3654" s="81"/>
      <c r="D3654" s="81"/>
      <c r="E3654" s="82"/>
      <c r="F3654" s="5"/>
      <c r="G3654" s="5"/>
      <c r="H3654" s="5"/>
      <c r="K3654" s="5"/>
      <c r="L3654" s="5"/>
      <c r="M3654" s="17"/>
      <c r="N3654" s="17"/>
      <c r="T3654" s="75"/>
      <c r="U3654" s="75"/>
      <c r="W3654" s="75"/>
    </row>
    <row r="3655" spans="1:23" x14ac:dyDescent="0.25">
      <c r="A3655" s="17"/>
      <c r="B3655" s="17"/>
      <c r="C3655" s="81"/>
      <c r="D3655" s="81"/>
      <c r="E3655" s="82"/>
      <c r="F3655" s="5"/>
      <c r="G3655" s="5"/>
      <c r="H3655" s="5"/>
      <c r="K3655" s="5"/>
      <c r="L3655" s="5"/>
      <c r="M3655" s="17"/>
      <c r="N3655" s="17"/>
      <c r="T3655" s="75"/>
      <c r="U3655" s="75"/>
      <c r="W3655" s="75"/>
    </row>
    <row r="3656" spans="1:23" x14ac:dyDescent="0.25">
      <c r="A3656" s="17"/>
      <c r="B3656" s="17"/>
      <c r="C3656" s="81"/>
      <c r="D3656" s="81"/>
      <c r="E3656" s="82"/>
      <c r="F3656" s="5"/>
      <c r="G3656" s="5"/>
      <c r="H3656" s="5"/>
      <c r="K3656" s="5"/>
      <c r="L3656" s="5"/>
      <c r="M3656" s="17"/>
      <c r="N3656" s="17"/>
      <c r="T3656" s="75"/>
      <c r="U3656" s="75"/>
      <c r="W3656" s="75"/>
    </row>
    <row r="3657" spans="1:23" x14ac:dyDescent="0.25">
      <c r="A3657" s="17"/>
      <c r="B3657" s="17"/>
      <c r="C3657" s="81"/>
      <c r="D3657" s="81"/>
      <c r="E3657" s="82"/>
      <c r="F3657" s="5"/>
      <c r="G3657" s="5"/>
      <c r="H3657" s="5"/>
      <c r="K3657" s="5"/>
      <c r="L3657" s="5"/>
      <c r="M3657" s="17"/>
      <c r="N3657" s="17"/>
      <c r="T3657" s="75"/>
      <c r="U3657" s="75"/>
      <c r="W3657" s="75"/>
    </row>
    <row r="3658" spans="1:23" x14ac:dyDescent="0.25">
      <c r="A3658" s="17"/>
      <c r="B3658" s="17"/>
      <c r="C3658" s="81"/>
      <c r="D3658" s="81"/>
      <c r="E3658" s="82"/>
      <c r="F3658" s="5"/>
      <c r="G3658" s="5"/>
      <c r="H3658" s="5"/>
      <c r="K3658" s="5"/>
      <c r="L3658" s="5"/>
      <c r="M3658" s="17"/>
      <c r="N3658" s="17"/>
      <c r="T3658" s="75"/>
      <c r="U3658" s="75"/>
      <c r="W3658" s="75"/>
    </row>
    <row r="3659" spans="1:23" x14ac:dyDescent="0.25">
      <c r="A3659" s="17"/>
      <c r="B3659" s="17"/>
      <c r="C3659" s="81"/>
      <c r="D3659" s="81"/>
      <c r="E3659" s="82"/>
      <c r="F3659" s="5"/>
      <c r="G3659" s="5"/>
      <c r="H3659" s="5"/>
      <c r="K3659" s="5"/>
      <c r="L3659" s="5"/>
      <c r="M3659" s="17"/>
      <c r="N3659" s="17"/>
      <c r="T3659" s="75"/>
      <c r="U3659" s="75"/>
      <c r="W3659" s="75"/>
    </row>
    <row r="3660" spans="1:23" x14ac:dyDescent="0.25">
      <c r="A3660" s="17"/>
      <c r="B3660" s="17"/>
      <c r="C3660" s="81"/>
      <c r="D3660" s="81"/>
      <c r="E3660" s="82"/>
      <c r="F3660" s="5"/>
      <c r="G3660" s="5"/>
      <c r="H3660" s="5"/>
      <c r="K3660" s="5"/>
      <c r="L3660" s="5"/>
      <c r="M3660" s="17"/>
      <c r="N3660" s="17"/>
      <c r="T3660" s="75"/>
      <c r="U3660" s="75"/>
      <c r="W3660" s="75"/>
    </row>
    <row r="3661" spans="1:23" x14ac:dyDescent="0.25">
      <c r="A3661" s="17"/>
      <c r="B3661" s="17"/>
      <c r="C3661" s="81"/>
      <c r="D3661" s="81"/>
      <c r="E3661" s="82"/>
      <c r="F3661" s="5"/>
      <c r="G3661" s="5"/>
      <c r="H3661" s="5"/>
      <c r="K3661" s="5"/>
      <c r="L3661" s="5"/>
      <c r="M3661" s="17"/>
      <c r="N3661" s="17"/>
      <c r="T3661" s="75"/>
      <c r="U3661" s="75"/>
      <c r="W3661" s="75"/>
    </row>
    <row r="3662" spans="1:23" x14ac:dyDescent="0.25">
      <c r="A3662" s="17"/>
      <c r="B3662" s="17"/>
      <c r="C3662" s="81"/>
      <c r="D3662" s="81"/>
      <c r="E3662" s="82"/>
      <c r="F3662" s="5"/>
      <c r="G3662" s="5"/>
      <c r="H3662" s="5"/>
      <c r="K3662" s="5"/>
      <c r="L3662" s="5"/>
      <c r="M3662" s="17"/>
      <c r="N3662" s="17"/>
      <c r="T3662" s="75"/>
      <c r="U3662" s="75"/>
      <c r="W3662" s="75"/>
    </row>
    <row r="3663" spans="1:23" x14ac:dyDescent="0.25">
      <c r="A3663" s="17"/>
      <c r="B3663" s="17"/>
      <c r="C3663" s="81"/>
      <c r="D3663" s="81"/>
      <c r="E3663" s="82"/>
      <c r="F3663" s="5"/>
      <c r="G3663" s="5"/>
      <c r="H3663" s="5"/>
      <c r="K3663" s="5"/>
      <c r="L3663" s="5"/>
      <c r="M3663" s="17"/>
      <c r="N3663" s="17"/>
      <c r="T3663" s="75"/>
      <c r="U3663" s="75"/>
      <c r="W3663" s="75"/>
    </row>
    <row r="3664" spans="1:23" x14ac:dyDescent="0.25">
      <c r="A3664" s="17"/>
      <c r="B3664" s="17"/>
      <c r="C3664" s="81"/>
      <c r="D3664" s="81"/>
      <c r="E3664" s="82"/>
      <c r="F3664" s="5"/>
      <c r="G3664" s="5"/>
      <c r="H3664" s="5"/>
      <c r="K3664" s="5"/>
      <c r="L3664" s="5"/>
      <c r="M3664" s="17"/>
      <c r="N3664" s="17"/>
      <c r="T3664" s="75"/>
      <c r="U3664" s="75"/>
      <c r="W3664" s="75"/>
    </row>
    <row r="3665" spans="1:23" x14ac:dyDescent="0.25">
      <c r="A3665" s="17"/>
      <c r="B3665" s="17"/>
      <c r="C3665" s="81"/>
      <c r="D3665" s="81"/>
      <c r="E3665" s="82"/>
      <c r="F3665" s="5"/>
      <c r="G3665" s="5"/>
      <c r="H3665" s="5"/>
      <c r="K3665" s="5"/>
      <c r="L3665" s="5"/>
      <c r="M3665" s="17"/>
      <c r="N3665" s="17"/>
      <c r="T3665" s="75"/>
      <c r="U3665" s="75"/>
      <c r="W3665" s="75"/>
    </row>
    <row r="3666" spans="1:23" x14ac:dyDescent="0.25">
      <c r="A3666" s="17"/>
      <c r="B3666" s="17"/>
      <c r="C3666" s="81"/>
      <c r="D3666" s="81"/>
      <c r="E3666" s="82"/>
      <c r="F3666" s="5"/>
      <c r="G3666" s="5"/>
      <c r="H3666" s="5"/>
      <c r="K3666" s="5"/>
      <c r="L3666" s="5"/>
      <c r="M3666" s="17"/>
      <c r="N3666" s="17"/>
      <c r="T3666" s="75"/>
      <c r="U3666" s="75"/>
      <c r="W3666" s="75"/>
    </row>
    <row r="3667" spans="1:23" x14ac:dyDescent="0.25">
      <c r="A3667" s="17"/>
      <c r="B3667" s="17"/>
      <c r="C3667" s="81"/>
      <c r="D3667" s="81"/>
      <c r="E3667" s="82"/>
      <c r="F3667" s="5"/>
      <c r="G3667" s="5"/>
      <c r="H3667" s="5"/>
      <c r="K3667" s="5"/>
      <c r="L3667" s="5"/>
      <c r="M3667" s="17"/>
      <c r="N3667" s="17"/>
      <c r="T3667" s="75"/>
      <c r="U3667" s="75"/>
      <c r="W3667" s="75"/>
    </row>
    <row r="3668" spans="1:23" x14ac:dyDescent="0.25">
      <c r="A3668" s="17"/>
      <c r="B3668" s="17"/>
      <c r="C3668" s="81"/>
      <c r="D3668" s="81"/>
      <c r="E3668" s="82"/>
      <c r="F3668" s="5"/>
      <c r="G3668" s="5"/>
      <c r="H3668" s="5"/>
      <c r="K3668" s="5"/>
      <c r="L3668" s="5"/>
      <c r="M3668" s="17"/>
      <c r="N3668" s="17"/>
      <c r="T3668" s="75"/>
      <c r="U3668" s="75"/>
      <c r="W3668" s="75"/>
    </row>
    <row r="3669" spans="1:23" x14ac:dyDescent="0.25">
      <c r="A3669" s="17"/>
      <c r="B3669" s="17"/>
      <c r="C3669" s="81"/>
      <c r="D3669" s="81"/>
      <c r="E3669" s="82"/>
      <c r="F3669" s="5"/>
      <c r="G3669" s="5"/>
      <c r="H3669" s="5"/>
      <c r="K3669" s="5"/>
      <c r="L3669" s="5"/>
      <c r="M3669" s="17"/>
      <c r="N3669" s="17"/>
      <c r="T3669" s="75"/>
      <c r="U3669" s="75"/>
      <c r="W3669" s="75"/>
    </row>
    <row r="3670" spans="1:23" x14ac:dyDescent="0.25">
      <c r="A3670" s="17"/>
      <c r="B3670" s="17"/>
      <c r="C3670" s="81"/>
      <c r="D3670" s="81"/>
      <c r="E3670" s="82"/>
      <c r="F3670" s="5"/>
      <c r="G3670" s="5"/>
      <c r="H3670" s="5"/>
      <c r="K3670" s="5"/>
      <c r="L3670" s="5"/>
      <c r="M3670" s="17"/>
      <c r="N3670" s="17"/>
      <c r="T3670" s="75"/>
      <c r="U3670" s="75"/>
      <c r="W3670" s="75"/>
    </row>
    <row r="3671" spans="1:23" x14ac:dyDescent="0.25">
      <c r="A3671" s="17"/>
      <c r="B3671" s="17"/>
      <c r="C3671" s="81"/>
      <c r="D3671" s="81"/>
      <c r="E3671" s="82"/>
      <c r="F3671" s="5"/>
      <c r="G3671" s="5"/>
      <c r="H3671" s="5"/>
      <c r="K3671" s="5"/>
      <c r="L3671" s="5"/>
      <c r="M3671" s="17"/>
      <c r="N3671" s="17"/>
      <c r="T3671" s="75"/>
      <c r="U3671" s="75"/>
      <c r="W3671" s="75"/>
    </row>
    <row r="3672" spans="1:23" x14ac:dyDescent="0.25">
      <c r="A3672" s="17"/>
      <c r="B3672" s="17"/>
      <c r="C3672" s="81"/>
      <c r="D3672" s="81"/>
      <c r="E3672" s="82"/>
      <c r="F3672" s="5"/>
      <c r="G3672" s="5"/>
      <c r="H3672" s="5"/>
      <c r="K3672" s="5"/>
      <c r="L3672" s="5"/>
      <c r="M3672" s="17"/>
      <c r="N3672" s="17"/>
      <c r="T3672" s="75"/>
      <c r="U3672" s="75"/>
      <c r="W3672" s="75"/>
    </row>
    <row r="3673" spans="1:23" x14ac:dyDescent="0.25">
      <c r="A3673" s="17"/>
      <c r="B3673" s="17"/>
      <c r="C3673" s="81"/>
      <c r="D3673" s="81"/>
      <c r="E3673" s="82"/>
      <c r="F3673" s="5"/>
      <c r="G3673" s="5"/>
      <c r="H3673" s="5"/>
      <c r="K3673" s="5"/>
      <c r="L3673" s="5"/>
      <c r="M3673" s="17"/>
      <c r="N3673" s="17"/>
      <c r="T3673" s="75"/>
      <c r="U3673" s="75"/>
      <c r="W3673" s="75"/>
    </row>
    <row r="3674" spans="1:23" x14ac:dyDescent="0.25">
      <c r="A3674" s="17"/>
      <c r="B3674" s="17"/>
      <c r="C3674" s="81"/>
      <c r="D3674" s="81"/>
      <c r="E3674" s="82"/>
      <c r="F3674" s="5"/>
      <c r="G3674" s="5"/>
      <c r="H3674" s="5"/>
      <c r="K3674" s="5"/>
      <c r="L3674" s="5"/>
      <c r="M3674" s="17"/>
      <c r="N3674" s="17"/>
      <c r="T3674" s="75"/>
      <c r="U3674" s="75"/>
      <c r="W3674" s="75"/>
    </row>
    <row r="3675" spans="1:23" x14ac:dyDescent="0.25">
      <c r="A3675" s="17"/>
      <c r="B3675" s="17"/>
      <c r="C3675" s="81"/>
      <c r="D3675" s="81"/>
      <c r="E3675" s="82"/>
      <c r="F3675" s="5"/>
      <c r="G3675" s="5"/>
      <c r="H3675" s="5"/>
      <c r="K3675" s="5"/>
      <c r="L3675" s="5"/>
      <c r="M3675" s="17"/>
      <c r="N3675" s="17"/>
      <c r="T3675" s="75"/>
      <c r="U3675" s="75"/>
      <c r="W3675" s="75"/>
    </row>
    <row r="3676" spans="1:23" x14ac:dyDescent="0.25">
      <c r="A3676" s="17"/>
      <c r="B3676" s="17"/>
      <c r="C3676" s="81"/>
      <c r="D3676" s="81"/>
      <c r="E3676" s="82"/>
      <c r="F3676" s="5"/>
      <c r="G3676" s="5"/>
      <c r="H3676" s="5"/>
      <c r="K3676" s="5"/>
      <c r="L3676" s="5"/>
      <c r="M3676" s="17"/>
      <c r="N3676" s="17"/>
      <c r="T3676" s="75"/>
      <c r="U3676" s="75"/>
      <c r="W3676" s="75"/>
    </row>
    <row r="3677" spans="1:23" x14ac:dyDescent="0.25">
      <c r="A3677" s="17"/>
      <c r="B3677" s="17"/>
      <c r="C3677" s="81"/>
      <c r="D3677" s="81"/>
      <c r="E3677" s="82"/>
      <c r="F3677" s="5"/>
      <c r="G3677" s="5"/>
      <c r="H3677" s="5"/>
      <c r="K3677" s="5"/>
      <c r="L3677" s="5"/>
      <c r="M3677" s="17"/>
      <c r="N3677" s="17"/>
      <c r="T3677" s="75"/>
      <c r="U3677" s="75"/>
      <c r="W3677" s="75"/>
    </row>
    <row r="3678" spans="1:23" x14ac:dyDescent="0.25">
      <c r="A3678" s="17"/>
      <c r="B3678" s="17"/>
      <c r="C3678" s="81"/>
      <c r="D3678" s="81"/>
      <c r="E3678" s="82"/>
      <c r="F3678" s="5"/>
      <c r="G3678" s="5"/>
      <c r="H3678" s="5"/>
      <c r="K3678" s="5"/>
      <c r="L3678" s="5"/>
      <c r="M3678" s="17"/>
      <c r="N3678" s="17"/>
      <c r="T3678" s="75"/>
      <c r="U3678" s="75"/>
      <c r="W3678" s="75"/>
    </row>
    <row r="3679" spans="1:23" x14ac:dyDescent="0.25">
      <c r="A3679" s="17"/>
      <c r="B3679" s="17"/>
      <c r="C3679" s="81"/>
      <c r="D3679" s="81"/>
      <c r="E3679" s="82"/>
      <c r="F3679" s="5"/>
      <c r="G3679" s="5"/>
      <c r="H3679" s="5"/>
      <c r="K3679" s="5"/>
      <c r="L3679" s="5"/>
      <c r="M3679" s="17"/>
      <c r="N3679" s="17"/>
      <c r="T3679" s="75"/>
      <c r="U3679" s="75"/>
      <c r="W3679" s="75"/>
    </row>
    <row r="3680" spans="1:23" x14ac:dyDescent="0.25">
      <c r="A3680" s="17"/>
      <c r="B3680" s="17"/>
      <c r="C3680" s="81"/>
      <c r="D3680" s="81"/>
      <c r="E3680" s="82"/>
      <c r="F3680" s="5"/>
      <c r="G3680" s="5"/>
      <c r="H3680" s="5"/>
      <c r="K3680" s="5"/>
      <c r="L3680" s="5"/>
      <c r="M3680" s="17"/>
      <c r="N3680" s="17"/>
      <c r="T3680" s="75"/>
      <c r="U3680" s="75"/>
      <c r="W3680" s="75"/>
    </row>
    <row r="3681" spans="1:23" x14ac:dyDescent="0.25">
      <c r="A3681" s="17"/>
      <c r="B3681" s="17"/>
      <c r="C3681" s="81"/>
      <c r="D3681" s="81"/>
      <c r="E3681" s="82"/>
      <c r="F3681" s="5"/>
      <c r="G3681" s="5"/>
      <c r="H3681" s="5"/>
      <c r="K3681" s="5"/>
      <c r="L3681" s="5"/>
      <c r="M3681" s="17"/>
      <c r="N3681" s="17"/>
      <c r="T3681" s="75"/>
      <c r="U3681" s="75"/>
      <c r="W3681" s="75"/>
    </row>
    <row r="3682" spans="1:23" x14ac:dyDescent="0.25">
      <c r="A3682" s="17"/>
      <c r="B3682" s="17"/>
      <c r="C3682" s="81"/>
      <c r="D3682" s="81"/>
      <c r="E3682" s="82"/>
      <c r="F3682" s="5"/>
      <c r="G3682" s="5"/>
      <c r="H3682" s="5"/>
      <c r="K3682" s="5"/>
      <c r="L3682" s="5"/>
      <c r="M3682" s="17"/>
      <c r="N3682" s="17"/>
      <c r="T3682" s="75"/>
      <c r="U3682" s="75"/>
      <c r="W3682" s="75"/>
    </row>
    <row r="3683" spans="1:23" x14ac:dyDescent="0.25">
      <c r="A3683" s="17"/>
      <c r="B3683" s="17"/>
      <c r="C3683" s="81"/>
      <c r="D3683" s="81"/>
      <c r="E3683" s="82"/>
      <c r="F3683" s="5"/>
      <c r="G3683" s="5"/>
      <c r="H3683" s="5"/>
      <c r="K3683" s="5"/>
      <c r="L3683" s="5"/>
      <c r="M3683" s="17"/>
      <c r="N3683" s="17"/>
      <c r="T3683" s="75"/>
      <c r="U3683" s="75"/>
      <c r="W3683" s="75"/>
    </row>
    <row r="3684" spans="1:23" x14ac:dyDescent="0.25">
      <c r="A3684" s="17"/>
      <c r="B3684" s="17"/>
      <c r="C3684" s="81"/>
      <c r="D3684" s="81"/>
      <c r="E3684" s="82"/>
      <c r="F3684" s="5"/>
      <c r="G3684" s="5"/>
      <c r="H3684" s="5"/>
      <c r="K3684" s="5"/>
      <c r="L3684" s="5"/>
      <c r="M3684" s="17"/>
      <c r="N3684" s="17"/>
      <c r="T3684" s="75"/>
      <c r="U3684" s="75"/>
      <c r="W3684" s="75"/>
    </row>
    <row r="3685" spans="1:23" x14ac:dyDescent="0.25">
      <c r="A3685" s="17"/>
      <c r="B3685" s="17"/>
      <c r="C3685" s="81"/>
      <c r="D3685" s="81"/>
      <c r="E3685" s="82"/>
      <c r="F3685" s="5"/>
      <c r="G3685" s="5"/>
      <c r="H3685" s="5"/>
      <c r="K3685" s="5"/>
      <c r="L3685" s="5"/>
      <c r="M3685" s="17"/>
      <c r="N3685" s="17"/>
      <c r="T3685" s="75"/>
      <c r="U3685" s="75"/>
      <c r="W3685" s="75"/>
    </row>
    <row r="3686" spans="1:23" x14ac:dyDescent="0.25">
      <c r="A3686" s="17"/>
      <c r="B3686" s="17"/>
      <c r="C3686" s="81"/>
      <c r="D3686" s="81"/>
      <c r="E3686" s="82"/>
      <c r="F3686" s="5"/>
      <c r="G3686" s="5"/>
      <c r="H3686" s="5"/>
      <c r="K3686" s="5"/>
      <c r="L3686" s="5"/>
      <c r="M3686" s="17"/>
      <c r="N3686" s="17"/>
      <c r="T3686" s="75"/>
      <c r="U3686" s="75"/>
      <c r="W3686" s="75"/>
    </row>
    <row r="3687" spans="1:23" x14ac:dyDescent="0.25">
      <c r="A3687" s="17"/>
      <c r="B3687" s="17"/>
      <c r="C3687" s="81"/>
      <c r="D3687" s="81"/>
      <c r="E3687" s="82"/>
      <c r="F3687" s="5"/>
      <c r="G3687" s="5"/>
      <c r="H3687" s="5"/>
      <c r="K3687" s="5"/>
      <c r="L3687" s="5"/>
      <c r="M3687" s="17"/>
      <c r="N3687" s="17"/>
      <c r="T3687" s="75"/>
      <c r="U3687" s="75"/>
      <c r="W3687" s="75"/>
    </row>
    <row r="3688" spans="1:23" x14ac:dyDescent="0.25">
      <c r="A3688" s="17"/>
      <c r="B3688" s="17"/>
      <c r="C3688" s="81"/>
      <c r="D3688" s="81"/>
      <c r="E3688" s="82"/>
      <c r="F3688" s="5"/>
      <c r="G3688" s="5"/>
      <c r="H3688" s="5"/>
      <c r="K3688" s="5"/>
      <c r="L3688" s="5"/>
      <c r="M3688" s="17"/>
      <c r="N3688" s="17"/>
      <c r="T3688" s="75"/>
      <c r="U3688" s="75"/>
      <c r="W3688" s="75"/>
    </row>
    <row r="3689" spans="1:23" x14ac:dyDescent="0.25">
      <c r="A3689" s="17"/>
      <c r="B3689" s="17"/>
      <c r="C3689" s="81"/>
      <c r="D3689" s="81"/>
      <c r="E3689" s="82"/>
      <c r="F3689" s="5"/>
      <c r="G3689" s="5"/>
      <c r="H3689" s="5"/>
      <c r="K3689" s="5"/>
      <c r="L3689" s="5"/>
      <c r="M3689" s="17"/>
      <c r="N3689" s="17"/>
      <c r="T3689" s="75"/>
      <c r="U3689" s="75"/>
      <c r="W3689" s="75"/>
    </row>
    <row r="3690" spans="1:23" x14ac:dyDescent="0.25">
      <c r="A3690" s="17"/>
      <c r="B3690" s="17"/>
      <c r="C3690" s="81"/>
      <c r="D3690" s="81"/>
      <c r="E3690" s="82"/>
      <c r="F3690" s="5"/>
      <c r="G3690" s="5"/>
      <c r="H3690" s="5"/>
      <c r="K3690" s="5"/>
      <c r="L3690" s="5"/>
      <c r="M3690" s="17"/>
      <c r="N3690" s="17"/>
      <c r="T3690" s="75"/>
      <c r="U3690" s="75"/>
      <c r="W3690" s="75"/>
    </row>
    <row r="3691" spans="1:23" x14ac:dyDescent="0.25">
      <c r="A3691" s="17"/>
      <c r="B3691" s="17"/>
      <c r="C3691" s="81"/>
      <c r="D3691" s="81"/>
      <c r="E3691" s="82"/>
      <c r="F3691" s="5"/>
      <c r="G3691" s="5"/>
      <c r="H3691" s="5"/>
      <c r="K3691" s="5"/>
      <c r="L3691" s="5"/>
      <c r="M3691" s="17"/>
      <c r="N3691" s="17"/>
      <c r="T3691" s="75"/>
      <c r="U3691" s="75"/>
      <c r="W3691" s="75"/>
    </row>
    <row r="3692" spans="1:23" x14ac:dyDescent="0.25">
      <c r="A3692" s="17"/>
      <c r="B3692" s="17"/>
      <c r="C3692" s="81"/>
      <c r="D3692" s="81"/>
      <c r="E3692" s="82"/>
      <c r="F3692" s="5"/>
      <c r="G3692" s="5"/>
      <c r="H3692" s="5"/>
      <c r="K3692" s="5"/>
      <c r="L3692" s="5"/>
      <c r="M3692" s="17"/>
      <c r="N3692" s="17"/>
      <c r="T3692" s="75"/>
      <c r="U3692" s="75"/>
      <c r="W3692" s="75"/>
    </row>
    <row r="3693" spans="1:23" x14ac:dyDescent="0.25">
      <c r="A3693" s="17"/>
      <c r="B3693" s="17"/>
      <c r="C3693" s="81"/>
      <c r="D3693" s="81"/>
      <c r="E3693" s="82"/>
      <c r="F3693" s="5"/>
      <c r="G3693" s="5"/>
      <c r="H3693" s="5"/>
      <c r="K3693" s="5"/>
      <c r="L3693" s="5"/>
      <c r="M3693" s="17"/>
      <c r="N3693" s="17"/>
      <c r="T3693" s="75"/>
      <c r="U3693" s="75"/>
      <c r="W3693" s="75"/>
    </row>
    <row r="3694" spans="1:23" x14ac:dyDescent="0.25">
      <c r="A3694" s="17"/>
      <c r="B3694" s="17"/>
      <c r="C3694" s="81"/>
      <c r="D3694" s="81"/>
      <c r="E3694" s="82"/>
      <c r="F3694" s="5"/>
      <c r="G3694" s="5"/>
      <c r="H3694" s="5"/>
      <c r="K3694" s="5"/>
      <c r="L3694" s="5"/>
      <c r="M3694" s="17"/>
      <c r="N3694" s="17"/>
      <c r="T3694" s="75"/>
      <c r="U3694" s="75"/>
      <c r="W3694" s="75"/>
    </row>
    <row r="3695" spans="1:23" x14ac:dyDescent="0.25">
      <c r="A3695" s="17"/>
      <c r="B3695" s="17"/>
      <c r="C3695" s="81"/>
      <c r="D3695" s="81"/>
      <c r="E3695" s="82"/>
      <c r="F3695" s="5"/>
      <c r="G3695" s="5"/>
      <c r="H3695" s="5"/>
      <c r="K3695" s="5"/>
      <c r="L3695" s="5"/>
      <c r="M3695" s="17"/>
      <c r="N3695" s="17"/>
      <c r="T3695" s="75"/>
      <c r="U3695" s="75"/>
      <c r="W3695" s="75"/>
    </row>
    <row r="3696" spans="1:23" x14ac:dyDescent="0.25">
      <c r="A3696" s="17"/>
      <c r="B3696" s="17"/>
      <c r="C3696" s="81"/>
      <c r="D3696" s="81"/>
      <c r="E3696" s="82"/>
      <c r="F3696" s="5"/>
      <c r="G3696" s="5"/>
      <c r="H3696" s="5"/>
      <c r="K3696" s="5"/>
      <c r="L3696" s="5"/>
      <c r="M3696" s="17"/>
      <c r="N3696" s="17"/>
      <c r="T3696" s="75"/>
      <c r="U3696" s="75"/>
      <c r="W3696" s="75"/>
    </row>
    <row r="3697" spans="1:23" x14ac:dyDescent="0.25">
      <c r="A3697" s="17"/>
      <c r="B3697" s="17"/>
      <c r="C3697" s="81"/>
      <c r="D3697" s="81"/>
      <c r="E3697" s="82"/>
      <c r="F3697" s="5"/>
      <c r="G3697" s="5"/>
      <c r="H3697" s="5"/>
      <c r="K3697" s="5"/>
      <c r="L3697" s="5"/>
      <c r="M3697" s="17"/>
      <c r="N3697" s="17"/>
      <c r="T3697" s="75"/>
      <c r="U3697" s="75"/>
      <c r="W3697" s="75"/>
    </row>
    <row r="3698" spans="1:23" x14ac:dyDescent="0.25">
      <c r="A3698" s="17"/>
      <c r="B3698" s="17"/>
      <c r="C3698" s="81"/>
      <c r="D3698" s="81"/>
      <c r="E3698" s="82"/>
      <c r="F3698" s="5"/>
      <c r="G3698" s="5"/>
      <c r="H3698" s="5"/>
      <c r="K3698" s="5"/>
      <c r="L3698" s="5"/>
      <c r="M3698" s="17"/>
      <c r="N3698" s="17"/>
      <c r="T3698" s="75"/>
      <c r="U3698" s="75"/>
      <c r="W3698" s="75"/>
    </row>
    <row r="3699" spans="1:23" x14ac:dyDescent="0.25">
      <c r="A3699" s="17"/>
      <c r="B3699" s="17"/>
      <c r="C3699" s="81"/>
      <c r="D3699" s="81"/>
      <c r="E3699" s="82"/>
      <c r="F3699" s="5"/>
      <c r="G3699" s="5"/>
      <c r="H3699" s="5"/>
      <c r="K3699" s="5"/>
      <c r="L3699" s="5"/>
      <c r="M3699" s="17"/>
      <c r="N3699" s="17"/>
      <c r="T3699" s="75"/>
      <c r="U3699" s="75"/>
      <c r="W3699" s="75"/>
    </row>
    <row r="3700" spans="1:23" x14ac:dyDescent="0.25">
      <c r="A3700" s="17"/>
      <c r="B3700" s="17"/>
      <c r="C3700" s="81"/>
      <c r="D3700" s="81"/>
      <c r="E3700" s="82"/>
      <c r="F3700" s="5"/>
      <c r="G3700" s="5"/>
      <c r="H3700" s="5"/>
      <c r="K3700" s="5"/>
      <c r="L3700" s="5"/>
      <c r="M3700" s="17"/>
      <c r="N3700" s="17"/>
      <c r="T3700" s="75"/>
      <c r="U3700" s="75"/>
      <c r="W3700" s="75"/>
    </row>
    <row r="3701" spans="1:23" x14ac:dyDescent="0.25">
      <c r="A3701" s="17"/>
      <c r="B3701" s="17"/>
      <c r="C3701" s="81"/>
      <c r="D3701" s="81"/>
      <c r="E3701" s="82"/>
      <c r="F3701" s="5"/>
      <c r="G3701" s="5"/>
      <c r="H3701" s="5"/>
      <c r="K3701" s="5"/>
      <c r="L3701" s="5"/>
      <c r="M3701" s="17"/>
      <c r="N3701" s="17"/>
      <c r="T3701" s="75"/>
      <c r="U3701" s="75"/>
      <c r="W3701" s="75"/>
    </row>
    <row r="3702" spans="1:23" x14ac:dyDescent="0.25">
      <c r="A3702" s="17"/>
      <c r="B3702" s="17"/>
      <c r="C3702" s="81"/>
      <c r="D3702" s="81"/>
      <c r="E3702" s="82"/>
      <c r="F3702" s="5"/>
      <c r="G3702" s="5"/>
      <c r="H3702" s="5"/>
      <c r="K3702" s="5"/>
      <c r="L3702" s="5"/>
      <c r="M3702" s="17"/>
      <c r="N3702" s="17"/>
      <c r="T3702" s="75"/>
      <c r="U3702" s="75"/>
      <c r="W3702" s="75"/>
    </row>
    <row r="3703" spans="1:23" x14ac:dyDescent="0.25">
      <c r="A3703" s="17"/>
      <c r="B3703" s="17"/>
      <c r="C3703" s="81"/>
      <c r="D3703" s="81"/>
      <c r="E3703" s="82"/>
      <c r="F3703" s="5"/>
      <c r="G3703" s="5"/>
      <c r="H3703" s="5"/>
      <c r="K3703" s="5"/>
      <c r="L3703" s="5"/>
      <c r="M3703" s="17"/>
      <c r="N3703" s="17"/>
      <c r="T3703" s="75"/>
      <c r="U3703" s="75"/>
      <c r="W3703" s="75"/>
    </row>
    <row r="3704" spans="1:23" x14ac:dyDescent="0.25">
      <c r="A3704" s="17"/>
      <c r="B3704" s="17"/>
      <c r="C3704" s="81"/>
      <c r="D3704" s="81"/>
      <c r="E3704" s="82"/>
      <c r="F3704" s="5"/>
      <c r="G3704" s="5"/>
      <c r="H3704" s="5"/>
      <c r="K3704" s="5"/>
      <c r="L3704" s="5"/>
      <c r="M3704" s="17"/>
      <c r="N3704" s="17"/>
      <c r="T3704" s="75"/>
      <c r="U3704" s="75"/>
      <c r="W3704" s="75"/>
    </row>
    <row r="3705" spans="1:23" x14ac:dyDescent="0.25">
      <c r="A3705" s="17"/>
      <c r="B3705" s="17"/>
      <c r="C3705" s="81"/>
      <c r="D3705" s="81"/>
      <c r="E3705" s="82"/>
      <c r="F3705" s="5"/>
      <c r="G3705" s="5"/>
      <c r="H3705" s="5"/>
      <c r="K3705" s="5"/>
      <c r="L3705" s="5"/>
      <c r="M3705" s="17"/>
      <c r="N3705" s="17"/>
      <c r="T3705" s="75"/>
      <c r="U3705" s="75"/>
      <c r="W3705" s="75"/>
    </row>
    <row r="3706" spans="1:23" x14ac:dyDescent="0.25">
      <c r="A3706" s="17"/>
      <c r="B3706" s="17"/>
      <c r="C3706" s="81"/>
      <c r="D3706" s="81"/>
      <c r="E3706" s="82"/>
      <c r="F3706" s="5"/>
      <c r="G3706" s="5"/>
      <c r="H3706" s="5"/>
      <c r="K3706" s="5"/>
      <c r="L3706" s="5"/>
      <c r="M3706" s="17"/>
      <c r="N3706" s="17"/>
      <c r="T3706" s="75"/>
      <c r="U3706" s="75"/>
      <c r="W3706" s="75"/>
    </row>
    <row r="3707" spans="1:23" x14ac:dyDescent="0.25">
      <c r="A3707" s="17"/>
      <c r="B3707" s="17"/>
      <c r="C3707" s="81"/>
      <c r="D3707" s="81"/>
      <c r="E3707" s="82"/>
      <c r="F3707" s="5"/>
      <c r="G3707" s="5"/>
      <c r="H3707" s="5"/>
      <c r="K3707" s="5"/>
      <c r="L3707" s="5"/>
      <c r="M3707" s="17"/>
      <c r="N3707" s="17"/>
      <c r="T3707" s="75"/>
      <c r="U3707" s="75"/>
      <c r="W3707" s="75"/>
    </row>
    <row r="3708" spans="1:23" x14ac:dyDescent="0.25">
      <c r="A3708" s="17"/>
      <c r="B3708" s="17"/>
      <c r="C3708" s="81"/>
      <c r="D3708" s="81"/>
      <c r="E3708" s="82"/>
      <c r="F3708" s="5"/>
      <c r="G3708" s="5"/>
      <c r="H3708" s="5"/>
      <c r="K3708" s="5"/>
      <c r="L3708" s="5"/>
      <c r="M3708" s="17"/>
      <c r="N3708" s="17"/>
      <c r="T3708" s="75"/>
      <c r="U3708" s="75"/>
      <c r="W3708" s="75"/>
    </row>
    <row r="3709" spans="1:23" x14ac:dyDescent="0.25">
      <c r="A3709" s="17"/>
      <c r="B3709" s="17"/>
      <c r="C3709" s="81"/>
      <c r="D3709" s="81"/>
      <c r="E3709" s="82"/>
      <c r="F3709" s="5"/>
      <c r="G3709" s="5"/>
      <c r="H3709" s="5"/>
      <c r="K3709" s="5"/>
      <c r="L3709" s="5"/>
      <c r="M3709" s="17"/>
      <c r="N3709" s="17"/>
      <c r="T3709" s="75"/>
      <c r="U3709" s="75"/>
      <c r="W3709" s="75"/>
    </row>
    <row r="3710" spans="1:23" x14ac:dyDescent="0.25">
      <c r="A3710" s="17"/>
      <c r="B3710" s="17"/>
      <c r="C3710" s="81"/>
      <c r="D3710" s="81"/>
      <c r="E3710" s="82"/>
      <c r="F3710" s="5"/>
      <c r="G3710" s="5"/>
      <c r="H3710" s="5"/>
      <c r="K3710" s="5"/>
      <c r="L3710" s="5"/>
      <c r="M3710" s="17"/>
      <c r="N3710" s="17"/>
      <c r="T3710" s="75"/>
      <c r="U3710" s="75"/>
      <c r="W3710" s="75"/>
    </row>
    <row r="3711" spans="1:23" x14ac:dyDescent="0.25">
      <c r="A3711" s="17"/>
      <c r="B3711" s="17"/>
      <c r="C3711" s="81"/>
      <c r="D3711" s="81"/>
      <c r="E3711" s="82"/>
      <c r="F3711" s="5"/>
      <c r="G3711" s="5"/>
      <c r="H3711" s="5"/>
      <c r="K3711" s="5"/>
      <c r="L3711" s="5"/>
      <c r="M3711" s="17"/>
      <c r="N3711" s="17"/>
      <c r="T3711" s="75"/>
      <c r="U3711" s="75"/>
      <c r="W3711" s="75"/>
    </row>
    <row r="3712" spans="1:23" x14ac:dyDescent="0.25">
      <c r="A3712" s="17"/>
      <c r="B3712" s="17"/>
      <c r="C3712" s="81"/>
      <c r="D3712" s="81"/>
      <c r="E3712" s="82"/>
      <c r="F3712" s="5"/>
      <c r="G3712" s="5"/>
      <c r="H3712" s="5"/>
      <c r="K3712" s="5"/>
      <c r="L3712" s="5"/>
      <c r="M3712" s="17"/>
      <c r="N3712" s="17"/>
      <c r="T3712" s="75"/>
      <c r="U3712" s="75"/>
      <c r="W3712" s="75"/>
    </row>
    <row r="3713" spans="1:23" x14ac:dyDescent="0.25">
      <c r="A3713" s="17"/>
      <c r="B3713" s="17"/>
      <c r="C3713" s="81"/>
      <c r="D3713" s="81"/>
      <c r="E3713" s="82"/>
      <c r="F3713" s="5"/>
      <c r="G3713" s="5"/>
      <c r="H3713" s="5"/>
      <c r="K3713" s="5"/>
      <c r="L3713" s="5"/>
      <c r="M3713" s="17"/>
      <c r="N3713" s="17"/>
      <c r="T3713" s="75"/>
      <c r="U3713" s="75"/>
      <c r="W3713" s="75"/>
    </row>
    <row r="3714" spans="1:23" x14ac:dyDescent="0.25">
      <c r="A3714" s="17"/>
      <c r="B3714" s="17"/>
      <c r="C3714" s="81"/>
      <c r="D3714" s="81"/>
      <c r="E3714" s="82"/>
      <c r="F3714" s="5"/>
      <c r="G3714" s="5"/>
      <c r="H3714" s="5"/>
      <c r="K3714" s="5"/>
      <c r="L3714" s="5"/>
      <c r="M3714" s="17"/>
      <c r="N3714" s="17"/>
      <c r="T3714" s="75"/>
      <c r="U3714" s="75"/>
      <c r="W3714" s="75"/>
    </row>
    <row r="3715" spans="1:23" x14ac:dyDescent="0.25">
      <c r="A3715" s="17"/>
      <c r="B3715" s="17"/>
      <c r="C3715" s="81"/>
      <c r="D3715" s="81"/>
      <c r="E3715" s="82"/>
      <c r="F3715" s="5"/>
      <c r="G3715" s="5"/>
      <c r="H3715" s="5"/>
      <c r="K3715" s="5"/>
      <c r="L3715" s="5"/>
      <c r="M3715" s="17"/>
      <c r="N3715" s="17"/>
      <c r="T3715" s="75"/>
      <c r="U3715" s="75"/>
      <c r="W3715" s="75"/>
    </row>
    <row r="3716" spans="1:23" x14ac:dyDescent="0.25">
      <c r="A3716" s="17"/>
      <c r="B3716" s="17"/>
      <c r="C3716" s="81"/>
      <c r="D3716" s="81"/>
      <c r="E3716" s="82"/>
      <c r="F3716" s="5"/>
      <c r="G3716" s="5"/>
      <c r="H3716" s="5"/>
      <c r="K3716" s="5"/>
      <c r="L3716" s="5"/>
      <c r="M3716" s="17"/>
      <c r="N3716" s="17"/>
      <c r="T3716" s="75"/>
      <c r="U3716" s="75"/>
      <c r="W3716" s="75"/>
    </row>
    <row r="3717" spans="1:23" x14ac:dyDescent="0.25">
      <c r="A3717" s="17"/>
      <c r="B3717" s="17"/>
      <c r="C3717" s="81"/>
      <c r="D3717" s="81"/>
      <c r="E3717" s="82"/>
      <c r="F3717" s="5"/>
      <c r="G3717" s="5"/>
      <c r="H3717" s="5"/>
      <c r="K3717" s="5"/>
      <c r="L3717" s="5"/>
      <c r="M3717" s="17"/>
      <c r="N3717" s="17"/>
      <c r="T3717" s="75"/>
      <c r="U3717" s="75"/>
      <c r="W3717" s="75"/>
    </row>
    <row r="3718" spans="1:23" x14ac:dyDescent="0.25">
      <c r="A3718" s="17"/>
      <c r="B3718" s="17"/>
      <c r="C3718" s="81"/>
      <c r="D3718" s="81"/>
      <c r="E3718" s="82"/>
      <c r="F3718" s="5"/>
      <c r="G3718" s="5"/>
      <c r="H3718" s="5"/>
      <c r="K3718" s="5"/>
      <c r="L3718" s="5"/>
      <c r="M3718" s="17"/>
      <c r="N3718" s="17"/>
      <c r="T3718" s="75"/>
      <c r="U3718" s="75"/>
      <c r="W3718" s="75"/>
    </row>
    <row r="3719" spans="1:23" x14ac:dyDescent="0.25">
      <c r="A3719" s="17"/>
      <c r="B3719" s="17"/>
      <c r="C3719" s="81"/>
      <c r="D3719" s="81"/>
      <c r="E3719" s="82"/>
      <c r="F3719" s="5"/>
      <c r="G3719" s="5"/>
      <c r="H3719" s="5"/>
      <c r="K3719" s="5"/>
      <c r="L3719" s="5"/>
      <c r="M3719" s="17"/>
      <c r="N3719" s="17"/>
      <c r="T3719" s="75"/>
      <c r="U3719" s="75"/>
      <c r="W3719" s="75"/>
    </row>
    <row r="3720" spans="1:23" x14ac:dyDescent="0.25">
      <c r="A3720" s="17"/>
      <c r="B3720" s="17"/>
      <c r="C3720" s="81"/>
      <c r="D3720" s="81"/>
      <c r="E3720" s="82"/>
      <c r="F3720" s="5"/>
      <c r="G3720" s="5"/>
      <c r="H3720" s="5"/>
      <c r="K3720" s="5"/>
      <c r="L3720" s="5"/>
      <c r="M3720" s="17"/>
      <c r="N3720" s="17"/>
      <c r="T3720" s="75"/>
      <c r="U3720" s="75"/>
      <c r="W3720" s="75"/>
    </row>
    <row r="3721" spans="1:23" x14ac:dyDescent="0.25">
      <c r="A3721" s="17"/>
      <c r="B3721" s="17"/>
      <c r="C3721" s="81"/>
      <c r="D3721" s="81"/>
      <c r="E3721" s="82"/>
      <c r="F3721" s="5"/>
      <c r="G3721" s="5"/>
      <c r="H3721" s="5"/>
      <c r="K3721" s="5"/>
      <c r="L3721" s="5"/>
      <c r="M3721" s="17"/>
      <c r="N3721" s="17"/>
      <c r="T3721" s="75"/>
      <c r="U3721" s="75"/>
      <c r="W3721" s="75"/>
    </row>
    <row r="3722" spans="1:23" x14ac:dyDescent="0.25">
      <c r="A3722" s="17"/>
      <c r="B3722" s="17"/>
      <c r="C3722" s="81"/>
      <c r="D3722" s="81"/>
      <c r="E3722" s="82"/>
      <c r="F3722" s="5"/>
      <c r="G3722" s="5"/>
      <c r="H3722" s="5"/>
      <c r="K3722" s="5"/>
      <c r="L3722" s="5"/>
      <c r="M3722" s="17"/>
      <c r="N3722" s="17"/>
      <c r="T3722" s="75"/>
      <c r="U3722" s="75"/>
      <c r="W3722" s="75"/>
    </row>
    <row r="3723" spans="1:23" x14ac:dyDescent="0.25">
      <c r="A3723" s="17"/>
      <c r="B3723" s="17"/>
      <c r="C3723" s="81"/>
      <c r="D3723" s="81"/>
      <c r="E3723" s="82"/>
      <c r="F3723" s="5"/>
      <c r="G3723" s="5"/>
      <c r="H3723" s="5"/>
      <c r="K3723" s="5"/>
      <c r="L3723" s="5"/>
      <c r="M3723" s="17"/>
      <c r="N3723" s="17"/>
      <c r="T3723" s="75"/>
      <c r="U3723" s="75"/>
      <c r="W3723" s="75"/>
    </row>
    <row r="3724" spans="1:23" x14ac:dyDescent="0.25">
      <c r="A3724" s="17"/>
      <c r="B3724" s="17"/>
      <c r="C3724" s="81"/>
      <c r="D3724" s="81"/>
      <c r="E3724" s="82"/>
      <c r="F3724" s="5"/>
      <c r="G3724" s="5"/>
      <c r="H3724" s="5"/>
      <c r="K3724" s="5"/>
      <c r="L3724" s="5"/>
      <c r="M3724" s="17"/>
      <c r="N3724" s="17"/>
      <c r="T3724" s="75"/>
      <c r="U3724" s="75"/>
      <c r="W3724" s="75"/>
    </row>
    <row r="3725" spans="1:23" x14ac:dyDescent="0.25">
      <c r="A3725" s="17"/>
      <c r="B3725" s="17"/>
      <c r="C3725" s="81"/>
      <c r="D3725" s="81"/>
      <c r="E3725" s="82"/>
      <c r="F3725" s="5"/>
      <c r="G3725" s="5"/>
      <c r="H3725" s="5"/>
      <c r="K3725" s="5"/>
      <c r="L3725" s="5"/>
      <c r="M3725" s="17"/>
      <c r="N3725" s="17"/>
      <c r="T3725" s="75"/>
      <c r="U3725" s="75"/>
      <c r="W3725" s="75"/>
    </row>
    <row r="3726" spans="1:23" x14ac:dyDescent="0.25">
      <c r="A3726" s="17"/>
      <c r="B3726" s="17"/>
      <c r="C3726" s="81"/>
      <c r="D3726" s="81"/>
      <c r="E3726" s="82"/>
      <c r="F3726" s="5"/>
      <c r="G3726" s="5"/>
      <c r="H3726" s="5"/>
      <c r="K3726" s="5"/>
      <c r="L3726" s="5"/>
      <c r="M3726" s="17"/>
      <c r="N3726" s="17"/>
      <c r="T3726" s="75"/>
      <c r="U3726" s="75"/>
      <c r="W3726" s="75"/>
    </row>
    <row r="3727" spans="1:23" x14ac:dyDescent="0.25">
      <c r="A3727" s="17"/>
      <c r="B3727" s="17"/>
      <c r="C3727" s="81"/>
      <c r="D3727" s="81"/>
      <c r="E3727" s="82"/>
      <c r="F3727" s="5"/>
      <c r="G3727" s="5"/>
      <c r="H3727" s="5"/>
      <c r="K3727" s="5"/>
      <c r="L3727" s="5"/>
      <c r="M3727" s="17"/>
      <c r="N3727" s="17"/>
      <c r="T3727" s="75"/>
      <c r="U3727" s="75"/>
      <c r="W3727" s="75"/>
    </row>
    <row r="3728" spans="1:23" x14ac:dyDescent="0.25">
      <c r="A3728" s="17"/>
      <c r="B3728" s="17"/>
      <c r="C3728" s="81"/>
      <c r="D3728" s="81"/>
      <c r="E3728" s="82"/>
      <c r="F3728" s="5"/>
      <c r="G3728" s="5"/>
      <c r="H3728" s="5"/>
      <c r="K3728" s="5"/>
      <c r="L3728" s="5"/>
      <c r="M3728" s="17"/>
      <c r="N3728" s="17"/>
      <c r="T3728" s="75"/>
      <c r="U3728" s="75"/>
      <c r="W3728" s="75"/>
    </row>
    <row r="3729" spans="1:23" x14ac:dyDescent="0.25">
      <c r="A3729" s="17"/>
      <c r="B3729" s="17"/>
      <c r="C3729" s="81"/>
      <c r="D3729" s="81"/>
      <c r="E3729" s="82"/>
      <c r="F3729" s="5"/>
      <c r="G3729" s="5"/>
      <c r="H3729" s="5"/>
      <c r="K3729" s="5"/>
      <c r="L3729" s="5"/>
      <c r="M3729" s="17"/>
      <c r="N3729" s="17"/>
      <c r="T3729" s="75"/>
      <c r="U3729" s="75"/>
      <c r="W3729" s="75"/>
    </row>
    <row r="3730" spans="1:23" x14ac:dyDescent="0.25">
      <c r="A3730" s="17"/>
      <c r="B3730" s="17"/>
      <c r="C3730" s="81"/>
      <c r="D3730" s="81"/>
      <c r="E3730" s="82"/>
      <c r="F3730" s="5"/>
      <c r="G3730" s="5"/>
      <c r="H3730" s="5"/>
      <c r="K3730" s="5"/>
      <c r="L3730" s="5"/>
      <c r="M3730" s="17"/>
      <c r="N3730" s="17"/>
      <c r="T3730" s="75"/>
      <c r="U3730" s="75"/>
      <c r="W3730" s="75"/>
    </row>
    <row r="3731" spans="1:23" x14ac:dyDescent="0.25">
      <c r="A3731" s="17"/>
      <c r="B3731" s="17"/>
      <c r="C3731" s="81"/>
      <c r="D3731" s="81"/>
      <c r="E3731" s="82"/>
      <c r="F3731" s="5"/>
      <c r="G3731" s="5"/>
      <c r="H3731" s="5"/>
      <c r="K3731" s="5"/>
      <c r="L3731" s="5"/>
      <c r="M3731" s="17"/>
      <c r="N3731" s="17"/>
      <c r="T3731" s="75"/>
      <c r="U3731" s="75"/>
      <c r="W3731" s="75"/>
    </row>
    <row r="3732" spans="1:23" x14ac:dyDescent="0.25">
      <c r="A3732" s="17"/>
      <c r="B3732" s="17"/>
      <c r="C3732" s="81"/>
      <c r="D3732" s="81"/>
      <c r="E3732" s="82"/>
      <c r="F3732" s="5"/>
      <c r="G3732" s="5"/>
      <c r="H3732" s="5"/>
      <c r="K3732" s="5"/>
      <c r="L3732" s="5"/>
      <c r="M3732" s="17"/>
      <c r="N3732" s="17"/>
      <c r="T3732" s="75"/>
      <c r="U3732" s="75"/>
      <c r="W3732" s="75"/>
    </row>
    <row r="3733" spans="1:23" x14ac:dyDescent="0.25">
      <c r="A3733" s="17"/>
      <c r="B3733" s="17"/>
      <c r="C3733" s="81"/>
      <c r="D3733" s="81"/>
      <c r="E3733" s="82"/>
      <c r="F3733" s="5"/>
      <c r="G3733" s="5"/>
      <c r="H3733" s="5"/>
      <c r="K3733" s="5"/>
      <c r="L3733" s="5"/>
      <c r="M3733" s="17"/>
      <c r="N3733" s="17"/>
      <c r="T3733" s="75"/>
      <c r="U3733" s="75"/>
      <c r="W3733" s="75"/>
    </row>
    <row r="3734" spans="1:23" x14ac:dyDescent="0.25">
      <c r="A3734" s="17"/>
      <c r="B3734" s="17"/>
      <c r="C3734" s="81"/>
      <c r="D3734" s="81"/>
      <c r="E3734" s="82"/>
      <c r="F3734" s="5"/>
      <c r="G3734" s="5"/>
      <c r="H3734" s="5"/>
      <c r="K3734" s="5"/>
      <c r="L3734" s="5"/>
      <c r="M3734" s="17"/>
      <c r="N3734" s="17"/>
      <c r="T3734" s="75"/>
      <c r="U3734" s="75"/>
      <c r="W3734" s="75"/>
    </row>
    <row r="3735" spans="1:23" x14ac:dyDescent="0.25">
      <c r="A3735" s="17"/>
      <c r="B3735" s="17"/>
      <c r="C3735" s="81"/>
      <c r="D3735" s="81"/>
      <c r="E3735" s="82"/>
      <c r="F3735" s="5"/>
      <c r="G3735" s="5"/>
      <c r="H3735" s="5"/>
      <c r="K3735" s="5"/>
      <c r="L3735" s="5"/>
      <c r="M3735" s="17"/>
      <c r="N3735" s="17"/>
      <c r="T3735" s="75"/>
      <c r="U3735" s="75"/>
      <c r="W3735" s="75"/>
    </row>
    <row r="3736" spans="1:23" x14ac:dyDescent="0.25">
      <c r="A3736" s="17"/>
      <c r="B3736" s="17"/>
      <c r="C3736" s="81"/>
      <c r="D3736" s="81"/>
      <c r="E3736" s="82"/>
      <c r="F3736" s="5"/>
      <c r="G3736" s="5"/>
      <c r="H3736" s="5"/>
      <c r="K3736" s="5"/>
      <c r="L3736" s="5"/>
      <c r="M3736" s="17"/>
      <c r="N3736" s="17"/>
      <c r="T3736" s="75"/>
      <c r="U3736" s="75"/>
      <c r="W3736" s="75"/>
    </row>
    <row r="3737" spans="1:23" x14ac:dyDescent="0.25">
      <c r="A3737" s="17"/>
      <c r="B3737" s="17"/>
      <c r="C3737" s="81"/>
      <c r="D3737" s="81"/>
      <c r="E3737" s="82"/>
      <c r="F3737" s="5"/>
      <c r="G3737" s="5"/>
      <c r="H3737" s="5"/>
      <c r="K3737" s="5"/>
      <c r="L3737" s="5"/>
      <c r="M3737" s="17"/>
      <c r="N3737" s="17"/>
      <c r="T3737" s="75"/>
      <c r="U3737" s="75"/>
      <c r="W3737" s="75"/>
    </row>
    <row r="3738" spans="1:23" x14ac:dyDescent="0.25">
      <c r="A3738" s="17"/>
      <c r="B3738" s="17"/>
      <c r="C3738" s="81"/>
      <c r="D3738" s="81"/>
      <c r="E3738" s="82"/>
      <c r="F3738" s="5"/>
      <c r="G3738" s="5"/>
      <c r="H3738" s="5"/>
      <c r="K3738" s="5"/>
      <c r="L3738" s="5"/>
      <c r="M3738" s="17"/>
      <c r="N3738" s="17"/>
      <c r="T3738" s="75"/>
      <c r="U3738" s="75"/>
      <c r="W3738" s="75"/>
    </row>
    <row r="3739" spans="1:23" x14ac:dyDescent="0.25">
      <c r="A3739" s="17"/>
      <c r="B3739" s="17"/>
      <c r="C3739" s="81"/>
      <c r="D3739" s="81"/>
      <c r="E3739" s="82"/>
      <c r="F3739" s="5"/>
      <c r="G3739" s="5"/>
      <c r="H3739" s="5"/>
      <c r="K3739" s="5"/>
      <c r="L3739" s="5"/>
      <c r="M3739" s="17"/>
      <c r="N3739" s="17"/>
      <c r="T3739" s="75"/>
      <c r="U3739" s="75"/>
      <c r="W3739" s="75"/>
    </row>
    <row r="3740" spans="1:23" x14ac:dyDescent="0.25">
      <c r="A3740" s="17"/>
      <c r="B3740" s="17"/>
      <c r="C3740" s="81"/>
      <c r="D3740" s="81"/>
      <c r="E3740" s="82"/>
      <c r="F3740" s="5"/>
      <c r="G3740" s="5"/>
      <c r="H3740" s="5"/>
      <c r="K3740" s="5"/>
      <c r="L3740" s="5"/>
      <c r="M3740" s="17"/>
      <c r="N3740" s="17"/>
      <c r="T3740" s="75"/>
      <c r="U3740" s="75"/>
      <c r="W3740" s="75"/>
    </row>
    <row r="3741" spans="1:23" x14ac:dyDescent="0.25">
      <c r="A3741" s="17"/>
      <c r="B3741" s="17"/>
      <c r="C3741" s="81"/>
      <c r="D3741" s="81"/>
      <c r="E3741" s="82"/>
      <c r="F3741" s="5"/>
      <c r="G3741" s="5"/>
      <c r="H3741" s="5"/>
      <c r="K3741" s="5"/>
      <c r="L3741" s="5"/>
      <c r="M3741" s="17"/>
      <c r="N3741" s="17"/>
      <c r="T3741" s="75"/>
      <c r="U3741" s="75"/>
      <c r="W3741" s="75"/>
    </row>
    <row r="3742" spans="1:23" x14ac:dyDescent="0.25">
      <c r="A3742" s="17"/>
      <c r="B3742" s="17"/>
      <c r="C3742" s="81"/>
      <c r="D3742" s="81"/>
      <c r="E3742" s="82"/>
      <c r="F3742" s="5"/>
      <c r="G3742" s="5"/>
      <c r="H3742" s="5"/>
      <c r="K3742" s="5"/>
      <c r="L3742" s="5"/>
      <c r="M3742" s="17"/>
      <c r="N3742" s="17"/>
      <c r="T3742" s="75"/>
      <c r="U3742" s="75"/>
      <c r="W3742" s="75"/>
    </row>
    <row r="3743" spans="1:23" x14ac:dyDescent="0.25">
      <c r="A3743" s="17"/>
      <c r="B3743" s="17"/>
      <c r="C3743" s="81"/>
      <c r="D3743" s="81"/>
      <c r="E3743" s="82"/>
      <c r="F3743" s="5"/>
      <c r="G3743" s="5"/>
      <c r="H3743" s="5"/>
      <c r="K3743" s="5"/>
      <c r="L3743" s="5"/>
      <c r="M3743" s="17"/>
      <c r="N3743" s="17"/>
      <c r="T3743" s="75"/>
      <c r="U3743" s="75"/>
      <c r="W3743" s="75"/>
    </row>
    <row r="3744" spans="1:23" x14ac:dyDescent="0.25">
      <c r="A3744" s="17"/>
      <c r="B3744" s="17"/>
      <c r="C3744" s="81"/>
      <c r="D3744" s="81"/>
      <c r="E3744" s="82"/>
      <c r="F3744" s="5"/>
      <c r="G3744" s="5"/>
      <c r="H3744" s="5"/>
      <c r="K3744" s="5"/>
      <c r="L3744" s="5"/>
      <c r="M3744" s="17"/>
      <c r="N3744" s="17"/>
      <c r="T3744" s="75"/>
      <c r="U3744" s="75"/>
      <c r="W3744" s="75"/>
    </row>
    <row r="3745" spans="1:23" x14ac:dyDescent="0.25">
      <c r="A3745" s="17"/>
      <c r="B3745" s="17"/>
      <c r="C3745" s="81"/>
      <c r="D3745" s="81"/>
      <c r="E3745" s="82"/>
      <c r="F3745" s="5"/>
      <c r="G3745" s="5"/>
      <c r="H3745" s="5"/>
      <c r="K3745" s="5"/>
      <c r="L3745" s="5"/>
      <c r="M3745" s="17"/>
      <c r="N3745" s="17"/>
      <c r="T3745" s="75"/>
      <c r="U3745" s="75"/>
      <c r="W3745" s="75"/>
    </row>
    <row r="3746" spans="1:23" x14ac:dyDescent="0.25">
      <c r="A3746" s="17"/>
      <c r="B3746" s="17"/>
      <c r="C3746" s="81"/>
      <c r="D3746" s="81"/>
      <c r="E3746" s="82"/>
      <c r="F3746" s="5"/>
      <c r="G3746" s="5"/>
      <c r="H3746" s="5"/>
      <c r="K3746" s="5"/>
      <c r="L3746" s="5"/>
      <c r="M3746" s="17"/>
      <c r="N3746" s="17"/>
      <c r="T3746" s="75"/>
      <c r="U3746" s="75"/>
      <c r="W3746" s="75"/>
    </row>
    <row r="3747" spans="1:23" x14ac:dyDescent="0.25">
      <c r="A3747" s="17"/>
      <c r="B3747" s="17"/>
      <c r="C3747" s="81"/>
      <c r="D3747" s="81"/>
      <c r="E3747" s="82"/>
      <c r="F3747" s="5"/>
      <c r="G3747" s="5"/>
      <c r="H3747" s="5"/>
      <c r="K3747" s="5"/>
      <c r="L3747" s="5"/>
      <c r="M3747" s="17"/>
      <c r="N3747" s="17"/>
      <c r="T3747" s="75"/>
      <c r="U3747" s="75"/>
      <c r="W3747" s="75"/>
    </row>
    <row r="3748" spans="1:23" x14ac:dyDescent="0.25">
      <c r="A3748" s="17"/>
      <c r="B3748" s="17"/>
      <c r="C3748" s="81"/>
      <c r="D3748" s="81"/>
      <c r="E3748" s="82"/>
      <c r="F3748" s="5"/>
      <c r="G3748" s="5"/>
      <c r="H3748" s="5"/>
      <c r="K3748" s="5"/>
      <c r="L3748" s="5"/>
      <c r="M3748" s="17"/>
      <c r="N3748" s="17"/>
      <c r="T3748" s="75"/>
      <c r="U3748" s="75"/>
      <c r="W3748" s="75"/>
    </row>
    <row r="3749" spans="1:23" x14ac:dyDescent="0.25">
      <c r="A3749" s="17"/>
      <c r="B3749" s="17"/>
      <c r="C3749" s="81"/>
      <c r="D3749" s="81"/>
      <c r="E3749" s="82"/>
      <c r="F3749" s="5"/>
      <c r="G3749" s="5"/>
      <c r="H3749" s="5"/>
      <c r="K3749" s="5"/>
      <c r="L3749" s="5"/>
      <c r="M3749" s="17"/>
      <c r="N3749" s="17"/>
      <c r="T3749" s="75"/>
      <c r="U3749" s="75"/>
      <c r="W3749" s="75"/>
    </row>
    <row r="3750" spans="1:23" x14ac:dyDescent="0.25">
      <c r="A3750" s="17"/>
      <c r="B3750" s="17"/>
      <c r="C3750" s="81"/>
      <c r="D3750" s="81"/>
      <c r="E3750" s="82"/>
      <c r="F3750" s="5"/>
      <c r="G3750" s="5"/>
      <c r="H3750" s="5"/>
      <c r="K3750" s="5"/>
      <c r="L3750" s="5"/>
      <c r="M3750" s="17"/>
      <c r="N3750" s="17"/>
      <c r="T3750" s="75"/>
      <c r="U3750" s="75"/>
      <c r="W3750" s="75"/>
    </row>
    <row r="3751" spans="1:23" x14ac:dyDescent="0.25">
      <c r="A3751" s="17"/>
      <c r="B3751" s="17"/>
      <c r="C3751" s="81"/>
      <c r="D3751" s="81"/>
      <c r="E3751" s="82"/>
      <c r="F3751" s="5"/>
      <c r="G3751" s="5"/>
      <c r="H3751" s="5"/>
      <c r="K3751" s="5"/>
      <c r="L3751" s="5"/>
      <c r="M3751" s="17"/>
      <c r="N3751" s="17"/>
      <c r="T3751" s="75"/>
      <c r="U3751" s="75"/>
      <c r="W3751" s="75"/>
    </row>
    <row r="3752" spans="1:23" x14ac:dyDescent="0.25">
      <c r="A3752" s="17"/>
      <c r="B3752" s="17"/>
      <c r="C3752" s="81"/>
      <c r="D3752" s="81"/>
      <c r="E3752" s="82"/>
      <c r="F3752" s="5"/>
      <c r="G3752" s="5"/>
      <c r="H3752" s="5"/>
      <c r="K3752" s="5"/>
      <c r="L3752" s="5"/>
      <c r="M3752" s="17"/>
      <c r="N3752" s="17"/>
      <c r="T3752" s="75"/>
      <c r="U3752" s="75"/>
      <c r="W3752" s="75"/>
    </row>
    <row r="3753" spans="1:23" x14ac:dyDescent="0.25">
      <c r="A3753" s="17"/>
      <c r="B3753" s="17"/>
      <c r="C3753" s="81"/>
      <c r="D3753" s="81"/>
      <c r="E3753" s="82"/>
      <c r="F3753" s="5"/>
      <c r="G3753" s="5"/>
      <c r="H3753" s="5"/>
      <c r="K3753" s="5"/>
      <c r="L3753" s="5"/>
      <c r="M3753" s="17"/>
      <c r="N3753" s="17"/>
      <c r="T3753" s="75"/>
      <c r="U3753" s="75"/>
      <c r="W3753" s="75"/>
    </row>
    <row r="3754" spans="1:23" x14ac:dyDescent="0.25">
      <c r="A3754" s="17"/>
      <c r="B3754" s="17"/>
      <c r="C3754" s="81"/>
      <c r="D3754" s="81"/>
      <c r="E3754" s="82"/>
      <c r="F3754" s="5"/>
      <c r="G3754" s="5"/>
      <c r="H3754" s="5"/>
      <c r="K3754" s="5"/>
      <c r="L3754" s="5"/>
      <c r="M3754" s="17"/>
      <c r="N3754" s="17"/>
      <c r="T3754" s="75"/>
      <c r="U3754" s="75"/>
      <c r="W3754" s="75"/>
    </row>
    <row r="3755" spans="1:23" x14ac:dyDescent="0.25">
      <c r="A3755" s="17"/>
      <c r="B3755" s="17"/>
      <c r="C3755" s="81"/>
      <c r="D3755" s="81"/>
      <c r="E3755" s="82"/>
      <c r="F3755" s="5"/>
      <c r="G3755" s="5"/>
      <c r="H3755" s="5"/>
      <c r="K3755" s="5"/>
      <c r="L3755" s="5"/>
      <c r="M3755" s="17"/>
      <c r="N3755" s="17"/>
      <c r="T3755" s="75"/>
      <c r="U3755" s="75"/>
      <c r="W3755" s="75"/>
    </row>
    <row r="3756" spans="1:23" x14ac:dyDescent="0.25">
      <c r="A3756" s="17"/>
      <c r="B3756" s="17"/>
      <c r="C3756" s="81"/>
      <c r="D3756" s="81"/>
      <c r="E3756" s="82"/>
      <c r="F3756" s="5"/>
      <c r="G3756" s="5"/>
      <c r="H3756" s="5"/>
      <c r="K3756" s="5"/>
      <c r="L3756" s="5"/>
      <c r="M3756" s="17"/>
      <c r="N3756" s="17"/>
      <c r="T3756" s="75"/>
      <c r="U3756" s="75"/>
      <c r="W3756" s="75"/>
    </row>
    <row r="3757" spans="1:23" x14ac:dyDescent="0.25">
      <c r="A3757" s="17"/>
      <c r="B3757" s="17"/>
      <c r="C3757" s="81"/>
      <c r="D3757" s="81"/>
      <c r="E3757" s="82"/>
      <c r="F3757" s="5"/>
      <c r="G3757" s="5"/>
      <c r="H3757" s="5"/>
      <c r="K3757" s="5"/>
      <c r="L3757" s="5"/>
      <c r="M3757" s="17"/>
      <c r="N3757" s="17"/>
      <c r="T3757" s="75"/>
      <c r="U3757" s="75"/>
      <c r="W3757" s="75"/>
    </row>
    <row r="3758" spans="1:23" x14ac:dyDescent="0.25">
      <c r="A3758" s="17"/>
      <c r="B3758" s="17"/>
      <c r="C3758" s="81"/>
      <c r="D3758" s="81"/>
      <c r="E3758" s="82"/>
      <c r="F3758" s="5"/>
      <c r="G3758" s="5"/>
      <c r="H3758" s="5"/>
      <c r="K3758" s="5"/>
      <c r="L3758" s="5"/>
      <c r="M3758" s="17"/>
      <c r="N3758" s="17"/>
      <c r="T3758" s="75"/>
      <c r="U3758" s="75"/>
      <c r="W3758" s="75"/>
    </row>
    <row r="3759" spans="1:23" x14ac:dyDescent="0.25">
      <c r="A3759" s="17"/>
      <c r="B3759" s="17"/>
      <c r="C3759" s="81"/>
      <c r="D3759" s="81"/>
      <c r="E3759" s="82"/>
      <c r="F3759" s="5"/>
      <c r="G3759" s="5"/>
      <c r="H3759" s="5"/>
      <c r="K3759" s="5"/>
      <c r="L3759" s="5"/>
      <c r="M3759" s="17"/>
      <c r="N3759" s="17"/>
      <c r="T3759" s="75"/>
      <c r="U3759" s="75"/>
      <c r="W3759" s="75"/>
    </row>
    <row r="3760" spans="1:23" x14ac:dyDescent="0.25">
      <c r="A3760" s="17"/>
      <c r="B3760" s="17"/>
      <c r="C3760" s="81"/>
      <c r="D3760" s="81"/>
      <c r="E3760" s="82"/>
      <c r="F3760" s="5"/>
      <c r="G3760" s="5"/>
      <c r="H3760" s="5"/>
      <c r="K3760" s="5"/>
      <c r="L3760" s="5"/>
      <c r="M3760" s="17"/>
      <c r="N3760" s="17"/>
      <c r="T3760" s="75"/>
      <c r="U3760" s="75"/>
      <c r="W3760" s="75"/>
    </row>
    <row r="3761" spans="1:23" x14ac:dyDescent="0.25">
      <c r="A3761" s="17"/>
      <c r="B3761" s="17"/>
      <c r="C3761" s="81"/>
      <c r="D3761" s="81"/>
      <c r="E3761" s="82"/>
      <c r="F3761" s="5"/>
      <c r="G3761" s="5"/>
      <c r="H3761" s="5"/>
      <c r="K3761" s="5"/>
      <c r="L3761" s="5"/>
      <c r="M3761" s="17"/>
      <c r="N3761" s="17"/>
      <c r="T3761" s="75"/>
      <c r="U3761" s="75"/>
      <c r="W3761" s="75"/>
    </row>
    <row r="3762" spans="1:23" x14ac:dyDescent="0.25">
      <c r="A3762" s="17"/>
      <c r="B3762" s="17"/>
      <c r="C3762" s="81"/>
      <c r="D3762" s="81"/>
      <c r="E3762" s="82"/>
      <c r="F3762" s="5"/>
      <c r="G3762" s="5"/>
      <c r="H3762" s="5"/>
      <c r="K3762" s="5"/>
      <c r="L3762" s="5"/>
      <c r="M3762" s="17"/>
      <c r="N3762" s="17"/>
      <c r="T3762" s="75"/>
      <c r="U3762" s="75"/>
      <c r="W3762" s="75"/>
    </row>
    <row r="3763" spans="1:23" x14ac:dyDescent="0.25">
      <c r="A3763" s="17"/>
      <c r="B3763" s="17"/>
      <c r="C3763" s="81"/>
      <c r="D3763" s="81"/>
      <c r="E3763" s="82"/>
      <c r="F3763" s="5"/>
      <c r="G3763" s="5"/>
      <c r="H3763" s="5"/>
      <c r="K3763" s="5"/>
      <c r="L3763" s="5"/>
      <c r="M3763" s="17"/>
      <c r="N3763" s="17"/>
      <c r="T3763" s="75"/>
      <c r="U3763" s="75"/>
      <c r="W3763" s="75"/>
    </row>
    <row r="3764" spans="1:23" x14ac:dyDescent="0.25">
      <c r="A3764" s="17"/>
      <c r="B3764" s="17"/>
      <c r="C3764" s="81"/>
      <c r="D3764" s="81"/>
      <c r="E3764" s="82"/>
      <c r="F3764" s="5"/>
      <c r="G3764" s="5"/>
      <c r="H3764" s="5"/>
      <c r="K3764" s="5"/>
      <c r="L3764" s="5"/>
      <c r="M3764" s="17"/>
      <c r="N3764" s="17"/>
      <c r="T3764" s="75"/>
      <c r="U3764" s="75"/>
      <c r="W3764" s="75"/>
    </row>
    <row r="3765" spans="1:23" x14ac:dyDescent="0.25">
      <c r="A3765" s="17"/>
      <c r="B3765" s="17"/>
      <c r="C3765" s="81"/>
      <c r="D3765" s="81"/>
      <c r="E3765" s="82"/>
      <c r="F3765" s="5"/>
      <c r="G3765" s="5"/>
      <c r="H3765" s="5"/>
      <c r="K3765" s="5"/>
      <c r="L3765" s="5"/>
      <c r="M3765" s="17"/>
      <c r="N3765" s="17"/>
      <c r="T3765" s="75"/>
      <c r="U3765" s="75"/>
      <c r="W3765" s="75"/>
    </row>
    <row r="3766" spans="1:23" x14ac:dyDescent="0.25">
      <c r="A3766" s="17"/>
      <c r="B3766" s="17"/>
      <c r="C3766" s="81"/>
      <c r="D3766" s="81"/>
      <c r="E3766" s="82"/>
      <c r="F3766" s="5"/>
      <c r="G3766" s="5"/>
      <c r="H3766" s="5"/>
      <c r="K3766" s="5"/>
      <c r="L3766" s="5"/>
      <c r="M3766" s="17"/>
      <c r="N3766" s="17"/>
      <c r="T3766" s="75"/>
      <c r="U3766" s="75"/>
      <c r="W3766" s="75"/>
    </row>
    <row r="3767" spans="1:23" x14ac:dyDescent="0.25">
      <c r="A3767" s="17"/>
      <c r="B3767" s="17"/>
      <c r="C3767" s="81"/>
      <c r="D3767" s="81"/>
      <c r="E3767" s="82"/>
      <c r="F3767" s="5"/>
      <c r="G3767" s="5"/>
      <c r="H3767" s="5"/>
      <c r="K3767" s="5"/>
      <c r="L3767" s="5"/>
      <c r="M3767" s="17"/>
      <c r="N3767" s="17"/>
      <c r="T3767" s="75"/>
      <c r="U3767" s="75"/>
      <c r="W3767" s="75"/>
    </row>
    <row r="3768" spans="1:23" x14ac:dyDescent="0.25">
      <c r="A3768" s="17"/>
      <c r="B3768" s="17"/>
      <c r="C3768" s="81"/>
      <c r="D3768" s="81"/>
      <c r="E3768" s="82"/>
      <c r="F3768" s="5"/>
      <c r="G3768" s="5"/>
      <c r="H3768" s="5"/>
      <c r="K3768" s="5"/>
      <c r="L3768" s="5"/>
      <c r="M3768" s="17"/>
      <c r="N3768" s="17"/>
      <c r="T3768" s="75"/>
      <c r="U3768" s="75"/>
      <c r="W3768" s="75"/>
    </row>
    <row r="3769" spans="1:23" x14ac:dyDescent="0.25">
      <c r="A3769" s="17"/>
      <c r="B3769" s="17"/>
      <c r="C3769" s="81"/>
      <c r="D3769" s="81"/>
      <c r="E3769" s="82"/>
      <c r="F3769" s="5"/>
      <c r="G3769" s="5"/>
      <c r="H3769" s="5"/>
      <c r="K3769" s="5"/>
      <c r="L3769" s="5"/>
      <c r="M3769" s="17"/>
      <c r="N3769" s="17"/>
      <c r="T3769" s="75"/>
      <c r="U3769" s="75"/>
      <c r="W3769" s="75"/>
    </row>
    <row r="3770" spans="1:23" x14ac:dyDescent="0.25">
      <c r="A3770" s="17"/>
      <c r="B3770" s="17"/>
      <c r="C3770" s="81"/>
      <c r="D3770" s="81"/>
      <c r="E3770" s="82"/>
      <c r="F3770" s="5"/>
      <c r="G3770" s="5"/>
      <c r="H3770" s="5"/>
      <c r="K3770" s="5"/>
      <c r="L3770" s="5"/>
      <c r="M3770" s="17"/>
      <c r="N3770" s="17"/>
      <c r="T3770" s="75"/>
      <c r="U3770" s="75"/>
      <c r="W3770" s="75"/>
    </row>
    <row r="3771" spans="1:23" x14ac:dyDescent="0.25">
      <c r="A3771" s="17"/>
      <c r="B3771" s="17"/>
      <c r="C3771" s="81"/>
      <c r="D3771" s="81"/>
      <c r="E3771" s="82"/>
      <c r="F3771" s="5"/>
      <c r="G3771" s="5"/>
      <c r="H3771" s="5"/>
      <c r="K3771" s="5"/>
      <c r="L3771" s="5"/>
      <c r="M3771" s="17"/>
      <c r="N3771" s="17"/>
      <c r="T3771" s="75"/>
      <c r="U3771" s="75"/>
      <c r="W3771" s="75"/>
    </row>
    <row r="3772" spans="1:23" x14ac:dyDescent="0.25">
      <c r="A3772" s="17"/>
      <c r="B3772" s="17"/>
      <c r="C3772" s="81"/>
      <c r="D3772" s="81"/>
      <c r="E3772" s="82"/>
      <c r="F3772" s="5"/>
      <c r="G3772" s="5"/>
      <c r="H3772" s="5"/>
      <c r="K3772" s="5"/>
      <c r="L3772" s="5"/>
      <c r="M3772" s="17"/>
      <c r="N3772" s="17"/>
      <c r="T3772" s="75"/>
      <c r="U3772" s="75"/>
      <c r="W3772" s="75"/>
    </row>
    <row r="3773" spans="1:23" x14ac:dyDescent="0.25">
      <c r="A3773" s="17"/>
      <c r="B3773" s="17"/>
      <c r="C3773" s="81"/>
      <c r="D3773" s="81"/>
      <c r="E3773" s="82"/>
      <c r="F3773" s="5"/>
      <c r="G3773" s="5"/>
      <c r="H3773" s="5"/>
      <c r="K3773" s="5"/>
      <c r="L3773" s="5"/>
      <c r="M3773" s="17"/>
      <c r="N3773" s="17"/>
      <c r="T3773" s="75"/>
      <c r="U3773" s="75"/>
      <c r="W3773" s="75"/>
    </row>
    <row r="3774" spans="1:23" x14ac:dyDescent="0.25">
      <c r="A3774" s="17"/>
      <c r="B3774" s="17"/>
      <c r="C3774" s="81"/>
      <c r="D3774" s="81"/>
      <c r="E3774" s="82"/>
      <c r="F3774" s="5"/>
      <c r="G3774" s="5"/>
      <c r="H3774" s="5"/>
      <c r="K3774" s="5"/>
      <c r="L3774" s="5"/>
      <c r="M3774" s="17"/>
      <c r="N3774" s="17"/>
      <c r="T3774" s="75"/>
      <c r="U3774" s="75"/>
      <c r="W3774" s="75"/>
    </row>
    <row r="3775" spans="1:23" x14ac:dyDescent="0.25">
      <c r="A3775" s="17"/>
      <c r="B3775" s="17"/>
      <c r="C3775" s="81"/>
      <c r="D3775" s="81"/>
      <c r="E3775" s="82"/>
      <c r="F3775" s="5"/>
      <c r="G3775" s="5"/>
      <c r="H3775" s="5"/>
      <c r="K3775" s="5"/>
      <c r="L3775" s="5"/>
      <c r="M3775" s="17"/>
      <c r="N3775" s="17"/>
      <c r="T3775" s="75"/>
      <c r="U3775" s="75"/>
      <c r="W3775" s="75"/>
    </row>
    <row r="3776" spans="1:23" x14ac:dyDescent="0.25">
      <c r="A3776" s="17"/>
      <c r="B3776" s="17"/>
      <c r="C3776" s="81"/>
      <c r="D3776" s="81"/>
      <c r="E3776" s="82"/>
      <c r="F3776" s="5"/>
      <c r="G3776" s="5"/>
      <c r="H3776" s="5"/>
      <c r="K3776" s="5"/>
      <c r="L3776" s="5"/>
      <c r="M3776" s="17"/>
      <c r="N3776" s="17"/>
      <c r="T3776" s="75"/>
      <c r="U3776" s="75"/>
      <c r="W3776" s="75"/>
    </row>
    <row r="3777" spans="1:23" x14ac:dyDescent="0.25">
      <c r="A3777" s="17"/>
      <c r="B3777" s="17"/>
      <c r="C3777" s="81"/>
      <c r="D3777" s="81"/>
      <c r="E3777" s="82"/>
      <c r="F3777" s="5"/>
      <c r="G3777" s="5"/>
      <c r="H3777" s="5"/>
      <c r="K3777" s="5"/>
      <c r="L3777" s="5"/>
      <c r="M3777" s="17"/>
      <c r="N3777" s="17"/>
      <c r="T3777" s="75"/>
      <c r="U3777" s="75"/>
      <c r="W3777" s="75"/>
    </row>
    <row r="3778" spans="1:23" x14ac:dyDescent="0.25">
      <c r="A3778" s="17"/>
      <c r="B3778" s="17"/>
      <c r="C3778" s="81"/>
      <c r="D3778" s="81"/>
      <c r="E3778" s="82"/>
      <c r="F3778" s="5"/>
      <c r="G3778" s="5"/>
      <c r="H3778" s="5"/>
      <c r="K3778" s="5"/>
      <c r="L3778" s="5"/>
      <c r="M3778" s="17"/>
      <c r="N3778" s="17"/>
      <c r="T3778" s="75"/>
      <c r="U3778" s="75"/>
      <c r="W3778" s="75"/>
    </row>
    <row r="3779" spans="1:23" x14ac:dyDescent="0.25">
      <c r="A3779" s="17"/>
      <c r="B3779" s="17"/>
      <c r="C3779" s="81"/>
      <c r="D3779" s="81"/>
      <c r="E3779" s="82"/>
      <c r="F3779" s="5"/>
      <c r="G3779" s="5"/>
      <c r="H3779" s="5"/>
      <c r="K3779" s="5"/>
      <c r="L3779" s="5"/>
      <c r="M3779" s="17"/>
      <c r="N3779" s="17"/>
      <c r="T3779" s="75"/>
      <c r="U3779" s="75"/>
      <c r="W3779" s="75"/>
    </row>
    <row r="3780" spans="1:23" x14ac:dyDescent="0.25">
      <c r="A3780" s="17"/>
      <c r="B3780" s="17"/>
      <c r="C3780" s="81"/>
      <c r="D3780" s="81"/>
      <c r="E3780" s="82"/>
      <c r="F3780" s="5"/>
      <c r="G3780" s="5"/>
      <c r="H3780" s="5"/>
      <c r="K3780" s="5"/>
      <c r="L3780" s="5"/>
      <c r="M3780" s="17"/>
      <c r="N3780" s="17"/>
      <c r="T3780" s="75"/>
      <c r="U3780" s="75"/>
      <c r="W3780" s="75"/>
    </row>
    <row r="3781" spans="1:23" x14ac:dyDescent="0.25">
      <c r="A3781" s="17"/>
      <c r="B3781" s="17"/>
      <c r="C3781" s="81"/>
      <c r="D3781" s="81"/>
      <c r="E3781" s="82"/>
      <c r="F3781" s="5"/>
      <c r="G3781" s="5"/>
      <c r="H3781" s="5"/>
      <c r="K3781" s="5"/>
      <c r="L3781" s="5"/>
      <c r="M3781" s="17"/>
      <c r="N3781" s="17"/>
      <c r="T3781" s="75"/>
      <c r="U3781" s="75"/>
      <c r="W3781" s="75"/>
    </row>
    <row r="3782" spans="1:23" x14ac:dyDescent="0.25">
      <c r="A3782" s="17"/>
      <c r="B3782" s="17"/>
      <c r="C3782" s="81"/>
      <c r="D3782" s="81"/>
      <c r="E3782" s="82"/>
      <c r="F3782" s="5"/>
      <c r="G3782" s="5"/>
      <c r="H3782" s="5"/>
      <c r="K3782" s="5"/>
      <c r="L3782" s="5"/>
      <c r="M3782" s="17"/>
      <c r="N3782" s="17"/>
      <c r="T3782" s="75"/>
      <c r="U3782" s="75"/>
      <c r="W3782" s="75"/>
    </row>
    <row r="3783" spans="1:23" x14ac:dyDescent="0.25">
      <c r="A3783" s="17"/>
      <c r="B3783" s="17"/>
      <c r="C3783" s="81"/>
      <c r="D3783" s="81"/>
      <c r="E3783" s="82"/>
      <c r="F3783" s="5"/>
      <c r="G3783" s="5"/>
      <c r="H3783" s="5"/>
      <c r="K3783" s="5"/>
      <c r="L3783" s="5"/>
      <c r="M3783" s="17"/>
      <c r="N3783" s="17"/>
      <c r="T3783" s="75"/>
      <c r="U3783" s="75"/>
      <c r="W3783" s="75"/>
    </row>
    <row r="3784" spans="1:23" x14ac:dyDescent="0.25">
      <c r="A3784" s="17"/>
      <c r="B3784" s="17"/>
      <c r="C3784" s="81"/>
      <c r="D3784" s="81"/>
      <c r="E3784" s="82"/>
      <c r="F3784" s="5"/>
      <c r="G3784" s="5"/>
      <c r="H3784" s="5"/>
      <c r="K3784" s="5"/>
      <c r="L3784" s="5"/>
      <c r="M3784" s="17"/>
      <c r="N3784" s="17"/>
      <c r="T3784" s="75"/>
      <c r="U3784" s="75"/>
      <c r="W3784" s="75"/>
    </row>
    <row r="3785" spans="1:23" x14ac:dyDescent="0.25">
      <c r="A3785" s="17"/>
      <c r="B3785" s="17"/>
      <c r="C3785" s="81"/>
      <c r="D3785" s="81"/>
      <c r="E3785" s="82"/>
      <c r="F3785" s="5"/>
      <c r="G3785" s="5"/>
      <c r="H3785" s="5"/>
      <c r="K3785" s="5"/>
      <c r="L3785" s="5"/>
      <c r="M3785" s="17"/>
      <c r="N3785" s="17"/>
      <c r="T3785" s="75"/>
      <c r="U3785" s="75"/>
      <c r="W3785" s="75"/>
    </row>
    <row r="3786" spans="1:23" x14ac:dyDescent="0.25">
      <c r="A3786" s="17"/>
      <c r="B3786" s="17"/>
      <c r="C3786" s="81"/>
      <c r="D3786" s="81"/>
      <c r="E3786" s="82"/>
      <c r="F3786" s="5"/>
      <c r="G3786" s="5"/>
      <c r="H3786" s="5"/>
      <c r="K3786" s="5"/>
      <c r="L3786" s="5"/>
      <c r="M3786" s="17"/>
      <c r="N3786" s="17"/>
      <c r="T3786" s="75"/>
      <c r="U3786" s="75"/>
      <c r="W3786" s="75"/>
    </row>
    <row r="3787" spans="1:23" x14ac:dyDescent="0.25">
      <c r="A3787" s="17"/>
      <c r="B3787" s="17"/>
      <c r="C3787" s="81"/>
      <c r="D3787" s="81"/>
      <c r="E3787" s="82"/>
      <c r="F3787" s="5"/>
      <c r="G3787" s="5"/>
      <c r="H3787" s="5"/>
      <c r="K3787" s="5"/>
      <c r="L3787" s="5"/>
      <c r="M3787" s="17"/>
      <c r="N3787" s="17"/>
      <c r="T3787" s="75"/>
      <c r="U3787" s="75"/>
      <c r="W3787" s="75"/>
    </row>
    <row r="3788" spans="1:23" x14ac:dyDescent="0.25">
      <c r="A3788" s="17"/>
      <c r="B3788" s="17"/>
      <c r="C3788" s="81"/>
      <c r="D3788" s="81"/>
      <c r="E3788" s="82"/>
      <c r="F3788" s="5"/>
      <c r="G3788" s="5"/>
      <c r="H3788" s="5"/>
      <c r="K3788" s="5"/>
      <c r="L3788" s="5"/>
      <c r="M3788" s="17"/>
      <c r="N3788" s="17"/>
      <c r="T3788" s="75"/>
      <c r="U3788" s="75"/>
      <c r="W3788" s="75"/>
    </row>
    <row r="3789" spans="1:23" x14ac:dyDescent="0.25">
      <c r="A3789" s="17"/>
      <c r="B3789" s="17"/>
      <c r="C3789" s="81"/>
      <c r="D3789" s="81"/>
      <c r="E3789" s="82"/>
      <c r="F3789" s="5"/>
      <c r="G3789" s="5"/>
      <c r="H3789" s="5"/>
      <c r="K3789" s="5"/>
      <c r="L3789" s="5"/>
      <c r="M3789" s="17"/>
      <c r="N3789" s="17"/>
      <c r="T3789" s="75"/>
      <c r="U3789" s="75"/>
      <c r="W3789" s="75"/>
    </row>
    <row r="3790" spans="1:23" x14ac:dyDescent="0.25">
      <c r="A3790" s="17"/>
      <c r="B3790" s="17"/>
      <c r="C3790" s="81"/>
      <c r="D3790" s="81"/>
      <c r="E3790" s="82"/>
      <c r="F3790" s="5"/>
      <c r="G3790" s="5"/>
      <c r="H3790" s="5"/>
      <c r="K3790" s="5"/>
      <c r="L3790" s="5"/>
      <c r="M3790" s="17"/>
      <c r="N3790" s="17"/>
      <c r="T3790" s="75"/>
      <c r="U3790" s="75"/>
      <c r="W3790" s="75"/>
    </row>
    <row r="3791" spans="1:23" x14ac:dyDescent="0.25">
      <c r="A3791" s="17"/>
      <c r="B3791" s="17"/>
      <c r="C3791" s="81"/>
      <c r="D3791" s="81"/>
      <c r="E3791" s="82"/>
      <c r="F3791" s="5"/>
      <c r="G3791" s="5"/>
      <c r="H3791" s="5"/>
      <c r="K3791" s="5"/>
      <c r="L3791" s="5"/>
      <c r="M3791" s="17"/>
      <c r="N3791" s="17"/>
      <c r="T3791" s="75"/>
      <c r="U3791" s="75"/>
      <c r="W3791" s="75"/>
    </row>
    <row r="3792" spans="1:23" x14ac:dyDescent="0.25">
      <c r="A3792" s="17"/>
      <c r="B3792" s="17"/>
      <c r="C3792" s="81"/>
      <c r="D3792" s="81"/>
      <c r="E3792" s="82"/>
      <c r="F3792" s="5"/>
      <c r="G3792" s="5"/>
      <c r="H3792" s="5"/>
      <c r="K3792" s="5"/>
      <c r="L3792" s="5"/>
      <c r="M3792" s="17"/>
      <c r="N3792" s="17"/>
      <c r="T3792" s="75"/>
      <c r="U3792" s="75"/>
      <c r="W3792" s="75"/>
    </row>
    <row r="3793" spans="1:23" x14ac:dyDescent="0.25">
      <c r="A3793" s="17"/>
      <c r="B3793" s="17"/>
      <c r="C3793" s="81"/>
      <c r="D3793" s="81"/>
      <c r="E3793" s="82"/>
      <c r="F3793" s="5"/>
      <c r="G3793" s="5"/>
      <c r="H3793" s="5"/>
      <c r="K3793" s="5"/>
      <c r="L3793" s="5"/>
      <c r="M3793" s="17"/>
      <c r="N3793" s="17"/>
      <c r="T3793" s="75"/>
      <c r="U3793" s="75"/>
      <c r="W3793" s="75"/>
    </row>
    <row r="3794" spans="1:23" x14ac:dyDescent="0.25">
      <c r="A3794" s="17"/>
      <c r="B3794" s="17"/>
      <c r="C3794" s="81"/>
      <c r="D3794" s="81"/>
      <c r="E3794" s="82"/>
      <c r="F3794" s="5"/>
      <c r="G3794" s="5"/>
      <c r="H3794" s="5"/>
      <c r="K3794" s="5"/>
      <c r="L3794" s="5"/>
      <c r="M3794" s="17"/>
      <c r="N3794" s="17"/>
      <c r="T3794" s="75"/>
      <c r="U3794" s="75"/>
      <c r="W3794" s="75"/>
    </row>
    <row r="3795" spans="1:23" x14ac:dyDescent="0.25">
      <c r="A3795" s="17"/>
      <c r="B3795" s="17"/>
      <c r="C3795" s="81"/>
      <c r="D3795" s="81"/>
      <c r="E3795" s="82"/>
      <c r="F3795" s="5"/>
      <c r="G3795" s="5"/>
      <c r="H3795" s="5"/>
      <c r="K3795" s="5"/>
      <c r="L3795" s="5"/>
      <c r="M3795" s="17"/>
      <c r="N3795" s="17"/>
      <c r="T3795" s="75"/>
      <c r="U3795" s="75"/>
      <c r="W3795" s="75"/>
    </row>
    <row r="3796" spans="1:23" x14ac:dyDescent="0.25">
      <c r="A3796" s="17"/>
      <c r="B3796" s="17"/>
      <c r="C3796" s="81"/>
      <c r="D3796" s="81"/>
      <c r="E3796" s="82"/>
      <c r="F3796" s="5"/>
      <c r="G3796" s="5"/>
      <c r="H3796" s="5"/>
      <c r="K3796" s="5"/>
      <c r="L3796" s="5"/>
      <c r="M3796" s="17"/>
      <c r="N3796" s="17"/>
      <c r="T3796" s="75"/>
      <c r="U3796" s="75"/>
      <c r="W3796" s="75"/>
    </row>
    <row r="3797" spans="1:23" x14ac:dyDescent="0.25">
      <c r="A3797" s="17"/>
      <c r="B3797" s="17"/>
      <c r="C3797" s="81"/>
      <c r="D3797" s="81"/>
      <c r="E3797" s="82"/>
      <c r="F3797" s="5"/>
      <c r="G3797" s="5"/>
      <c r="H3797" s="5"/>
      <c r="K3797" s="5"/>
      <c r="L3797" s="5"/>
      <c r="M3797" s="17"/>
      <c r="N3797" s="17"/>
      <c r="T3797" s="75"/>
      <c r="U3797" s="75"/>
      <c r="W3797" s="75"/>
    </row>
    <row r="3798" spans="1:23" x14ac:dyDescent="0.25">
      <c r="A3798" s="17"/>
      <c r="B3798" s="17"/>
      <c r="C3798" s="81"/>
      <c r="D3798" s="81"/>
      <c r="E3798" s="82"/>
      <c r="F3798" s="5"/>
      <c r="G3798" s="5"/>
      <c r="H3798" s="5"/>
      <c r="K3798" s="5"/>
      <c r="L3798" s="5"/>
      <c r="M3798" s="17"/>
      <c r="N3798" s="17"/>
      <c r="T3798" s="75"/>
      <c r="U3798" s="75"/>
      <c r="W3798" s="75"/>
    </row>
    <row r="3799" spans="1:23" x14ac:dyDescent="0.25">
      <c r="A3799" s="17"/>
      <c r="B3799" s="17"/>
      <c r="C3799" s="81"/>
      <c r="D3799" s="81"/>
      <c r="E3799" s="82"/>
      <c r="F3799" s="5"/>
      <c r="G3799" s="5"/>
      <c r="H3799" s="5"/>
      <c r="K3799" s="5"/>
      <c r="L3799" s="5"/>
      <c r="M3799" s="17"/>
      <c r="N3799" s="17"/>
      <c r="T3799" s="75"/>
      <c r="U3799" s="75"/>
      <c r="W3799" s="75"/>
    </row>
    <row r="3800" spans="1:23" x14ac:dyDescent="0.25">
      <c r="A3800" s="17"/>
      <c r="B3800" s="17"/>
      <c r="C3800" s="81"/>
      <c r="D3800" s="81"/>
      <c r="E3800" s="82"/>
      <c r="F3800" s="5"/>
      <c r="G3800" s="5"/>
      <c r="H3800" s="5"/>
      <c r="K3800" s="5"/>
      <c r="L3800" s="5"/>
      <c r="M3800" s="17"/>
      <c r="N3800" s="17"/>
      <c r="T3800" s="75"/>
      <c r="U3800" s="75"/>
      <c r="W3800" s="75"/>
    </row>
    <row r="3801" spans="1:23" x14ac:dyDescent="0.25">
      <c r="A3801" s="17"/>
      <c r="B3801" s="17"/>
      <c r="C3801" s="81"/>
      <c r="D3801" s="81"/>
      <c r="E3801" s="82"/>
      <c r="F3801" s="5"/>
      <c r="G3801" s="5"/>
      <c r="H3801" s="5"/>
      <c r="K3801" s="5"/>
      <c r="L3801" s="5"/>
      <c r="M3801" s="17"/>
      <c r="N3801" s="17"/>
      <c r="T3801" s="75"/>
      <c r="U3801" s="75"/>
      <c r="W3801" s="75"/>
    </row>
    <row r="3802" spans="1:23" x14ac:dyDescent="0.25">
      <c r="A3802" s="17"/>
      <c r="B3802" s="17"/>
      <c r="C3802" s="81"/>
      <c r="D3802" s="81"/>
      <c r="E3802" s="82"/>
      <c r="F3802" s="5"/>
      <c r="G3802" s="5"/>
      <c r="H3802" s="5"/>
      <c r="K3802" s="5"/>
      <c r="L3802" s="5"/>
      <c r="M3802" s="17"/>
      <c r="N3802" s="17"/>
      <c r="T3802" s="75"/>
      <c r="U3802" s="75"/>
      <c r="W3802" s="75"/>
    </row>
    <row r="3803" spans="1:23" x14ac:dyDescent="0.25">
      <c r="A3803" s="17"/>
      <c r="B3803" s="17"/>
      <c r="C3803" s="81"/>
      <c r="D3803" s="81"/>
      <c r="E3803" s="82"/>
      <c r="F3803" s="5"/>
      <c r="G3803" s="5"/>
      <c r="H3803" s="5"/>
      <c r="K3803" s="5"/>
      <c r="L3803" s="5"/>
      <c r="M3803" s="17"/>
      <c r="N3803" s="17"/>
      <c r="T3803" s="75"/>
      <c r="U3803" s="75"/>
      <c r="W3803" s="75"/>
    </row>
    <row r="3804" spans="1:23" x14ac:dyDescent="0.25">
      <c r="A3804" s="17"/>
      <c r="B3804" s="17"/>
      <c r="C3804" s="81"/>
      <c r="D3804" s="81"/>
      <c r="E3804" s="82"/>
      <c r="F3804" s="5"/>
      <c r="G3804" s="5"/>
      <c r="H3804" s="5"/>
      <c r="K3804" s="5"/>
      <c r="L3804" s="5"/>
      <c r="M3804" s="17"/>
      <c r="N3804" s="17"/>
      <c r="T3804" s="75"/>
      <c r="U3804" s="75"/>
      <c r="W3804" s="75"/>
    </row>
    <row r="3805" spans="1:23" x14ac:dyDescent="0.25">
      <c r="A3805" s="17"/>
      <c r="B3805" s="17"/>
      <c r="C3805" s="81"/>
      <c r="D3805" s="81"/>
      <c r="E3805" s="82"/>
      <c r="F3805" s="5"/>
      <c r="G3805" s="5"/>
      <c r="H3805" s="5"/>
      <c r="K3805" s="5"/>
      <c r="L3805" s="5"/>
      <c r="M3805" s="17"/>
      <c r="N3805" s="17"/>
      <c r="T3805" s="75"/>
      <c r="U3805" s="75"/>
      <c r="W3805" s="75"/>
    </row>
    <row r="3806" spans="1:23" x14ac:dyDescent="0.25">
      <c r="A3806" s="17"/>
      <c r="B3806" s="17"/>
      <c r="C3806" s="81"/>
      <c r="D3806" s="81"/>
      <c r="E3806" s="82"/>
      <c r="F3806" s="5"/>
      <c r="G3806" s="5"/>
      <c r="H3806" s="5"/>
      <c r="K3806" s="5"/>
      <c r="L3806" s="5"/>
      <c r="M3806" s="17"/>
      <c r="N3806" s="17"/>
      <c r="T3806" s="75"/>
      <c r="U3806" s="75"/>
      <c r="W3806" s="75"/>
    </row>
    <row r="3807" spans="1:23" x14ac:dyDescent="0.25">
      <c r="A3807" s="17"/>
      <c r="B3807" s="17"/>
      <c r="C3807" s="81"/>
      <c r="D3807" s="81"/>
      <c r="E3807" s="82"/>
      <c r="F3807" s="5"/>
      <c r="G3807" s="5"/>
      <c r="H3807" s="5"/>
      <c r="K3807" s="5"/>
      <c r="L3807" s="5"/>
      <c r="M3807" s="17"/>
      <c r="N3807" s="17"/>
      <c r="T3807" s="75"/>
      <c r="U3807" s="75"/>
      <c r="W3807" s="75"/>
    </row>
    <row r="3808" spans="1:23" x14ac:dyDescent="0.25">
      <c r="A3808" s="17"/>
      <c r="B3808" s="17"/>
      <c r="C3808" s="81"/>
      <c r="D3808" s="81"/>
      <c r="E3808" s="82"/>
      <c r="F3808" s="5"/>
      <c r="G3808" s="5"/>
      <c r="H3808" s="5"/>
      <c r="K3808" s="5"/>
      <c r="L3808" s="5"/>
      <c r="M3808" s="17"/>
      <c r="N3808" s="17"/>
      <c r="T3808" s="75"/>
      <c r="U3808" s="75"/>
      <c r="W3808" s="75"/>
    </row>
    <row r="3809" spans="1:23" x14ac:dyDescent="0.25">
      <c r="A3809" s="17"/>
      <c r="B3809" s="17"/>
      <c r="C3809" s="81"/>
      <c r="D3809" s="81"/>
      <c r="E3809" s="82"/>
      <c r="F3809" s="5"/>
      <c r="G3809" s="5"/>
      <c r="H3809" s="5"/>
      <c r="K3809" s="5"/>
      <c r="L3809" s="5"/>
      <c r="M3809" s="17"/>
      <c r="N3809" s="17"/>
      <c r="T3809" s="75"/>
      <c r="U3809" s="75"/>
      <c r="W3809" s="75"/>
    </row>
    <row r="3810" spans="1:23" x14ac:dyDescent="0.25">
      <c r="A3810" s="17"/>
      <c r="B3810" s="17"/>
      <c r="C3810" s="81"/>
      <c r="D3810" s="81"/>
      <c r="E3810" s="82"/>
      <c r="F3810" s="5"/>
      <c r="G3810" s="5"/>
      <c r="H3810" s="5"/>
      <c r="K3810" s="5"/>
      <c r="L3810" s="5"/>
      <c r="M3810" s="17"/>
      <c r="N3810" s="17"/>
      <c r="T3810" s="75"/>
      <c r="U3810" s="75"/>
      <c r="W3810" s="75"/>
    </row>
    <row r="3811" spans="1:23" x14ac:dyDescent="0.25">
      <c r="A3811" s="17"/>
      <c r="B3811" s="17"/>
      <c r="C3811" s="81"/>
      <c r="D3811" s="81"/>
      <c r="E3811" s="82"/>
      <c r="F3811" s="5"/>
      <c r="G3811" s="5"/>
      <c r="H3811" s="5"/>
      <c r="K3811" s="5"/>
      <c r="L3811" s="5"/>
      <c r="M3811" s="17"/>
      <c r="N3811" s="17"/>
      <c r="T3811" s="75"/>
      <c r="U3811" s="75"/>
      <c r="W3811" s="75"/>
    </row>
    <row r="3812" spans="1:23" x14ac:dyDescent="0.25">
      <c r="A3812" s="17"/>
      <c r="B3812" s="17"/>
      <c r="C3812" s="81"/>
      <c r="D3812" s="81"/>
      <c r="E3812" s="82"/>
      <c r="F3812" s="5"/>
      <c r="G3812" s="5"/>
      <c r="H3812" s="5"/>
      <c r="K3812" s="5"/>
      <c r="L3812" s="5"/>
      <c r="M3812" s="17"/>
      <c r="N3812" s="17"/>
      <c r="T3812" s="75"/>
      <c r="U3812" s="75"/>
      <c r="W3812" s="75"/>
    </row>
    <row r="3813" spans="1:23" x14ac:dyDescent="0.25">
      <c r="A3813" s="17"/>
      <c r="B3813" s="17"/>
      <c r="C3813" s="81"/>
      <c r="D3813" s="81"/>
      <c r="E3813" s="82"/>
      <c r="F3813" s="5"/>
      <c r="G3813" s="5"/>
      <c r="H3813" s="5"/>
      <c r="K3813" s="5"/>
      <c r="L3813" s="5"/>
      <c r="M3813" s="17"/>
      <c r="N3813" s="17"/>
      <c r="T3813" s="75"/>
      <c r="U3813" s="75"/>
      <c r="W3813" s="75"/>
    </row>
    <row r="3814" spans="1:23" x14ac:dyDescent="0.25">
      <c r="A3814" s="17"/>
      <c r="B3814" s="17"/>
      <c r="C3814" s="81"/>
      <c r="D3814" s="81"/>
      <c r="E3814" s="82"/>
      <c r="F3814" s="5"/>
      <c r="G3814" s="5"/>
      <c r="H3814" s="5"/>
      <c r="K3814" s="5"/>
      <c r="L3814" s="5"/>
      <c r="M3814" s="17"/>
      <c r="N3814" s="17"/>
      <c r="T3814" s="75"/>
      <c r="U3814" s="75"/>
      <c r="W3814" s="75"/>
    </row>
    <row r="3815" spans="1:23" x14ac:dyDescent="0.25">
      <c r="A3815" s="17"/>
      <c r="B3815" s="17"/>
      <c r="C3815" s="81"/>
      <c r="D3815" s="81"/>
      <c r="E3815" s="82"/>
      <c r="F3815" s="5"/>
      <c r="G3815" s="5"/>
      <c r="H3815" s="5"/>
      <c r="K3815" s="5"/>
      <c r="L3815" s="5"/>
      <c r="M3815" s="17"/>
      <c r="N3815" s="17"/>
      <c r="T3815" s="75"/>
      <c r="U3815" s="75"/>
      <c r="W3815" s="75"/>
    </row>
    <row r="3816" spans="1:23" x14ac:dyDescent="0.25">
      <c r="A3816" s="17"/>
      <c r="B3816" s="17"/>
      <c r="C3816" s="81"/>
      <c r="D3816" s="81"/>
      <c r="E3816" s="82"/>
      <c r="F3816" s="5"/>
      <c r="G3816" s="5"/>
      <c r="H3816" s="5"/>
      <c r="K3816" s="5"/>
      <c r="L3816" s="5"/>
      <c r="M3816" s="17"/>
      <c r="N3816" s="17"/>
      <c r="T3816" s="75"/>
      <c r="U3816" s="75"/>
      <c r="W3816" s="75"/>
    </row>
    <row r="3817" spans="1:23" x14ac:dyDescent="0.25">
      <c r="A3817" s="17"/>
      <c r="B3817" s="17"/>
      <c r="C3817" s="81"/>
      <c r="D3817" s="81"/>
      <c r="E3817" s="82"/>
      <c r="F3817" s="5"/>
      <c r="G3817" s="5"/>
      <c r="H3817" s="5"/>
      <c r="K3817" s="5"/>
      <c r="L3817" s="5"/>
      <c r="M3817" s="17"/>
      <c r="N3817" s="17"/>
      <c r="T3817" s="75"/>
      <c r="U3817" s="75"/>
      <c r="W3817" s="75"/>
    </row>
    <row r="3818" spans="1:23" x14ac:dyDescent="0.25">
      <c r="A3818" s="17"/>
      <c r="B3818" s="17"/>
      <c r="C3818" s="81"/>
      <c r="D3818" s="81"/>
      <c r="E3818" s="82"/>
      <c r="F3818" s="5"/>
      <c r="G3818" s="5"/>
      <c r="H3818" s="5"/>
      <c r="K3818" s="5"/>
      <c r="L3818" s="5"/>
      <c r="M3818" s="17"/>
      <c r="N3818" s="17"/>
      <c r="T3818" s="75"/>
      <c r="U3818" s="75"/>
      <c r="W3818" s="75"/>
    </row>
    <row r="3819" spans="1:23" x14ac:dyDescent="0.25">
      <c r="A3819" s="17"/>
      <c r="B3819" s="17"/>
      <c r="C3819" s="81"/>
      <c r="D3819" s="81"/>
      <c r="E3819" s="82"/>
      <c r="F3819" s="5"/>
      <c r="G3819" s="5"/>
      <c r="H3819" s="5"/>
      <c r="K3819" s="5"/>
      <c r="L3819" s="5"/>
      <c r="M3819" s="17"/>
      <c r="N3819" s="17"/>
      <c r="T3819" s="75"/>
      <c r="U3819" s="75"/>
      <c r="W3819" s="75"/>
    </row>
    <row r="3820" spans="1:23" x14ac:dyDescent="0.25">
      <c r="A3820" s="17"/>
      <c r="B3820" s="17"/>
      <c r="C3820" s="81"/>
      <c r="D3820" s="81"/>
      <c r="E3820" s="82"/>
      <c r="F3820" s="5"/>
      <c r="G3820" s="5"/>
      <c r="H3820" s="5"/>
      <c r="K3820" s="5"/>
      <c r="L3820" s="5"/>
      <c r="M3820" s="17"/>
      <c r="N3820" s="17"/>
      <c r="T3820" s="75"/>
      <c r="U3820" s="75"/>
      <c r="W3820" s="75"/>
    </row>
    <row r="3821" spans="1:23" x14ac:dyDescent="0.25">
      <c r="A3821" s="17"/>
      <c r="B3821" s="17"/>
      <c r="C3821" s="81"/>
      <c r="D3821" s="81"/>
      <c r="E3821" s="82"/>
      <c r="F3821" s="5"/>
      <c r="G3821" s="5"/>
      <c r="H3821" s="5"/>
      <c r="K3821" s="5"/>
      <c r="L3821" s="5"/>
      <c r="M3821" s="17"/>
      <c r="N3821" s="17"/>
      <c r="T3821" s="75"/>
      <c r="U3821" s="75"/>
      <c r="W3821" s="75"/>
    </row>
    <row r="3822" spans="1:23" x14ac:dyDescent="0.25">
      <c r="A3822" s="17"/>
      <c r="B3822" s="17"/>
      <c r="C3822" s="81"/>
      <c r="D3822" s="81"/>
      <c r="E3822" s="82"/>
      <c r="F3822" s="5"/>
      <c r="G3822" s="5"/>
      <c r="H3822" s="5"/>
      <c r="K3822" s="5"/>
      <c r="L3822" s="5"/>
      <c r="M3822" s="17"/>
      <c r="N3822" s="17"/>
      <c r="T3822" s="75"/>
      <c r="U3822" s="75"/>
      <c r="W3822" s="75"/>
    </row>
    <row r="3823" spans="1:23" x14ac:dyDescent="0.25">
      <c r="A3823" s="17"/>
      <c r="B3823" s="17"/>
      <c r="C3823" s="81"/>
      <c r="D3823" s="81"/>
      <c r="E3823" s="82"/>
      <c r="F3823" s="5"/>
      <c r="G3823" s="5"/>
      <c r="H3823" s="5"/>
      <c r="K3823" s="5"/>
      <c r="L3823" s="5"/>
      <c r="M3823" s="17"/>
      <c r="N3823" s="17"/>
      <c r="T3823" s="75"/>
      <c r="U3823" s="75"/>
      <c r="W3823" s="75"/>
    </row>
    <row r="3824" spans="1:23" x14ac:dyDescent="0.25">
      <c r="A3824" s="17"/>
      <c r="B3824" s="17"/>
      <c r="C3824" s="81"/>
      <c r="D3824" s="81"/>
      <c r="E3824" s="82"/>
      <c r="F3824" s="5"/>
      <c r="G3824" s="5"/>
      <c r="H3824" s="5"/>
      <c r="K3824" s="5"/>
      <c r="L3824" s="5"/>
      <c r="M3824" s="17"/>
      <c r="N3824" s="17"/>
      <c r="T3824" s="75"/>
      <c r="U3824" s="75"/>
      <c r="W3824" s="75"/>
    </row>
    <row r="3825" spans="1:23" x14ac:dyDescent="0.25">
      <c r="A3825" s="17"/>
      <c r="B3825" s="17"/>
      <c r="C3825" s="81"/>
      <c r="D3825" s="81"/>
      <c r="E3825" s="82"/>
      <c r="F3825" s="5"/>
      <c r="G3825" s="5"/>
      <c r="H3825" s="5"/>
      <c r="K3825" s="5"/>
      <c r="L3825" s="5"/>
      <c r="M3825" s="17"/>
      <c r="N3825" s="17"/>
      <c r="T3825" s="75"/>
      <c r="U3825" s="75"/>
      <c r="W3825" s="75"/>
    </row>
    <row r="3826" spans="1:23" x14ac:dyDescent="0.25">
      <c r="A3826" s="17"/>
      <c r="B3826" s="17"/>
      <c r="C3826" s="81"/>
      <c r="D3826" s="81"/>
      <c r="E3826" s="82"/>
      <c r="F3826" s="5"/>
      <c r="G3826" s="5"/>
      <c r="H3826" s="5"/>
      <c r="K3826" s="5"/>
      <c r="L3826" s="5"/>
      <c r="M3826" s="17"/>
      <c r="N3826" s="17"/>
      <c r="T3826" s="75"/>
      <c r="U3826" s="75"/>
      <c r="W3826" s="75"/>
    </row>
    <row r="3827" spans="1:23" x14ac:dyDescent="0.25">
      <c r="A3827" s="17"/>
      <c r="B3827" s="17"/>
      <c r="C3827" s="81"/>
      <c r="D3827" s="81"/>
      <c r="E3827" s="82"/>
      <c r="F3827" s="5"/>
      <c r="G3827" s="5"/>
      <c r="H3827" s="5"/>
      <c r="K3827" s="5"/>
      <c r="L3827" s="5"/>
      <c r="M3827" s="17"/>
      <c r="N3827" s="17"/>
      <c r="T3827" s="75"/>
      <c r="U3827" s="75"/>
      <c r="W3827" s="75"/>
    </row>
    <row r="3828" spans="1:23" x14ac:dyDescent="0.25">
      <c r="A3828" s="17"/>
      <c r="B3828" s="17"/>
      <c r="C3828" s="81"/>
      <c r="D3828" s="81"/>
      <c r="E3828" s="82"/>
      <c r="F3828" s="5"/>
      <c r="G3828" s="5"/>
      <c r="H3828" s="5"/>
      <c r="K3828" s="5"/>
      <c r="L3828" s="5"/>
      <c r="M3828" s="17"/>
      <c r="N3828" s="17"/>
      <c r="T3828" s="75"/>
      <c r="U3828" s="75"/>
      <c r="W3828" s="75"/>
    </row>
    <row r="3829" spans="1:23" x14ac:dyDescent="0.25">
      <c r="A3829" s="17"/>
      <c r="B3829" s="17"/>
      <c r="C3829" s="81"/>
      <c r="D3829" s="81"/>
      <c r="E3829" s="82"/>
      <c r="F3829" s="5"/>
      <c r="G3829" s="5"/>
      <c r="H3829" s="5"/>
      <c r="K3829" s="5"/>
      <c r="L3829" s="5"/>
      <c r="M3829" s="17"/>
      <c r="N3829" s="17"/>
      <c r="T3829" s="75"/>
      <c r="U3829" s="75"/>
      <c r="W3829" s="75"/>
    </row>
    <row r="3830" spans="1:23" x14ac:dyDescent="0.25">
      <c r="A3830" s="17"/>
      <c r="B3830" s="17"/>
      <c r="C3830" s="81"/>
      <c r="D3830" s="81"/>
      <c r="E3830" s="82"/>
      <c r="F3830" s="5"/>
      <c r="G3830" s="5"/>
      <c r="H3830" s="5"/>
      <c r="K3830" s="5"/>
      <c r="L3830" s="5"/>
      <c r="M3830" s="17"/>
      <c r="N3830" s="17"/>
      <c r="T3830" s="75"/>
      <c r="U3830" s="75"/>
      <c r="W3830" s="75"/>
    </row>
    <row r="3831" spans="1:23" x14ac:dyDescent="0.25">
      <c r="A3831" s="17"/>
      <c r="B3831" s="17"/>
      <c r="C3831" s="81"/>
      <c r="D3831" s="81"/>
      <c r="E3831" s="82"/>
      <c r="F3831" s="5"/>
      <c r="G3831" s="5"/>
      <c r="H3831" s="5"/>
      <c r="K3831" s="5"/>
      <c r="L3831" s="5"/>
      <c r="M3831" s="17"/>
      <c r="N3831" s="17"/>
      <c r="T3831" s="75"/>
      <c r="U3831" s="75"/>
      <c r="W3831" s="75"/>
    </row>
    <row r="3832" spans="1:23" x14ac:dyDescent="0.25">
      <c r="A3832" s="17"/>
      <c r="B3832" s="17"/>
      <c r="C3832" s="81"/>
      <c r="D3832" s="81"/>
      <c r="E3832" s="82"/>
      <c r="F3832" s="5"/>
      <c r="G3832" s="5"/>
      <c r="H3832" s="5"/>
      <c r="K3832" s="5"/>
      <c r="L3832" s="5"/>
      <c r="M3832" s="17"/>
      <c r="N3832" s="17"/>
      <c r="T3832" s="75"/>
      <c r="U3832" s="75"/>
      <c r="W3832" s="75"/>
    </row>
    <row r="3833" spans="1:23" x14ac:dyDescent="0.25">
      <c r="A3833" s="17"/>
      <c r="B3833" s="17"/>
      <c r="C3833" s="81"/>
      <c r="D3833" s="81"/>
      <c r="E3833" s="82"/>
      <c r="F3833" s="5"/>
      <c r="G3833" s="5"/>
      <c r="H3833" s="5"/>
      <c r="K3833" s="5"/>
      <c r="L3833" s="5"/>
      <c r="M3833" s="17"/>
      <c r="N3833" s="17"/>
      <c r="T3833" s="75"/>
      <c r="U3833" s="75"/>
      <c r="W3833" s="75"/>
    </row>
    <row r="3834" spans="1:23" x14ac:dyDescent="0.25">
      <c r="A3834" s="17"/>
      <c r="B3834" s="17"/>
      <c r="C3834" s="81"/>
      <c r="D3834" s="81"/>
      <c r="E3834" s="82"/>
      <c r="F3834" s="5"/>
      <c r="G3834" s="5"/>
      <c r="H3834" s="5"/>
      <c r="K3834" s="5"/>
      <c r="L3834" s="5"/>
      <c r="M3834" s="17"/>
      <c r="N3834" s="17"/>
      <c r="T3834" s="75"/>
      <c r="U3834" s="75"/>
      <c r="W3834" s="75"/>
    </row>
    <row r="3835" spans="1:23" x14ac:dyDescent="0.25">
      <c r="A3835" s="17"/>
      <c r="B3835" s="17"/>
      <c r="C3835" s="81"/>
      <c r="D3835" s="81"/>
      <c r="E3835" s="82"/>
      <c r="F3835" s="5"/>
      <c r="G3835" s="5"/>
      <c r="H3835" s="5"/>
      <c r="K3835" s="5"/>
      <c r="L3835" s="5"/>
      <c r="M3835" s="17"/>
      <c r="N3835" s="17"/>
      <c r="T3835" s="75"/>
      <c r="U3835" s="75"/>
      <c r="W3835" s="75"/>
    </row>
    <row r="3836" spans="1:23" x14ac:dyDescent="0.25">
      <c r="A3836" s="17"/>
      <c r="B3836" s="17"/>
      <c r="C3836" s="81"/>
      <c r="D3836" s="81"/>
      <c r="E3836" s="82"/>
      <c r="F3836" s="5"/>
      <c r="G3836" s="5"/>
      <c r="H3836" s="5"/>
      <c r="K3836" s="5"/>
      <c r="L3836" s="5"/>
      <c r="M3836" s="17"/>
      <c r="N3836" s="17"/>
      <c r="T3836" s="75"/>
      <c r="U3836" s="75"/>
      <c r="W3836" s="75"/>
    </row>
    <row r="3837" spans="1:23" x14ac:dyDescent="0.25">
      <c r="A3837" s="17"/>
      <c r="B3837" s="17"/>
      <c r="C3837" s="81"/>
      <c r="D3837" s="81"/>
      <c r="E3837" s="82"/>
      <c r="F3837" s="5"/>
      <c r="G3837" s="5"/>
      <c r="H3837" s="5"/>
      <c r="K3837" s="5"/>
      <c r="L3837" s="5"/>
      <c r="M3837" s="17"/>
      <c r="N3837" s="17"/>
      <c r="T3837" s="75"/>
      <c r="U3837" s="75"/>
      <c r="W3837" s="75"/>
    </row>
    <row r="3838" spans="1:23" x14ac:dyDescent="0.25">
      <c r="A3838" s="17"/>
      <c r="B3838" s="17"/>
      <c r="C3838" s="81"/>
      <c r="D3838" s="81"/>
      <c r="E3838" s="82"/>
      <c r="F3838" s="5"/>
      <c r="G3838" s="5"/>
      <c r="H3838" s="5"/>
      <c r="K3838" s="5"/>
      <c r="L3838" s="5"/>
      <c r="M3838" s="17"/>
      <c r="N3838" s="17"/>
      <c r="T3838" s="75"/>
      <c r="U3838" s="75"/>
      <c r="W3838" s="75"/>
    </row>
    <row r="3839" spans="1:23" x14ac:dyDescent="0.25">
      <c r="A3839" s="17"/>
      <c r="B3839" s="17"/>
      <c r="C3839" s="81"/>
      <c r="D3839" s="81"/>
      <c r="E3839" s="82"/>
      <c r="F3839" s="5"/>
      <c r="G3839" s="5"/>
      <c r="H3839" s="5"/>
      <c r="K3839" s="5"/>
      <c r="L3839" s="5"/>
      <c r="M3839" s="17"/>
      <c r="N3839" s="17"/>
      <c r="T3839" s="75"/>
      <c r="U3839" s="75"/>
      <c r="W3839" s="75"/>
    </row>
    <row r="3840" spans="1:23" x14ac:dyDescent="0.25">
      <c r="A3840" s="17"/>
      <c r="B3840" s="17"/>
      <c r="C3840" s="81"/>
      <c r="D3840" s="81"/>
      <c r="E3840" s="82"/>
      <c r="F3840" s="5"/>
      <c r="G3840" s="5"/>
      <c r="H3840" s="5"/>
      <c r="K3840" s="5"/>
      <c r="L3840" s="5"/>
      <c r="M3840" s="17"/>
      <c r="N3840" s="17"/>
      <c r="T3840" s="75"/>
      <c r="U3840" s="75"/>
      <c r="W3840" s="75"/>
    </row>
    <row r="3841" spans="1:23" x14ac:dyDescent="0.25">
      <c r="A3841" s="17"/>
      <c r="B3841" s="17"/>
      <c r="C3841" s="81"/>
      <c r="D3841" s="81"/>
      <c r="E3841" s="82"/>
      <c r="F3841" s="5"/>
      <c r="G3841" s="5"/>
      <c r="H3841" s="5"/>
      <c r="K3841" s="5"/>
      <c r="L3841" s="5"/>
      <c r="M3841" s="17"/>
      <c r="N3841" s="17"/>
      <c r="T3841" s="75"/>
      <c r="U3841" s="75"/>
      <c r="W3841" s="75"/>
    </row>
    <row r="3842" spans="1:23" x14ac:dyDescent="0.25">
      <c r="A3842" s="17"/>
      <c r="B3842" s="17"/>
      <c r="C3842" s="81"/>
      <c r="D3842" s="81"/>
      <c r="E3842" s="82"/>
      <c r="F3842" s="5"/>
      <c r="G3842" s="5"/>
      <c r="H3842" s="5"/>
      <c r="K3842" s="5"/>
      <c r="L3842" s="5"/>
      <c r="M3842" s="17"/>
      <c r="N3842" s="17"/>
      <c r="T3842" s="75"/>
      <c r="U3842" s="75"/>
      <c r="W3842" s="75"/>
    </row>
    <row r="3843" spans="1:23" x14ac:dyDescent="0.25">
      <c r="A3843" s="17"/>
      <c r="B3843" s="17"/>
      <c r="C3843" s="81"/>
      <c r="D3843" s="81"/>
      <c r="E3843" s="82"/>
      <c r="F3843" s="5"/>
      <c r="G3843" s="5"/>
      <c r="H3843" s="5"/>
      <c r="K3843" s="5"/>
      <c r="L3843" s="5"/>
      <c r="M3843" s="17"/>
      <c r="N3843" s="17"/>
      <c r="T3843" s="75"/>
      <c r="U3843" s="75"/>
      <c r="W3843" s="75"/>
    </row>
    <row r="3844" spans="1:23" x14ac:dyDescent="0.25">
      <c r="A3844" s="17"/>
      <c r="B3844" s="17"/>
      <c r="C3844" s="81"/>
      <c r="D3844" s="81"/>
      <c r="E3844" s="82"/>
      <c r="F3844" s="5"/>
      <c r="G3844" s="5"/>
      <c r="H3844" s="5"/>
      <c r="K3844" s="5"/>
      <c r="L3844" s="5"/>
      <c r="M3844" s="17"/>
      <c r="N3844" s="17"/>
      <c r="T3844" s="75"/>
      <c r="U3844" s="75"/>
      <c r="W3844" s="75"/>
    </row>
    <row r="3845" spans="1:23" x14ac:dyDescent="0.25">
      <c r="A3845" s="17"/>
      <c r="B3845" s="17"/>
      <c r="C3845" s="81"/>
      <c r="D3845" s="81"/>
      <c r="E3845" s="82"/>
      <c r="F3845" s="5"/>
      <c r="G3845" s="5"/>
      <c r="H3845" s="5"/>
      <c r="K3845" s="5"/>
      <c r="L3845" s="5"/>
      <c r="M3845" s="17"/>
      <c r="N3845" s="17"/>
      <c r="T3845" s="75"/>
      <c r="U3845" s="75"/>
      <c r="W3845" s="75"/>
    </row>
    <row r="3846" spans="1:23" x14ac:dyDescent="0.25">
      <c r="A3846" s="17"/>
      <c r="B3846" s="17"/>
      <c r="C3846" s="81"/>
      <c r="D3846" s="81"/>
      <c r="E3846" s="82"/>
      <c r="F3846" s="5"/>
      <c r="G3846" s="5"/>
      <c r="H3846" s="5"/>
      <c r="K3846" s="5"/>
      <c r="L3846" s="5"/>
      <c r="M3846" s="17"/>
      <c r="N3846" s="17"/>
      <c r="T3846" s="75"/>
      <c r="U3846" s="75"/>
      <c r="W3846" s="75"/>
    </row>
    <row r="3847" spans="1:23" x14ac:dyDescent="0.25">
      <c r="A3847" s="17"/>
      <c r="B3847" s="17"/>
      <c r="C3847" s="81"/>
      <c r="D3847" s="81"/>
      <c r="E3847" s="82"/>
      <c r="F3847" s="5"/>
      <c r="G3847" s="5"/>
      <c r="H3847" s="5"/>
      <c r="K3847" s="5"/>
      <c r="L3847" s="5"/>
      <c r="M3847" s="17"/>
      <c r="N3847" s="17"/>
      <c r="T3847" s="75"/>
      <c r="U3847" s="75"/>
      <c r="W3847" s="75"/>
    </row>
    <row r="3848" spans="1:23" x14ac:dyDescent="0.25">
      <c r="A3848" s="17"/>
      <c r="B3848" s="17"/>
      <c r="C3848" s="81"/>
      <c r="D3848" s="81"/>
      <c r="E3848" s="82"/>
      <c r="F3848" s="5"/>
      <c r="G3848" s="5"/>
      <c r="H3848" s="5"/>
      <c r="K3848" s="5"/>
      <c r="L3848" s="5"/>
      <c r="M3848" s="17"/>
      <c r="N3848" s="17"/>
      <c r="T3848" s="75"/>
      <c r="U3848" s="75"/>
      <c r="W3848" s="75"/>
    </row>
    <row r="3849" spans="1:23" x14ac:dyDescent="0.25">
      <c r="A3849" s="17"/>
      <c r="B3849" s="17"/>
      <c r="C3849" s="81"/>
      <c r="D3849" s="81"/>
      <c r="E3849" s="82"/>
      <c r="F3849" s="5"/>
      <c r="G3849" s="5"/>
      <c r="H3849" s="5"/>
      <c r="K3849" s="5"/>
      <c r="L3849" s="5"/>
      <c r="M3849" s="17"/>
      <c r="N3849" s="17"/>
      <c r="T3849" s="75"/>
      <c r="U3849" s="75"/>
      <c r="W3849" s="75"/>
    </row>
    <row r="3850" spans="1:23" x14ac:dyDescent="0.25">
      <c r="A3850" s="17"/>
      <c r="B3850" s="17"/>
      <c r="C3850" s="81"/>
      <c r="D3850" s="81"/>
      <c r="E3850" s="82"/>
      <c r="F3850" s="5"/>
      <c r="G3850" s="5"/>
      <c r="H3850" s="5"/>
      <c r="K3850" s="5"/>
      <c r="L3850" s="5"/>
      <c r="M3850" s="17"/>
      <c r="N3850" s="17"/>
      <c r="T3850" s="75"/>
      <c r="U3850" s="75"/>
      <c r="W3850" s="75"/>
    </row>
    <row r="3851" spans="1:23" x14ac:dyDescent="0.25">
      <c r="A3851" s="17"/>
      <c r="B3851" s="17"/>
      <c r="C3851" s="81"/>
      <c r="D3851" s="81"/>
      <c r="E3851" s="82"/>
      <c r="F3851" s="5"/>
      <c r="G3851" s="5"/>
      <c r="H3851" s="5"/>
      <c r="K3851" s="5"/>
      <c r="L3851" s="5"/>
      <c r="M3851" s="17"/>
      <c r="N3851" s="17"/>
      <c r="T3851" s="75"/>
      <c r="U3851" s="75"/>
      <c r="W3851" s="75"/>
    </row>
    <row r="3852" spans="1:23" x14ac:dyDescent="0.25">
      <c r="A3852" s="17"/>
      <c r="B3852" s="17"/>
      <c r="C3852" s="81"/>
      <c r="D3852" s="81"/>
      <c r="E3852" s="82"/>
      <c r="F3852" s="5"/>
      <c r="G3852" s="5"/>
      <c r="H3852" s="5"/>
      <c r="K3852" s="5"/>
      <c r="L3852" s="5"/>
      <c r="M3852" s="17"/>
      <c r="N3852" s="17"/>
      <c r="T3852" s="75"/>
      <c r="U3852" s="75"/>
      <c r="W3852" s="75"/>
    </row>
    <row r="3853" spans="1:23" x14ac:dyDescent="0.25">
      <c r="A3853" s="17"/>
      <c r="B3853" s="17"/>
      <c r="C3853" s="81"/>
      <c r="D3853" s="81"/>
      <c r="E3853" s="82"/>
      <c r="F3853" s="5"/>
      <c r="G3853" s="5"/>
      <c r="H3853" s="5"/>
      <c r="K3853" s="5"/>
      <c r="L3853" s="5"/>
      <c r="M3853" s="17"/>
      <c r="N3853" s="17"/>
      <c r="T3853" s="75"/>
      <c r="U3853" s="75"/>
      <c r="W3853" s="75"/>
    </row>
    <row r="3854" spans="1:23" x14ac:dyDescent="0.25">
      <c r="A3854" s="17"/>
      <c r="B3854" s="17"/>
      <c r="C3854" s="81"/>
      <c r="D3854" s="81"/>
      <c r="E3854" s="82"/>
      <c r="F3854" s="5"/>
      <c r="G3854" s="5"/>
      <c r="H3854" s="5"/>
      <c r="K3854" s="5"/>
      <c r="L3854" s="5"/>
      <c r="M3854" s="17"/>
      <c r="N3854" s="17"/>
      <c r="T3854" s="75"/>
      <c r="U3854" s="75"/>
      <c r="W3854" s="75"/>
    </row>
    <row r="3855" spans="1:23" x14ac:dyDescent="0.25">
      <c r="A3855" s="17"/>
      <c r="B3855" s="17"/>
      <c r="C3855" s="81"/>
      <c r="D3855" s="81"/>
      <c r="E3855" s="82"/>
      <c r="F3855" s="5"/>
      <c r="G3855" s="5"/>
      <c r="H3855" s="5"/>
      <c r="K3855" s="5"/>
      <c r="L3855" s="5"/>
      <c r="M3855" s="17"/>
      <c r="N3855" s="17"/>
      <c r="T3855" s="75"/>
      <c r="U3855" s="75"/>
      <c r="W3855" s="75"/>
    </row>
    <row r="3856" spans="1:23" x14ac:dyDescent="0.25">
      <c r="A3856" s="17"/>
      <c r="B3856" s="17"/>
      <c r="C3856" s="81"/>
      <c r="D3856" s="81"/>
      <c r="E3856" s="82"/>
      <c r="F3856" s="5"/>
      <c r="G3856" s="5"/>
      <c r="H3856" s="5"/>
      <c r="K3856" s="5"/>
      <c r="L3856" s="5"/>
      <c r="M3856" s="17"/>
      <c r="N3856" s="17"/>
      <c r="T3856" s="75"/>
      <c r="U3856" s="75"/>
      <c r="W3856" s="75"/>
    </row>
    <row r="3857" spans="1:23" x14ac:dyDescent="0.25">
      <c r="A3857" s="17"/>
      <c r="B3857" s="17"/>
      <c r="C3857" s="81"/>
      <c r="D3857" s="81"/>
      <c r="E3857" s="82"/>
      <c r="F3857" s="5"/>
      <c r="G3857" s="5"/>
      <c r="H3857" s="5"/>
      <c r="K3857" s="5"/>
      <c r="L3857" s="5"/>
      <c r="M3857" s="17"/>
      <c r="N3857" s="17"/>
      <c r="T3857" s="75"/>
      <c r="U3857" s="75"/>
      <c r="W3857" s="75"/>
    </row>
    <row r="3858" spans="1:23" x14ac:dyDescent="0.25">
      <c r="A3858" s="17"/>
      <c r="B3858" s="17"/>
      <c r="C3858" s="81"/>
      <c r="D3858" s="81"/>
      <c r="E3858" s="82"/>
      <c r="F3858" s="5"/>
      <c r="G3858" s="5"/>
      <c r="H3858" s="5"/>
      <c r="K3858" s="5"/>
      <c r="L3858" s="5"/>
      <c r="M3858" s="17"/>
      <c r="N3858" s="17"/>
      <c r="T3858" s="75"/>
      <c r="U3858" s="75"/>
      <c r="W3858" s="75"/>
    </row>
    <row r="3859" spans="1:23" x14ac:dyDescent="0.25">
      <c r="A3859" s="17"/>
      <c r="B3859" s="17"/>
      <c r="C3859" s="81"/>
      <c r="D3859" s="81"/>
      <c r="E3859" s="82"/>
      <c r="F3859" s="5"/>
      <c r="G3859" s="5"/>
      <c r="H3859" s="5"/>
      <c r="K3859" s="5"/>
      <c r="L3859" s="5"/>
      <c r="M3859" s="17"/>
      <c r="N3859" s="17"/>
      <c r="T3859" s="75"/>
      <c r="U3859" s="75"/>
      <c r="W3859" s="75"/>
    </row>
    <row r="3860" spans="1:23" x14ac:dyDescent="0.25">
      <c r="A3860" s="17"/>
      <c r="B3860" s="17"/>
      <c r="C3860" s="81"/>
      <c r="D3860" s="81"/>
      <c r="E3860" s="82"/>
      <c r="F3860" s="5"/>
      <c r="G3860" s="5"/>
      <c r="H3860" s="5"/>
      <c r="K3860" s="5"/>
      <c r="L3860" s="5"/>
      <c r="M3860" s="17"/>
      <c r="N3860" s="17"/>
      <c r="T3860" s="75"/>
      <c r="U3860" s="75"/>
      <c r="W3860" s="75"/>
    </row>
    <row r="3861" spans="1:23" x14ac:dyDescent="0.25">
      <c r="A3861" s="17"/>
      <c r="B3861" s="17"/>
      <c r="C3861" s="81"/>
      <c r="D3861" s="81"/>
      <c r="E3861" s="82"/>
      <c r="F3861" s="5"/>
      <c r="G3861" s="5"/>
      <c r="H3861" s="5"/>
      <c r="K3861" s="5"/>
      <c r="L3861" s="5"/>
      <c r="M3861" s="17"/>
      <c r="N3861" s="17"/>
      <c r="T3861" s="75"/>
      <c r="U3861" s="75"/>
      <c r="W3861" s="75"/>
    </row>
    <row r="3862" spans="1:23" x14ac:dyDescent="0.25">
      <c r="A3862" s="17"/>
      <c r="B3862" s="17"/>
      <c r="C3862" s="81"/>
      <c r="D3862" s="81"/>
      <c r="E3862" s="82"/>
      <c r="F3862" s="5"/>
      <c r="G3862" s="5"/>
      <c r="H3862" s="5"/>
      <c r="K3862" s="5"/>
      <c r="L3862" s="5"/>
      <c r="M3862" s="17"/>
      <c r="N3862" s="17"/>
      <c r="T3862" s="75"/>
      <c r="U3862" s="75"/>
      <c r="W3862" s="75"/>
    </row>
    <row r="3863" spans="1:23" x14ac:dyDescent="0.25">
      <c r="A3863" s="17"/>
      <c r="B3863" s="17"/>
      <c r="C3863" s="81"/>
      <c r="D3863" s="81"/>
      <c r="E3863" s="82"/>
      <c r="F3863" s="5"/>
      <c r="G3863" s="5"/>
      <c r="H3863" s="5"/>
      <c r="K3863" s="5"/>
      <c r="L3863" s="5"/>
      <c r="M3863" s="17"/>
      <c r="N3863" s="17"/>
      <c r="T3863" s="75"/>
      <c r="U3863" s="75"/>
      <c r="W3863" s="75"/>
    </row>
    <row r="3864" spans="1:23" x14ac:dyDescent="0.25">
      <c r="A3864" s="17"/>
      <c r="B3864" s="17"/>
      <c r="C3864" s="81"/>
      <c r="D3864" s="81"/>
      <c r="E3864" s="82"/>
      <c r="F3864" s="5"/>
      <c r="G3864" s="5"/>
      <c r="H3864" s="5"/>
      <c r="K3864" s="5"/>
      <c r="L3864" s="5"/>
      <c r="M3864" s="17"/>
      <c r="N3864" s="17"/>
      <c r="T3864" s="75"/>
      <c r="U3864" s="75"/>
      <c r="W3864" s="75"/>
    </row>
    <row r="3865" spans="1:23" x14ac:dyDescent="0.25">
      <c r="A3865" s="17"/>
      <c r="B3865" s="17"/>
      <c r="C3865" s="81"/>
      <c r="D3865" s="81"/>
      <c r="E3865" s="82"/>
      <c r="F3865" s="5"/>
      <c r="G3865" s="5"/>
      <c r="H3865" s="5"/>
      <c r="K3865" s="5"/>
      <c r="L3865" s="5"/>
      <c r="M3865" s="17"/>
      <c r="N3865" s="17"/>
      <c r="T3865" s="75"/>
      <c r="U3865" s="75"/>
      <c r="W3865" s="75"/>
    </row>
    <row r="3866" spans="1:23" x14ac:dyDescent="0.25">
      <c r="A3866" s="17"/>
      <c r="B3866" s="17"/>
      <c r="C3866" s="81"/>
      <c r="D3866" s="81"/>
      <c r="E3866" s="82"/>
      <c r="F3866" s="5"/>
      <c r="G3866" s="5"/>
      <c r="H3866" s="5"/>
      <c r="K3866" s="5"/>
      <c r="L3866" s="5"/>
      <c r="M3866" s="17"/>
      <c r="N3866" s="17"/>
      <c r="T3866" s="75"/>
      <c r="U3866" s="75"/>
      <c r="W3866" s="75"/>
    </row>
    <row r="3867" spans="1:23" x14ac:dyDescent="0.25">
      <c r="A3867" s="17"/>
      <c r="B3867" s="17"/>
      <c r="C3867" s="81"/>
      <c r="D3867" s="81"/>
      <c r="E3867" s="82"/>
      <c r="F3867" s="5"/>
      <c r="G3867" s="5"/>
      <c r="H3867" s="5"/>
      <c r="K3867" s="5"/>
      <c r="L3867" s="5"/>
      <c r="M3867" s="17"/>
      <c r="N3867" s="17"/>
      <c r="T3867" s="75"/>
      <c r="U3867" s="75"/>
      <c r="W3867" s="75"/>
    </row>
    <row r="3868" spans="1:23" x14ac:dyDescent="0.25">
      <c r="A3868" s="17"/>
      <c r="B3868" s="17"/>
      <c r="C3868" s="81"/>
      <c r="D3868" s="81"/>
      <c r="E3868" s="82"/>
      <c r="F3868" s="5"/>
      <c r="G3868" s="5"/>
      <c r="H3868" s="5"/>
      <c r="K3868" s="5"/>
      <c r="L3868" s="5"/>
      <c r="M3868" s="17"/>
      <c r="N3868" s="17"/>
      <c r="T3868" s="75"/>
      <c r="U3868" s="75"/>
      <c r="V3868" s="19"/>
      <c r="W3868" s="75"/>
    </row>
    <row r="3869" spans="1:23" x14ac:dyDescent="0.25">
      <c r="A3869" s="17"/>
      <c r="B3869" s="17"/>
      <c r="C3869" s="81"/>
      <c r="D3869" s="81"/>
      <c r="E3869" s="82"/>
      <c r="F3869" s="5"/>
      <c r="G3869" s="5"/>
      <c r="H3869" s="5"/>
      <c r="K3869" s="5"/>
      <c r="L3869" s="5"/>
      <c r="M3869" s="17"/>
      <c r="N3869" s="17"/>
      <c r="T3869" s="75"/>
      <c r="U3869" s="75"/>
      <c r="V3869" s="19"/>
      <c r="W3869" s="75"/>
    </row>
    <row r="3870" spans="1:23" x14ac:dyDescent="0.25">
      <c r="A3870" s="17"/>
      <c r="B3870" s="17"/>
      <c r="C3870" s="81"/>
      <c r="D3870" s="81"/>
      <c r="E3870" s="82"/>
      <c r="F3870" s="5"/>
      <c r="G3870" s="5"/>
      <c r="H3870" s="5"/>
      <c r="K3870" s="5"/>
      <c r="L3870" s="5"/>
      <c r="M3870" s="17"/>
      <c r="N3870" s="17"/>
      <c r="T3870" s="75"/>
      <c r="U3870" s="75"/>
      <c r="V3870" s="19"/>
      <c r="W3870" s="75"/>
    </row>
    <row r="3871" spans="1:23" x14ac:dyDescent="0.25">
      <c r="A3871" s="17"/>
      <c r="B3871" s="17"/>
      <c r="C3871" s="81"/>
      <c r="D3871" s="81"/>
      <c r="E3871" s="82"/>
      <c r="F3871" s="5"/>
      <c r="G3871" s="5"/>
      <c r="H3871" s="5"/>
      <c r="K3871" s="5"/>
      <c r="L3871" s="5"/>
      <c r="M3871" s="17"/>
      <c r="N3871" s="17"/>
      <c r="T3871" s="75"/>
      <c r="U3871" s="75"/>
      <c r="V3871" s="19"/>
      <c r="W3871" s="75"/>
    </row>
    <row r="3872" spans="1:23" x14ac:dyDescent="0.25">
      <c r="A3872" s="17"/>
      <c r="B3872" s="17"/>
      <c r="C3872" s="81"/>
      <c r="D3872" s="81"/>
      <c r="E3872" s="82"/>
      <c r="F3872" s="5"/>
      <c r="G3872" s="5"/>
      <c r="H3872" s="5"/>
      <c r="K3872" s="5"/>
      <c r="L3872" s="5"/>
      <c r="M3872" s="17"/>
      <c r="N3872" s="17"/>
      <c r="T3872" s="75"/>
      <c r="U3872" s="75"/>
      <c r="V3872" s="19"/>
      <c r="W3872" s="75"/>
    </row>
    <row r="3873" spans="1:23" x14ac:dyDescent="0.25">
      <c r="A3873" s="17"/>
      <c r="B3873" s="17"/>
      <c r="C3873" s="81"/>
      <c r="D3873" s="81"/>
      <c r="E3873" s="82"/>
      <c r="F3873" s="5"/>
      <c r="G3873" s="5"/>
      <c r="H3873" s="5"/>
      <c r="K3873" s="5"/>
      <c r="L3873" s="5"/>
      <c r="M3873" s="17"/>
      <c r="N3873" s="17"/>
      <c r="T3873" s="75"/>
      <c r="U3873" s="75"/>
      <c r="V3873" s="19"/>
      <c r="W3873" s="75"/>
    </row>
    <row r="3874" spans="1:23" x14ac:dyDescent="0.25">
      <c r="A3874" s="17"/>
      <c r="B3874" s="17"/>
      <c r="C3874" s="81"/>
      <c r="D3874" s="81"/>
      <c r="E3874" s="82"/>
      <c r="F3874" s="5"/>
      <c r="G3874" s="5"/>
      <c r="H3874" s="5"/>
      <c r="K3874" s="5"/>
      <c r="L3874" s="5"/>
      <c r="M3874" s="17"/>
      <c r="N3874" s="17"/>
      <c r="T3874" s="75"/>
      <c r="U3874" s="75"/>
      <c r="V3874" s="19"/>
      <c r="W3874" s="75"/>
    </row>
    <row r="3875" spans="1:23" x14ac:dyDescent="0.25">
      <c r="A3875" s="17"/>
      <c r="B3875" s="17"/>
      <c r="C3875" s="81"/>
      <c r="D3875" s="81"/>
      <c r="E3875" s="82"/>
      <c r="F3875" s="5"/>
      <c r="G3875" s="5"/>
      <c r="H3875" s="5"/>
      <c r="K3875" s="5"/>
      <c r="L3875" s="5"/>
      <c r="M3875" s="17"/>
      <c r="N3875" s="17"/>
      <c r="T3875" s="75"/>
      <c r="U3875" s="75"/>
      <c r="V3875" s="19"/>
      <c r="W3875" s="75"/>
    </row>
    <row r="3876" spans="1:23" x14ac:dyDescent="0.25">
      <c r="A3876" s="17"/>
      <c r="B3876" s="17"/>
      <c r="C3876" s="81"/>
      <c r="D3876" s="81"/>
      <c r="E3876" s="82"/>
      <c r="F3876" s="5"/>
      <c r="G3876" s="5"/>
      <c r="H3876" s="5"/>
      <c r="K3876" s="5"/>
      <c r="L3876" s="5"/>
      <c r="M3876" s="17"/>
      <c r="N3876" s="17"/>
      <c r="T3876" s="75"/>
      <c r="U3876" s="75"/>
      <c r="V3876" s="19"/>
      <c r="W3876" s="75"/>
    </row>
    <row r="3877" spans="1:23" x14ac:dyDescent="0.25">
      <c r="A3877" s="17"/>
      <c r="B3877" s="17"/>
      <c r="C3877" s="81"/>
      <c r="D3877" s="81"/>
      <c r="E3877" s="82"/>
      <c r="F3877" s="5"/>
      <c r="G3877" s="5"/>
      <c r="H3877" s="5"/>
      <c r="K3877" s="5"/>
      <c r="L3877" s="5"/>
      <c r="M3877" s="17"/>
      <c r="N3877" s="17"/>
      <c r="T3877" s="75"/>
      <c r="U3877" s="75"/>
      <c r="V3877" s="19"/>
      <c r="W3877" s="75"/>
    </row>
    <row r="3878" spans="1:23" x14ac:dyDescent="0.25">
      <c r="A3878" s="17"/>
      <c r="B3878" s="17"/>
      <c r="C3878" s="81"/>
      <c r="D3878" s="81"/>
      <c r="E3878" s="82"/>
      <c r="F3878" s="5"/>
      <c r="G3878" s="5"/>
      <c r="H3878" s="5"/>
      <c r="K3878" s="5"/>
      <c r="L3878" s="5"/>
      <c r="M3878" s="17"/>
      <c r="N3878" s="17"/>
      <c r="T3878" s="75"/>
      <c r="U3878" s="75"/>
      <c r="V3878" s="19"/>
      <c r="W3878" s="75"/>
    </row>
    <row r="3879" spans="1:23" x14ac:dyDescent="0.25">
      <c r="A3879" s="17"/>
      <c r="B3879" s="17"/>
      <c r="C3879" s="81"/>
      <c r="D3879" s="81"/>
      <c r="E3879" s="82"/>
      <c r="F3879" s="5"/>
      <c r="G3879" s="5"/>
      <c r="H3879" s="5"/>
      <c r="K3879" s="5"/>
      <c r="L3879" s="5"/>
      <c r="M3879" s="17"/>
      <c r="N3879" s="17"/>
      <c r="T3879" s="75"/>
      <c r="U3879" s="75"/>
      <c r="V3879" s="19"/>
      <c r="W3879" s="75"/>
    </row>
    <row r="3880" spans="1:23" x14ac:dyDescent="0.25">
      <c r="A3880" s="17"/>
      <c r="B3880" s="17"/>
      <c r="C3880" s="81"/>
      <c r="D3880" s="81"/>
      <c r="E3880" s="82"/>
      <c r="F3880" s="5"/>
      <c r="G3880" s="5"/>
      <c r="H3880" s="5"/>
      <c r="K3880" s="5"/>
      <c r="L3880" s="5"/>
      <c r="M3880" s="17"/>
      <c r="N3880" s="17"/>
      <c r="T3880" s="75"/>
      <c r="U3880" s="75"/>
      <c r="V3880" s="19"/>
      <c r="W3880" s="75"/>
    </row>
    <row r="3881" spans="1:23" x14ac:dyDescent="0.25">
      <c r="A3881" s="17"/>
      <c r="B3881" s="17"/>
      <c r="C3881" s="81"/>
      <c r="D3881" s="81"/>
      <c r="E3881" s="82"/>
      <c r="F3881" s="5"/>
      <c r="G3881" s="5"/>
      <c r="H3881" s="5"/>
      <c r="K3881" s="5"/>
      <c r="L3881" s="5"/>
      <c r="M3881" s="17"/>
      <c r="N3881" s="17"/>
      <c r="T3881" s="75"/>
      <c r="U3881" s="75"/>
      <c r="V3881" s="19"/>
      <c r="W3881" s="75"/>
    </row>
    <row r="3882" spans="1:23" x14ac:dyDescent="0.25">
      <c r="A3882" s="17"/>
      <c r="B3882" s="17"/>
      <c r="C3882" s="81"/>
      <c r="D3882" s="81"/>
      <c r="E3882" s="82"/>
      <c r="F3882" s="5"/>
      <c r="G3882" s="5"/>
      <c r="H3882" s="5"/>
      <c r="K3882" s="5"/>
      <c r="L3882" s="5"/>
      <c r="M3882" s="17"/>
      <c r="N3882" s="17"/>
      <c r="T3882" s="75"/>
      <c r="U3882" s="75"/>
      <c r="V3882" s="19"/>
      <c r="W3882" s="75"/>
    </row>
    <row r="3883" spans="1:23" x14ac:dyDescent="0.25">
      <c r="A3883" s="17"/>
      <c r="B3883" s="17"/>
      <c r="C3883" s="81"/>
      <c r="D3883" s="81"/>
      <c r="E3883" s="82"/>
      <c r="F3883" s="5"/>
      <c r="G3883" s="5"/>
      <c r="H3883" s="5"/>
      <c r="K3883" s="5"/>
      <c r="L3883" s="5"/>
      <c r="M3883" s="17"/>
      <c r="N3883" s="17"/>
      <c r="T3883" s="75"/>
      <c r="U3883" s="75"/>
      <c r="V3883" s="19"/>
      <c r="W3883" s="75"/>
    </row>
    <row r="3884" spans="1:23" x14ac:dyDescent="0.25">
      <c r="A3884" s="17"/>
      <c r="B3884" s="17"/>
      <c r="C3884" s="81"/>
      <c r="D3884" s="81"/>
      <c r="E3884" s="82"/>
      <c r="F3884" s="5"/>
      <c r="G3884" s="5"/>
      <c r="H3884" s="5"/>
      <c r="K3884" s="5"/>
      <c r="L3884" s="5"/>
      <c r="M3884" s="17"/>
      <c r="N3884" s="17"/>
      <c r="T3884" s="75"/>
      <c r="U3884" s="75"/>
      <c r="V3884" s="19"/>
      <c r="W3884" s="75"/>
    </row>
    <row r="3885" spans="1:23" x14ac:dyDescent="0.25">
      <c r="A3885" s="17"/>
      <c r="B3885" s="17"/>
      <c r="C3885" s="81"/>
      <c r="D3885" s="81"/>
      <c r="E3885" s="82"/>
      <c r="F3885" s="5"/>
      <c r="G3885" s="5"/>
      <c r="H3885" s="5"/>
      <c r="K3885" s="5"/>
      <c r="L3885" s="5"/>
      <c r="M3885" s="17"/>
      <c r="N3885" s="17"/>
      <c r="T3885" s="75"/>
      <c r="U3885" s="75"/>
      <c r="V3885" s="19"/>
      <c r="W3885" s="75"/>
    </row>
    <row r="3886" spans="1:23" x14ac:dyDescent="0.25">
      <c r="A3886" s="17"/>
      <c r="B3886" s="17"/>
      <c r="C3886" s="81"/>
      <c r="D3886" s="81"/>
      <c r="E3886" s="82"/>
      <c r="F3886" s="5"/>
      <c r="G3886" s="5"/>
      <c r="H3886" s="5"/>
      <c r="K3886" s="5"/>
      <c r="L3886" s="5"/>
      <c r="M3886" s="17"/>
      <c r="N3886" s="17"/>
      <c r="T3886" s="75"/>
      <c r="U3886" s="75"/>
      <c r="V3886" s="19"/>
      <c r="W3886" s="75"/>
    </row>
    <row r="3887" spans="1:23" x14ac:dyDescent="0.25">
      <c r="A3887" s="17"/>
      <c r="B3887" s="17"/>
      <c r="C3887" s="81"/>
      <c r="D3887" s="81"/>
      <c r="E3887" s="82"/>
      <c r="F3887" s="5"/>
      <c r="G3887" s="5"/>
      <c r="H3887" s="5"/>
      <c r="K3887" s="5"/>
      <c r="L3887" s="5"/>
      <c r="M3887" s="17"/>
      <c r="N3887" s="17"/>
      <c r="T3887" s="75"/>
      <c r="U3887" s="75"/>
      <c r="V3887" s="19"/>
      <c r="W3887" s="75"/>
    </row>
    <row r="3888" spans="1:23" x14ac:dyDescent="0.25">
      <c r="A3888" s="17"/>
      <c r="B3888" s="17"/>
      <c r="C3888" s="81"/>
      <c r="D3888" s="81"/>
      <c r="E3888" s="82"/>
      <c r="F3888" s="5"/>
      <c r="G3888" s="5"/>
      <c r="H3888" s="5"/>
      <c r="K3888" s="5"/>
      <c r="L3888" s="5"/>
      <c r="M3888" s="17"/>
      <c r="N3888" s="17"/>
      <c r="T3888" s="75"/>
      <c r="U3888" s="75"/>
      <c r="V3888" s="19"/>
      <c r="W3888" s="75"/>
    </row>
    <row r="3889" spans="1:23" x14ac:dyDescent="0.25">
      <c r="A3889" s="17"/>
      <c r="B3889" s="17"/>
      <c r="C3889" s="81"/>
      <c r="D3889" s="81"/>
      <c r="E3889" s="82"/>
      <c r="F3889" s="5"/>
      <c r="G3889" s="5"/>
      <c r="H3889" s="5"/>
      <c r="K3889" s="5"/>
      <c r="L3889" s="5"/>
      <c r="M3889" s="17"/>
      <c r="N3889" s="17"/>
      <c r="T3889" s="75"/>
      <c r="U3889" s="75"/>
      <c r="V3889" s="19"/>
      <c r="W3889" s="75"/>
    </row>
    <row r="3890" spans="1:23" x14ac:dyDescent="0.25">
      <c r="A3890" s="17"/>
      <c r="B3890" s="17"/>
      <c r="C3890" s="81"/>
      <c r="D3890" s="81"/>
      <c r="E3890" s="82"/>
      <c r="F3890" s="5"/>
      <c r="G3890" s="5"/>
      <c r="H3890" s="5"/>
      <c r="K3890" s="5"/>
      <c r="L3890" s="5"/>
      <c r="M3890" s="17"/>
      <c r="N3890" s="17"/>
      <c r="T3890" s="75"/>
      <c r="U3890" s="75"/>
      <c r="V3890" s="19"/>
      <c r="W3890" s="75"/>
    </row>
    <row r="3891" spans="1:23" x14ac:dyDescent="0.25">
      <c r="A3891" s="17"/>
      <c r="B3891" s="17"/>
      <c r="C3891" s="81"/>
      <c r="D3891" s="81"/>
      <c r="E3891" s="82"/>
      <c r="F3891" s="5"/>
      <c r="G3891" s="5"/>
      <c r="H3891" s="5"/>
      <c r="K3891" s="5"/>
      <c r="L3891" s="5"/>
      <c r="M3891" s="17"/>
      <c r="N3891" s="17"/>
      <c r="T3891" s="75"/>
      <c r="U3891" s="75"/>
      <c r="V3891" s="19"/>
      <c r="W3891" s="75"/>
    </row>
    <row r="3892" spans="1:23" x14ac:dyDescent="0.25">
      <c r="A3892" s="17"/>
      <c r="B3892" s="17"/>
      <c r="C3892" s="81"/>
      <c r="D3892" s="81"/>
      <c r="E3892" s="82"/>
      <c r="F3892" s="5"/>
      <c r="G3892" s="5"/>
      <c r="H3892" s="5"/>
      <c r="K3892" s="5"/>
      <c r="L3892" s="5"/>
      <c r="M3892" s="17"/>
      <c r="N3892" s="17"/>
      <c r="T3892" s="75"/>
      <c r="U3892" s="75"/>
      <c r="V3892" s="19"/>
      <c r="W3892" s="75"/>
    </row>
    <row r="3893" spans="1:23" x14ac:dyDescent="0.25">
      <c r="A3893" s="17"/>
      <c r="B3893" s="17"/>
      <c r="C3893" s="81"/>
      <c r="D3893" s="81"/>
      <c r="E3893" s="82"/>
      <c r="F3893" s="5"/>
      <c r="G3893" s="5"/>
      <c r="H3893" s="5"/>
      <c r="K3893" s="5"/>
      <c r="L3893" s="5"/>
      <c r="M3893" s="17"/>
      <c r="N3893" s="17"/>
      <c r="T3893" s="75"/>
      <c r="U3893" s="75"/>
      <c r="V3893" s="19"/>
      <c r="W3893" s="75"/>
    </row>
    <row r="3894" spans="1:23" x14ac:dyDescent="0.25">
      <c r="A3894" s="17"/>
      <c r="B3894" s="17"/>
      <c r="C3894" s="81"/>
      <c r="D3894" s="81"/>
      <c r="E3894" s="82"/>
      <c r="F3894" s="5"/>
      <c r="G3894" s="5"/>
      <c r="H3894" s="5"/>
      <c r="K3894" s="5"/>
      <c r="L3894" s="5"/>
      <c r="M3894" s="17"/>
      <c r="N3894" s="17"/>
      <c r="T3894" s="75"/>
      <c r="U3894" s="75"/>
      <c r="V3894" s="19"/>
      <c r="W3894" s="75"/>
    </row>
    <row r="3895" spans="1:23" x14ac:dyDescent="0.25">
      <c r="A3895" s="17"/>
      <c r="B3895" s="17"/>
      <c r="C3895" s="81"/>
      <c r="D3895" s="81"/>
      <c r="E3895" s="82"/>
      <c r="F3895" s="5"/>
      <c r="G3895" s="5"/>
      <c r="H3895" s="5"/>
      <c r="K3895" s="5"/>
      <c r="L3895" s="5"/>
      <c r="M3895" s="17"/>
      <c r="N3895" s="17"/>
      <c r="T3895" s="75"/>
      <c r="U3895" s="75"/>
      <c r="V3895" s="19"/>
      <c r="W3895" s="75"/>
    </row>
    <row r="3896" spans="1:23" x14ac:dyDescent="0.25">
      <c r="A3896" s="17"/>
      <c r="B3896" s="17"/>
      <c r="C3896" s="81"/>
      <c r="D3896" s="81"/>
      <c r="E3896" s="82"/>
      <c r="F3896" s="5"/>
      <c r="G3896" s="5"/>
      <c r="H3896" s="5"/>
      <c r="K3896" s="5"/>
      <c r="L3896" s="5"/>
      <c r="M3896" s="17"/>
      <c r="N3896" s="17"/>
      <c r="T3896" s="75"/>
      <c r="U3896" s="75"/>
      <c r="V3896" s="19"/>
      <c r="W3896" s="75"/>
    </row>
    <row r="3897" spans="1:23" x14ac:dyDescent="0.25">
      <c r="A3897" s="17"/>
      <c r="B3897" s="17"/>
      <c r="C3897" s="81"/>
      <c r="D3897" s="81"/>
      <c r="E3897" s="82"/>
      <c r="F3897" s="5"/>
      <c r="G3897" s="5"/>
      <c r="H3897" s="5"/>
      <c r="K3897" s="5"/>
      <c r="L3897" s="5"/>
      <c r="M3897" s="17"/>
      <c r="N3897" s="17"/>
      <c r="T3897" s="75"/>
      <c r="U3897" s="75"/>
      <c r="V3897" s="19"/>
      <c r="W3897" s="75"/>
    </row>
    <row r="3898" spans="1:23" x14ac:dyDescent="0.25">
      <c r="A3898" s="17"/>
      <c r="B3898" s="17"/>
      <c r="C3898" s="81"/>
      <c r="D3898" s="81"/>
      <c r="E3898" s="82"/>
      <c r="F3898" s="5"/>
      <c r="G3898" s="5"/>
      <c r="H3898" s="5"/>
      <c r="K3898" s="5"/>
      <c r="L3898" s="5"/>
      <c r="M3898" s="17"/>
      <c r="N3898" s="17"/>
      <c r="T3898" s="75"/>
      <c r="U3898" s="75"/>
      <c r="V3898" s="19"/>
      <c r="W3898" s="75"/>
    </row>
    <row r="3899" spans="1:23" x14ac:dyDescent="0.25">
      <c r="A3899" s="17"/>
      <c r="B3899" s="17"/>
      <c r="C3899" s="81"/>
      <c r="D3899" s="81"/>
      <c r="E3899" s="82"/>
      <c r="F3899" s="5"/>
      <c r="G3899" s="5"/>
      <c r="H3899" s="5"/>
      <c r="K3899" s="5"/>
      <c r="L3899" s="5"/>
      <c r="M3899" s="17"/>
      <c r="N3899" s="17"/>
      <c r="T3899" s="75"/>
      <c r="U3899" s="75"/>
      <c r="V3899" s="19"/>
      <c r="W3899" s="75"/>
    </row>
    <row r="3900" spans="1:23" x14ac:dyDescent="0.25">
      <c r="A3900" s="17"/>
      <c r="B3900" s="17"/>
      <c r="C3900" s="81"/>
      <c r="D3900" s="81"/>
      <c r="E3900" s="82"/>
      <c r="F3900" s="5"/>
      <c r="G3900" s="5"/>
      <c r="H3900" s="5"/>
      <c r="K3900" s="5"/>
      <c r="L3900" s="5"/>
      <c r="M3900" s="17"/>
      <c r="N3900" s="17"/>
      <c r="T3900" s="75"/>
      <c r="U3900" s="75"/>
      <c r="V3900" s="19"/>
      <c r="W3900" s="75"/>
    </row>
    <row r="3901" spans="1:23" x14ac:dyDescent="0.25">
      <c r="A3901" s="17"/>
      <c r="B3901" s="17"/>
      <c r="C3901" s="81"/>
      <c r="D3901" s="81"/>
      <c r="E3901" s="82"/>
      <c r="F3901" s="5"/>
      <c r="G3901" s="5"/>
      <c r="H3901" s="5"/>
      <c r="K3901" s="5"/>
      <c r="L3901" s="5"/>
      <c r="M3901" s="17"/>
      <c r="N3901" s="17"/>
      <c r="T3901" s="75"/>
      <c r="U3901" s="75"/>
      <c r="V3901" s="19"/>
      <c r="W3901" s="75"/>
    </row>
    <row r="3902" spans="1:23" x14ac:dyDescent="0.25">
      <c r="A3902" s="17"/>
      <c r="B3902" s="17"/>
      <c r="C3902" s="81"/>
      <c r="D3902" s="81"/>
      <c r="E3902" s="82"/>
      <c r="F3902" s="5"/>
      <c r="G3902" s="5"/>
      <c r="H3902" s="5"/>
      <c r="K3902" s="5"/>
      <c r="L3902" s="5"/>
      <c r="M3902" s="17"/>
      <c r="N3902" s="17"/>
      <c r="T3902" s="75"/>
      <c r="U3902" s="75"/>
      <c r="V3902" s="19"/>
      <c r="W3902" s="75"/>
    </row>
    <row r="3903" spans="1:23" x14ac:dyDescent="0.25">
      <c r="A3903" s="17"/>
      <c r="B3903" s="17"/>
      <c r="C3903" s="81"/>
      <c r="D3903" s="81"/>
      <c r="E3903" s="82"/>
      <c r="F3903" s="5"/>
      <c r="G3903" s="5"/>
      <c r="H3903" s="5"/>
      <c r="K3903" s="5"/>
      <c r="L3903" s="5"/>
      <c r="M3903" s="17"/>
      <c r="N3903" s="17"/>
      <c r="T3903" s="75"/>
      <c r="U3903" s="75"/>
      <c r="V3903" s="19"/>
      <c r="W3903" s="75"/>
    </row>
    <row r="3904" spans="1:23" x14ac:dyDescent="0.25">
      <c r="A3904" s="17"/>
      <c r="B3904" s="17"/>
      <c r="C3904" s="81"/>
      <c r="D3904" s="81"/>
      <c r="E3904" s="82"/>
      <c r="F3904" s="5"/>
      <c r="G3904" s="5"/>
      <c r="H3904" s="5"/>
      <c r="K3904" s="5"/>
      <c r="L3904" s="5"/>
      <c r="M3904" s="17"/>
      <c r="N3904" s="17"/>
      <c r="T3904" s="75"/>
      <c r="U3904" s="75"/>
      <c r="V3904" s="19"/>
      <c r="W3904" s="75"/>
    </row>
    <row r="3905" spans="1:23" x14ac:dyDescent="0.25">
      <c r="A3905" s="17"/>
      <c r="B3905" s="17"/>
      <c r="C3905" s="81"/>
      <c r="D3905" s="81"/>
      <c r="E3905" s="82"/>
      <c r="F3905" s="5"/>
      <c r="G3905" s="5"/>
      <c r="H3905" s="5"/>
      <c r="K3905" s="5"/>
      <c r="L3905" s="5"/>
      <c r="M3905" s="17"/>
      <c r="N3905" s="17"/>
      <c r="T3905" s="75"/>
      <c r="U3905" s="75"/>
      <c r="V3905" s="19"/>
      <c r="W3905" s="75"/>
    </row>
    <row r="3906" spans="1:23" x14ac:dyDescent="0.25">
      <c r="A3906" s="17"/>
      <c r="B3906" s="17"/>
      <c r="C3906" s="81"/>
      <c r="D3906" s="81"/>
      <c r="E3906" s="82"/>
      <c r="F3906" s="5"/>
      <c r="G3906" s="5"/>
      <c r="H3906" s="5"/>
      <c r="K3906" s="5"/>
      <c r="L3906" s="5"/>
      <c r="M3906" s="17"/>
      <c r="N3906" s="17"/>
      <c r="T3906" s="75"/>
      <c r="U3906" s="75"/>
      <c r="V3906" s="19"/>
      <c r="W3906" s="75"/>
    </row>
    <row r="3907" spans="1:23" x14ac:dyDescent="0.25">
      <c r="A3907" s="17"/>
      <c r="B3907" s="17"/>
      <c r="C3907" s="81"/>
      <c r="D3907" s="81"/>
      <c r="E3907" s="82"/>
      <c r="F3907" s="5"/>
      <c r="G3907" s="5"/>
      <c r="H3907" s="5"/>
      <c r="K3907" s="5"/>
      <c r="L3907" s="5"/>
      <c r="M3907" s="17"/>
      <c r="N3907" s="17"/>
      <c r="T3907" s="75"/>
      <c r="U3907" s="75"/>
      <c r="V3907" s="19"/>
      <c r="W3907" s="75"/>
    </row>
    <row r="3908" spans="1:23" x14ac:dyDescent="0.25">
      <c r="A3908" s="17"/>
      <c r="B3908" s="17"/>
      <c r="C3908" s="81"/>
      <c r="D3908" s="81"/>
      <c r="E3908" s="82"/>
      <c r="F3908" s="5"/>
      <c r="G3908" s="5"/>
      <c r="H3908" s="5"/>
      <c r="K3908" s="5"/>
      <c r="L3908" s="5"/>
      <c r="M3908" s="17"/>
      <c r="N3908" s="17"/>
      <c r="T3908" s="75"/>
      <c r="U3908" s="75"/>
      <c r="V3908" s="19"/>
      <c r="W3908" s="75"/>
    </row>
    <row r="3909" spans="1:23" x14ac:dyDescent="0.25">
      <c r="A3909" s="17"/>
      <c r="B3909" s="17"/>
      <c r="C3909" s="81"/>
      <c r="D3909" s="81"/>
      <c r="E3909" s="82"/>
      <c r="F3909" s="5"/>
      <c r="G3909" s="5"/>
      <c r="H3909" s="5"/>
      <c r="K3909" s="5"/>
      <c r="L3909" s="5"/>
      <c r="M3909" s="17"/>
      <c r="N3909" s="17"/>
      <c r="T3909" s="75"/>
      <c r="U3909" s="75"/>
      <c r="V3909" s="19"/>
      <c r="W3909" s="75"/>
    </row>
    <row r="3910" spans="1:23" x14ac:dyDescent="0.25">
      <c r="A3910" s="17"/>
      <c r="B3910" s="17"/>
      <c r="C3910" s="81"/>
      <c r="D3910" s="81"/>
      <c r="E3910" s="82"/>
      <c r="F3910" s="5"/>
      <c r="G3910" s="5"/>
      <c r="H3910" s="5"/>
      <c r="K3910" s="5"/>
      <c r="L3910" s="5"/>
      <c r="M3910" s="17"/>
      <c r="N3910" s="17"/>
      <c r="T3910" s="75"/>
      <c r="U3910" s="75"/>
      <c r="V3910" s="19"/>
      <c r="W3910" s="75"/>
    </row>
    <row r="3911" spans="1:23" x14ac:dyDescent="0.25">
      <c r="A3911" s="17"/>
      <c r="B3911" s="17"/>
      <c r="C3911" s="81"/>
      <c r="D3911" s="81"/>
      <c r="E3911" s="82"/>
      <c r="F3911" s="5"/>
      <c r="G3911" s="5"/>
      <c r="H3911" s="5"/>
      <c r="K3911" s="5"/>
      <c r="L3911" s="5"/>
      <c r="M3911" s="17"/>
      <c r="N3911" s="17"/>
      <c r="T3911" s="75"/>
      <c r="U3911" s="75"/>
      <c r="V3911" s="19"/>
      <c r="W3911" s="75"/>
    </row>
    <row r="3912" spans="1:23" x14ac:dyDescent="0.25">
      <c r="A3912" s="17"/>
      <c r="B3912" s="17"/>
      <c r="C3912" s="81"/>
      <c r="D3912" s="81"/>
      <c r="E3912" s="82"/>
      <c r="F3912" s="5"/>
      <c r="G3912" s="5"/>
      <c r="H3912" s="5"/>
      <c r="K3912" s="5"/>
      <c r="L3912" s="5"/>
      <c r="M3912" s="17"/>
      <c r="N3912" s="17"/>
      <c r="T3912" s="75"/>
      <c r="U3912" s="75"/>
      <c r="V3912" s="19"/>
      <c r="W3912" s="75"/>
    </row>
    <row r="3913" spans="1:23" x14ac:dyDescent="0.25">
      <c r="A3913" s="17"/>
      <c r="B3913" s="17"/>
      <c r="C3913" s="81"/>
      <c r="D3913" s="81"/>
      <c r="E3913" s="82"/>
      <c r="F3913" s="5"/>
      <c r="G3913" s="5"/>
      <c r="H3913" s="5"/>
      <c r="K3913" s="5"/>
      <c r="L3913" s="5"/>
      <c r="M3913" s="17"/>
      <c r="N3913" s="17"/>
      <c r="T3913" s="75"/>
      <c r="U3913" s="75"/>
      <c r="V3913" s="19"/>
      <c r="W3913" s="75"/>
    </row>
    <row r="3914" spans="1:23" x14ac:dyDescent="0.25">
      <c r="A3914" s="17"/>
      <c r="B3914" s="17"/>
      <c r="C3914" s="81"/>
      <c r="D3914" s="81"/>
      <c r="E3914" s="82"/>
      <c r="F3914" s="5"/>
      <c r="G3914" s="5"/>
      <c r="H3914" s="5"/>
      <c r="K3914" s="5"/>
      <c r="L3914" s="5"/>
      <c r="M3914" s="17"/>
      <c r="N3914" s="17"/>
      <c r="T3914" s="75"/>
      <c r="U3914" s="75"/>
      <c r="V3914" s="19"/>
      <c r="W3914" s="75"/>
    </row>
    <row r="3915" spans="1:23" x14ac:dyDescent="0.25">
      <c r="A3915" s="17"/>
      <c r="B3915" s="17"/>
      <c r="C3915" s="81"/>
      <c r="D3915" s="81"/>
      <c r="E3915" s="82"/>
      <c r="F3915" s="5"/>
      <c r="G3915" s="5"/>
      <c r="H3915" s="5"/>
      <c r="K3915" s="5"/>
      <c r="L3915" s="5"/>
      <c r="M3915" s="17"/>
      <c r="N3915" s="17"/>
      <c r="T3915" s="75"/>
      <c r="U3915" s="75"/>
      <c r="V3915" s="19"/>
      <c r="W3915" s="75"/>
    </row>
    <row r="3916" spans="1:23" x14ac:dyDescent="0.25">
      <c r="A3916" s="17"/>
      <c r="B3916" s="17"/>
      <c r="C3916" s="81"/>
      <c r="D3916" s="81"/>
      <c r="E3916" s="82"/>
      <c r="F3916" s="5"/>
      <c r="G3916" s="5"/>
      <c r="H3916" s="5"/>
      <c r="K3916" s="5"/>
      <c r="L3916" s="5"/>
      <c r="M3916" s="17"/>
      <c r="N3916" s="17"/>
      <c r="T3916" s="75"/>
      <c r="U3916" s="75"/>
      <c r="V3916" s="19"/>
      <c r="W3916" s="75"/>
    </row>
    <row r="3917" spans="1:23" x14ac:dyDescent="0.25">
      <c r="A3917" s="17"/>
      <c r="B3917" s="17"/>
      <c r="C3917" s="81"/>
      <c r="D3917" s="81"/>
      <c r="E3917" s="82"/>
      <c r="F3917" s="5"/>
      <c r="G3917" s="5"/>
      <c r="H3917" s="5"/>
      <c r="K3917" s="5"/>
      <c r="L3917" s="5"/>
      <c r="M3917" s="17"/>
      <c r="N3917" s="17"/>
      <c r="T3917" s="75"/>
      <c r="U3917" s="75"/>
      <c r="V3917" s="19"/>
      <c r="W3917" s="75"/>
    </row>
    <row r="3918" spans="1:23" x14ac:dyDescent="0.25">
      <c r="A3918" s="17"/>
      <c r="B3918" s="17"/>
      <c r="C3918" s="81"/>
      <c r="D3918" s="81"/>
      <c r="E3918" s="82"/>
      <c r="F3918" s="5"/>
      <c r="G3918" s="5"/>
      <c r="H3918" s="5"/>
      <c r="K3918" s="5"/>
      <c r="L3918" s="5"/>
      <c r="M3918" s="17"/>
      <c r="N3918" s="17"/>
      <c r="T3918" s="75"/>
      <c r="U3918" s="75"/>
      <c r="V3918" s="19"/>
      <c r="W3918" s="75"/>
    </row>
    <row r="3919" spans="1:23" x14ac:dyDescent="0.25">
      <c r="A3919" s="17"/>
      <c r="B3919" s="17"/>
      <c r="C3919" s="81"/>
      <c r="D3919" s="81"/>
      <c r="E3919" s="82"/>
      <c r="F3919" s="5"/>
      <c r="G3919" s="5"/>
      <c r="H3919" s="5"/>
      <c r="K3919" s="5"/>
      <c r="L3919" s="5"/>
      <c r="M3919" s="17"/>
      <c r="N3919" s="17"/>
      <c r="T3919" s="75"/>
      <c r="U3919" s="75"/>
      <c r="V3919" s="19"/>
      <c r="W3919" s="75"/>
    </row>
    <row r="3920" spans="1:23" x14ac:dyDescent="0.25">
      <c r="A3920" s="17"/>
      <c r="B3920" s="17"/>
      <c r="C3920" s="81"/>
      <c r="D3920" s="81"/>
      <c r="E3920" s="82"/>
      <c r="F3920" s="5"/>
      <c r="G3920" s="5"/>
      <c r="H3920" s="5"/>
      <c r="K3920" s="5"/>
      <c r="L3920" s="5"/>
      <c r="M3920" s="17"/>
      <c r="N3920" s="17"/>
      <c r="T3920" s="75"/>
      <c r="U3920" s="75"/>
      <c r="V3920" s="19"/>
      <c r="W3920" s="75"/>
    </row>
    <row r="3921" spans="1:23" x14ac:dyDescent="0.25">
      <c r="A3921" s="17"/>
      <c r="B3921" s="17"/>
      <c r="C3921" s="81"/>
      <c r="D3921" s="81"/>
      <c r="E3921" s="82"/>
      <c r="F3921" s="5"/>
      <c r="G3921" s="5"/>
      <c r="H3921" s="5"/>
      <c r="K3921" s="5"/>
      <c r="L3921" s="5"/>
      <c r="M3921" s="17"/>
      <c r="N3921" s="17"/>
      <c r="T3921" s="75"/>
      <c r="U3921" s="75"/>
      <c r="V3921" s="19"/>
      <c r="W3921" s="75"/>
    </row>
    <row r="3922" spans="1:23" x14ac:dyDescent="0.25">
      <c r="A3922" s="17"/>
      <c r="B3922" s="17"/>
      <c r="C3922" s="81"/>
      <c r="D3922" s="81"/>
      <c r="E3922" s="82"/>
      <c r="F3922" s="5"/>
      <c r="G3922" s="5"/>
      <c r="H3922" s="5"/>
      <c r="K3922" s="5"/>
      <c r="L3922" s="5"/>
      <c r="M3922" s="17"/>
      <c r="N3922" s="17"/>
      <c r="T3922" s="75"/>
      <c r="U3922" s="75"/>
      <c r="V3922" s="19"/>
      <c r="W3922" s="75"/>
    </row>
    <row r="3923" spans="1:23" x14ac:dyDescent="0.25">
      <c r="A3923" s="17"/>
      <c r="B3923" s="17"/>
      <c r="C3923" s="81"/>
      <c r="D3923" s="81"/>
      <c r="E3923" s="82"/>
      <c r="F3923" s="5"/>
      <c r="G3923" s="5"/>
      <c r="H3923" s="5"/>
      <c r="K3923" s="5"/>
      <c r="L3923" s="5"/>
      <c r="M3923" s="17"/>
      <c r="N3923" s="17"/>
      <c r="T3923" s="75"/>
      <c r="U3923" s="75"/>
      <c r="V3923" s="19"/>
      <c r="W3923" s="75"/>
    </row>
    <row r="3924" spans="1:23" x14ac:dyDescent="0.25">
      <c r="A3924" s="17"/>
      <c r="B3924" s="17"/>
      <c r="C3924" s="81"/>
      <c r="D3924" s="81"/>
      <c r="E3924" s="82"/>
      <c r="F3924" s="5"/>
      <c r="G3924" s="5"/>
      <c r="H3924" s="5"/>
      <c r="K3924" s="5"/>
      <c r="L3924" s="5"/>
      <c r="M3924" s="17"/>
      <c r="N3924" s="17"/>
      <c r="T3924" s="75"/>
      <c r="U3924" s="75"/>
      <c r="V3924" s="19"/>
      <c r="W3924" s="75"/>
    </row>
    <row r="3925" spans="1:23" x14ac:dyDescent="0.25">
      <c r="A3925" s="17"/>
      <c r="B3925" s="17"/>
      <c r="C3925" s="81"/>
      <c r="D3925" s="81"/>
      <c r="E3925" s="82"/>
      <c r="F3925" s="5"/>
      <c r="G3925" s="5"/>
      <c r="H3925" s="5"/>
      <c r="K3925" s="5"/>
      <c r="L3925" s="5"/>
      <c r="M3925" s="17"/>
      <c r="N3925" s="17"/>
      <c r="T3925" s="75"/>
      <c r="U3925" s="75"/>
      <c r="V3925" s="19"/>
      <c r="W3925" s="75"/>
    </row>
    <row r="3926" spans="1:23" x14ac:dyDescent="0.25">
      <c r="A3926" s="17"/>
      <c r="B3926" s="17"/>
      <c r="C3926" s="81"/>
      <c r="D3926" s="81"/>
      <c r="E3926" s="82"/>
      <c r="F3926" s="5"/>
      <c r="G3926" s="5"/>
      <c r="H3926" s="5"/>
      <c r="K3926" s="5"/>
      <c r="L3926" s="5"/>
      <c r="M3926" s="17"/>
      <c r="N3926" s="17"/>
      <c r="T3926" s="75"/>
      <c r="U3926" s="75"/>
      <c r="V3926" s="19"/>
      <c r="W3926" s="75"/>
    </row>
    <row r="3927" spans="1:23" x14ac:dyDescent="0.25">
      <c r="A3927" s="17"/>
      <c r="B3927" s="17"/>
      <c r="C3927" s="81"/>
      <c r="D3927" s="81"/>
      <c r="E3927" s="82"/>
      <c r="F3927" s="5"/>
      <c r="G3927" s="5"/>
      <c r="H3927" s="5"/>
      <c r="K3927" s="5"/>
      <c r="L3927" s="5"/>
      <c r="M3927" s="17"/>
      <c r="N3927" s="17"/>
      <c r="T3927" s="75"/>
      <c r="U3927" s="75"/>
      <c r="V3927" s="19"/>
      <c r="W3927" s="75"/>
    </row>
    <row r="3928" spans="1:23" x14ac:dyDescent="0.25">
      <c r="A3928" s="17"/>
      <c r="B3928" s="17"/>
      <c r="C3928" s="81"/>
      <c r="D3928" s="81"/>
      <c r="E3928" s="82"/>
      <c r="F3928" s="5"/>
      <c r="G3928" s="5"/>
      <c r="H3928" s="5"/>
      <c r="K3928" s="5"/>
      <c r="L3928" s="5"/>
      <c r="M3928" s="17"/>
      <c r="N3928" s="17"/>
      <c r="T3928" s="75"/>
      <c r="U3928" s="75"/>
      <c r="V3928" s="19"/>
      <c r="W3928" s="75"/>
    </row>
    <row r="3929" spans="1:23" x14ac:dyDescent="0.25">
      <c r="A3929" s="17"/>
      <c r="B3929" s="17"/>
      <c r="C3929" s="81"/>
      <c r="D3929" s="81"/>
      <c r="E3929" s="82"/>
      <c r="F3929" s="5"/>
      <c r="G3929" s="5"/>
      <c r="H3929" s="5"/>
      <c r="K3929" s="5"/>
      <c r="L3929" s="5"/>
      <c r="M3929" s="17"/>
      <c r="N3929" s="17"/>
      <c r="T3929" s="75"/>
      <c r="U3929" s="75"/>
      <c r="V3929" s="19"/>
      <c r="W3929" s="75"/>
    </row>
    <row r="3930" spans="1:23" x14ac:dyDescent="0.25">
      <c r="A3930" s="17"/>
      <c r="B3930" s="17"/>
      <c r="C3930" s="81"/>
      <c r="D3930" s="81"/>
      <c r="E3930" s="82"/>
      <c r="F3930" s="5"/>
      <c r="G3930" s="5"/>
      <c r="H3930" s="5"/>
      <c r="K3930" s="5"/>
      <c r="L3930" s="5"/>
      <c r="M3930" s="17"/>
      <c r="N3930" s="17"/>
      <c r="T3930" s="75"/>
      <c r="U3930" s="75"/>
      <c r="V3930" s="19"/>
      <c r="W3930" s="75"/>
    </row>
    <row r="3931" spans="1:23" x14ac:dyDescent="0.25">
      <c r="A3931" s="17"/>
      <c r="B3931" s="17"/>
      <c r="C3931" s="81"/>
      <c r="D3931" s="81"/>
      <c r="E3931" s="82"/>
      <c r="F3931" s="5"/>
      <c r="G3931" s="5"/>
      <c r="H3931" s="5"/>
      <c r="K3931" s="5"/>
      <c r="L3931" s="5"/>
      <c r="M3931" s="17"/>
      <c r="N3931" s="17"/>
      <c r="T3931" s="75"/>
      <c r="U3931" s="75"/>
      <c r="V3931" s="19"/>
      <c r="W3931" s="75"/>
    </row>
    <row r="3932" spans="1:23" x14ac:dyDescent="0.25">
      <c r="A3932" s="17"/>
      <c r="B3932" s="17"/>
      <c r="C3932" s="81"/>
      <c r="D3932" s="81"/>
      <c r="E3932" s="82"/>
      <c r="F3932" s="5"/>
      <c r="G3932" s="5"/>
      <c r="H3932" s="5"/>
      <c r="K3932" s="5"/>
      <c r="L3932" s="5"/>
      <c r="M3932" s="17"/>
      <c r="N3932" s="17"/>
      <c r="T3932" s="75"/>
      <c r="U3932" s="75"/>
      <c r="V3932" s="19"/>
      <c r="W3932" s="75"/>
    </row>
    <row r="3933" spans="1:23" x14ac:dyDescent="0.25">
      <c r="A3933" s="17"/>
      <c r="B3933" s="17"/>
      <c r="C3933" s="81"/>
      <c r="D3933" s="81"/>
      <c r="E3933" s="82"/>
      <c r="F3933" s="5"/>
      <c r="G3933" s="5"/>
      <c r="H3933" s="5"/>
      <c r="K3933" s="5"/>
      <c r="L3933" s="5"/>
      <c r="M3933" s="17"/>
      <c r="N3933" s="17"/>
      <c r="T3933" s="75"/>
      <c r="U3933" s="75"/>
      <c r="V3933" s="19"/>
      <c r="W3933" s="75"/>
    </row>
    <row r="3934" spans="1:23" x14ac:dyDescent="0.25">
      <c r="A3934" s="17"/>
      <c r="B3934" s="17"/>
      <c r="C3934" s="81"/>
      <c r="D3934" s="81"/>
      <c r="E3934" s="82"/>
      <c r="F3934" s="5"/>
      <c r="G3934" s="5"/>
      <c r="H3934" s="5"/>
      <c r="K3934" s="5"/>
      <c r="L3934" s="5"/>
      <c r="M3934" s="17"/>
      <c r="N3934" s="17"/>
      <c r="T3934" s="75"/>
      <c r="U3934" s="75"/>
      <c r="V3934" s="19"/>
      <c r="W3934" s="75"/>
    </row>
    <row r="3935" spans="1:23" x14ac:dyDescent="0.25">
      <c r="A3935" s="17"/>
      <c r="B3935" s="17"/>
      <c r="C3935" s="81"/>
      <c r="D3935" s="81"/>
      <c r="E3935" s="82"/>
      <c r="F3935" s="5"/>
      <c r="G3935" s="5"/>
      <c r="H3935" s="5"/>
      <c r="K3935" s="5"/>
      <c r="L3935" s="5"/>
      <c r="M3935" s="17"/>
      <c r="N3935" s="17"/>
      <c r="T3935" s="75"/>
      <c r="U3935" s="75"/>
      <c r="V3935" s="19"/>
      <c r="W3935" s="75"/>
    </row>
    <row r="3936" spans="1:23" x14ac:dyDescent="0.25">
      <c r="A3936" s="17"/>
      <c r="B3936" s="17"/>
      <c r="C3936" s="81"/>
      <c r="D3936" s="81"/>
      <c r="E3936" s="82"/>
      <c r="F3936" s="5"/>
      <c r="G3936" s="5"/>
      <c r="H3936" s="5"/>
      <c r="K3936" s="5"/>
      <c r="L3936" s="5"/>
      <c r="M3936" s="17"/>
      <c r="N3936" s="17"/>
      <c r="T3936" s="75"/>
      <c r="U3936" s="75"/>
      <c r="V3936" s="19"/>
      <c r="W3936" s="75"/>
    </row>
    <row r="3937" spans="1:23" x14ac:dyDescent="0.25">
      <c r="A3937" s="17"/>
      <c r="B3937" s="17"/>
      <c r="C3937" s="81"/>
      <c r="D3937" s="81"/>
      <c r="E3937" s="82"/>
      <c r="F3937" s="5"/>
      <c r="G3937" s="5"/>
      <c r="H3937" s="5"/>
      <c r="K3937" s="5"/>
      <c r="L3937" s="5"/>
      <c r="M3937" s="17"/>
      <c r="N3937" s="17"/>
      <c r="T3937" s="75"/>
      <c r="U3937" s="75"/>
      <c r="V3937" s="19"/>
      <c r="W3937" s="75"/>
    </row>
    <row r="3938" spans="1:23" x14ac:dyDescent="0.25">
      <c r="A3938" s="17"/>
      <c r="B3938" s="17"/>
      <c r="C3938" s="81"/>
      <c r="D3938" s="81"/>
      <c r="E3938" s="82"/>
      <c r="F3938" s="5"/>
      <c r="G3938" s="5"/>
      <c r="H3938" s="5"/>
      <c r="K3938" s="5"/>
      <c r="L3938" s="5"/>
      <c r="M3938" s="17"/>
      <c r="N3938" s="17"/>
      <c r="T3938" s="75"/>
      <c r="U3938" s="75"/>
      <c r="V3938" s="19"/>
      <c r="W3938" s="75"/>
    </row>
    <row r="3939" spans="1:23" x14ac:dyDescent="0.25">
      <c r="A3939" s="17"/>
      <c r="B3939" s="17"/>
      <c r="C3939" s="81"/>
      <c r="D3939" s="81"/>
      <c r="E3939" s="82"/>
      <c r="F3939" s="5"/>
      <c r="G3939" s="5"/>
      <c r="H3939" s="5"/>
      <c r="K3939" s="5"/>
      <c r="L3939" s="5"/>
      <c r="M3939" s="17"/>
      <c r="N3939" s="17"/>
      <c r="T3939" s="75"/>
      <c r="U3939" s="75"/>
      <c r="V3939" s="19"/>
      <c r="W3939" s="75"/>
    </row>
    <row r="3940" spans="1:23" x14ac:dyDescent="0.25">
      <c r="A3940" s="17"/>
      <c r="B3940" s="17"/>
      <c r="C3940" s="81"/>
      <c r="D3940" s="81"/>
      <c r="E3940" s="82"/>
      <c r="F3940" s="5"/>
      <c r="G3940" s="5"/>
      <c r="H3940" s="5"/>
      <c r="K3940" s="5"/>
      <c r="L3940" s="5"/>
      <c r="M3940" s="17"/>
      <c r="N3940" s="17"/>
      <c r="T3940" s="75"/>
      <c r="U3940" s="75"/>
      <c r="V3940" s="19"/>
      <c r="W3940" s="75"/>
    </row>
    <row r="3941" spans="1:23" x14ac:dyDescent="0.25">
      <c r="A3941" s="17"/>
      <c r="B3941" s="17"/>
      <c r="C3941" s="81"/>
      <c r="D3941" s="81"/>
      <c r="E3941" s="82"/>
      <c r="F3941" s="5"/>
      <c r="G3941" s="5"/>
      <c r="H3941" s="5"/>
      <c r="K3941" s="5"/>
      <c r="L3941" s="5"/>
      <c r="M3941" s="17"/>
      <c r="N3941" s="17"/>
      <c r="T3941" s="75"/>
      <c r="U3941" s="75"/>
      <c r="V3941" s="19"/>
      <c r="W3941" s="75"/>
    </row>
    <row r="3942" spans="1:23" x14ac:dyDescent="0.25">
      <c r="A3942" s="17"/>
      <c r="B3942" s="17"/>
      <c r="C3942" s="81"/>
      <c r="D3942" s="81"/>
      <c r="E3942" s="82"/>
      <c r="F3942" s="5"/>
      <c r="G3942" s="5"/>
      <c r="H3942" s="5"/>
      <c r="K3942" s="5"/>
      <c r="L3942" s="5"/>
      <c r="M3942" s="17"/>
      <c r="N3942" s="17"/>
      <c r="T3942" s="75"/>
      <c r="U3942" s="75"/>
      <c r="V3942" s="19"/>
      <c r="W3942" s="75"/>
    </row>
    <row r="3943" spans="1:23" x14ac:dyDescent="0.25">
      <c r="A3943" s="17"/>
      <c r="B3943" s="17"/>
      <c r="C3943" s="81"/>
      <c r="D3943" s="81"/>
      <c r="E3943" s="82"/>
      <c r="F3943" s="5"/>
      <c r="G3943" s="5"/>
      <c r="H3943" s="5"/>
      <c r="K3943" s="5"/>
      <c r="L3943" s="5"/>
      <c r="M3943" s="17"/>
      <c r="N3943" s="17"/>
      <c r="T3943" s="75"/>
      <c r="U3943" s="75"/>
      <c r="V3943" s="19"/>
      <c r="W3943" s="75"/>
    </row>
    <row r="3944" spans="1:23" x14ac:dyDescent="0.25">
      <c r="A3944" s="17"/>
      <c r="B3944" s="17"/>
      <c r="C3944" s="81"/>
      <c r="D3944" s="81"/>
      <c r="E3944" s="82"/>
      <c r="F3944" s="5"/>
      <c r="G3944" s="5"/>
      <c r="H3944" s="5"/>
      <c r="K3944" s="5"/>
      <c r="L3944" s="5"/>
      <c r="M3944" s="17"/>
      <c r="N3944" s="17"/>
      <c r="T3944" s="75"/>
      <c r="U3944" s="75"/>
      <c r="V3944" s="19"/>
      <c r="W3944" s="75"/>
    </row>
    <row r="3945" spans="1:23" x14ac:dyDescent="0.25">
      <c r="A3945" s="17"/>
      <c r="B3945" s="17"/>
      <c r="C3945" s="81"/>
      <c r="D3945" s="81"/>
      <c r="E3945" s="82"/>
      <c r="F3945" s="5"/>
      <c r="G3945" s="5"/>
      <c r="H3945" s="5"/>
      <c r="K3945" s="5"/>
      <c r="L3945" s="5"/>
      <c r="M3945" s="17"/>
      <c r="N3945" s="17"/>
      <c r="T3945" s="75"/>
      <c r="U3945" s="75"/>
      <c r="V3945" s="19"/>
      <c r="W3945" s="75"/>
    </row>
    <row r="3946" spans="1:23" x14ac:dyDescent="0.25">
      <c r="A3946" s="17"/>
      <c r="B3946" s="17"/>
      <c r="C3946" s="81"/>
      <c r="D3946" s="81"/>
      <c r="E3946" s="82"/>
      <c r="F3946" s="5"/>
      <c r="G3946" s="5"/>
      <c r="H3946" s="5"/>
      <c r="K3946" s="5"/>
      <c r="L3946" s="5"/>
      <c r="M3946" s="17"/>
      <c r="N3946" s="17"/>
      <c r="T3946" s="75"/>
      <c r="U3946" s="75"/>
      <c r="V3946" s="19"/>
      <c r="W3946" s="75"/>
    </row>
    <row r="3947" spans="1:23" x14ac:dyDescent="0.25">
      <c r="A3947" s="17"/>
      <c r="B3947" s="17"/>
      <c r="C3947" s="81"/>
      <c r="D3947" s="81"/>
      <c r="E3947" s="82"/>
      <c r="F3947" s="5"/>
      <c r="G3947" s="5"/>
      <c r="H3947" s="5"/>
      <c r="K3947" s="5"/>
      <c r="L3947" s="5"/>
      <c r="M3947" s="17"/>
      <c r="N3947" s="17"/>
      <c r="T3947" s="75"/>
      <c r="U3947" s="75"/>
      <c r="V3947" s="19"/>
      <c r="W3947" s="75"/>
    </row>
    <row r="3948" spans="1:23" x14ac:dyDescent="0.25">
      <c r="A3948" s="17"/>
      <c r="B3948" s="17"/>
      <c r="C3948" s="81"/>
      <c r="D3948" s="81"/>
      <c r="E3948" s="82"/>
      <c r="F3948" s="5"/>
      <c r="G3948" s="5"/>
      <c r="H3948" s="5"/>
      <c r="K3948" s="5"/>
      <c r="L3948" s="5"/>
      <c r="M3948" s="17"/>
      <c r="N3948" s="17"/>
      <c r="T3948" s="75"/>
      <c r="U3948" s="75"/>
      <c r="V3948" s="19"/>
      <c r="W3948" s="75"/>
    </row>
    <row r="3949" spans="1:23" x14ac:dyDescent="0.25">
      <c r="A3949" s="17"/>
      <c r="B3949" s="17"/>
      <c r="C3949" s="81"/>
      <c r="D3949" s="81"/>
      <c r="E3949" s="82"/>
      <c r="F3949" s="5"/>
      <c r="G3949" s="5"/>
      <c r="H3949" s="5"/>
      <c r="K3949" s="5"/>
      <c r="L3949" s="5"/>
      <c r="M3949" s="17"/>
      <c r="N3949" s="17"/>
      <c r="T3949" s="75"/>
      <c r="U3949" s="75"/>
      <c r="V3949" s="19"/>
      <c r="W3949" s="75"/>
    </row>
    <row r="3950" spans="1:23" x14ac:dyDescent="0.25">
      <c r="A3950" s="17"/>
      <c r="B3950" s="17"/>
      <c r="C3950" s="81"/>
      <c r="D3950" s="81"/>
      <c r="E3950" s="82"/>
      <c r="F3950" s="5"/>
      <c r="G3950" s="5"/>
      <c r="H3950" s="5"/>
      <c r="K3950" s="5"/>
      <c r="L3950" s="5"/>
      <c r="M3950" s="17"/>
      <c r="N3950" s="17"/>
      <c r="T3950" s="75"/>
      <c r="U3950" s="75"/>
      <c r="V3950" s="19"/>
      <c r="W3950" s="75"/>
    </row>
    <row r="3951" spans="1:23" x14ac:dyDescent="0.25">
      <c r="A3951" s="17"/>
      <c r="B3951" s="17"/>
      <c r="C3951" s="81"/>
      <c r="D3951" s="81"/>
      <c r="E3951" s="82"/>
      <c r="F3951" s="5"/>
      <c r="G3951" s="5"/>
      <c r="H3951" s="5"/>
      <c r="K3951" s="5"/>
      <c r="L3951" s="5"/>
      <c r="M3951" s="17"/>
      <c r="N3951" s="17"/>
      <c r="T3951" s="75"/>
      <c r="U3951" s="75"/>
      <c r="V3951" s="19"/>
      <c r="W3951" s="75"/>
    </row>
    <row r="3952" spans="1:23" x14ac:dyDescent="0.25">
      <c r="A3952" s="17"/>
      <c r="B3952" s="17"/>
      <c r="C3952" s="81"/>
      <c r="D3952" s="81"/>
      <c r="E3952" s="82"/>
      <c r="F3952" s="5"/>
      <c r="G3952" s="5"/>
      <c r="H3952" s="5"/>
      <c r="K3952" s="5"/>
      <c r="L3952" s="5"/>
      <c r="M3952" s="17"/>
      <c r="N3952" s="17"/>
      <c r="T3952" s="75"/>
      <c r="U3952" s="75"/>
      <c r="V3952" s="19"/>
      <c r="W3952" s="75"/>
    </row>
    <row r="3953" spans="1:23" x14ac:dyDescent="0.25">
      <c r="A3953" s="17"/>
      <c r="B3953" s="17"/>
      <c r="C3953" s="81"/>
      <c r="D3953" s="81"/>
      <c r="E3953" s="82"/>
      <c r="F3953" s="5"/>
      <c r="G3953" s="5"/>
      <c r="H3953" s="5"/>
      <c r="K3953" s="5"/>
      <c r="L3953" s="5"/>
      <c r="M3953" s="17"/>
      <c r="N3953" s="17"/>
      <c r="T3953" s="75"/>
      <c r="U3953" s="75"/>
      <c r="V3953" s="19"/>
      <c r="W3953" s="75"/>
    </row>
    <row r="3954" spans="1:23" x14ac:dyDescent="0.25">
      <c r="A3954" s="17"/>
      <c r="B3954" s="17"/>
      <c r="C3954" s="81"/>
      <c r="D3954" s="81"/>
      <c r="E3954" s="82"/>
      <c r="F3954" s="5"/>
      <c r="G3954" s="5"/>
      <c r="H3954" s="5"/>
      <c r="K3954" s="5"/>
      <c r="L3954" s="5"/>
      <c r="M3954" s="17"/>
      <c r="N3954" s="17"/>
      <c r="T3954" s="75"/>
      <c r="U3954" s="75"/>
      <c r="V3954" s="19"/>
      <c r="W3954" s="75"/>
    </row>
    <row r="3955" spans="1:23" x14ac:dyDescent="0.25">
      <c r="A3955" s="17"/>
      <c r="B3955" s="17"/>
      <c r="C3955" s="81"/>
      <c r="D3955" s="81"/>
      <c r="E3955" s="82"/>
      <c r="F3955" s="5"/>
      <c r="G3955" s="5"/>
      <c r="H3955" s="5"/>
      <c r="K3955" s="5"/>
      <c r="L3955" s="5"/>
      <c r="M3955" s="17"/>
      <c r="N3955" s="17"/>
      <c r="T3955" s="75"/>
      <c r="U3955" s="75"/>
      <c r="V3955" s="19"/>
      <c r="W3955" s="75"/>
    </row>
    <row r="3956" spans="1:23" x14ac:dyDescent="0.25">
      <c r="A3956" s="17"/>
      <c r="B3956" s="17"/>
      <c r="C3956" s="81"/>
      <c r="D3956" s="81"/>
      <c r="E3956" s="82"/>
      <c r="F3956" s="5"/>
      <c r="G3956" s="5"/>
      <c r="H3956" s="5"/>
      <c r="K3956" s="5"/>
      <c r="L3956" s="5"/>
      <c r="M3956" s="17"/>
      <c r="N3956" s="17"/>
      <c r="T3956" s="75"/>
      <c r="U3956" s="75"/>
      <c r="V3956" s="19"/>
      <c r="W3956" s="75"/>
    </row>
    <row r="3957" spans="1:23" x14ac:dyDescent="0.25">
      <c r="A3957" s="17"/>
      <c r="B3957" s="17"/>
      <c r="C3957" s="81"/>
      <c r="D3957" s="81"/>
      <c r="E3957" s="82"/>
      <c r="F3957" s="5"/>
      <c r="G3957" s="5"/>
      <c r="H3957" s="5"/>
      <c r="K3957" s="5"/>
      <c r="L3957" s="5"/>
      <c r="M3957" s="17"/>
      <c r="N3957" s="17"/>
      <c r="T3957" s="75"/>
      <c r="U3957" s="75"/>
      <c r="V3957" s="19"/>
      <c r="W3957" s="75"/>
    </row>
    <row r="3958" spans="1:23" x14ac:dyDescent="0.25">
      <c r="A3958" s="17"/>
      <c r="B3958" s="17"/>
      <c r="C3958" s="81"/>
      <c r="D3958" s="81"/>
      <c r="E3958" s="82"/>
      <c r="F3958" s="5"/>
      <c r="G3958" s="5"/>
      <c r="H3958" s="5"/>
      <c r="K3958" s="5"/>
      <c r="L3958" s="5"/>
      <c r="M3958" s="17"/>
      <c r="N3958" s="17"/>
      <c r="T3958" s="75"/>
      <c r="U3958" s="75"/>
      <c r="V3958" s="19"/>
      <c r="W3958" s="75"/>
    </row>
    <row r="3959" spans="1:23" x14ac:dyDescent="0.25">
      <c r="A3959" s="17"/>
      <c r="B3959" s="17"/>
      <c r="C3959" s="81"/>
      <c r="D3959" s="81"/>
      <c r="E3959" s="82"/>
      <c r="F3959" s="5"/>
      <c r="G3959" s="5"/>
      <c r="H3959" s="5"/>
      <c r="K3959" s="5"/>
      <c r="L3959" s="5"/>
      <c r="M3959" s="17"/>
      <c r="N3959" s="17"/>
      <c r="T3959" s="75"/>
      <c r="U3959" s="75"/>
      <c r="V3959" s="19"/>
      <c r="W3959" s="75"/>
    </row>
    <row r="3960" spans="1:23" x14ac:dyDescent="0.25">
      <c r="A3960" s="17"/>
      <c r="B3960" s="17"/>
      <c r="C3960" s="81"/>
      <c r="D3960" s="81"/>
      <c r="E3960" s="82"/>
      <c r="F3960" s="5"/>
      <c r="G3960" s="5"/>
      <c r="H3960" s="5"/>
      <c r="K3960" s="5"/>
      <c r="L3960" s="5"/>
      <c r="M3960" s="17"/>
      <c r="N3960" s="17"/>
      <c r="T3960" s="75"/>
      <c r="U3960" s="75"/>
      <c r="V3960" s="19"/>
      <c r="W3960" s="75"/>
    </row>
    <row r="3961" spans="1:23" x14ac:dyDescent="0.25">
      <c r="A3961" s="17"/>
      <c r="B3961" s="17"/>
      <c r="C3961" s="81"/>
      <c r="D3961" s="81"/>
      <c r="E3961" s="82"/>
      <c r="F3961" s="5"/>
      <c r="G3961" s="5"/>
      <c r="H3961" s="5"/>
      <c r="K3961" s="5"/>
      <c r="L3961" s="5"/>
      <c r="M3961" s="17"/>
      <c r="N3961" s="17"/>
      <c r="T3961" s="75"/>
      <c r="U3961" s="75"/>
      <c r="V3961" s="19"/>
      <c r="W3961" s="75"/>
    </row>
    <row r="3962" spans="1:23" x14ac:dyDescent="0.25">
      <c r="A3962" s="17"/>
      <c r="B3962" s="17"/>
      <c r="C3962" s="81"/>
      <c r="D3962" s="81"/>
      <c r="E3962" s="82"/>
      <c r="F3962" s="5"/>
      <c r="G3962" s="5"/>
      <c r="H3962" s="5"/>
      <c r="K3962" s="5"/>
      <c r="L3962" s="5"/>
      <c r="M3962" s="17"/>
      <c r="N3962" s="17"/>
      <c r="T3962" s="75"/>
      <c r="U3962" s="75"/>
      <c r="V3962" s="19"/>
      <c r="W3962" s="75"/>
    </row>
    <row r="3963" spans="1:23" x14ac:dyDescent="0.25">
      <c r="A3963" s="17"/>
      <c r="B3963" s="17"/>
      <c r="C3963" s="81"/>
      <c r="D3963" s="81"/>
      <c r="E3963" s="82"/>
      <c r="F3963" s="5"/>
      <c r="G3963" s="5"/>
      <c r="H3963" s="5"/>
      <c r="K3963" s="5"/>
      <c r="L3963" s="5"/>
      <c r="M3963" s="17"/>
      <c r="N3963" s="17"/>
      <c r="T3963" s="75"/>
      <c r="U3963" s="75"/>
      <c r="V3963" s="19"/>
      <c r="W3963" s="75"/>
    </row>
    <row r="3964" spans="1:23" x14ac:dyDescent="0.25">
      <c r="A3964" s="17"/>
      <c r="B3964" s="17"/>
      <c r="C3964" s="81"/>
      <c r="D3964" s="81"/>
      <c r="E3964" s="82"/>
      <c r="F3964" s="5"/>
      <c r="G3964" s="5"/>
      <c r="H3964" s="5"/>
      <c r="K3964" s="5"/>
      <c r="L3964" s="5"/>
      <c r="M3964" s="17"/>
      <c r="N3964" s="17"/>
      <c r="T3964" s="75"/>
      <c r="U3964" s="75"/>
      <c r="V3964" s="19"/>
      <c r="W3964" s="75"/>
    </row>
    <row r="3965" spans="1:23" x14ac:dyDescent="0.25">
      <c r="A3965" s="17"/>
      <c r="B3965" s="17"/>
      <c r="C3965" s="81"/>
      <c r="D3965" s="81"/>
      <c r="E3965" s="82"/>
      <c r="F3965" s="5"/>
      <c r="G3965" s="5"/>
      <c r="H3965" s="5"/>
      <c r="K3965" s="5"/>
      <c r="L3965" s="5"/>
      <c r="M3965" s="17"/>
      <c r="N3965" s="17"/>
      <c r="T3965" s="75"/>
      <c r="U3965" s="75"/>
      <c r="V3965" s="19"/>
      <c r="W3965" s="75"/>
    </row>
    <row r="3966" spans="1:23" x14ac:dyDescent="0.25">
      <c r="A3966" s="17"/>
      <c r="B3966" s="17"/>
      <c r="C3966" s="81"/>
      <c r="D3966" s="81"/>
      <c r="E3966" s="82"/>
      <c r="F3966" s="5"/>
      <c r="G3966" s="5"/>
      <c r="H3966" s="5"/>
      <c r="K3966" s="5"/>
      <c r="L3966" s="5"/>
      <c r="M3966" s="17"/>
      <c r="N3966" s="17"/>
      <c r="T3966" s="75"/>
      <c r="U3966" s="75"/>
      <c r="V3966" s="19"/>
      <c r="W3966" s="75"/>
    </row>
    <row r="3967" spans="1:23" x14ac:dyDescent="0.25">
      <c r="A3967" s="17"/>
      <c r="B3967" s="17"/>
      <c r="C3967" s="81"/>
      <c r="D3967" s="81"/>
      <c r="E3967" s="82"/>
      <c r="F3967" s="5"/>
      <c r="G3967" s="5"/>
      <c r="H3967" s="5"/>
      <c r="K3967" s="5"/>
      <c r="L3967" s="5"/>
      <c r="M3967" s="17"/>
      <c r="N3967" s="17"/>
      <c r="T3967" s="75"/>
      <c r="U3967" s="75"/>
      <c r="V3967" s="19"/>
      <c r="W3967" s="75"/>
    </row>
    <row r="3968" spans="1:23" x14ac:dyDescent="0.25">
      <c r="A3968" s="17"/>
      <c r="B3968" s="17"/>
      <c r="C3968" s="81"/>
      <c r="D3968" s="81"/>
      <c r="E3968" s="82"/>
      <c r="F3968" s="5"/>
      <c r="G3968" s="5"/>
      <c r="H3968" s="5"/>
      <c r="K3968" s="5"/>
      <c r="L3968" s="5"/>
      <c r="M3968" s="17"/>
      <c r="N3968" s="17"/>
      <c r="T3968" s="75"/>
      <c r="U3968" s="75"/>
      <c r="V3968" s="19"/>
      <c r="W3968" s="75"/>
    </row>
    <row r="3969" spans="1:23" x14ac:dyDescent="0.25">
      <c r="A3969" s="17"/>
      <c r="B3969" s="17"/>
      <c r="C3969" s="81"/>
      <c r="D3969" s="81"/>
      <c r="E3969" s="82"/>
      <c r="F3969" s="5"/>
      <c r="G3969" s="5"/>
      <c r="H3969" s="5"/>
      <c r="K3969" s="5"/>
      <c r="L3969" s="5"/>
      <c r="M3969" s="17"/>
      <c r="N3969" s="17"/>
      <c r="T3969" s="75"/>
      <c r="U3969" s="75"/>
      <c r="V3969" s="19"/>
      <c r="W3969" s="75"/>
    </row>
    <row r="3970" spans="1:23" x14ac:dyDescent="0.25">
      <c r="A3970" s="17"/>
      <c r="B3970" s="17"/>
      <c r="C3970" s="81"/>
      <c r="D3970" s="81"/>
      <c r="E3970" s="82"/>
      <c r="F3970" s="5"/>
      <c r="G3970" s="5"/>
      <c r="H3970" s="5"/>
      <c r="K3970" s="5"/>
      <c r="L3970" s="5"/>
      <c r="M3970" s="17"/>
      <c r="N3970" s="17"/>
      <c r="T3970" s="75"/>
      <c r="U3970" s="75"/>
      <c r="V3970" s="19"/>
      <c r="W3970" s="75"/>
    </row>
    <row r="3971" spans="1:23" x14ac:dyDescent="0.25">
      <c r="A3971" s="17"/>
      <c r="B3971" s="17"/>
      <c r="C3971" s="81"/>
      <c r="D3971" s="81"/>
      <c r="E3971" s="82"/>
      <c r="F3971" s="5"/>
      <c r="G3971" s="5"/>
      <c r="H3971" s="5"/>
      <c r="K3971" s="5"/>
      <c r="L3971" s="5"/>
      <c r="M3971" s="17"/>
      <c r="N3971" s="17"/>
      <c r="T3971" s="75"/>
      <c r="U3971" s="75"/>
      <c r="V3971" s="19"/>
      <c r="W3971" s="75"/>
    </row>
    <row r="3972" spans="1:23" x14ac:dyDescent="0.25">
      <c r="A3972" s="17"/>
      <c r="B3972" s="17"/>
      <c r="C3972" s="81"/>
      <c r="D3972" s="81"/>
      <c r="E3972" s="82"/>
      <c r="F3972" s="5"/>
      <c r="G3972" s="5"/>
      <c r="H3972" s="5"/>
      <c r="K3972" s="5"/>
      <c r="L3972" s="5"/>
      <c r="M3972" s="17"/>
      <c r="N3972" s="17"/>
      <c r="T3972" s="75"/>
      <c r="U3972" s="75"/>
      <c r="V3972" s="19"/>
      <c r="W3972" s="75"/>
    </row>
    <row r="3973" spans="1:23" x14ac:dyDescent="0.25">
      <c r="A3973" s="17"/>
      <c r="B3973" s="17"/>
      <c r="C3973" s="81"/>
      <c r="D3973" s="81"/>
      <c r="E3973" s="82"/>
      <c r="F3973" s="5"/>
      <c r="G3973" s="5"/>
      <c r="H3973" s="5"/>
      <c r="K3973" s="5"/>
      <c r="L3973" s="5"/>
      <c r="M3973" s="17"/>
      <c r="N3973" s="17"/>
      <c r="T3973" s="75"/>
      <c r="U3973" s="75"/>
      <c r="V3973" s="19"/>
      <c r="W3973" s="75"/>
    </row>
    <row r="3974" spans="1:23" x14ac:dyDescent="0.25">
      <c r="A3974" s="17"/>
      <c r="B3974" s="17"/>
      <c r="C3974" s="81"/>
      <c r="D3974" s="81"/>
      <c r="E3974" s="82"/>
      <c r="F3974" s="5"/>
      <c r="G3974" s="5"/>
      <c r="H3974" s="5"/>
      <c r="K3974" s="5"/>
      <c r="L3974" s="5"/>
      <c r="M3974" s="17"/>
      <c r="N3974" s="17"/>
      <c r="T3974" s="75"/>
      <c r="U3974" s="75"/>
      <c r="V3974" s="19"/>
      <c r="W3974" s="75"/>
    </row>
    <row r="3975" spans="1:23" x14ac:dyDescent="0.25">
      <c r="A3975" s="17"/>
      <c r="B3975" s="17"/>
      <c r="C3975" s="81"/>
      <c r="D3975" s="81"/>
      <c r="E3975" s="82"/>
      <c r="F3975" s="5"/>
      <c r="G3975" s="5"/>
      <c r="H3975" s="5"/>
      <c r="K3975" s="5"/>
      <c r="L3975" s="5"/>
      <c r="M3975" s="17"/>
      <c r="N3975" s="17"/>
      <c r="T3975" s="75"/>
      <c r="U3975" s="75"/>
      <c r="V3975" s="19"/>
      <c r="W3975" s="75"/>
    </row>
    <row r="3976" spans="1:23" x14ac:dyDescent="0.25">
      <c r="A3976" s="17"/>
      <c r="B3976" s="17"/>
      <c r="C3976" s="81"/>
      <c r="D3976" s="81"/>
      <c r="E3976" s="82"/>
      <c r="F3976" s="5"/>
      <c r="G3976" s="5"/>
      <c r="H3976" s="5"/>
      <c r="K3976" s="5"/>
      <c r="L3976" s="5"/>
      <c r="M3976" s="17"/>
      <c r="N3976" s="17"/>
      <c r="T3976" s="75"/>
      <c r="U3976" s="75"/>
      <c r="V3976" s="19"/>
      <c r="W3976" s="75"/>
    </row>
    <row r="3977" spans="1:23" x14ac:dyDescent="0.25">
      <c r="A3977" s="17"/>
      <c r="B3977" s="17"/>
      <c r="C3977" s="81"/>
      <c r="D3977" s="81"/>
      <c r="E3977" s="82"/>
      <c r="F3977" s="5"/>
      <c r="G3977" s="5"/>
      <c r="H3977" s="5"/>
      <c r="K3977" s="5"/>
      <c r="L3977" s="5"/>
      <c r="M3977" s="17"/>
      <c r="N3977" s="17"/>
      <c r="T3977" s="75"/>
      <c r="U3977" s="75"/>
      <c r="V3977" s="19"/>
      <c r="W3977" s="75"/>
    </row>
    <row r="3978" spans="1:23" x14ac:dyDescent="0.25">
      <c r="A3978" s="17"/>
      <c r="B3978" s="17"/>
      <c r="C3978" s="81"/>
      <c r="D3978" s="81"/>
      <c r="E3978" s="82"/>
      <c r="F3978" s="5"/>
      <c r="G3978" s="5"/>
      <c r="H3978" s="5"/>
      <c r="K3978" s="5"/>
      <c r="L3978" s="5"/>
      <c r="M3978" s="17"/>
      <c r="N3978" s="17"/>
      <c r="T3978" s="75"/>
      <c r="U3978" s="75"/>
      <c r="V3978" s="19"/>
      <c r="W3978" s="75"/>
    </row>
    <row r="3979" spans="1:23" x14ac:dyDescent="0.25">
      <c r="A3979" s="17"/>
      <c r="B3979" s="17"/>
      <c r="C3979" s="81"/>
      <c r="D3979" s="81"/>
      <c r="E3979" s="82"/>
      <c r="F3979" s="5"/>
      <c r="G3979" s="5"/>
      <c r="H3979" s="5"/>
      <c r="K3979" s="5"/>
      <c r="L3979" s="5"/>
      <c r="M3979" s="17"/>
      <c r="N3979" s="17"/>
      <c r="T3979" s="75"/>
      <c r="U3979" s="75"/>
      <c r="V3979" s="19"/>
      <c r="W3979" s="75"/>
    </row>
    <row r="3980" spans="1:23" x14ac:dyDescent="0.25">
      <c r="A3980" s="17"/>
      <c r="B3980" s="17"/>
      <c r="C3980" s="81"/>
      <c r="D3980" s="81"/>
      <c r="E3980" s="82"/>
      <c r="F3980" s="5"/>
      <c r="G3980" s="5"/>
      <c r="H3980" s="5"/>
      <c r="K3980" s="5"/>
      <c r="L3980" s="5"/>
      <c r="M3980" s="17"/>
      <c r="N3980" s="17"/>
      <c r="T3980" s="75"/>
      <c r="U3980" s="75"/>
      <c r="V3980" s="19"/>
      <c r="W3980" s="75"/>
    </row>
    <row r="3981" spans="1:23" x14ac:dyDescent="0.25">
      <c r="A3981" s="17"/>
      <c r="B3981" s="17"/>
      <c r="C3981" s="81"/>
      <c r="D3981" s="81"/>
      <c r="E3981" s="82"/>
      <c r="F3981" s="5"/>
      <c r="G3981" s="5"/>
      <c r="H3981" s="5"/>
      <c r="K3981" s="5"/>
      <c r="L3981" s="5"/>
      <c r="M3981" s="17"/>
      <c r="N3981" s="17"/>
      <c r="T3981" s="75"/>
      <c r="U3981" s="75"/>
      <c r="V3981" s="19"/>
      <c r="W3981" s="75"/>
    </row>
    <row r="3982" spans="1:23" x14ac:dyDescent="0.25">
      <c r="A3982" s="17"/>
      <c r="B3982" s="17"/>
      <c r="C3982" s="81"/>
      <c r="D3982" s="81"/>
      <c r="E3982" s="82"/>
      <c r="F3982" s="5"/>
      <c r="G3982" s="5"/>
      <c r="H3982" s="5"/>
      <c r="K3982" s="5"/>
      <c r="L3982" s="5"/>
      <c r="M3982" s="17"/>
      <c r="N3982" s="17"/>
      <c r="T3982" s="75"/>
      <c r="U3982" s="75"/>
      <c r="V3982" s="19"/>
      <c r="W3982" s="75"/>
    </row>
    <row r="3983" spans="1:23" x14ac:dyDescent="0.25">
      <c r="A3983" s="17"/>
      <c r="B3983" s="17"/>
      <c r="C3983" s="81"/>
      <c r="D3983" s="81"/>
      <c r="E3983" s="82"/>
      <c r="F3983" s="5"/>
      <c r="G3983" s="5"/>
      <c r="H3983" s="5"/>
      <c r="K3983" s="5"/>
      <c r="L3983" s="5"/>
      <c r="M3983" s="17"/>
      <c r="N3983" s="17"/>
      <c r="T3983" s="75"/>
      <c r="U3983" s="75"/>
      <c r="V3983" s="19"/>
      <c r="W3983" s="75"/>
    </row>
    <row r="3984" spans="1:23" x14ac:dyDescent="0.25">
      <c r="A3984" s="17"/>
      <c r="B3984" s="17"/>
      <c r="C3984" s="81"/>
      <c r="D3984" s="81"/>
      <c r="E3984" s="82"/>
      <c r="F3984" s="5"/>
      <c r="G3984" s="5"/>
      <c r="H3984" s="5"/>
      <c r="K3984" s="5"/>
      <c r="L3984" s="5"/>
      <c r="M3984" s="17"/>
      <c r="N3984" s="17"/>
      <c r="T3984" s="75"/>
      <c r="U3984" s="75"/>
      <c r="V3984" s="19"/>
      <c r="W3984" s="75"/>
    </row>
    <row r="3985" spans="1:23" x14ac:dyDescent="0.25">
      <c r="A3985" s="17"/>
      <c r="B3985" s="17"/>
      <c r="C3985" s="81"/>
      <c r="D3985" s="81"/>
      <c r="E3985" s="82"/>
      <c r="F3985" s="5"/>
      <c r="G3985" s="5"/>
      <c r="H3985" s="5"/>
      <c r="K3985" s="5"/>
      <c r="L3985" s="5"/>
      <c r="M3985" s="17"/>
      <c r="N3985" s="17"/>
      <c r="T3985" s="75"/>
      <c r="U3985" s="75"/>
      <c r="V3985" s="19"/>
      <c r="W3985" s="75"/>
    </row>
    <row r="3986" spans="1:23" x14ac:dyDescent="0.25">
      <c r="A3986" s="17"/>
      <c r="B3986" s="17"/>
      <c r="C3986" s="81"/>
      <c r="D3986" s="81"/>
      <c r="E3986" s="82"/>
      <c r="F3986" s="5"/>
      <c r="G3986" s="5"/>
      <c r="H3986" s="5"/>
      <c r="K3986" s="5"/>
      <c r="L3986" s="5"/>
      <c r="M3986" s="17"/>
      <c r="N3986" s="17"/>
      <c r="T3986" s="75"/>
      <c r="U3986" s="75"/>
      <c r="V3986" s="19"/>
      <c r="W3986" s="75"/>
    </row>
    <row r="3987" spans="1:23" x14ac:dyDescent="0.25">
      <c r="A3987" s="17"/>
      <c r="B3987" s="17"/>
      <c r="C3987" s="81"/>
      <c r="D3987" s="81"/>
      <c r="E3987" s="82"/>
      <c r="F3987" s="5"/>
      <c r="G3987" s="5"/>
      <c r="H3987" s="5"/>
      <c r="K3987" s="5"/>
      <c r="L3987" s="5"/>
      <c r="M3987" s="17"/>
      <c r="N3987" s="17"/>
      <c r="T3987" s="75"/>
      <c r="U3987" s="75"/>
      <c r="V3987" s="19"/>
      <c r="W3987" s="75"/>
    </row>
    <row r="3988" spans="1:23" x14ac:dyDescent="0.25">
      <c r="A3988" s="17"/>
      <c r="B3988" s="17"/>
      <c r="C3988" s="81"/>
      <c r="D3988" s="81"/>
      <c r="E3988" s="82"/>
      <c r="F3988" s="5"/>
      <c r="G3988" s="5"/>
      <c r="H3988" s="5"/>
      <c r="K3988" s="5"/>
      <c r="L3988" s="5"/>
      <c r="M3988" s="17"/>
      <c r="N3988" s="17"/>
      <c r="T3988" s="75"/>
      <c r="U3988" s="75"/>
      <c r="V3988" s="19"/>
      <c r="W3988" s="75"/>
    </row>
    <row r="3989" spans="1:23" x14ac:dyDescent="0.25">
      <c r="A3989" s="17"/>
      <c r="B3989" s="17"/>
      <c r="C3989" s="81"/>
      <c r="D3989" s="81"/>
      <c r="E3989" s="82"/>
      <c r="F3989" s="5"/>
      <c r="G3989" s="5"/>
      <c r="H3989" s="5"/>
      <c r="K3989" s="5"/>
      <c r="L3989" s="5"/>
      <c r="M3989" s="17"/>
      <c r="N3989" s="17"/>
      <c r="T3989" s="75"/>
      <c r="U3989" s="75"/>
      <c r="V3989" s="19"/>
      <c r="W3989" s="75"/>
    </row>
    <row r="3990" spans="1:23" x14ac:dyDescent="0.25">
      <c r="A3990" s="17"/>
      <c r="B3990" s="17"/>
      <c r="C3990" s="81"/>
      <c r="D3990" s="81"/>
      <c r="E3990" s="82"/>
      <c r="F3990" s="5"/>
      <c r="G3990" s="5"/>
      <c r="H3990" s="5"/>
      <c r="K3990" s="5"/>
      <c r="L3990" s="5"/>
      <c r="M3990" s="17"/>
      <c r="N3990" s="17"/>
      <c r="T3990" s="75"/>
      <c r="U3990" s="75"/>
      <c r="V3990" s="19"/>
      <c r="W3990" s="75"/>
    </row>
    <row r="3991" spans="1:23" x14ac:dyDescent="0.25">
      <c r="A3991" s="17"/>
      <c r="B3991" s="17"/>
      <c r="C3991" s="81"/>
      <c r="D3991" s="81"/>
      <c r="E3991" s="82"/>
      <c r="F3991" s="5"/>
      <c r="G3991" s="5"/>
      <c r="H3991" s="5"/>
      <c r="K3991" s="5"/>
      <c r="L3991" s="5"/>
      <c r="M3991" s="17"/>
      <c r="N3991" s="17"/>
      <c r="T3991" s="75"/>
      <c r="U3991" s="75"/>
      <c r="V3991" s="19"/>
      <c r="W3991" s="75"/>
    </row>
    <row r="3992" spans="1:23" x14ac:dyDescent="0.25">
      <c r="A3992" s="17"/>
      <c r="B3992" s="17"/>
      <c r="C3992" s="81"/>
      <c r="D3992" s="81"/>
      <c r="E3992" s="82"/>
      <c r="F3992" s="5"/>
      <c r="G3992" s="5"/>
      <c r="H3992" s="5"/>
      <c r="K3992" s="5"/>
      <c r="L3992" s="5"/>
      <c r="M3992" s="17"/>
      <c r="N3992" s="17"/>
      <c r="T3992" s="75"/>
      <c r="U3992" s="75"/>
      <c r="V3992" s="19"/>
      <c r="W3992" s="75"/>
    </row>
    <row r="3993" spans="1:23" x14ac:dyDescent="0.25">
      <c r="A3993" s="17"/>
      <c r="B3993" s="17"/>
      <c r="C3993" s="81"/>
      <c r="D3993" s="81"/>
      <c r="E3993" s="82"/>
      <c r="F3993" s="5"/>
      <c r="G3993" s="5"/>
      <c r="H3993" s="5"/>
      <c r="K3993" s="5"/>
      <c r="L3993" s="5"/>
      <c r="M3993" s="17"/>
      <c r="N3993" s="17"/>
      <c r="T3993" s="75"/>
      <c r="U3993" s="75"/>
      <c r="V3993" s="19"/>
      <c r="W3993" s="75"/>
    </row>
    <row r="3994" spans="1:23" x14ac:dyDescent="0.25">
      <c r="A3994" s="17"/>
      <c r="B3994" s="17"/>
      <c r="C3994" s="81"/>
      <c r="D3994" s="81"/>
      <c r="E3994" s="82"/>
      <c r="F3994" s="5"/>
      <c r="G3994" s="5"/>
      <c r="H3994" s="5"/>
      <c r="K3994" s="5"/>
      <c r="L3994" s="5"/>
      <c r="M3994" s="17"/>
      <c r="N3994" s="17"/>
      <c r="T3994" s="75"/>
      <c r="U3994" s="75"/>
      <c r="V3994" s="19"/>
      <c r="W3994" s="75"/>
    </row>
    <row r="3995" spans="1:23" x14ac:dyDescent="0.25">
      <c r="A3995" s="17"/>
      <c r="B3995" s="17"/>
      <c r="C3995" s="81"/>
      <c r="D3995" s="81"/>
      <c r="E3995" s="82"/>
      <c r="F3995" s="5"/>
      <c r="G3995" s="5"/>
      <c r="H3995" s="5"/>
      <c r="K3995" s="5"/>
      <c r="L3995" s="5"/>
      <c r="M3995" s="17"/>
      <c r="N3995" s="17"/>
      <c r="T3995" s="75"/>
      <c r="U3995" s="75"/>
      <c r="V3995" s="19"/>
      <c r="W3995" s="75"/>
    </row>
    <row r="3996" spans="1:23" x14ac:dyDescent="0.25">
      <c r="A3996" s="17"/>
      <c r="B3996" s="17"/>
      <c r="C3996" s="81"/>
      <c r="D3996" s="81"/>
      <c r="E3996" s="82"/>
      <c r="F3996" s="5"/>
      <c r="G3996" s="5"/>
      <c r="H3996" s="5"/>
      <c r="K3996" s="5"/>
      <c r="L3996" s="5"/>
      <c r="M3996" s="17"/>
      <c r="N3996" s="17"/>
      <c r="T3996" s="75"/>
      <c r="U3996" s="75"/>
      <c r="V3996" s="19"/>
      <c r="W3996" s="75"/>
    </row>
    <row r="3997" spans="1:23" x14ac:dyDescent="0.25">
      <c r="A3997" s="17"/>
      <c r="B3997" s="17"/>
      <c r="C3997" s="81"/>
      <c r="D3997" s="81"/>
      <c r="E3997" s="82"/>
      <c r="F3997" s="5"/>
      <c r="G3997" s="5"/>
      <c r="H3997" s="5"/>
      <c r="K3997" s="5"/>
      <c r="L3997" s="5"/>
      <c r="M3997" s="17"/>
      <c r="N3997" s="17"/>
      <c r="T3997" s="75"/>
      <c r="U3997" s="75"/>
      <c r="V3997" s="19"/>
      <c r="W3997" s="75"/>
    </row>
    <row r="3998" spans="1:23" x14ac:dyDescent="0.25">
      <c r="A3998" s="17"/>
      <c r="B3998" s="17"/>
      <c r="C3998" s="81"/>
      <c r="D3998" s="81"/>
      <c r="E3998" s="82"/>
      <c r="F3998" s="5"/>
      <c r="G3998" s="5"/>
      <c r="H3998" s="5"/>
      <c r="K3998" s="5"/>
      <c r="L3998" s="5"/>
      <c r="M3998" s="17"/>
      <c r="N3998" s="17"/>
      <c r="T3998" s="75"/>
      <c r="U3998" s="75"/>
      <c r="V3998" s="19"/>
      <c r="W3998" s="75"/>
    </row>
    <row r="3999" spans="1:23" x14ac:dyDescent="0.25">
      <c r="A3999" s="17"/>
      <c r="B3999" s="17"/>
      <c r="C3999" s="81"/>
      <c r="D3999" s="81"/>
      <c r="E3999" s="82"/>
      <c r="F3999" s="5"/>
      <c r="G3999" s="5"/>
      <c r="H3999" s="5"/>
      <c r="K3999" s="5"/>
      <c r="L3999" s="5"/>
      <c r="M3999" s="17"/>
      <c r="N3999" s="17"/>
      <c r="T3999" s="75"/>
      <c r="U3999" s="75"/>
      <c r="V3999" s="19"/>
      <c r="W3999" s="75"/>
    </row>
    <row r="4000" spans="1:23" x14ac:dyDescent="0.25">
      <c r="A4000" s="17"/>
      <c r="B4000" s="17"/>
      <c r="C4000" s="81"/>
      <c r="D4000" s="81"/>
      <c r="E4000" s="82"/>
      <c r="F4000" s="5"/>
      <c r="G4000" s="5"/>
      <c r="H4000" s="5"/>
      <c r="K4000" s="5"/>
      <c r="L4000" s="5"/>
      <c r="M4000" s="17"/>
      <c r="N4000" s="17"/>
      <c r="T4000" s="75"/>
      <c r="U4000" s="75"/>
      <c r="V4000" s="19"/>
      <c r="W4000" s="75"/>
    </row>
    <row r="4001" spans="1:23" x14ac:dyDescent="0.25">
      <c r="A4001" s="17"/>
      <c r="B4001" s="17"/>
      <c r="C4001" s="81"/>
      <c r="D4001" s="81"/>
      <c r="E4001" s="82"/>
      <c r="F4001" s="5"/>
      <c r="G4001" s="5"/>
      <c r="H4001" s="5"/>
      <c r="K4001" s="5"/>
      <c r="L4001" s="5"/>
      <c r="M4001" s="17"/>
      <c r="N4001" s="17"/>
      <c r="T4001" s="75"/>
      <c r="U4001" s="75"/>
      <c r="V4001" s="19"/>
      <c r="W4001" s="75"/>
    </row>
    <row r="4002" spans="1:23" x14ac:dyDescent="0.25">
      <c r="A4002" s="17"/>
      <c r="B4002" s="17"/>
      <c r="C4002" s="81"/>
      <c r="D4002" s="81"/>
      <c r="E4002" s="82"/>
      <c r="F4002" s="5"/>
      <c r="G4002" s="5"/>
      <c r="H4002" s="5"/>
      <c r="K4002" s="5"/>
      <c r="L4002" s="5"/>
      <c r="M4002" s="17"/>
      <c r="N4002" s="17"/>
      <c r="T4002" s="75"/>
      <c r="U4002" s="75"/>
      <c r="V4002" s="19"/>
      <c r="W4002" s="75"/>
    </row>
    <row r="4003" spans="1:23" x14ac:dyDescent="0.25">
      <c r="A4003" s="17"/>
      <c r="B4003" s="17"/>
      <c r="C4003" s="81"/>
      <c r="D4003" s="81"/>
      <c r="E4003" s="82"/>
      <c r="F4003" s="5"/>
      <c r="G4003" s="5"/>
      <c r="H4003" s="5"/>
      <c r="K4003" s="5"/>
      <c r="L4003" s="5"/>
      <c r="M4003" s="17"/>
      <c r="N4003" s="17"/>
      <c r="T4003" s="75"/>
      <c r="U4003" s="75"/>
      <c r="V4003" s="19"/>
      <c r="W4003" s="75"/>
    </row>
    <row r="4004" spans="1:23" x14ac:dyDescent="0.25">
      <c r="A4004" s="17"/>
      <c r="B4004" s="17"/>
      <c r="C4004" s="81"/>
      <c r="D4004" s="81"/>
      <c r="E4004" s="82"/>
      <c r="F4004" s="5"/>
      <c r="G4004" s="5"/>
      <c r="H4004" s="5"/>
      <c r="K4004" s="5"/>
      <c r="L4004" s="5"/>
      <c r="M4004" s="17"/>
      <c r="N4004" s="17"/>
      <c r="T4004" s="75"/>
      <c r="U4004" s="75"/>
      <c r="V4004" s="19"/>
      <c r="W4004" s="75"/>
    </row>
    <row r="4005" spans="1:23" x14ac:dyDescent="0.25">
      <c r="A4005" s="17"/>
      <c r="B4005" s="17"/>
      <c r="C4005" s="81"/>
      <c r="D4005" s="81"/>
      <c r="E4005" s="82"/>
      <c r="F4005" s="5"/>
      <c r="G4005" s="5"/>
      <c r="H4005" s="5"/>
      <c r="K4005" s="5"/>
      <c r="L4005" s="5"/>
      <c r="M4005" s="17"/>
      <c r="N4005" s="17"/>
      <c r="T4005" s="75"/>
      <c r="U4005" s="75"/>
      <c r="V4005" s="19"/>
      <c r="W4005" s="75"/>
    </row>
    <row r="4006" spans="1:23" x14ac:dyDescent="0.25">
      <c r="A4006" s="17"/>
      <c r="B4006" s="17"/>
      <c r="C4006" s="81"/>
      <c r="D4006" s="81"/>
      <c r="E4006" s="82"/>
      <c r="F4006" s="5"/>
      <c r="G4006" s="5"/>
      <c r="H4006" s="5"/>
      <c r="K4006" s="5"/>
      <c r="L4006" s="5"/>
      <c r="M4006" s="17"/>
      <c r="N4006" s="17"/>
      <c r="T4006" s="75"/>
      <c r="U4006" s="75"/>
      <c r="V4006" s="19"/>
      <c r="W4006" s="75"/>
    </row>
    <row r="4007" spans="1:23" x14ac:dyDescent="0.25">
      <c r="A4007" s="17"/>
      <c r="B4007" s="17"/>
      <c r="C4007" s="81"/>
      <c r="D4007" s="81"/>
      <c r="E4007" s="82"/>
      <c r="F4007" s="5"/>
      <c r="G4007" s="5"/>
      <c r="H4007" s="5"/>
      <c r="K4007" s="5"/>
      <c r="L4007" s="5"/>
      <c r="M4007" s="17"/>
      <c r="N4007" s="17"/>
      <c r="T4007" s="75"/>
      <c r="U4007" s="75"/>
      <c r="V4007" s="19"/>
      <c r="W4007" s="75"/>
    </row>
    <row r="4008" spans="1:23" x14ac:dyDescent="0.25">
      <c r="A4008" s="17"/>
      <c r="B4008" s="17"/>
      <c r="C4008" s="81"/>
      <c r="D4008" s="81"/>
      <c r="E4008" s="82"/>
      <c r="F4008" s="5"/>
      <c r="G4008" s="5"/>
      <c r="H4008" s="5"/>
      <c r="K4008" s="5"/>
      <c r="L4008" s="5"/>
      <c r="M4008" s="17"/>
      <c r="N4008" s="17"/>
      <c r="T4008" s="75"/>
      <c r="U4008" s="75"/>
      <c r="V4008" s="19"/>
      <c r="W4008" s="75"/>
    </row>
    <row r="4009" spans="1:23" x14ac:dyDescent="0.25">
      <c r="A4009" s="17"/>
      <c r="B4009" s="17"/>
      <c r="C4009" s="81"/>
      <c r="D4009" s="81"/>
      <c r="E4009" s="82"/>
      <c r="F4009" s="5"/>
      <c r="G4009" s="5"/>
      <c r="H4009" s="5"/>
      <c r="K4009" s="5"/>
      <c r="L4009" s="5"/>
      <c r="M4009" s="17"/>
      <c r="N4009" s="17"/>
      <c r="T4009" s="75"/>
      <c r="U4009" s="75"/>
      <c r="V4009" s="19"/>
      <c r="W4009" s="75"/>
    </row>
    <row r="4010" spans="1:23" x14ac:dyDescent="0.25">
      <c r="A4010" s="17"/>
      <c r="B4010" s="17"/>
      <c r="C4010" s="81"/>
      <c r="D4010" s="81"/>
      <c r="E4010" s="82"/>
      <c r="F4010" s="5"/>
      <c r="G4010" s="5"/>
      <c r="H4010" s="5"/>
      <c r="K4010" s="5"/>
      <c r="L4010" s="5"/>
      <c r="M4010" s="17"/>
      <c r="N4010" s="17"/>
      <c r="T4010" s="75"/>
      <c r="U4010" s="75"/>
      <c r="V4010" s="19"/>
      <c r="W4010" s="75"/>
    </row>
    <row r="4011" spans="1:23" x14ac:dyDescent="0.25">
      <c r="A4011" s="17"/>
      <c r="B4011" s="17"/>
      <c r="C4011" s="81"/>
      <c r="D4011" s="81"/>
      <c r="E4011" s="82"/>
      <c r="F4011" s="5"/>
      <c r="G4011" s="5"/>
      <c r="H4011" s="5"/>
      <c r="K4011" s="5"/>
      <c r="L4011" s="5"/>
      <c r="M4011" s="17"/>
      <c r="N4011" s="17"/>
      <c r="T4011" s="75"/>
      <c r="U4011" s="75"/>
      <c r="W4011" s="75"/>
    </row>
    <row r="4012" spans="1:23" x14ac:dyDescent="0.25">
      <c r="A4012" s="17"/>
      <c r="B4012" s="17"/>
      <c r="C4012" s="81"/>
      <c r="D4012" s="81"/>
      <c r="E4012" s="82"/>
      <c r="F4012" s="5"/>
      <c r="G4012" s="5"/>
      <c r="H4012" s="5"/>
      <c r="K4012" s="5"/>
      <c r="L4012" s="5"/>
      <c r="M4012" s="17"/>
      <c r="N4012" s="17"/>
      <c r="T4012" s="75"/>
      <c r="U4012" s="75"/>
      <c r="W4012" s="75"/>
    </row>
    <row r="4013" spans="1:23" x14ac:dyDescent="0.25">
      <c r="A4013" s="17"/>
      <c r="B4013" s="17"/>
      <c r="C4013" s="81"/>
      <c r="D4013" s="81"/>
      <c r="E4013" s="82"/>
      <c r="F4013" s="5"/>
      <c r="G4013" s="5"/>
      <c r="H4013" s="5"/>
      <c r="K4013" s="5"/>
      <c r="L4013" s="5"/>
      <c r="M4013" s="17"/>
      <c r="N4013" s="17"/>
      <c r="T4013" s="75"/>
      <c r="U4013" s="75"/>
      <c r="W4013" s="75"/>
    </row>
    <row r="4014" spans="1:23" x14ac:dyDescent="0.25">
      <c r="A4014" s="17"/>
      <c r="B4014" s="17"/>
      <c r="C4014" s="81"/>
      <c r="D4014" s="81"/>
      <c r="E4014" s="82"/>
      <c r="F4014" s="5"/>
      <c r="G4014" s="5"/>
      <c r="H4014" s="5"/>
      <c r="K4014" s="5"/>
      <c r="L4014" s="5"/>
      <c r="M4014" s="17"/>
      <c r="N4014" s="17"/>
      <c r="T4014" s="75"/>
      <c r="U4014" s="75"/>
      <c r="W4014" s="75"/>
    </row>
    <row r="4015" spans="1:23" x14ac:dyDescent="0.25">
      <c r="A4015" s="17"/>
      <c r="B4015" s="17"/>
      <c r="C4015" s="81"/>
      <c r="D4015" s="81"/>
      <c r="E4015" s="82"/>
      <c r="F4015" s="5"/>
      <c r="G4015" s="5"/>
      <c r="H4015" s="5"/>
      <c r="K4015" s="5"/>
      <c r="L4015" s="5"/>
      <c r="M4015" s="17"/>
      <c r="N4015" s="17"/>
      <c r="T4015" s="75"/>
      <c r="U4015" s="75"/>
      <c r="W4015" s="75"/>
    </row>
    <row r="4016" spans="1:23" x14ac:dyDescent="0.25">
      <c r="A4016" s="17"/>
      <c r="B4016" s="17"/>
      <c r="C4016" s="81"/>
      <c r="D4016" s="81"/>
      <c r="E4016" s="82"/>
      <c r="F4016" s="5"/>
      <c r="G4016" s="5"/>
      <c r="H4016" s="5"/>
      <c r="K4016" s="5"/>
      <c r="L4016" s="5"/>
      <c r="M4016" s="17"/>
      <c r="N4016" s="17"/>
      <c r="T4016" s="75"/>
      <c r="U4016" s="75"/>
      <c r="W4016" s="75"/>
    </row>
    <row r="4017" spans="1:23" x14ac:dyDescent="0.25">
      <c r="A4017" s="17"/>
      <c r="B4017" s="17"/>
      <c r="C4017" s="81"/>
      <c r="D4017" s="81"/>
      <c r="E4017" s="82"/>
      <c r="F4017" s="5"/>
      <c r="G4017" s="5"/>
      <c r="H4017" s="5"/>
      <c r="K4017" s="5"/>
      <c r="L4017" s="5"/>
      <c r="M4017" s="17"/>
      <c r="N4017" s="17"/>
      <c r="T4017" s="75"/>
      <c r="U4017" s="75"/>
      <c r="W4017" s="75"/>
    </row>
    <row r="4018" spans="1:23" x14ac:dyDescent="0.25">
      <c r="A4018" s="17"/>
      <c r="B4018" s="17"/>
      <c r="C4018" s="81"/>
      <c r="D4018" s="81"/>
      <c r="E4018" s="82"/>
      <c r="F4018" s="5"/>
      <c r="G4018" s="5"/>
      <c r="H4018" s="5"/>
      <c r="K4018" s="5"/>
      <c r="L4018" s="5"/>
      <c r="M4018" s="17"/>
      <c r="N4018" s="17"/>
      <c r="T4018" s="75"/>
      <c r="U4018" s="75"/>
      <c r="W4018" s="75"/>
    </row>
    <row r="4019" spans="1:23" x14ac:dyDescent="0.25">
      <c r="A4019" s="17"/>
      <c r="B4019" s="17"/>
      <c r="C4019" s="81"/>
      <c r="D4019" s="81"/>
      <c r="E4019" s="82"/>
      <c r="F4019" s="5"/>
      <c r="G4019" s="5"/>
      <c r="H4019" s="5"/>
      <c r="K4019" s="5"/>
      <c r="L4019" s="5"/>
      <c r="M4019" s="17"/>
      <c r="N4019" s="17"/>
      <c r="T4019" s="75"/>
      <c r="U4019" s="75"/>
      <c r="W4019" s="75"/>
    </row>
    <row r="4020" spans="1:23" x14ac:dyDescent="0.25">
      <c r="A4020" s="17"/>
      <c r="B4020" s="17"/>
      <c r="C4020" s="81"/>
      <c r="D4020" s="81"/>
      <c r="E4020" s="82"/>
      <c r="F4020" s="5"/>
      <c r="G4020" s="5"/>
      <c r="H4020" s="5"/>
      <c r="K4020" s="5"/>
      <c r="L4020" s="5"/>
      <c r="M4020" s="17"/>
      <c r="N4020" s="17"/>
      <c r="T4020" s="75"/>
      <c r="U4020" s="75"/>
      <c r="W4020" s="75"/>
    </row>
    <row r="4021" spans="1:23" x14ac:dyDescent="0.25">
      <c r="A4021" s="17"/>
      <c r="B4021" s="17"/>
      <c r="C4021" s="81"/>
      <c r="D4021" s="81"/>
      <c r="E4021" s="82"/>
      <c r="F4021" s="5"/>
      <c r="G4021" s="5"/>
      <c r="H4021" s="5"/>
      <c r="K4021" s="5"/>
      <c r="L4021" s="5"/>
      <c r="M4021" s="17"/>
      <c r="N4021" s="17"/>
      <c r="T4021" s="75"/>
      <c r="U4021" s="75"/>
      <c r="W4021" s="75"/>
    </row>
    <row r="4022" spans="1:23" x14ac:dyDescent="0.25">
      <c r="A4022" s="17"/>
      <c r="B4022" s="17"/>
      <c r="C4022" s="81"/>
      <c r="D4022" s="81"/>
      <c r="E4022" s="82"/>
      <c r="F4022" s="5"/>
      <c r="G4022" s="5"/>
      <c r="H4022" s="5"/>
      <c r="K4022" s="5"/>
      <c r="L4022" s="5"/>
      <c r="M4022" s="17"/>
      <c r="N4022" s="17"/>
      <c r="T4022" s="75"/>
      <c r="U4022" s="75"/>
      <c r="W4022" s="75"/>
    </row>
    <row r="4023" spans="1:23" x14ac:dyDescent="0.25">
      <c r="A4023" s="17"/>
      <c r="B4023" s="17"/>
      <c r="C4023" s="81"/>
      <c r="D4023" s="81"/>
      <c r="E4023" s="82"/>
      <c r="F4023" s="5"/>
      <c r="G4023" s="5"/>
      <c r="H4023" s="5"/>
      <c r="K4023" s="5"/>
      <c r="L4023" s="5"/>
      <c r="M4023" s="17"/>
      <c r="N4023" s="17"/>
      <c r="T4023" s="75"/>
      <c r="U4023" s="75"/>
      <c r="W4023" s="75"/>
    </row>
    <row r="4024" spans="1:23" x14ac:dyDescent="0.25">
      <c r="A4024" s="17"/>
      <c r="B4024" s="17"/>
      <c r="C4024" s="81"/>
      <c r="D4024" s="81"/>
      <c r="E4024" s="82"/>
      <c r="F4024" s="5"/>
      <c r="G4024" s="5"/>
      <c r="H4024" s="5"/>
      <c r="K4024" s="5"/>
      <c r="L4024" s="5"/>
      <c r="M4024" s="17"/>
      <c r="N4024" s="17"/>
      <c r="T4024" s="75"/>
      <c r="U4024" s="75"/>
      <c r="W4024" s="75"/>
    </row>
    <row r="4025" spans="1:23" x14ac:dyDescent="0.25">
      <c r="A4025" s="17"/>
      <c r="B4025" s="17"/>
      <c r="C4025" s="81"/>
      <c r="D4025" s="81"/>
      <c r="E4025" s="82"/>
      <c r="F4025" s="5"/>
      <c r="G4025" s="5"/>
      <c r="H4025" s="5"/>
      <c r="K4025" s="5"/>
      <c r="L4025" s="5"/>
      <c r="M4025" s="17"/>
      <c r="N4025" s="17"/>
      <c r="T4025" s="75"/>
      <c r="U4025" s="75"/>
      <c r="V4025" s="19"/>
      <c r="W4025" s="75"/>
    </row>
    <row r="4026" spans="1:23" x14ac:dyDescent="0.25">
      <c r="A4026" s="17"/>
      <c r="B4026" s="17"/>
      <c r="C4026" s="81"/>
      <c r="D4026" s="81"/>
      <c r="E4026" s="82"/>
      <c r="F4026" s="5"/>
      <c r="G4026" s="5"/>
      <c r="H4026" s="5"/>
      <c r="K4026" s="5"/>
      <c r="L4026" s="5"/>
      <c r="M4026" s="17"/>
      <c r="N4026" s="17"/>
      <c r="T4026" s="75"/>
      <c r="U4026" s="75"/>
      <c r="V4026" s="19"/>
      <c r="W4026" s="75"/>
    </row>
    <row r="4027" spans="1:23" x14ac:dyDescent="0.25">
      <c r="A4027" s="17"/>
      <c r="B4027" s="17"/>
      <c r="C4027" s="81"/>
      <c r="D4027" s="81"/>
      <c r="E4027" s="82"/>
      <c r="F4027" s="5"/>
      <c r="G4027" s="5"/>
      <c r="H4027" s="5"/>
      <c r="K4027" s="5"/>
      <c r="L4027" s="5"/>
      <c r="M4027" s="17"/>
      <c r="N4027" s="17"/>
      <c r="T4027" s="75"/>
      <c r="U4027" s="75"/>
      <c r="V4027" s="19"/>
      <c r="W4027" s="75"/>
    </row>
    <row r="4028" spans="1:23" x14ac:dyDescent="0.25">
      <c r="A4028" s="17"/>
      <c r="B4028" s="17"/>
      <c r="C4028" s="81"/>
      <c r="D4028" s="81"/>
      <c r="E4028" s="82"/>
      <c r="F4028" s="5"/>
      <c r="G4028" s="5"/>
      <c r="H4028" s="5"/>
      <c r="K4028" s="5"/>
      <c r="L4028" s="5"/>
      <c r="M4028" s="17"/>
      <c r="N4028" s="17"/>
      <c r="T4028" s="75"/>
      <c r="U4028" s="75"/>
      <c r="V4028" s="19"/>
      <c r="W4028" s="75"/>
    </row>
    <row r="4029" spans="1:23" x14ac:dyDescent="0.25">
      <c r="A4029" s="17"/>
      <c r="B4029" s="17"/>
      <c r="C4029" s="81"/>
      <c r="D4029" s="81"/>
      <c r="E4029" s="82"/>
      <c r="F4029" s="5"/>
      <c r="G4029" s="5"/>
      <c r="H4029" s="5"/>
      <c r="K4029" s="5"/>
      <c r="L4029" s="5"/>
      <c r="M4029" s="17"/>
      <c r="N4029" s="17"/>
      <c r="T4029" s="75"/>
      <c r="U4029" s="75"/>
      <c r="V4029" s="19"/>
      <c r="W4029" s="75"/>
    </row>
    <row r="4030" spans="1:23" x14ac:dyDescent="0.25">
      <c r="A4030" s="17"/>
      <c r="B4030" s="17"/>
      <c r="C4030" s="81"/>
      <c r="D4030" s="81"/>
      <c r="E4030" s="82"/>
      <c r="F4030" s="5"/>
      <c r="G4030" s="5"/>
      <c r="H4030" s="5"/>
      <c r="K4030" s="5"/>
      <c r="L4030" s="5"/>
      <c r="M4030" s="17"/>
      <c r="N4030" s="17"/>
      <c r="T4030" s="75"/>
      <c r="U4030" s="75"/>
      <c r="V4030" s="19"/>
      <c r="W4030" s="75"/>
    </row>
    <row r="4031" spans="1:23" x14ac:dyDescent="0.25">
      <c r="A4031" s="17"/>
      <c r="B4031" s="17"/>
      <c r="C4031" s="81"/>
      <c r="D4031" s="81"/>
      <c r="E4031" s="82"/>
      <c r="F4031" s="5"/>
      <c r="G4031" s="5"/>
      <c r="H4031" s="5"/>
      <c r="K4031" s="5"/>
      <c r="L4031" s="5"/>
      <c r="M4031" s="17"/>
      <c r="N4031" s="17"/>
      <c r="T4031" s="75"/>
      <c r="U4031" s="75"/>
      <c r="V4031" s="19"/>
      <c r="W4031" s="75"/>
    </row>
    <row r="4032" spans="1:23" x14ac:dyDescent="0.25">
      <c r="A4032" s="17"/>
      <c r="B4032" s="17"/>
      <c r="C4032" s="81"/>
      <c r="D4032" s="81"/>
      <c r="E4032" s="82"/>
      <c r="F4032" s="5"/>
      <c r="G4032" s="5"/>
      <c r="H4032" s="5"/>
      <c r="K4032" s="5"/>
      <c r="L4032" s="5"/>
      <c r="M4032" s="17"/>
      <c r="N4032" s="17"/>
      <c r="T4032" s="75"/>
      <c r="U4032" s="75"/>
      <c r="V4032" s="19"/>
      <c r="W4032" s="75"/>
    </row>
    <row r="4033" spans="1:23" x14ac:dyDescent="0.25">
      <c r="A4033" s="17"/>
      <c r="B4033" s="17"/>
      <c r="C4033" s="81"/>
      <c r="D4033" s="81"/>
      <c r="E4033" s="82"/>
      <c r="F4033" s="5"/>
      <c r="G4033" s="5"/>
      <c r="H4033" s="5"/>
      <c r="K4033" s="5"/>
      <c r="L4033" s="5"/>
      <c r="M4033" s="17"/>
      <c r="N4033" s="17"/>
      <c r="T4033" s="75"/>
      <c r="U4033" s="75"/>
      <c r="V4033" s="19"/>
      <c r="W4033" s="75"/>
    </row>
    <row r="4034" spans="1:23" x14ac:dyDescent="0.25">
      <c r="A4034" s="17"/>
      <c r="B4034" s="17"/>
      <c r="C4034" s="81"/>
      <c r="D4034" s="81"/>
      <c r="E4034" s="82"/>
      <c r="F4034" s="5"/>
      <c r="G4034" s="5"/>
      <c r="H4034" s="5"/>
      <c r="K4034" s="5"/>
      <c r="L4034" s="5"/>
      <c r="M4034" s="17"/>
      <c r="N4034" s="17"/>
      <c r="T4034" s="75"/>
      <c r="U4034" s="75"/>
      <c r="V4034" s="19"/>
      <c r="W4034" s="75"/>
    </row>
    <row r="4035" spans="1:23" x14ac:dyDescent="0.25">
      <c r="A4035" s="17"/>
      <c r="B4035" s="17"/>
      <c r="C4035" s="81"/>
      <c r="D4035" s="81"/>
      <c r="E4035" s="82"/>
      <c r="F4035" s="5"/>
      <c r="G4035" s="5"/>
      <c r="H4035" s="5"/>
      <c r="K4035" s="5"/>
      <c r="L4035" s="5"/>
      <c r="M4035" s="17"/>
      <c r="N4035" s="17"/>
      <c r="T4035" s="75"/>
      <c r="U4035" s="75"/>
      <c r="V4035" s="19"/>
      <c r="W4035" s="75"/>
    </row>
    <row r="4036" spans="1:23" x14ac:dyDescent="0.25">
      <c r="A4036" s="17"/>
      <c r="B4036" s="17"/>
      <c r="C4036" s="81"/>
      <c r="D4036" s="81"/>
      <c r="E4036" s="82"/>
      <c r="F4036" s="5"/>
      <c r="G4036" s="5"/>
      <c r="H4036" s="5"/>
      <c r="K4036" s="5"/>
      <c r="L4036" s="5"/>
      <c r="M4036" s="17"/>
      <c r="N4036" s="17"/>
      <c r="T4036" s="75"/>
      <c r="U4036" s="75"/>
      <c r="V4036" s="19"/>
      <c r="W4036" s="75"/>
    </row>
    <row r="4037" spans="1:23" x14ac:dyDescent="0.25">
      <c r="A4037" s="17"/>
      <c r="B4037" s="17"/>
      <c r="C4037" s="81"/>
      <c r="D4037" s="81"/>
      <c r="E4037" s="82"/>
      <c r="F4037" s="5"/>
      <c r="G4037" s="5"/>
      <c r="H4037" s="5"/>
      <c r="K4037" s="5"/>
      <c r="L4037" s="5"/>
      <c r="M4037" s="17"/>
      <c r="N4037" s="17"/>
      <c r="T4037" s="75"/>
      <c r="U4037" s="75"/>
      <c r="V4037" s="19"/>
      <c r="W4037" s="75"/>
    </row>
    <row r="4038" spans="1:23" x14ac:dyDescent="0.25">
      <c r="A4038" s="17"/>
      <c r="B4038" s="17"/>
      <c r="C4038" s="81"/>
      <c r="D4038" s="81"/>
      <c r="E4038" s="82"/>
      <c r="F4038" s="5"/>
      <c r="G4038" s="5"/>
      <c r="H4038" s="5"/>
      <c r="K4038" s="5"/>
      <c r="L4038" s="5"/>
      <c r="M4038" s="17"/>
      <c r="N4038" s="17"/>
      <c r="T4038" s="75"/>
      <c r="U4038" s="75"/>
      <c r="V4038" s="19"/>
      <c r="W4038" s="75"/>
    </row>
    <row r="4039" spans="1:23" x14ac:dyDescent="0.25">
      <c r="A4039" s="17"/>
      <c r="B4039" s="17"/>
      <c r="C4039" s="81"/>
      <c r="D4039" s="81"/>
      <c r="E4039" s="82"/>
      <c r="F4039" s="5"/>
      <c r="G4039" s="5"/>
      <c r="H4039" s="5"/>
      <c r="K4039" s="5"/>
      <c r="L4039" s="5"/>
      <c r="M4039" s="17"/>
      <c r="N4039" s="17"/>
      <c r="T4039" s="75"/>
      <c r="U4039" s="75"/>
      <c r="V4039" s="19"/>
      <c r="W4039" s="75"/>
    </row>
    <row r="4040" spans="1:23" x14ac:dyDescent="0.25">
      <c r="A4040" s="17"/>
      <c r="B4040" s="17"/>
      <c r="C4040" s="81"/>
      <c r="D4040" s="81"/>
      <c r="E4040" s="82"/>
      <c r="F4040" s="5"/>
      <c r="G4040" s="5"/>
      <c r="H4040" s="5"/>
      <c r="K4040" s="5"/>
      <c r="L4040" s="5"/>
      <c r="M4040" s="17"/>
      <c r="N4040" s="17"/>
      <c r="T4040" s="75"/>
      <c r="U4040" s="75"/>
      <c r="V4040" s="19"/>
      <c r="W4040" s="75"/>
    </row>
    <row r="4041" spans="1:23" x14ac:dyDescent="0.25">
      <c r="A4041" s="17"/>
      <c r="B4041" s="17"/>
      <c r="C4041" s="81"/>
      <c r="D4041" s="81"/>
      <c r="E4041" s="82"/>
      <c r="F4041" s="5"/>
      <c r="G4041" s="5"/>
      <c r="H4041" s="5"/>
      <c r="K4041" s="5"/>
      <c r="L4041" s="5"/>
      <c r="M4041" s="17"/>
      <c r="N4041" s="17"/>
      <c r="T4041" s="75"/>
      <c r="U4041" s="75"/>
      <c r="V4041" s="19"/>
      <c r="W4041" s="75"/>
    </row>
    <row r="4042" spans="1:23" x14ac:dyDescent="0.25">
      <c r="A4042" s="17"/>
      <c r="B4042" s="17"/>
      <c r="C4042" s="81"/>
      <c r="D4042" s="81"/>
      <c r="E4042" s="82"/>
      <c r="F4042" s="5"/>
      <c r="G4042" s="5"/>
      <c r="H4042" s="5"/>
      <c r="K4042" s="5"/>
      <c r="L4042" s="5"/>
      <c r="M4042" s="17"/>
      <c r="N4042" s="17"/>
      <c r="T4042" s="75"/>
      <c r="U4042" s="75"/>
      <c r="V4042" s="19"/>
      <c r="W4042" s="75"/>
    </row>
    <row r="4043" spans="1:23" x14ac:dyDescent="0.25">
      <c r="A4043" s="17"/>
      <c r="B4043" s="17"/>
      <c r="C4043" s="81"/>
      <c r="D4043" s="81"/>
      <c r="E4043" s="82"/>
      <c r="F4043" s="5"/>
      <c r="G4043" s="5"/>
      <c r="H4043" s="5"/>
      <c r="K4043" s="5"/>
      <c r="L4043" s="5"/>
      <c r="M4043" s="17"/>
      <c r="N4043" s="17"/>
      <c r="T4043" s="75"/>
      <c r="U4043" s="75"/>
      <c r="V4043" s="19"/>
      <c r="W4043" s="75"/>
    </row>
    <row r="4044" spans="1:23" x14ac:dyDescent="0.25">
      <c r="A4044" s="17"/>
      <c r="B4044" s="17"/>
      <c r="C4044" s="81"/>
      <c r="D4044" s="81"/>
      <c r="E4044" s="82"/>
      <c r="F4044" s="5"/>
      <c r="G4044" s="5"/>
      <c r="H4044" s="5"/>
      <c r="K4044" s="5"/>
      <c r="L4044" s="5"/>
      <c r="M4044" s="17"/>
      <c r="N4044" s="17"/>
      <c r="T4044" s="75"/>
      <c r="U4044" s="75"/>
      <c r="V4044" s="19"/>
      <c r="W4044" s="75"/>
    </row>
    <row r="4045" spans="1:23" x14ac:dyDescent="0.25">
      <c r="A4045" s="17"/>
      <c r="B4045" s="17"/>
      <c r="C4045" s="81"/>
      <c r="D4045" s="81"/>
      <c r="E4045" s="82"/>
      <c r="F4045" s="5"/>
      <c r="G4045" s="5"/>
      <c r="H4045" s="5"/>
      <c r="K4045" s="5"/>
      <c r="L4045" s="5"/>
      <c r="M4045" s="17"/>
      <c r="N4045" s="17"/>
      <c r="T4045" s="75"/>
      <c r="U4045" s="75"/>
      <c r="V4045" s="19"/>
      <c r="W4045" s="75"/>
    </row>
    <row r="4046" spans="1:23" x14ac:dyDescent="0.25">
      <c r="A4046" s="17"/>
      <c r="B4046" s="17"/>
      <c r="C4046" s="81"/>
      <c r="D4046" s="81"/>
      <c r="E4046" s="82"/>
      <c r="F4046" s="5"/>
      <c r="G4046" s="5"/>
      <c r="H4046" s="5"/>
      <c r="K4046" s="5"/>
      <c r="L4046" s="5"/>
      <c r="M4046" s="17"/>
      <c r="N4046" s="17"/>
      <c r="T4046" s="75"/>
      <c r="U4046" s="75"/>
      <c r="V4046" s="19"/>
      <c r="W4046" s="75"/>
    </row>
    <row r="4047" spans="1:23" x14ac:dyDescent="0.25">
      <c r="A4047" s="17"/>
      <c r="B4047" s="17"/>
      <c r="C4047" s="81"/>
      <c r="D4047" s="81"/>
      <c r="E4047" s="82"/>
      <c r="F4047" s="5"/>
      <c r="G4047" s="5"/>
      <c r="H4047" s="5"/>
      <c r="K4047" s="5"/>
      <c r="L4047" s="5"/>
      <c r="M4047" s="17"/>
      <c r="N4047" s="17"/>
      <c r="T4047" s="75"/>
      <c r="U4047" s="75"/>
      <c r="V4047" s="19"/>
      <c r="W4047" s="75"/>
    </row>
    <row r="4048" spans="1:23" x14ac:dyDescent="0.25">
      <c r="A4048" s="17"/>
      <c r="B4048" s="17"/>
      <c r="C4048" s="81"/>
      <c r="D4048" s="81"/>
      <c r="E4048" s="82"/>
      <c r="F4048" s="5"/>
      <c r="G4048" s="5"/>
      <c r="H4048" s="5"/>
      <c r="K4048" s="5"/>
      <c r="L4048" s="5"/>
      <c r="M4048" s="17"/>
      <c r="N4048" s="17"/>
      <c r="T4048" s="75"/>
      <c r="U4048" s="75"/>
      <c r="V4048" s="19"/>
      <c r="W4048" s="75"/>
    </row>
    <row r="4049" spans="1:23" x14ac:dyDescent="0.25">
      <c r="A4049" s="17"/>
      <c r="B4049" s="17"/>
      <c r="C4049" s="81"/>
      <c r="D4049" s="81"/>
      <c r="E4049" s="82"/>
      <c r="F4049" s="5"/>
      <c r="G4049" s="5"/>
      <c r="H4049" s="5"/>
      <c r="K4049" s="5"/>
      <c r="L4049" s="5"/>
      <c r="M4049" s="17"/>
      <c r="N4049" s="17"/>
      <c r="T4049" s="75"/>
      <c r="U4049" s="75"/>
      <c r="V4049" s="19"/>
      <c r="W4049" s="75"/>
    </row>
    <row r="4050" spans="1:23" x14ac:dyDescent="0.25">
      <c r="A4050" s="17"/>
      <c r="B4050" s="17"/>
      <c r="C4050" s="81"/>
      <c r="D4050" s="81"/>
      <c r="E4050" s="82"/>
      <c r="F4050" s="5"/>
      <c r="G4050" s="5"/>
      <c r="H4050" s="5"/>
      <c r="K4050" s="5"/>
      <c r="L4050" s="5"/>
      <c r="M4050" s="17"/>
      <c r="N4050" s="17"/>
      <c r="T4050" s="75"/>
      <c r="U4050" s="75"/>
      <c r="V4050" s="19"/>
      <c r="W4050" s="75"/>
    </row>
    <row r="4051" spans="1:23" x14ac:dyDescent="0.25">
      <c r="A4051" s="17"/>
      <c r="B4051" s="17"/>
      <c r="C4051" s="81"/>
      <c r="D4051" s="81"/>
      <c r="E4051" s="82"/>
      <c r="F4051" s="5"/>
      <c r="G4051" s="5"/>
      <c r="H4051" s="5"/>
      <c r="K4051" s="5"/>
      <c r="L4051" s="5"/>
      <c r="M4051" s="17"/>
      <c r="N4051" s="17"/>
      <c r="T4051" s="75"/>
      <c r="U4051" s="75"/>
      <c r="V4051" s="19"/>
      <c r="W4051" s="75"/>
    </row>
    <row r="4052" spans="1:23" x14ac:dyDescent="0.25">
      <c r="A4052" s="17"/>
      <c r="B4052" s="17"/>
      <c r="C4052" s="81"/>
      <c r="D4052" s="81"/>
      <c r="E4052" s="82"/>
      <c r="F4052" s="5"/>
      <c r="G4052" s="5"/>
      <c r="H4052" s="5"/>
      <c r="K4052" s="5"/>
      <c r="L4052" s="5"/>
      <c r="M4052" s="17"/>
      <c r="N4052" s="17"/>
      <c r="T4052" s="75"/>
      <c r="U4052" s="75"/>
      <c r="V4052" s="19"/>
      <c r="W4052" s="75"/>
    </row>
    <row r="4053" spans="1:23" x14ac:dyDescent="0.25">
      <c r="A4053" s="17"/>
      <c r="B4053" s="17"/>
      <c r="C4053" s="81"/>
      <c r="D4053" s="81"/>
      <c r="E4053" s="82"/>
      <c r="F4053" s="5"/>
      <c r="G4053" s="5"/>
      <c r="H4053" s="5"/>
      <c r="K4053" s="5"/>
      <c r="L4053" s="5"/>
      <c r="M4053" s="17"/>
      <c r="N4053" s="17"/>
      <c r="T4053" s="75"/>
      <c r="U4053" s="75"/>
      <c r="V4053" s="19"/>
      <c r="W4053" s="75"/>
    </row>
    <row r="4054" spans="1:23" x14ac:dyDescent="0.25">
      <c r="A4054" s="17"/>
      <c r="B4054" s="17"/>
      <c r="C4054" s="81"/>
      <c r="D4054" s="81"/>
      <c r="E4054" s="82"/>
      <c r="F4054" s="5"/>
      <c r="G4054" s="5"/>
      <c r="H4054" s="5"/>
      <c r="K4054" s="5"/>
      <c r="L4054" s="5"/>
      <c r="M4054" s="17"/>
      <c r="N4054" s="17"/>
      <c r="T4054" s="75"/>
      <c r="U4054" s="75"/>
      <c r="V4054" s="19"/>
      <c r="W4054" s="75"/>
    </row>
    <row r="4055" spans="1:23" x14ac:dyDescent="0.25">
      <c r="A4055" s="17"/>
      <c r="B4055" s="17"/>
      <c r="C4055" s="81"/>
      <c r="D4055" s="81"/>
      <c r="E4055" s="82"/>
      <c r="F4055" s="5"/>
      <c r="G4055" s="5"/>
      <c r="H4055" s="5"/>
      <c r="K4055" s="5"/>
      <c r="L4055" s="5"/>
      <c r="M4055" s="17"/>
      <c r="N4055" s="17"/>
      <c r="T4055" s="75"/>
      <c r="U4055" s="75"/>
      <c r="V4055" s="19"/>
      <c r="W4055" s="75"/>
    </row>
    <row r="4056" spans="1:23" x14ac:dyDescent="0.25">
      <c r="A4056" s="17"/>
      <c r="B4056" s="17"/>
      <c r="C4056" s="81"/>
      <c r="D4056" s="81"/>
      <c r="E4056" s="82"/>
      <c r="F4056" s="5"/>
      <c r="G4056" s="5"/>
      <c r="H4056" s="5"/>
      <c r="K4056" s="5"/>
      <c r="L4056" s="5"/>
      <c r="M4056" s="17"/>
      <c r="N4056" s="17"/>
      <c r="T4056" s="75"/>
      <c r="U4056" s="75"/>
      <c r="V4056" s="19"/>
      <c r="W4056" s="75"/>
    </row>
    <row r="4057" spans="1:23" x14ac:dyDescent="0.25">
      <c r="A4057" s="17"/>
      <c r="B4057" s="17"/>
      <c r="C4057" s="81"/>
      <c r="D4057" s="81"/>
      <c r="E4057" s="82"/>
      <c r="F4057" s="5"/>
      <c r="G4057" s="5"/>
      <c r="H4057" s="5"/>
      <c r="K4057" s="5"/>
      <c r="L4057" s="5"/>
      <c r="M4057" s="17"/>
      <c r="N4057" s="17"/>
      <c r="T4057" s="75"/>
      <c r="U4057" s="75"/>
      <c r="V4057" s="19"/>
      <c r="W4057" s="75"/>
    </row>
    <row r="4058" spans="1:23" x14ac:dyDescent="0.25">
      <c r="A4058" s="17"/>
      <c r="B4058" s="17"/>
      <c r="C4058" s="81"/>
      <c r="D4058" s="81"/>
      <c r="E4058" s="82"/>
      <c r="F4058" s="5"/>
      <c r="G4058" s="5"/>
      <c r="H4058" s="5"/>
      <c r="K4058" s="5"/>
      <c r="L4058" s="5"/>
      <c r="M4058" s="17"/>
      <c r="N4058" s="17"/>
      <c r="T4058" s="75"/>
      <c r="U4058" s="75"/>
      <c r="V4058" s="19"/>
      <c r="W4058" s="75"/>
    </row>
    <row r="4059" spans="1:23" x14ac:dyDescent="0.25">
      <c r="A4059" s="17"/>
      <c r="B4059" s="17"/>
      <c r="C4059" s="81"/>
      <c r="D4059" s="81"/>
      <c r="E4059" s="82"/>
      <c r="F4059" s="5"/>
      <c r="G4059" s="5"/>
      <c r="H4059" s="5"/>
      <c r="K4059" s="5"/>
      <c r="L4059" s="5"/>
      <c r="M4059" s="17"/>
      <c r="N4059" s="17"/>
      <c r="T4059" s="75"/>
      <c r="U4059" s="75"/>
      <c r="V4059" s="19"/>
      <c r="W4059" s="75"/>
    </row>
    <row r="4060" spans="1:23" x14ac:dyDescent="0.25">
      <c r="A4060" s="17"/>
      <c r="B4060" s="17"/>
      <c r="C4060" s="81"/>
      <c r="D4060" s="81"/>
      <c r="E4060" s="82"/>
      <c r="F4060" s="5"/>
      <c r="G4060" s="5"/>
      <c r="H4060" s="5"/>
      <c r="K4060" s="5"/>
      <c r="L4060" s="5"/>
      <c r="M4060" s="17"/>
      <c r="N4060" s="17"/>
      <c r="T4060" s="75"/>
      <c r="U4060" s="75"/>
      <c r="V4060" s="19"/>
      <c r="W4060" s="75"/>
    </row>
    <row r="4061" spans="1:23" x14ac:dyDescent="0.25">
      <c r="A4061" s="17"/>
      <c r="B4061" s="17"/>
      <c r="C4061" s="81"/>
      <c r="D4061" s="81"/>
      <c r="E4061" s="82"/>
      <c r="F4061" s="5"/>
      <c r="G4061" s="5"/>
      <c r="H4061" s="5"/>
      <c r="K4061" s="5"/>
      <c r="L4061" s="5"/>
      <c r="M4061" s="17"/>
      <c r="N4061" s="17"/>
      <c r="T4061" s="75"/>
      <c r="U4061" s="75"/>
      <c r="V4061" s="19"/>
      <c r="W4061" s="75"/>
    </row>
    <row r="4062" spans="1:23" x14ac:dyDescent="0.25">
      <c r="A4062" s="17"/>
      <c r="B4062" s="17"/>
      <c r="C4062" s="81"/>
      <c r="D4062" s="81"/>
      <c r="E4062" s="82"/>
      <c r="F4062" s="5"/>
      <c r="G4062" s="5"/>
      <c r="H4062" s="5"/>
      <c r="K4062" s="5"/>
      <c r="L4062" s="5"/>
      <c r="M4062" s="17"/>
      <c r="N4062" s="17"/>
      <c r="T4062" s="75"/>
      <c r="U4062" s="75"/>
      <c r="V4062" s="19"/>
      <c r="W4062" s="75"/>
    </row>
    <row r="4063" spans="1:23" x14ac:dyDescent="0.25">
      <c r="A4063" s="17"/>
      <c r="B4063" s="17"/>
      <c r="C4063" s="81"/>
      <c r="D4063" s="81"/>
      <c r="E4063" s="82"/>
      <c r="F4063" s="5"/>
      <c r="G4063" s="5"/>
      <c r="H4063" s="5"/>
      <c r="K4063" s="5"/>
      <c r="L4063" s="5"/>
      <c r="M4063" s="17"/>
      <c r="N4063" s="17"/>
      <c r="T4063" s="75"/>
      <c r="U4063" s="75"/>
      <c r="V4063" s="19"/>
      <c r="W4063" s="75"/>
    </row>
    <row r="4064" spans="1:23" x14ac:dyDescent="0.25">
      <c r="A4064" s="17"/>
      <c r="B4064" s="17"/>
      <c r="C4064" s="81"/>
      <c r="D4064" s="81"/>
      <c r="E4064" s="82"/>
      <c r="F4064" s="5"/>
      <c r="G4064" s="5"/>
      <c r="H4064" s="5"/>
      <c r="K4064" s="5"/>
      <c r="L4064" s="5"/>
      <c r="M4064" s="17"/>
      <c r="N4064" s="17"/>
      <c r="T4064" s="75"/>
      <c r="U4064" s="75"/>
      <c r="V4064" s="19"/>
      <c r="W4064" s="75"/>
    </row>
    <row r="4065" spans="1:23" x14ac:dyDescent="0.25">
      <c r="A4065" s="17"/>
      <c r="B4065" s="17"/>
      <c r="C4065" s="81"/>
      <c r="D4065" s="81"/>
      <c r="E4065" s="82"/>
      <c r="F4065" s="5"/>
      <c r="G4065" s="5"/>
      <c r="H4065" s="5"/>
      <c r="K4065" s="5"/>
      <c r="L4065" s="5"/>
      <c r="M4065" s="17"/>
      <c r="N4065" s="17"/>
      <c r="T4065" s="75"/>
      <c r="U4065" s="75"/>
      <c r="V4065" s="19"/>
      <c r="W4065" s="75"/>
    </row>
    <row r="4066" spans="1:23" x14ac:dyDescent="0.25">
      <c r="A4066" s="17"/>
      <c r="B4066" s="17"/>
      <c r="C4066" s="81"/>
      <c r="D4066" s="81"/>
      <c r="E4066" s="82"/>
      <c r="F4066" s="5"/>
      <c r="G4066" s="5"/>
      <c r="H4066" s="5"/>
      <c r="K4066" s="5"/>
      <c r="L4066" s="5"/>
      <c r="M4066" s="17"/>
      <c r="N4066" s="17"/>
      <c r="T4066" s="75"/>
      <c r="U4066" s="75"/>
      <c r="V4066" s="19"/>
      <c r="W4066" s="75"/>
    </row>
    <row r="4067" spans="1:23" x14ac:dyDescent="0.25">
      <c r="A4067" s="17"/>
      <c r="B4067" s="17"/>
      <c r="C4067" s="81"/>
      <c r="D4067" s="81"/>
      <c r="E4067" s="82"/>
      <c r="F4067" s="5"/>
      <c r="G4067" s="5"/>
      <c r="H4067" s="5"/>
      <c r="K4067" s="5"/>
      <c r="L4067" s="5"/>
      <c r="M4067" s="17"/>
      <c r="N4067" s="17"/>
      <c r="T4067" s="75"/>
      <c r="U4067" s="75"/>
      <c r="V4067" s="19"/>
      <c r="W4067" s="75"/>
    </row>
    <row r="4068" spans="1:23" x14ac:dyDescent="0.25">
      <c r="A4068" s="17"/>
      <c r="B4068" s="17"/>
      <c r="C4068" s="81"/>
      <c r="D4068" s="81"/>
      <c r="E4068" s="82"/>
      <c r="F4068" s="5"/>
      <c r="G4068" s="5"/>
      <c r="H4068" s="5"/>
      <c r="K4068" s="5"/>
      <c r="L4068" s="5"/>
      <c r="M4068" s="17"/>
      <c r="N4068" s="17"/>
      <c r="T4068" s="75"/>
      <c r="U4068" s="75"/>
      <c r="V4068" s="19"/>
      <c r="W4068" s="75"/>
    </row>
    <row r="4069" spans="1:23" x14ac:dyDescent="0.25">
      <c r="A4069" s="17"/>
      <c r="B4069" s="17"/>
      <c r="C4069" s="81"/>
      <c r="D4069" s="81"/>
      <c r="E4069" s="82"/>
      <c r="F4069" s="5"/>
      <c r="G4069" s="5"/>
      <c r="H4069" s="5"/>
      <c r="K4069" s="5"/>
      <c r="L4069" s="5"/>
      <c r="M4069" s="17"/>
      <c r="N4069" s="17"/>
      <c r="T4069" s="75"/>
      <c r="U4069" s="75"/>
      <c r="V4069" s="19"/>
      <c r="W4069" s="75"/>
    </row>
    <row r="4070" spans="1:23" x14ac:dyDescent="0.25">
      <c r="A4070" s="17"/>
      <c r="B4070" s="17"/>
      <c r="C4070" s="81"/>
      <c r="D4070" s="81"/>
      <c r="E4070" s="82"/>
      <c r="F4070" s="5"/>
      <c r="G4070" s="5"/>
      <c r="H4070" s="5"/>
      <c r="K4070" s="5"/>
      <c r="L4070" s="5"/>
      <c r="M4070" s="17"/>
      <c r="N4070" s="17"/>
      <c r="T4070" s="75"/>
      <c r="U4070" s="75"/>
      <c r="V4070" s="19"/>
      <c r="W4070" s="75"/>
    </row>
    <row r="4071" spans="1:23" x14ac:dyDescent="0.25">
      <c r="A4071" s="17"/>
      <c r="B4071" s="17"/>
      <c r="C4071" s="81"/>
      <c r="D4071" s="81"/>
      <c r="E4071" s="82"/>
      <c r="F4071" s="5"/>
      <c r="G4071" s="5"/>
      <c r="H4071" s="5"/>
      <c r="K4071" s="5"/>
      <c r="L4071" s="5"/>
      <c r="M4071" s="17"/>
      <c r="N4071" s="17"/>
      <c r="T4071" s="75"/>
      <c r="U4071" s="75"/>
      <c r="V4071" s="19"/>
      <c r="W4071" s="75"/>
    </row>
    <row r="4072" spans="1:23" x14ac:dyDescent="0.25">
      <c r="A4072" s="17"/>
      <c r="B4072" s="17"/>
      <c r="C4072" s="81"/>
      <c r="D4072" s="81"/>
      <c r="E4072" s="82"/>
      <c r="F4072" s="5"/>
      <c r="G4072" s="5"/>
      <c r="H4072" s="5"/>
      <c r="K4072" s="5"/>
      <c r="L4072" s="5"/>
      <c r="M4072" s="17"/>
      <c r="N4072" s="17"/>
      <c r="T4072" s="75"/>
      <c r="U4072" s="75"/>
      <c r="V4072" s="19"/>
      <c r="W4072" s="75"/>
    </row>
    <row r="4073" spans="1:23" x14ac:dyDescent="0.25">
      <c r="A4073" s="17"/>
      <c r="B4073" s="17"/>
      <c r="C4073" s="81"/>
      <c r="D4073" s="81"/>
      <c r="E4073" s="82"/>
      <c r="F4073" s="5"/>
      <c r="G4073" s="5"/>
      <c r="H4073" s="5"/>
      <c r="K4073" s="5"/>
      <c r="L4073" s="5"/>
      <c r="M4073" s="17"/>
      <c r="N4073" s="17"/>
      <c r="T4073" s="75"/>
      <c r="U4073" s="75"/>
      <c r="V4073" s="19"/>
      <c r="W4073" s="75"/>
    </row>
    <row r="4074" spans="1:23" x14ac:dyDescent="0.25">
      <c r="A4074" s="17"/>
      <c r="B4074" s="17"/>
      <c r="C4074" s="81"/>
      <c r="D4074" s="81"/>
      <c r="E4074" s="82"/>
      <c r="F4074" s="5"/>
      <c r="G4074" s="5"/>
      <c r="H4074" s="5"/>
      <c r="K4074" s="5"/>
      <c r="L4074" s="5"/>
      <c r="M4074" s="17"/>
      <c r="N4074" s="17"/>
      <c r="T4074" s="75"/>
      <c r="U4074" s="75"/>
      <c r="V4074" s="19"/>
      <c r="W4074" s="75"/>
    </row>
    <row r="4075" spans="1:23" x14ac:dyDescent="0.25">
      <c r="A4075" s="17"/>
      <c r="B4075" s="17"/>
      <c r="C4075" s="81"/>
      <c r="D4075" s="81"/>
      <c r="E4075" s="82"/>
      <c r="F4075" s="5"/>
      <c r="G4075" s="5"/>
      <c r="H4075" s="5"/>
      <c r="K4075" s="5"/>
      <c r="L4075" s="5"/>
      <c r="M4075" s="17"/>
      <c r="N4075" s="17"/>
      <c r="T4075" s="75"/>
      <c r="U4075" s="75"/>
      <c r="V4075" s="19"/>
      <c r="W4075" s="75"/>
    </row>
    <row r="4076" spans="1:23" x14ac:dyDescent="0.25">
      <c r="A4076" s="17"/>
      <c r="B4076" s="17"/>
      <c r="C4076" s="81"/>
      <c r="D4076" s="81"/>
      <c r="E4076" s="82"/>
      <c r="F4076" s="5"/>
      <c r="G4076" s="5"/>
      <c r="H4076" s="5"/>
      <c r="K4076" s="5"/>
      <c r="L4076" s="5"/>
      <c r="M4076" s="17"/>
      <c r="N4076" s="17"/>
      <c r="T4076" s="75"/>
      <c r="U4076" s="75"/>
      <c r="V4076" s="19"/>
      <c r="W4076" s="75"/>
    </row>
    <row r="4077" spans="1:23" x14ac:dyDescent="0.25">
      <c r="A4077" s="17"/>
      <c r="B4077" s="17"/>
      <c r="C4077" s="81"/>
      <c r="D4077" s="81"/>
      <c r="E4077" s="82"/>
      <c r="F4077" s="5"/>
      <c r="G4077" s="5"/>
      <c r="H4077" s="5"/>
      <c r="K4077" s="5"/>
      <c r="L4077" s="5"/>
      <c r="M4077" s="17"/>
      <c r="N4077" s="17"/>
      <c r="T4077" s="75"/>
      <c r="U4077" s="75"/>
      <c r="V4077" s="19"/>
      <c r="W4077" s="75"/>
    </row>
    <row r="4078" spans="1:23" x14ac:dyDescent="0.25">
      <c r="A4078" s="17"/>
      <c r="B4078" s="17"/>
      <c r="C4078" s="81"/>
      <c r="D4078" s="81"/>
      <c r="E4078" s="82"/>
      <c r="F4078" s="5"/>
      <c r="G4078" s="5"/>
      <c r="H4078" s="5"/>
      <c r="K4078" s="5"/>
      <c r="L4078" s="5"/>
      <c r="M4078" s="17"/>
      <c r="N4078" s="17"/>
      <c r="T4078" s="75"/>
      <c r="U4078" s="75"/>
      <c r="V4078" s="19"/>
      <c r="W4078" s="75"/>
    </row>
    <row r="4079" spans="1:23" x14ac:dyDescent="0.25">
      <c r="A4079" s="17"/>
      <c r="B4079" s="17"/>
      <c r="C4079" s="81"/>
      <c r="D4079" s="81"/>
      <c r="E4079" s="82"/>
      <c r="F4079" s="5"/>
      <c r="G4079" s="5"/>
      <c r="H4079" s="5"/>
      <c r="K4079" s="5"/>
      <c r="L4079" s="5"/>
      <c r="M4079" s="17"/>
      <c r="N4079" s="17"/>
      <c r="T4079" s="75"/>
      <c r="U4079" s="75"/>
      <c r="V4079" s="19"/>
      <c r="W4079" s="75"/>
    </row>
    <row r="4080" spans="1:23" x14ac:dyDescent="0.25">
      <c r="A4080" s="17"/>
      <c r="B4080" s="17"/>
      <c r="C4080" s="81"/>
      <c r="D4080" s="81"/>
      <c r="E4080" s="82"/>
      <c r="F4080" s="5"/>
      <c r="G4080" s="5"/>
      <c r="H4080" s="5"/>
      <c r="K4080" s="5"/>
      <c r="L4080" s="5"/>
      <c r="M4080" s="17"/>
      <c r="N4080" s="17"/>
      <c r="T4080" s="75"/>
      <c r="U4080" s="75"/>
      <c r="V4080" s="19"/>
      <c r="W4080" s="75"/>
    </row>
    <row r="4081" spans="1:23" x14ac:dyDescent="0.25">
      <c r="A4081" s="17"/>
      <c r="B4081" s="17"/>
      <c r="C4081" s="81"/>
      <c r="D4081" s="81"/>
      <c r="E4081" s="82"/>
      <c r="F4081" s="5"/>
      <c r="G4081" s="5"/>
      <c r="H4081" s="5"/>
      <c r="K4081" s="5"/>
      <c r="L4081" s="5"/>
      <c r="M4081" s="17"/>
      <c r="N4081" s="17"/>
      <c r="T4081" s="75"/>
      <c r="U4081" s="75"/>
      <c r="V4081" s="19"/>
      <c r="W4081" s="75"/>
    </row>
    <row r="4082" spans="1:23" x14ac:dyDescent="0.25">
      <c r="A4082" s="17"/>
      <c r="B4082" s="17"/>
      <c r="C4082" s="81"/>
      <c r="D4082" s="81"/>
      <c r="E4082" s="82"/>
      <c r="F4082" s="5"/>
      <c r="G4082" s="5"/>
      <c r="H4082" s="5"/>
      <c r="K4082" s="5"/>
      <c r="L4082" s="5"/>
      <c r="M4082" s="17"/>
      <c r="N4082" s="17"/>
      <c r="T4082" s="75"/>
      <c r="U4082" s="75"/>
      <c r="V4082" s="19"/>
      <c r="W4082" s="75"/>
    </row>
    <row r="4083" spans="1:23" x14ac:dyDescent="0.25">
      <c r="A4083" s="17"/>
      <c r="B4083" s="17"/>
      <c r="C4083" s="81"/>
      <c r="D4083" s="81"/>
      <c r="E4083" s="82"/>
      <c r="F4083" s="5"/>
      <c r="G4083" s="5"/>
      <c r="H4083" s="5"/>
      <c r="K4083" s="5"/>
      <c r="L4083" s="5"/>
      <c r="M4083" s="17"/>
      <c r="N4083" s="17"/>
      <c r="T4083" s="75"/>
      <c r="U4083" s="75"/>
      <c r="V4083" s="19"/>
      <c r="W4083" s="75"/>
    </row>
    <row r="4084" spans="1:23" x14ac:dyDescent="0.25">
      <c r="A4084" s="17"/>
      <c r="B4084" s="17"/>
      <c r="C4084" s="81"/>
      <c r="D4084" s="81"/>
      <c r="E4084" s="82"/>
      <c r="F4084" s="5"/>
      <c r="G4084" s="5"/>
      <c r="H4084" s="5"/>
      <c r="K4084" s="5"/>
      <c r="L4084" s="5"/>
      <c r="M4084" s="17"/>
      <c r="N4084" s="17"/>
      <c r="T4084" s="75"/>
      <c r="U4084" s="75"/>
      <c r="V4084" s="19"/>
      <c r="W4084" s="75"/>
    </row>
    <row r="4085" spans="1:23" x14ac:dyDescent="0.25">
      <c r="A4085" s="17"/>
      <c r="B4085" s="17"/>
      <c r="C4085" s="81"/>
      <c r="D4085" s="81"/>
      <c r="E4085" s="82"/>
      <c r="F4085" s="5"/>
      <c r="G4085" s="5"/>
      <c r="H4085" s="5"/>
      <c r="K4085" s="5"/>
      <c r="L4085" s="5"/>
      <c r="M4085" s="17"/>
      <c r="N4085" s="17"/>
      <c r="T4085" s="75"/>
      <c r="U4085" s="75"/>
      <c r="V4085" s="19"/>
      <c r="W4085" s="75"/>
    </row>
    <row r="4086" spans="1:23" x14ac:dyDescent="0.25">
      <c r="A4086" s="17"/>
      <c r="B4086" s="17"/>
      <c r="C4086" s="81"/>
      <c r="D4086" s="81"/>
      <c r="E4086" s="82"/>
      <c r="F4086" s="5"/>
      <c r="G4086" s="5"/>
      <c r="H4086" s="5"/>
      <c r="K4086" s="5"/>
      <c r="L4086" s="5"/>
      <c r="M4086" s="17"/>
      <c r="N4086" s="17"/>
      <c r="T4086" s="75"/>
      <c r="U4086" s="75"/>
      <c r="V4086" s="19"/>
      <c r="W4086" s="75"/>
    </row>
    <row r="4087" spans="1:23" x14ac:dyDescent="0.25">
      <c r="A4087" s="17"/>
      <c r="B4087" s="17"/>
      <c r="C4087" s="81"/>
      <c r="D4087" s="81"/>
      <c r="E4087" s="82"/>
      <c r="F4087" s="5"/>
      <c r="G4087" s="5"/>
      <c r="H4087" s="5"/>
      <c r="K4087" s="5"/>
      <c r="L4087" s="5"/>
      <c r="M4087" s="17"/>
      <c r="N4087" s="17"/>
      <c r="T4087" s="75"/>
      <c r="U4087" s="75"/>
      <c r="V4087" s="19"/>
      <c r="W4087" s="75"/>
    </row>
    <row r="4088" spans="1:23" x14ac:dyDescent="0.25">
      <c r="A4088" s="17"/>
      <c r="B4088" s="17"/>
      <c r="C4088" s="81"/>
      <c r="D4088" s="81"/>
      <c r="E4088" s="82"/>
      <c r="F4088" s="5"/>
      <c r="G4088" s="5"/>
      <c r="H4088" s="5"/>
      <c r="K4088" s="5"/>
      <c r="L4088" s="5"/>
      <c r="M4088" s="17"/>
      <c r="N4088" s="17"/>
      <c r="T4088" s="75"/>
      <c r="U4088" s="75"/>
      <c r="V4088" s="19"/>
      <c r="W4088" s="75"/>
    </row>
    <row r="4089" spans="1:23" x14ac:dyDescent="0.25">
      <c r="A4089" s="17"/>
      <c r="B4089" s="17"/>
      <c r="C4089" s="81"/>
      <c r="D4089" s="81"/>
      <c r="E4089" s="82"/>
      <c r="F4089" s="5"/>
      <c r="G4089" s="5"/>
      <c r="H4089" s="5"/>
      <c r="K4089" s="5"/>
      <c r="L4089" s="5"/>
      <c r="M4089" s="17"/>
      <c r="N4089" s="17"/>
      <c r="T4089" s="75"/>
      <c r="U4089" s="75"/>
      <c r="V4089" s="19"/>
      <c r="W4089" s="75"/>
    </row>
    <row r="4090" spans="1:23" x14ac:dyDescent="0.25">
      <c r="A4090" s="17"/>
      <c r="B4090" s="17"/>
      <c r="C4090" s="81"/>
      <c r="D4090" s="81"/>
      <c r="E4090" s="82"/>
      <c r="F4090" s="5"/>
      <c r="G4090" s="5"/>
      <c r="H4090" s="5"/>
      <c r="K4090" s="5"/>
      <c r="L4090" s="5"/>
      <c r="M4090" s="17"/>
      <c r="N4090" s="17"/>
      <c r="T4090" s="75"/>
      <c r="U4090" s="75"/>
      <c r="V4090" s="19"/>
      <c r="W4090" s="75"/>
    </row>
    <row r="4091" spans="1:23" x14ac:dyDescent="0.25">
      <c r="A4091" s="17"/>
      <c r="B4091" s="17"/>
      <c r="C4091" s="81"/>
      <c r="D4091" s="81"/>
      <c r="E4091" s="82"/>
      <c r="F4091" s="5"/>
      <c r="G4091" s="5"/>
      <c r="H4091" s="5"/>
      <c r="K4091" s="5"/>
      <c r="L4091" s="5"/>
      <c r="M4091" s="17"/>
      <c r="N4091" s="17"/>
      <c r="T4091" s="75"/>
      <c r="U4091" s="75"/>
      <c r="V4091" s="19"/>
      <c r="W4091" s="75"/>
    </row>
    <row r="4092" spans="1:23" x14ac:dyDescent="0.25">
      <c r="A4092" s="17"/>
      <c r="B4092" s="17"/>
      <c r="C4092" s="81"/>
      <c r="D4092" s="81"/>
      <c r="E4092" s="82"/>
      <c r="F4092" s="5"/>
      <c r="G4092" s="5"/>
      <c r="H4092" s="5"/>
      <c r="K4092" s="5"/>
      <c r="L4092" s="5"/>
      <c r="M4092" s="17"/>
      <c r="N4092" s="17"/>
      <c r="T4092" s="75"/>
      <c r="U4092" s="75"/>
      <c r="V4092" s="19"/>
      <c r="W4092" s="75"/>
    </row>
    <row r="4093" spans="1:23" x14ac:dyDescent="0.25">
      <c r="A4093" s="17"/>
      <c r="B4093" s="17"/>
      <c r="C4093" s="81"/>
      <c r="D4093" s="81"/>
      <c r="E4093" s="82"/>
      <c r="F4093" s="5"/>
      <c r="G4093" s="5"/>
      <c r="H4093" s="5"/>
      <c r="K4093" s="5"/>
      <c r="L4093" s="5"/>
      <c r="M4093" s="17"/>
      <c r="N4093" s="17"/>
      <c r="T4093" s="75"/>
      <c r="U4093" s="75"/>
      <c r="V4093" s="19"/>
      <c r="W4093" s="75"/>
    </row>
    <row r="4094" spans="1:23" x14ac:dyDescent="0.25">
      <c r="A4094" s="17"/>
      <c r="B4094" s="17"/>
      <c r="C4094" s="81"/>
      <c r="D4094" s="81"/>
      <c r="E4094" s="82"/>
      <c r="F4094" s="5"/>
      <c r="G4094" s="5"/>
      <c r="H4094" s="5"/>
      <c r="K4094" s="5"/>
      <c r="L4094" s="5"/>
      <c r="M4094" s="17"/>
      <c r="N4094" s="17"/>
      <c r="T4094" s="75"/>
      <c r="U4094" s="75"/>
      <c r="V4094" s="19"/>
      <c r="W4094" s="75"/>
    </row>
    <row r="4095" spans="1:23" x14ac:dyDescent="0.25">
      <c r="A4095" s="17"/>
      <c r="B4095" s="17"/>
      <c r="C4095" s="81"/>
      <c r="D4095" s="81"/>
      <c r="E4095" s="82"/>
      <c r="F4095" s="5"/>
      <c r="G4095" s="5"/>
      <c r="H4095" s="5"/>
      <c r="K4095" s="5"/>
      <c r="L4095" s="5"/>
      <c r="M4095" s="17"/>
      <c r="N4095" s="17"/>
      <c r="T4095" s="75"/>
      <c r="U4095" s="75"/>
      <c r="V4095" s="19"/>
      <c r="W4095" s="75"/>
    </row>
    <row r="4096" spans="1:23" x14ac:dyDescent="0.25">
      <c r="A4096" s="17"/>
      <c r="B4096" s="17"/>
      <c r="C4096" s="81"/>
      <c r="D4096" s="81"/>
      <c r="E4096" s="82"/>
      <c r="F4096" s="5"/>
      <c r="G4096" s="5"/>
      <c r="H4096" s="5"/>
      <c r="K4096" s="5"/>
      <c r="L4096" s="5"/>
      <c r="M4096" s="17"/>
      <c r="N4096" s="17"/>
      <c r="T4096" s="75"/>
      <c r="U4096" s="75"/>
      <c r="V4096" s="19"/>
      <c r="W4096" s="75"/>
    </row>
    <row r="4097" spans="1:23" x14ac:dyDescent="0.25">
      <c r="A4097" s="17"/>
      <c r="B4097" s="17"/>
      <c r="C4097" s="81"/>
      <c r="D4097" s="81"/>
      <c r="E4097" s="82"/>
      <c r="F4097" s="5"/>
      <c r="G4097" s="5"/>
      <c r="H4097" s="5"/>
      <c r="K4097" s="5"/>
      <c r="L4097" s="5"/>
      <c r="M4097" s="17"/>
      <c r="N4097" s="17"/>
      <c r="T4097" s="75"/>
      <c r="U4097" s="75"/>
      <c r="V4097" s="19"/>
      <c r="W4097" s="75"/>
    </row>
    <row r="4098" spans="1:23" x14ac:dyDescent="0.25">
      <c r="A4098" s="17"/>
      <c r="B4098" s="17"/>
      <c r="C4098" s="81"/>
      <c r="D4098" s="81"/>
      <c r="E4098" s="82"/>
      <c r="F4098" s="5"/>
      <c r="G4098" s="5"/>
      <c r="H4098" s="5"/>
      <c r="K4098" s="5"/>
      <c r="L4098" s="5"/>
      <c r="M4098" s="17"/>
      <c r="N4098" s="17"/>
      <c r="T4098" s="75"/>
      <c r="U4098" s="75"/>
      <c r="V4098" s="19"/>
      <c r="W4098" s="75"/>
    </row>
    <row r="4099" spans="1:23" x14ac:dyDescent="0.25">
      <c r="A4099" s="17"/>
      <c r="B4099" s="17"/>
      <c r="C4099" s="81"/>
      <c r="D4099" s="81"/>
      <c r="E4099" s="82"/>
      <c r="F4099" s="5"/>
      <c r="G4099" s="5"/>
      <c r="H4099" s="5"/>
      <c r="K4099" s="5"/>
      <c r="L4099" s="5"/>
      <c r="M4099" s="17"/>
      <c r="N4099" s="17"/>
      <c r="T4099" s="75"/>
      <c r="U4099" s="75"/>
      <c r="V4099" s="19"/>
      <c r="W4099" s="75"/>
    </row>
    <row r="4100" spans="1:23" x14ac:dyDescent="0.25">
      <c r="A4100" s="17"/>
      <c r="B4100" s="17"/>
      <c r="C4100" s="81"/>
      <c r="D4100" s="81"/>
      <c r="E4100" s="82"/>
      <c r="F4100" s="5"/>
      <c r="G4100" s="5"/>
      <c r="H4100" s="5"/>
      <c r="K4100" s="5"/>
      <c r="L4100" s="5"/>
      <c r="M4100" s="17"/>
      <c r="N4100" s="17"/>
      <c r="T4100" s="75"/>
      <c r="U4100" s="75"/>
      <c r="V4100" s="19"/>
      <c r="W4100" s="75"/>
    </row>
    <row r="4101" spans="1:23" x14ac:dyDescent="0.25">
      <c r="A4101" s="17"/>
      <c r="B4101" s="17"/>
      <c r="C4101" s="81"/>
      <c r="D4101" s="81"/>
      <c r="E4101" s="82"/>
      <c r="F4101" s="5"/>
      <c r="G4101" s="5"/>
      <c r="H4101" s="5"/>
      <c r="K4101" s="5"/>
      <c r="L4101" s="5"/>
      <c r="M4101" s="17"/>
      <c r="N4101" s="17"/>
      <c r="T4101" s="75"/>
      <c r="U4101" s="75"/>
      <c r="V4101" s="19"/>
      <c r="W4101" s="75"/>
    </row>
    <row r="4102" spans="1:23" x14ac:dyDescent="0.25">
      <c r="A4102" s="17"/>
      <c r="B4102" s="17"/>
      <c r="C4102" s="81"/>
      <c r="D4102" s="81"/>
      <c r="E4102" s="82"/>
      <c r="F4102" s="5"/>
      <c r="G4102" s="5"/>
      <c r="H4102" s="5"/>
      <c r="K4102" s="5"/>
      <c r="L4102" s="5"/>
      <c r="M4102" s="17"/>
      <c r="N4102" s="17"/>
      <c r="T4102" s="75"/>
      <c r="U4102" s="75"/>
      <c r="V4102" s="19"/>
      <c r="W4102" s="75"/>
    </row>
    <row r="4103" spans="1:23" x14ac:dyDescent="0.25">
      <c r="A4103" s="17"/>
      <c r="B4103" s="17"/>
      <c r="C4103" s="81"/>
      <c r="D4103" s="81"/>
      <c r="E4103" s="82"/>
      <c r="F4103" s="5"/>
      <c r="G4103" s="5"/>
      <c r="H4103" s="5"/>
      <c r="K4103" s="5"/>
      <c r="L4103" s="5"/>
      <c r="M4103" s="17"/>
      <c r="N4103" s="17"/>
      <c r="T4103" s="75"/>
      <c r="U4103" s="75"/>
      <c r="V4103" s="19"/>
      <c r="W4103" s="75"/>
    </row>
    <row r="4104" spans="1:23" x14ac:dyDescent="0.25">
      <c r="A4104" s="17"/>
      <c r="B4104" s="17"/>
      <c r="C4104" s="81"/>
      <c r="D4104" s="81"/>
      <c r="E4104" s="82"/>
      <c r="F4104" s="5"/>
      <c r="G4104" s="5"/>
      <c r="H4104" s="5"/>
      <c r="K4104" s="5"/>
      <c r="L4104" s="5"/>
      <c r="M4104" s="17"/>
      <c r="N4104" s="17"/>
      <c r="T4104" s="75"/>
      <c r="U4104" s="75"/>
      <c r="V4104" s="19"/>
      <c r="W4104" s="75"/>
    </row>
    <row r="4105" spans="1:23" x14ac:dyDescent="0.25">
      <c r="A4105" s="17"/>
      <c r="B4105" s="17"/>
      <c r="C4105" s="81"/>
      <c r="D4105" s="81"/>
      <c r="E4105" s="82"/>
      <c r="F4105" s="5"/>
      <c r="G4105" s="5"/>
      <c r="H4105" s="5"/>
      <c r="K4105" s="5"/>
      <c r="L4105" s="5"/>
      <c r="M4105" s="17"/>
      <c r="N4105" s="17"/>
      <c r="T4105" s="75"/>
      <c r="U4105" s="75"/>
      <c r="V4105" s="19"/>
      <c r="W4105" s="75"/>
    </row>
    <row r="4106" spans="1:23" x14ac:dyDescent="0.25">
      <c r="A4106" s="17"/>
      <c r="B4106" s="17"/>
      <c r="C4106" s="81"/>
      <c r="D4106" s="81"/>
      <c r="E4106" s="82"/>
      <c r="F4106" s="5"/>
      <c r="G4106" s="5"/>
      <c r="H4106" s="5"/>
      <c r="K4106" s="5"/>
      <c r="L4106" s="5"/>
      <c r="M4106" s="17"/>
      <c r="N4106" s="17"/>
      <c r="T4106" s="75"/>
      <c r="U4106" s="75"/>
      <c r="V4106" s="19"/>
      <c r="W4106" s="75"/>
    </row>
    <row r="4107" spans="1:23" x14ac:dyDescent="0.25">
      <c r="A4107" s="17"/>
      <c r="B4107" s="17"/>
      <c r="C4107" s="81"/>
      <c r="D4107" s="81"/>
      <c r="E4107" s="82"/>
      <c r="F4107" s="5"/>
      <c r="G4107" s="5"/>
      <c r="H4107" s="5"/>
      <c r="K4107" s="5"/>
      <c r="L4107" s="5"/>
      <c r="M4107" s="17"/>
      <c r="N4107" s="17"/>
      <c r="T4107" s="75"/>
      <c r="U4107" s="75"/>
      <c r="V4107" s="19"/>
      <c r="W4107" s="75"/>
    </row>
    <row r="4108" spans="1:23" x14ac:dyDescent="0.25">
      <c r="A4108" s="17"/>
      <c r="B4108" s="17"/>
      <c r="C4108" s="81"/>
      <c r="D4108" s="81"/>
      <c r="E4108" s="82"/>
      <c r="F4108" s="5"/>
      <c r="G4108" s="5"/>
      <c r="H4108" s="5"/>
      <c r="K4108" s="5"/>
      <c r="L4108" s="5"/>
      <c r="M4108" s="17"/>
      <c r="N4108" s="17"/>
      <c r="T4108" s="75"/>
      <c r="U4108" s="75"/>
      <c r="V4108" s="19"/>
      <c r="W4108" s="75"/>
    </row>
    <row r="4109" spans="1:23" x14ac:dyDescent="0.25">
      <c r="A4109" s="17"/>
      <c r="B4109" s="17"/>
      <c r="C4109" s="81"/>
      <c r="D4109" s="81"/>
      <c r="E4109" s="82"/>
      <c r="F4109" s="5"/>
      <c r="G4109" s="5"/>
      <c r="H4109" s="5"/>
      <c r="K4109" s="5"/>
      <c r="L4109" s="5"/>
      <c r="M4109" s="17"/>
      <c r="N4109" s="17"/>
      <c r="T4109" s="75"/>
      <c r="U4109" s="75"/>
      <c r="V4109" s="19"/>
      <c r="W4109" s="75"/>
    </row>
    <row r="4110" spans="1:23" x14ac:dyDescent="0.25">
      <c r="A4110" s="17"/>
      <c r="B4110" s="17"/>
      <c r="C4110" s="81"/>
      <c r="D4110" s="81"/>
      <c r="E4110" s="82"/>
      <c r="F4110" s="5"/>
      <c r="G4110" s="5"/>
      <c r="H4110" s="5"/>
      <c r="K4110" s="5"/>
      <c r="L4110" s="5"/>
      <c r="M4110" s="17"/>
      <c r="N4110" s="17"/>
      <c r="T4110" s="75"/>
      <c r="U4110" s="75"/>
      <c r="V4110" s="19"/>
      <c r="W4110" s="75"/>
    </row>
    <row r="4111" spans="1:23" x14ac:dyDescent="0.25">
      <c r="A4111" s="17"/>
      <c r="B4111" s="17"/>
      <c r="C4111" s="81"/>
      <c r="D4111" s="81"/>
      <c r="E4111" s="82"/>
      <c r="F4111" s="5"/>
      <c r="G4111" s="5"/>
      <c r="H4111" s="5"/>
      <c r="K4111" s="5"/>
      <c r="L4111" s="5"/>
      <c r="M4111" s="17"/>
      <c r="N4111" s="17"/>
      <c r="T4111" s="75"/>
      <c r="U4111" s="75"/>
      <c r="V4111" s="19"/>
      <c r="W4111" s="75"/>
    </row>
    <row r="4112" spans="1:23" x14ac:dyDescent="0.25">
      <c r="A4112" s="17"/>
      <c r="B4112" s="17"/>
      <c r="C4112" s="81"/>
      <c r="D4112" s="81"/>
      <c r="E4112" s="82"/>
      <c r="F4112" s="5"/>
      <c r="G4112" s="5"/>
      <c r="H4112" s="5"/>
      <c r="K4112" s="5"/>
      <c r="L4112" s="5"/>
      <c r="M4112" s="17"/>
      <c r="N4112" s="17"/>
      <c r="T4112" s="75"/>
      <c r="U4112" s="75"/>
      <c r="V4112" s="19"/>
      <c r="W4112" s="75"/>
    </row>
    <row r="4113" spans="1:23" x14ac:dyDescent="0.25">
      <c r="A4113" s="17"/>
      <c r="B4113" s="17"/>
      <c r="C4113" s="81"/>
      <c r="D4113" s="81"/>
      <c r="E4113" s="82"/>
      <c r="F4113" s="5"/>
      <c r="G4113" s="5"/>
      <c r="H4113" s="5"/>
      <c r="K4113" s="5"/>
      <c r="L4113" s="5"/>
      <c r="M4113" s="17"/>
      <c r="N4113" s="17"/>
      <c r="T4113" s="75"/>
      <c r="U4113" s="75"/>
      <c r="V4113" s="19"/>
      <c r="W4113" s="75"/>
    </row>
    <row r="4114" spans="1:23" x14ac:dyDescent="0.25">
      <c r="A4114" s="17"/>
      <c r="B4114" s="17"/>
      <c r="C4114" s="81"/>
      <c r="D4114" s="81"/>
      <c r="E4114" s="82"/>
      <c r="F4114" s="5"/>
      <c r="G4114" s="5"/>
      <c r="H4114" s="5"/>
      <c r="K4114" s="5"/>
      <c r="L4114" s="5"/>
      <c r="M4114" s="17"/>
      <c r="N4114" s="17"/>
      <c r="T4114" s="75"/>
      <c r="U4114" s="75"/>
      <c r="V4114" s="19"/>
      <c r="W4114" s="75"/>
    </row>
    <row r="4115" spans="1:23" x14ac:dyDescent="0.25">
      <c r="A4115" s="17"/>
      <c r="B4115" s="17"/>
      <c r="C4115" s="81"/>
      <c r="D4115" s="81"/>
      <c r="E4115" s="82"/>
      <c r="F4115" s="5"/>
      <c r="G4115" s="5"/>
      <c r="H4115" s="5"/>
      <c r="K4115" s="5"/>
      <c r="L4115" s="5"/>
      <c r="M4115" s="17"/>
      <c r="N4115" s="17"/>
      <c r="T4115" s="75"/>
      <c r="U4115" s="75"/>
      <c r="V4115" s="19"/>
      <c r="W4115" s="75"/>
    </row>
    <row r="4116" spans="1:23" x14ac:dyDescent="0.25">
      <c r="A4116" s="17"/>
      <c r="B4116" s="17"/>
      <c r="C4116" s="81"/>
      <c r="D4116" s="81"/>
      <c r="E4116" s="82"/>
      <c r="F4116" s="5"/>
      <c r="G4116" s="5"/>
      <c r="H4116" s="5"/>
      <c r="K4116" s="5"/>
      <c r="L4116" s="5"/>
      <c r="M4116" s="17"/>
      <c r="N4116" s="17"/>
      <c r="T4116" s="75"/>
      <c r="U4116" s="75"/>
      <c r="V4116" s="19"/>
      <c r="W4116" s="75"/>
    </row>
    <row r="4117" spans="1:23" x14ac:dyDescent="0.25">
      <c r="A4117" s="17"/>
      <c r="B4117" s="17"/>
      <c r="C4117" s="81"/>
      <c r="D4117" s="81"/>
      <c r="E4117" s="82"/>
      <c r="F4117" s="5"/>
      <c r="G4117" s="5"/>
      <c r="H4117" s="5"/>
      <c r="K4117" s="5"/>
      <c r="L4117" s="5"/>
      <c r="M4117" s="17"/>
      <c r="N4117" s="17"/>
      <c r="T4117" s="75"/>
      <c r="U4117" s="75"/>
      <c r="V4117" s="19"/>
      <c r="W4117" s="75"/>
    </row>
    <row r="4118" spans="1:23" x14ac:dyDescent="0.25">
      <c r="A4118" s="17"/>
      <c r="B4118" s="17"/>
      <c r="C4118" s="81"/>
      <c r="D4118" s="81"/>
      <c r="E4118" s="82"/>
      <c r="F4118" s="5"/>
      <c r="G4118" s="5"/>
      <c r="H4118" s="5"/>
      <c r="K4118" s="5"/>
      <c r="L4118" s="5"/>
      <c r="M4118" s="17"/>
      <c r="N4118" s="17"/>
      <c r="T4118" s="75"/>
      <c r="U4118" s="75"/>
      <c r="V4118" s="19"/>
      <c r="W4118" s="75"/>
    </row>
    <row r="4119" spans="1:23" x14ac:dyDescent="0.25">
      <c r="A4119" s="17"/>
      <c r="B4119" s="17"/>
      <c r="C4119" s="81"/>
      <c r="D4119" s="81"/>
      <c r="E4119" s="82"/>
      <c r="F4119" s="5"/>
      <c r="G4119" s="5"/>
      <c r="H4119" s="5"/>
      <c r="K4119" s="5"/>
      <c r="L4119" s="5"/>
      <c r="M4119" s="17"/>
      <c r="N4119" s="17"/>
      <c r="T4119" s="75"/>
      <c r="U4119" s="75"/>
      <c r="V4119" s="19"/>
      <c r="W4119" s="75"/>
    </row>
    <row r="4120" spans="1:23" x14ac:dyDescent="0.25">
      <c r="A4120" s="17"/>
      <c r="B4120" s="17"/>
      <c r="C4120" s="81"/>
      <c r="D4120" s="81"/>
      <c r="E4120" s="82"/>
      <c r="F4120" s="5"/>
      <c r="G4120" s="5"/>
      <c r="H4120" s="5"/>
      <c r="K4120" s="5"/>
      <c r="L4120" s="5"/>
      <c r="M4120" s="17"/>
      <c r="N4120" s="17"/>
      <c r="T4120" s="75"/>
      <c r="U4120" s="75"/>
      <c r="V4120" s="19"/>
      <c r="W4120" s="75"/>
    </row>
    <row r="4121" spans="1:23" x14ac:dyDescent="0.25">
      <c r="A4121" s="17"/>
      <c r="B4121" s="17"/>
      <c r="C4121" s="81"/>
      <c r="D4121" s="81"/>
      <c r="E4121" s="82"/>
      <c r="F4121" s="5"/>
      <c r="G4121" s="5"/>
      <c r="H4121" s="5"/>
      <c r="K4121" s="5"/>
      <c r="L4121" s="5"/>
      <c r="M4121" s="17"/>
      <c r="N4121" s="17"/>
      <c r="T4121" s="75"/>
      <c r="U4121" s="75"/>
      <c r="V4121" s="19"/>
      <c r="W4121" s="75"/>
    </row>
    <row r="4122" spans="1:23" x14ac:dyDescent="0.25">
      <c r="A4122" s="17"/>
      <c r="B4122" s="17"/>
      <c r="C4122" s="81"/>
      <c r="D4122" s="81"/>
      <c r="E4122" s="82"/>
      <c r="F4122" s="5"/>
      <c r="G4122" s="5"/>
      <c r="H4122" s="5"/>
      <c r="K4122" s="5"/>
      <c r="L4122" s="5"/>
      <c r="M4122" s="17"/>
      <c r="N4122" s="17"/>
      <c r="T4122" s="75"/>
      <c r="U4122" s="75"/>
      <c r="V4122" s="19"/>
      <c r="W4122" s="75"/>
    </row>
    <row r="4123" spans="1:23" x14ac:dyDescent="0.25">
      <c r="A4123" s="17"/>
      <c r="B4123" s="17"/>
      <c r="C4123" s="81"/>
      <c r="D4123" s="81"/>
      <c r="E4123" s="82"/>
      <c r="F4123" s="5"/>
      <c r="G4123" s="5"/>
      <c r="H4123" s="5"/>
      <c r="K4123" s="5"/>
      <c r="L4123" s="5"/>
      <c r="M4123" s="17"/>
      <c r="N4123" s="17"/>
      <c r="T4123" s="75"/>
      <c r="U4123" s="75"/>
      <c r="V4123" s="19"/>
      <c r="W4123" s="75"/>
    </row>
    <row r="4124" spans="1:23" x14ac:dyDescent="0.25">
      <c r="A4124" s="17"/>
      <c r="B4124" s="17"/>
      <c r="C4124" s="81"/>
      <c r="D4124" s="81"/>
      <c r="E4124" s="82"/>
      <c r="F4124" s="5"/>
      <c r="G4124" s="5"/>
      <c r="H4124" s="5"/>
      <c r="K4124" s="5"/>
      <c r="L4124" s="5"/>
      <c r="M4124" s="17"/>
      <c r="N4124" s="17"/>
      <c r="T4124" s="75"/>
      <c r="U4124" s="75"/>
      <c r="V4124" s="19"/>
      <c r="W4124" s="75"/>
    </row>
    <row r="4125" spans="1:23" x14ac:dyDescent="0.25">
      <c r="A4125" s="17"/>
      <c r="B4125" s="17"/>
      <c r="C4125" s="81"/>
      <c r="D4125" s="81"/>
      <c r="E4125" s="82"/>
      <c r="F4125" s="5"/>
      <c r="G4125" s="5"/>
      <c r="H4125" s="5"/>
      <c r="K4125" s="5"/>
      <c r="L4125" s="5"/>
      <c r="M4125" s="17"/>
      <c r="N4125" s="17"/>
      <c r="T4125" s="75"/>
      <c r="U4125" s="75"/>
      <c r="V4125" s="19"/>
      <c r="W4125" s="75"/>
    </row>
    <row r="4126" spans="1:23" x14ac:dyDescent="0.25">
      <c r="A4126" s="17"/>
      <c r="B4126" s="17"/>
      <c r="C4126" s="81"/>
      <c r="D4126" s="81"/>
      <c r="E4126" s="82"/>
      <c r="F4126" s="5"/>
      <c r="G4126" s="5"/>
      <c r="H4126" s="5"/>
      <c r="K4126" s="5"/>
      <c r="L4126" s="5"/>
      <c r="M4126" s="17"/>
      <c r="N4126" s="17"/>
      <c r="T4126" s="75"/>
      <c r="U4126" s="75"/>
      <c r="V4126" s="19"/>
      <c r="W4126" s="75"/>
    </row>
    <row r="4127" spans="1:23" x14ac:dyDescent="0.25">
      <c r="A4127" s="17"/>
      <c r="B4127" s="17"/>
      <c r="C4127" s="81"/>
      <c r="D4127" s="81"/>
      <c r="E4127" s="82"/>
      <c r="F4127" s="5"/>
      <c r="G4127" s="5"/>
      <c r="H4127" s="5"/>
      <c r="K4127" s="5"/>
      <c r="L4127" s="5"/>
      <c r="M4127" s="17"/>
      <c r="N4127" s="17"/>
      <c r="T4127" s="75"/>
      <c r="U4127" s="75"/>
      <c r="V4127" s="19"/>
      <c r="W4127" s="75"/>
    </row>
    <row r="4128" spans="1:23" x14ac:dyDescent="0.25">
      <c r="A4128" s="17"/>
      <c r="B4128" s="17"/>
      <c r="C4128" s="81"/>
      <c r="D4128" s="81"/>
      <c r="E4128" s="82"/>
      <c r="F4128" s="5"/>
      <c r="G4128" s="5"/>
      <c r="H4128" s="5"/>
      <c r="K4128" s="5"/>
      <c r="L4128" s="5"/>
      <c r="M4128" s="17"/>
      <c r="N4128" s="17"/>
      <c r="T4128" s="75"/>
      <c r="U4128" s="75"/>
      <c r="V4128" s="19"/>
      <c r="W4128" s="75"/>
    </row>
    <row r="4129" spans="1:23" x14ac:dyDescent="0.25">
      <c r="A4129" s="17"/>
      <c r="B4129" s="17"/>
      <c r="C4129" s="81"/>
      <c r="D4129" s="81"/>
      <c r="E4129" s="82"/>
      <c r="F4129" s="5"/>
      <c r="G4129" s="5"/>
      <c r="H4129" s="5"/>
      <c r="K4129" s="5"/>
      <c r="L4129" s="5"/>
      <c r="M4129" s="17"/>
      <c r="N4129" s="17"/>
      <c r="T4129" s="75"/>
      <c r="U4129" s="75"/>
      <c r="V4129" s="19"/>
      <c r="W4129" s="75"/>
    </row>
    <row r="4130" spans="1:23" x14ac:dyDescent="0.25">
      <c r="A4130" s="17"/>
      <c r="B4130" s="17"/>
      <c r="C4130" s="81"/>
      <c r="D4130" s="81"/>
      <c r="E4130" s="82"/>
      <c r="F4130" s="5"/>
      <c r="G4130" s="5"/>
      <c r="H4130" s="5"/>
      <c r="K4130" s="5"/>
      <c r="L4130" s="5"/>
      <c r="M4130" s="17"/>
      <c r="N4130" s="17"/>
      <c r="T4130" s="75"/>
      <c r="U4130" s="75"/>
      <c r="V4130" s="19"/>
      <c r="W4130" s="75"/>
    </row>
    <row r="4131" spans="1:23" x14ac:dyDescent="0.25">
      <c r="A4131" s="17"/>
      <c r="B4131" s="17"/>
      <c r="C4131" s="81"/>
      <c r="D4131" s="81"/>
      <c r="E4131" s="82"/>
      <c r="F4131" s="5"/>
      <c r="G4131" s="5"/>
      <c r="H4131" s="5"/>
      <c r="K4131" s="5"/>
      <c r="L4131" s="5"/>
      <c r="M4131" s="17"/>
      <c r="N4131" s="17"/>
      <c r="T4131" s="75"/>
      <c r="U4131" s="75"/>
      <c r="V4131" s="19"/>
      <c r="W4131" s="75"/>
    </row>
    <row r="4132" spans="1:23" x14ac:dyDescent="0.25">
      <c r="A4132" s="17"/>
      <c r="B4132" s="17"/>
      <c r="C4132" s="81"/>
      <c r="D4132" s="81"/>
      <c r="E4132" s="82"/>
      <c r="F4132" s="5"/>
      <c r="G4132" s="5"/>
      <c r="H4132" s="5"/>
      <c r="K4132" s="5"/>
      <c r="L4132" s="5"/>
      <c r="M4132" s="17"/>
      <c r="N4132" s="17"/>
      <c r="T4132" s="75"/>
      <c r="U4132" s="75"/>
      <c r="V4132" s="19"/>
      <c r="W4132" s="75"/>
    </row>
    <row r="4133" spans="1:23" x14ac:dyDescent="0.25">
      <c r="A4133" s="17"/>
      <c r="B4133" s="17"/>
      <c r="C4133" s="81"/>
      <c r="D4133" s="81"/>
      <c r="E4133" s="82"/>
      <c r="F4133" s="5"/>
      <c r="G4133" s="5"/>
      <c r="H4133" s="5"/>
      <c r="K4133" s="5"/>
      <c r="L4133" s="5"/>
      <c r="M4133" s="17"/>
      <c r="N4133" s="17"/>
      <c r="T4133" s="75"/>
      <c r="U4133" s="75"/>
      <c r="V4133" s="19"/>
      <c r="W4133" s="75"/>
    </row>
    <row r="4134" spans="1:23" x14ac:dyDescent="0.25">
      <c r="A4134" s="17"/>
      <c r="B4134" s="17"/>
      <c r="C4134" s="81"/>
      <c r="D4134" s="81"/>
      <c r="E4134" s="82"/>
      <c r="F4134" s="5"/>
      <c r="G4134" s="5"/>
      <c r="H4134" s="5"/>
      <c r="K4134" s="5"/>
      <c r="L4134" s="5"/>
      <c r="M4134" s="17"/>
      <c r="N4134" s="17"/>
      <c r="T4134" s="75"/>
      <c r="U4134" s="75"/>
      <c r="V4134" s="19"/>
      <c r="W4134" s="75"/>
    </row>
    <row r="4135" spans="1:23" x14ac:dyDescent="0.25">
      <c r="A4135" s="17"/>
      <c r="B4135" s="17"/>
      <c r="C4135" s="81"/>
      <c r="D4135" s="81"/>
      <c r="E4135" s="82"/>
      <c r="F4135" s="5"/>
      <c r="G4135" s="5"/>
      <c r="H4135" s="5"/>
      <c r="K4135" s="5"/>
      <c r="L4135" s="5"/>
      <c r="M4135" s="17"/>
      <c r="N4135" s="17"/>
      <c r="T4135" s="75"/>
      <c r="U4135" s="75"/>
      <c r="V4135" s="19"/>
      <c r="W4135" s="75"/>
    </row>
    <row r="4136" spans="1:23" x14ac:dyDescent="0.25">
      <c r="A4136" s="17"/>
      <c r="B4136" s="17"/>
      <c r="C4136" s="81"/>
      <c r="D4136" s="81"/>
      <c r="E4136" s="82"/>
      <c r="F4136" s="5"/>
      <c r="G4136" s="5"/>
      <c r="H4136" s="5"/>
      <c r="K4136" s="5"/>
      <c r="L4136" s="5"/>
      <c r="M4136" s="17"/>
      <c r="N4136" s="17"/>
      <c r="T4136" s="75"/>
      <c r="U4136" s="75"/>
      <c r="V4136" s="19"/>
      <c r="W4136" s="75"/>
    </row>
    <row r="4137" spans="1:23" x14ac:dyDescent="0.25">
      <c r="A4137" s="17"/>
      <c r="B4137" s="17"/>
      <c r="C4137" s="81"/>
      <c r="D4137" s="81"/>
      <c r="E4137" s="82"/>
      <c r="F4137" s="5"/>
      <c r="G4137" s="5"/>
      <c r="H4137" s="5"/>
      <c r="K4137" s="5"/>
      <c r="L4137" s="5"/>
      <c r="M4137" s="17"/>
      <c r="N4137" s="17"/>
      <c r="T4137" s="75"/>
      <c r="U4137" s="75"/>
      <c r="V4137" s="19"/>
      <c r="W4137" s="75"/>
    </row>
    <row r="4138" spans="1:23" x14ac:dyDescent="0.25">
      <c r="A4138" s="17"/>
      <c r="B4138" s="17"/>
      <c r="C4138" s="81"/>
      <c r="D4138" s="81"/>
      <c r="E4138" s="82"/>
      <c r="F4138" s="5"/>
      <c r="G4138" s="5"/>
      <c r="H4138" s="5"/>
      <c r="K4138" s="5"/>
      <c r="L4138" s="5"/>
      <c r="M4138" s="17"/>
      <c r="N4138" s="17"/>
      <c r="T4138" s="75"/>
      <c r="U4138" s="75"/>
      <c r="V4138" s="19"/>
      <c r="W4138" s="75"/>
    </row>
    <row r="4139" spans="1:23" x14ac:dyDescent="0.25">
      <c r="A4139" s="17"/>
      <c r="B4139" s="17"/>
      <c r="C4139" s="81"/>
      <c r="D4139" s="81"/>
      <c r="E4139" s="82"/>
      <c r="F4139" s="5"/>
      <c r="G4139" s="5"/>
      <c r="H4139" s="5"/>
      <c r="K4139" s="5"/>
      <c r="L4139" s="5"/>
      <c r="M4139" s="17"/>
      <c r="N4139" s="17"/>
      <c r="T4139" s="75"/>
      <c r="U4139" s="75"/>
      <c r="V4139" s="19"/>
      <c r="W4139" s="75"/>
    </row>
    <row r="4140" spans="1:23" x14ac:dyDescent="0.25">
      <c r="A4140" s="17"/>
      <c r="B4140" s="17"/>
      <c r="C4140" s="81"/>
      <c r="D4140" s="81"/>
      <c r="E4140" s="82"/>
      <c r="F4140" s="5"/>
      <c r="G4140" s="5"/>
      <c r="H4140" s="5"/>
      <c r="K4140" s="5"/>
      <c r="L4140" s="5"/>
      <c r="M4140" s="17"/>
      <c r="N4140" s="17"/>
      <c r="T4140" s="75"/>
      <c r="U4140" s="75"/>
      <c r="V4140" s="19"/>
      <c r="W4140" s="75"/>
    </row>
    <row r="4141" spans="1:23" x14ac:dyDescent="0.25">
      <c r="A4141" s="17"/>
      <c r="B4141" s="17"/>
      <c r="C4141" s="81"/>
      <c r="D4141" s="81"/>
      <c r="E4141" s="82"/>
      <c r="F4141" s="5"/>
      <c r="G4141" s="5"/>
      <c r="H4141" s="5"/>
      <c r="K4141" s="5"/>
      <c r="L4141" s="5"/>
      <c r="M4141" s="17"/>
      <c r="N4141" s="17"/>
      <c r="T4141" s="75"/>
      <c r="U4141" s="75"/>
      <c r="V4141" s="19"/>
      <c r="W4141" s="75"/>
    </row>
    <row r="4142" spans="1:23" x14ac:dyDescent="0.25">
      <c r="A4142" s="17"/>
      <c r="B4142" s="17"/>
      <c r="C4142" s="81"/>
      <c r="D4142" s="81"/>
      <c r="E4142" s="82"/>
      <c r="F4142" s="5"/>
      <c r="G4142" s="5"/>
      <c r="H4142" s="5"/>
      <c r="K4142" s="5"/>
      <c r="L4142" s="5"/>
      <c r="M4142" s="17"/>
      <c r="N4142" s="17"/>
      <c r="T4142" s="75"/>
      <c r="U4142" s="75"/>
      <c r="V4142" s="19"/>
      <c r="W4142" s="75"/>
    </row>
    <row r="4143" spans="1:23" x14ac:dyDescent="0.25">
      <c r="A4143" s="17"/>
      <c r="B4143" s="17"/>
      <c r="C4143" s="81"/>
      <c r="D4143" s="81"/>
      <c r="E4143" s="82"/>
      <c r="F4143" s="5"/>
      <c r="G4143" s="5"/>
      <c r="H4143" s="5"/>
      <c r="K4143" s="5"/>
      <c r="L4143" s="5"/>
      <c r="M4143" s="17"/>
      <c r="N4143" s="17"/>
      <c r="T4143" s="75"/>
      <c r="U4143" s="75"/>
      <c r="V4143" s="19"/>
      <c r="W4143" s="75"/>
    </row>
    <row r="4144" spans="1:23" x14ac:dyDescent="0.25">
      <c r="A4144" s="17"/>
      <c r="B4144" s="17"/>
      <c r="C4144" s="81"/>
      <c r="D4144" s="81"/>
      <c r="E4144" s="82"/>
      <c r="F4144" s="5"/>
      <c r="G4144" s="5"/>
      <c r="H4144" s="5"/>
      <c r="K4144" s="5"/>
      <c r="L4144" s="5"/>
      <c r="M4144" s="17"/>
      <c r="N4144" s="17"/>
      <c r="T4144" s="75"/>
      <c r="U4144" s="75"/>
      <c r="V4144" s="19"/>
      <c r="W4144" s="75"/>
    </row>
    <row r="4145" spans="1:23" x14ac:dyDescent="0.25">
      <c r="A4145" s="17"/>
      <c r="B4145" s="17"/>
      <c r="C4145" s="81"/>
      <c r="D4145" s="81"/>
      <c r="E4145" s="82"/>
      <c r="F4145" s="5"/>
      <c r="G4145" s="5"/>
      <c r="H4145" s="5"/>
      <c r="K4145" s="5"/>
      <c r="L4145" s="5"/>
      <c r="M4145" s="17"/>
      <c r="N4145" s="17"/>
      <c r="T4145" s="75"/>
      <c r="U4145" s="75"/>
      <c r="V4145" s="19"/>
      <c r="W4145" s="75"/>
    </row>
    <row r="4146" spans="1:23" x14ac:dyDescent="0.25">
      <c r="A4146" s="17"/>
      <c r="B4146" s="17"/>
      <c r="C4146" s="81"/>
      <c r="D4146" s="81"/>
      <c r="E4146" s="82"/>
      <c r="F4146" s="5"/>
      <c r="G4146" s="5"/>
      <c r="H4146" s="5"/>
      <c r="K4146" s="5"/>
      <c r="L4146" s="5"/>
      <c r="M4146" s="17"/>
      <c r="N4146" s="17"/>
      <c r="T4146" s="75"/>
      <c r="U4146" s="75"/>
      <c r="V4146" s="19"/>
      <c r="W4146" s="75"/>
    </row>
    <row r="4147" spans="1:23" x14ac:dyDescent="0.25">
      <c r="A4147" s="17"/>
      <c r="B4147" s="17"/>
      <c r="C4147" s="81"/>
      <c r="D4147" s="81"/>
      <c r="E4147" s="82"/>
      <c r="F4147" s="5"/>
      <c r="G4147" s="5"/>
      <c r="H4147" s="5"/>
      <c r="K4147" s="5"/>
      <c r="L4147" s="5"/>
      <c r="M4147" s="17"/>
      <c r="N4147" s="17"/>
      <c r="T4147" s="75"/>
      <c r="U4147" s="75"/>
      <c r="V4147" s="19"/>
      <c r="W4147" s="75"/>
    </row>
    <row r="4148" spans="1:23" x14ac:dyDescent="0.25">
      <c r="A4148" s="17"/>
      <c r="B4148" s="17"/>
      <c r="C4148" s="81"/>
      <c r="D4148" s="81"/>
      <c r="E4148" s="82"/>
      <c r="F4148" s="5"/>
      <c r="G4148" s="5"/>
      <c r="H4148" s="5"/>
      <c r="K4148" s="5"/>
      <c r="L4148" s="5"/>
      <c r="M4148" s="17"/>
      <c r="N4148" s="17"/>
      <c r="T4148" s="75"/>
      <c r="U4148" s="75"/>
      <c r="V4148" s="19"/>
      <c r="W4148" s="75"/>
    </row>
    <row r="4149" spans="1:23" x14ac:dyDescent="0.25">
      <c r="A4149" s="17"/>
      <c r="B4149" s="17"/>
      <c r="C4149" s="81"/>
      <c r="D4149" s="81"/>
      <c r="E4149" s="82"/>
      <c r="F4149" s="5"/>
      <c r="G4149" s="5"/>
      <c r="H4149" s="5"/>
      <c r="K4149" s="5"/>
      <c r="L4149" s="5"/>
      <c r="M4149" s="17"/>
      <c r="N4149" s="17"/>
      <c r="T4149" s="75"/>
      <c r="U4149" s="75"/>
      <c r="V4149" s="19"/>
      <c r="W4149" s="75"/>
    </row>
    <row r="4150" spans="1:23" x14ac:dyDescent="0.25">
      <c r="A4150" s="17"/>
      <c r="B4150" s="17"/>
      <c r="C4150" s="81"/>
      <c r="D4150" s="81"/>
      <c r="E4150" s="82"/>
      <c r="F4150" s="5"/>
      <c r="G4150" s="5"/>
      <c r="H4150" s="5"/>
      <c r="K4150" s="5"/>
      <c r="L4150" s="5"/>
      <c r="M4150" s="17"/>
      <c r="N4150" s="17"/>
      <c r="T4150" s="75"/>
      <c r="U4150" s="75"/>
      <c r="V4150" s="19"/>
      <c r="W4150" s="75"/>
    </row>
    <row r="4151" spans="1:23" x14ac:dyDescent="0.25">
      <c r="A4151" s="17"/>
      <c r="B4151" s="17"/>
      <c r="C4151" s="81"/>
      <c r="D4151" s="81"/>
      <c r="E4151" s="82"/>
      <c r="F4151" s="5"/>
      <c r="G4151" s="5"/>
      <c r="H4151" s="5"/>
      <c r="K4151" s="5"/>
      <c r="L4151" s="5"/>
      <c r="M4151" s="17"/>
      <c r="N4151" s="17"/>
      <c r="T4151" s="75"/>
      <c r="U4151" s="75"/>
      <c r="V4151" s="19"/>
      <c r="W4151" s="75"/>
    </row>
    <row r="4152" spans="1:23" x14ac:dyDescent="0.25">
      <c r="A4152" s="17"/>
      <c r="B4152" s="17"/>
      <c r="C4152" s="81"/>
      <c r="D4152" s="81"/>
      <c r="E4152" s="82"/>
      <c r="F4152" s="5"/>
      <c r="G4152" s="5"/>
      <c r="H4152" s="5"/>
      <c r="K4152" s="5"/>
      <c r="L4152" s="5"/>
      <c r="M4152" s="17"/>
      <c r="N4152" s="17"/>
      <c r="T4152" s="75"/>
      <c r="U4152" s="75"/>
      <c r="V4152" s="19"/>
      <c r="W4152" s="75"/>
    </row>
    <row r="4153" spans="1:23" x14ac:dyDescent="0.25">
      <c r="A4153" s="17"/>
      <c r="B4153" s="17"/>
      <c r="C4153" s="81"/>
      <c r="D4153" s="81"/>
      <c r="E4153" s="82"/>
      <c r="F4153" s="5"/>
      <c r="G4153" s="5"/>
      <c r="H4153" s="5"/>
      <c r="K4153" s="5"/>
      <c r="L4153" s="5"/>
      <c r="M4153" s="17"/>
      <c r="N4153" s="17"/>
      <c r="T4153" s="75"/>
      <c r="U4153" s="75"/>
      <c r="V4153" s="19"/>
      <c r="W4153" s="75"/>
    </row>
    <row r="4154" spans="1:23" x14ac:dyDescent="0.25">
      <c r="A4154" s="17"/>
      <c r="B4154" s="17"/>
      <c r="C4154" s="81"/>
      <c r="D4154" s="81"/>
      <c r="E4154" s="82"/>
      <c r="F4154" s="5"/>
      <c r="G4154" s="5"/>
      <c r="H4154" s="5"/>
      <c r="K4154" s="5"/>
      <c r="L4154" s="5"/>
      <c r="M4154" s="17"/>
      <c r="N4154" s="17"/>
      <c r="T4154" s="75"/>
      <c r="U4154" s="75"/>
      <c r="V4154" s="19"/>
      <c r="W4154" s="75"/>
    </row>
    <row r="4155" spans="1:23" x14ac:dyDescent="0.25">
      <c r="A4155" s="17"/>
      <c r="B4155" s="17"/>
      <c r="C4155" s="81"/>
      <c r="D4155" s="81"/>
      <c r="E4155" s="82"/>
      <c r="F4155" s="5"/>
      <c r="G4155" s="5"/>
      <c r="H4155" s="5"/>
      <c r="K4155" s="5"/>
      <c r="L4155" s="5"/>
      <c r="M4155" s="17"/>
      <c r="N4155" s="17"/>
      <c r="T4155" s="75"/>
      <c r="U4155" s="75"/>
      <c r="V4155" s="19"/>
      <c r="W4155" s="75"/>
    </row>
    <row r="4156" spans="1:23" x14ac:dyDescent="0.25">
      <c r="A4156" s="17"/>
      <c r="B4156" s="17"/>
      <c r="C4156" s="81"/>
      <c r="D4156" s="81"/>
      <c r="E4156" s="82"/>
      <c r="F4156" s="5"/>
      <c r="G4156" s="5"/>
      <c r="H4156" s="5"/>
      <c r="K4156" s="5"/>
      <c r="L4156" s="5"/>
      <c r="M4156" s="17"/>
      <c r="N4156" s="17"/>
      <c r="T4156" s="75"/>
      <c r="U4156" s="75"/>
      <c r="V4156" s="19"/>
      <c r="W4156" s="75"/>
    </row>
    <row r="4157" spans="1:23" x14ac:dyDescent="0.25">
      <c r="A4157" s="17"/>
      <c r="B4157" s="17"/>
      <c r="C4157" s="81"/>
      <c r="D4157" s="81"/>
      <c r="E4157" s="82"/>
      <c r="F4157" s="5"/>
      <c r="G4157" s="5"/>
      <c r="H4157" s="5"/>
      <c r="K4157" s="5"/>
      <c r="L4157" s="5"/>
      <c r="M4157" s="17"/>
      <c r="N4157" s="17"/>
      <c r="T4157" s="75"/>
      <c r="U4157" s="75"/>
      <c r="V4157" s="19"/>
      <c r="W4157" s="75"/>
    </row>
    <row r="4158" spans="1:23" x14ac:dyDescent="0.25">
      <c r="A4158" s="17"/>
      <c r="B4158" s="17"/>
      <c r="C4158" s="81"/>
      <c r="D4158" s="81"/>
      <c r="E4158" s="82"/>
      <c r="F4158" s="5"/>
      <c r="G4158" s="5"/>
      <c r="H4158" s="5"/>
      <c r="K4158" s="5"/>
      <c r="L4158" s="5"/>
      <c r="M4158" s="17"/>
      <c r="N4158" s="17"/>
      <c r="T4158" s="75"/>
      <c r="U4158" s="75"/>
      <c r="V4158" s="19"/>
      <c r="W4158" s="75"/>
    </row>
    <row r="4159" spans="1:23" x14ac:dyDescent="0.25">
      <c r="A4159" s="17"/>
      <c r="B4159" s="17"/>
      <c r="C4159" s="81"/>
      <c r="D4159" s="81"/>
      <c r="E4159" s="82"/>
      <c r="F4159" s="5"/>
      <c r="G4159" s="5"/>
      <c r="H4159" s="5"/>
      <c r="K4159" s="5"/>
      <c r="L4159" s="5"/>
      <c r="M4159" s="17"/>
      <c r="N4159" s="17"/>
      <c r="T4159" s="75"/>
      <c r="U4159" s="75"/>
      <c r="V4159" s="19"/>
      <c r="W4159" s="75"/>
    </row>
    <row r="4160" spans="1:23" x14ac:dyDescent="0.25">
      <c r="A4160" s="17"/>
      <c r="B4160" s="17"/>
      <c r="C4160" s="81"/>
      <c r="D4160" s="81"/>
      <c r="E4160" s="82"/>
      <c r="F4160" s="5"/>
      <c r="G4160" s="5"/>
      <c r="H4160" s="5"/>
      <c r="K4160" s="5"/>
      <c r="L4160" s="5"/>
      <c r="M4160" s="17"/>
      <c r="N4160" s="17"/>
      <c r="T4160" s="75"/>
      <c r="U4160" s="75"/>
      <c r="V4160" s="19"/>
      <c r="W4160" s="75"/>
    </row>
    <row r="4161" spans="1:23" x14ac:dyDescent="0.25">
      <c r="A4161" s="17"/>
      <c r="B4161" s="17"/>
      <c r="C4161" s="81"/>
      <c r="D4161" s="81"/>
      <c r="E4161" s="82"/>
      <c r="F4161" s="5"/>
      <c r="G4161" s="5"/>
      <c r="H4161" s="5"/>
      <c r="K4161" s="5"/>
      <c r="L4161" s="5"/>
      <c r="M4161" s="17"/>
      <c r="N4161" s="17"/>
      <c r="T4161" s="75"/>
      <c r="U4161" s="75"/>
      <c r="V4161" s="19"/>
      <c r="W4161" s="75"/>
    </row>
    <row r="4162" spans="1:23" x14ac:dyDescent="0.25">
      <c r="A4162" s="17"/>
      <c r="B4162" s="17"/>
      <c r="C4162" s="81"/>
      <c r="D4162" s="81"/>
      <c r="E4162" s="82"/>
      <c r="F4162" s="5"/>
      <c r="G4162" s="5"/>
      <c r="H4162" s="5"/>
      <c r="K4162" s="5"/>
      <c r="L4162" s="5"/>
      <c r="M4162" s="17"/>
      <c r="N4162" s="17"/>
      <c r="T4162" s="75"/>
      <c r="U4162" s="75"/>
      <c r="V4162" s="19"/>
      <c r="W4162" s="75"/>
    </row>
    <row r="4163" spans="1:23" x14ac:dyDescent="0.25">
      <c r="A4163" s="17"/>
      <c r="B4163" s="17"/>
      <c r="C4163" s="81"/>
      <c r="D4163" s="81"/>
      <c r="E4163" s="82"/>
      <c r="F4163" s="5"/>
      <c r="G4163" s="5"/>
      <c r="H4163" s="5"/>
      <c r="K4163" s="5"/>
      <c r="L4163" s="5"/>
      <c r="M4163" s="17"/>
      <c r="N4163" s="17"/>
      <c r="T4163" s="75"/>
      <c r="U4163" s="75"/>
      <c r="V4163" s="19"/>
      <c r="W4163" s="75"/>
    </row>
    <row r="4164" spans="1:23" x14ac:dyDescent="0.25">
      <c r="A4164" s="17"/>
      <c r="B4164" s="17"/>
      <c r="C4164" s="81"/>
      <c r="D4164" s="81"/>
      <c r="E4164" s="82"/>
      <c r="F4164" s="5"/>
      <c r="G4164" s="5"/>
      <c r="H4164" s="5"/>
      <c r="K4164" s="5"/>
      <c r="L4164" s="5"/>
      <c r="M4164" s="17"/>
      <c r="N4164" s="17"/>
      <c r="T4164" s="75"/>
      <c r="U4164" s="75"/>
      <c r="V4164" s="19"/>
      <c r="W4164" s="75"/>
    </row>
    <row r="4165" spans="1:23" x14ac:dyDescent="0.25">
      <c r="A4165" s="17"/>
      <c r="B4165" s="17"/>
      <c r="C4165" s="81"/>
      <c r="D4165" s="81"/>
      <c r="E4165" s="82"/>
      <c r="F4165" s="5"/>
      <c r="G4165" s="5"/>
      <c r="H4165" s="5"/>
      <c r="K4165" s="5"/>
      <c r="L4165" s="5"/>
      <c r="M4165" s="17"/>
      <c r="N4165" s="17"/>
      <c r="T4165" s="75"/>
      <c r="U4165" s="75"/>
      <c r="V4165" s="19"/>
      <c r="W4165" s="75"/>
    </row>
    <row r="4166" spans="1:23" x14ac:dyDescent="0.25">
      <c r="A4166" s="17"/>
      <c r="B4166" s="17"/>
      <c r="C4166" s="81"/>
      <c r="D4166" s="81"/>
      <c r="E4166" s="82"/>
      <c r="F4166" s="5"/>
      <c r="G4166" s="5"/>
      <c r="H4166" s="5"/>
      <c r="K4166" s="5"/>
      <c r="L4166" s="5"/>
      <c r="M4166" s="17"/>
      <c r="N4166" s="17"/>
      <c r="T4166" s="75"/>
      <c r="U4166" s="75"/>
      <c r="V4166" s="19"/>
      <c r="W4166" s="75"/>
    </row>
    <row r="4167" spans="1:23" x14ac:dyDescent="0.25">
      <c r="A4167" s="17"/>
      <c r="B4167" s="17"/>
      <c r="C4167" s="81"/>
      <c r="D4167" s="81"/>
      <c r="E4167" s="82"/>
      <c r="F4167" s="5"/>
      <c r="G4167" s="5"/>
      <c r="H4167" s="5"/>
      <c r="K4167" s="5"/>
      <c r="L4167" s="5"/>
      <c r="M4167" s="17"/>
      <c r="N4167" s="17"/>
      <c r="T4167" s="75"/>
      <c r="U4167" s="75"/>
      <c r="V4167" s="19"/>
      <c r="W4167" s="75"/>
    </row>
    <row r="4168" spans="1:23" x14ac:dyDescent="0.25">
      <c r="A4168" s="17"/>
      <c r="B4168" s="17"/>
      <c r="C4168" s="81"/>
      <c r="D4168" s="81"/>
      <c r="E4168" s="82"/>
      <c r="F4168" s="5"/>
      <c r="G4168" s="5"/>
      <c r="H4168" s="5"/>
      <c r="K4168" s="5"/>
      <c r="L4168" s="5"/>
      <c r="M4168" s="17"/>
      <c r="N4168" s="17"/>
      <c r="T4168" s="75"/>
      <c r="U4168" s="75"/>
      <c r="V4168" s="19"/>
      <c r="W4168" s="75"/>
    </row>
    <row r="4169" spans="1:23" x14ac:dyDescent="0.25">
      <c r="A4169" s="17"/>
      <c r="B4169" s="17"/>
      <c r="C4169" s="81"/>
      <c r="D4169" s="81"/>
      <c r="E4169" s="82"/>
      <c r="F4169" s="5"/>
      <c r="G4169" s="5"/>
      <c r="H4169" s="5"/>
      <c r="K4169" s="5"/>
      <c r="L4169" s="5"/>
      <c r="M4169" s="17"/>
      <c r="N4169" s="17"/>
      <c r="T4169" s="75"/>
      <c r="U4169" s="75"/>
      <c r="V4169" s="19"/>
      <c r="W4169" s="75"/>
    </row>
    <row r="4170" spans="1:23" x14ac:dyDescent="0.25">
      <c r="A4170" s="17"/>
      <c r="B4170" s="17"/>
      <c r="C4170" s="81"/>
      <c r="D4170" s="81"/>
      <c r="E4170" s="82"/>
      <c r="F4170" s="5"/>
      <c r="G4170" s="5"/>
      <c r="H4170" s="5"/>
      <c r="K4170" s="5"/>
      <c r="L4170" s="5"/>
      <c r="M4170" s="17"/>
      <c r="N4170" s="17"/>
      <c r="T4170" s="75"/>
      <c r="U4170" s="75"/>
      <c r="V4170" s="19"/>
      <c r="W4170" s="75"/>
    </row>
    <row r="4171" spans="1:23" x14ac:dyDescent="0.25">
      <c r="A4171" s="17"/>
      <c r="B4171" s="17"/>
      <c r="C4171" s="81"/>
      <c r="D4171" s="81"/>
      <c r="E4171" s="82"/>
      <c r="F4171" s="5"/>
      <c r="G4171" s="5"/>
      <c r="H4171" s="5"/>
      <c r="K4171" s="5"/>
      <c r="L4171" s="5"/>
      <c r="M4171" s="17"/>
      <c r="N4171" s="17"/>
      <c r="T4171" s="75"/>
      <c r="U4171" s="75"/>
      <c r="V4171" s="19"/>
      <c r="W4171" s="75"/>
    </row>
    <row r="4172" spans="1:23" x14ac:dyDescent="0.25">
      <c r="A4172" s="17"/>
      <c r="B4172" s="17"/>
      <c r="C4172" s="81"/>
      <c r="D4172" s="81"/>
      <c r="E4172" s="82"/>
      <c r="F4172" s="5"/>
      <c r="G4172" s="5"/>
      <c r="H4172" s="5"/>
      <c r="K4172" s="5"/>
      <c r="L4172" s="5"/>
      <c r="M4172" s="17"/>
      <c r="N4172" s="17"/>
      <c r="T4172" s="75"/>
      <c r="U4172" s="75"/>
      <c r="V4172" s="19"/>
      <c r="W4172" s="75"/>
    </row>
    <row r="4173" spans="1:23" x14ac:dyDescent="0.25">
      <c r="A4173" s="17"/>
      <c r="B4173" s="17"/>
      <c r="C4173" s="81"/>
      <c r="D4173" s="81"/>
      <c r="E4173" s="82"/>
      <c r="F4173" s="5"/>
      <c r="G4173" s="5"/>
      <c r="H4173" s="5"/>
      <c r="K4173" s="5"/>
      <c r="L4173" s="5"/>
      <c r="M4173" s="17"/>
      <c r="N4173" s="17"/>
      <c r="T4173" s="75"/>
      <c r="U4173" s="75"/>
      <c r="V4173" s="19"/>
      <c r="W4173" s="75"/>
    </row>
    <row r="4174" spans="1:23" x14ac:dyDescent="0.25">
      <c r="A4174" s="17"/>
      <c r="B4174" s="17"/>
      <c r="C4174" s="81"/>
      <c r="D4174" s="81"/>
      <c r="E4174" s="82"/>
      <c r="F4174" s="5"/>
      <c r="G4174" s="5"/>
      <c r="H4174" s="5"/>
      <c r="K4174" s="5"/>
      <c r="L4174" s="5"/>
      <c r="M4174" s="17"/>
      <c r="N4174" s="17"/>
      <c r="T4174" s="75"/>
      <c r="U4174" s="75"/>
      <c r="V4174" s="19"/>
      <c r="W4174" s="75"/>
    </row>
    <row r="4175" spans="1:23" x14ac:dyDescent="0.25">
      <c r="A4175" s="17"/>
      <c r="B4175" s="17"/>
      <c r="C4175" s="81"/>
      <c r="D4175" s="81"/>
      <c r="E4175" s="82"/>
      <c r="F4175" s="5"/>
      <c r="G4175" s="5"/>
      <c r="H4175" s="5"/>
      <c r="K4175" s="5"/>
      <c r="L4175" s="5"/>
      <c r="M4175" s="17"/>
      <c r="N4175" s="17"/>
      <c r="T4175" s="75"/>
      <c r="U4175" s="75"/>
      <c r="V4175" s="19"/>
      <c r="W4175" s="75"/>
    </row>
    <row r="4176" spans="1:23" x14ac:dyDescent="0.25">
      <c r="A4176" s="17"/>
      <c r="B4176" s="17"/>
      <c r="C4176" s="81"/>
      <c r="D4176" s="81"/>
      <c r="E4176" s="82"/>
      <c r="F4176" s="5"/>
      <c r="G4176" s="5"/>
      <c r="H4176" s="5"/>
      <c r="K4176" s="5"/>
      <c r="L4176" s="5"/>
      <c r="M4176" s="17"/>
      <c r="N4176" s="17"/>
      <c r="T4176" s="75"/>
      <c r="U4176" s="75"/>
      <c r="V4176" s="19"/>
      <c r="W4176" s="75"/>
    </row>
    <row r="4177" spans="1:23" x14ac:dyDescent="0.25">
      <c r="A4177" s="17"/>
      <c r="B4177" s="17"/>
      <c r="C4177" s="81"/>
      <c r="D4177" s="81"/>
      <c r="E4177" s="82"/>
      <c r="F4177" s="5"/>
      <c r="G4177" s="5"/>
      <c r="H4177" s="5"/>
      <c r="K4177" s="5"/>
      <c r="L4177" s="5"/>
      <c r="M4177" s="17"/>
      <c r="N4177" s="17"/>
      <c r="T4177" s="75"/>
      <c r="U4177" s="75"/>
      <c r="V4177" s="19"/>
      <c r="W4177" s="75"/>
    </row>
    <row r="4178" spans="1:23" x14ac:dyDescent="0.25">
      <c r="A4178" s="17"/>
      <c r="B4178" s="17"/>
      <c r="C4178" s="81"/>
      <c r="D4178" s="81"/>
      <c r="E4178" s="82"/>
      <c r="F4178" s="5"/>
      <c r="G4178" s="5"/>
      <c r="H4178" s="5"/>
      <c r="K4178" s="5"/>
      <c r="L4178" s="5"/>
      <c r="M4178" s="17"/>
      <c r="N4178" s="17"/>
      <c r="T4178" s="75"/>
      <c r="U4178" s="75"/>
      <c r="V4178" s="19"/>
      <c r="W4178" s="75"/>
    </row>
    <row r="4179" spans="1:23" x14ac:dyDescent="0.25">
      <c r="A4179" s="17"/>
      <c r="B4179" s="17"/>
      <c r="C4179" s="81"/>
      <c r="D4179" s="81"/>
      <c r="E4179" s="82"/>
      <c r="F4179" s="5"/>
      <c r="G4179" s="5"/>
      <c r="H4179" s="5"/>
      <c r="K4179" s="5"/>
      <c r="L4179" s="5"/>
      <c r="M4179" s="17"/>
      <c r="N4179" s="17"/>
      <c r="T4179" s="75"/>
      <c r="U4179" s="75"/>
      <c r="V4179" s="19"/>
      <c r="W4179" s="75"/>
    </row>
    <row r="4180" spans="1:23" x14ac:dyDescent="0.25">
      <c r="A4180" s="17"/>
      <c r="B4180" s="17"/>
      <c r="C4180" s="81"/>
      <c r="D4180" s="81"/>
      <c r="E4180" s="82"/>
      <c r="F4180" s="5"/>
      <c r="G4180" s="5"/>
      <c r="H4180" s="5"/>
      <c r="K4180" s="5"/>
      <c r="L4180" s="5"/>
      <c r="M4180" s="17"/>
      <c r="N4180" s="17"/>
      <c r="T4180" s="75"/>
      <c r="U4180" s="75"/>
      <c r="V4180" s="19"/>
      <c r="W4180" s="75"/>
    </row>
    <row r="4181" spans="1:23" x14ac:dyDescent="0.25">
      <c r="A4181" s="17"/>
      <c r="B4181" s="17"/>
      <c r="C4181" s="81"/>
      <c r="D4181" s="81"/>
      <c r="E4181" s="82"/>
      <c r="F4181" s="5"/>
      <c r="G4181" s="5"/>
      <c r="H4181" s="5"/>
      <c r="K4181" s="5"/>
      <c r="L4181" s="5"/>
      <c r="M4181" s="17"/>
      <c r="N4181" s="17"/>
      <c r="T4181" s="75"/>
      <c r="U4181" s="75"/>
      <c r="V4181" s="19"/>
      <c r="W4181" s="75"/>
    </row>
    <row r="4182" spans="1:23" x14ac:dyDescent="0.25">
      <c r="A4182" s="17"/>
      <c r="B4182" s="17"/>
      <c r="C4182" s="81"/>
      <c r="D4182" s="81"/>
      <c r="E4182" s="82"/>
      <c r="F4182" s="5"/>
      <c r="G4182" s="5"/>
      <c r="H4182" s="5"/>
      <c r="K4182" s="5"/>
      <c r="L4182" s="5"/>
      <c r="M4182" s="17"/>
      <c r="N4182" s="17"/>
      <c r="T4182" s="75"/>
      <c r="U4182" s="75"/>
      <c r="V4182" s="19"/>
      <c r="W4182" s="75"/>
    </row>
    <row r="4183" spans="1:23" x14ac:dyDescent="0.25">
      <c r="A4183" s="17"/>
      <c r="B4183" s="17"/>
      <c r="C4183" s="81"/>
      <c r="D4183" s="81"/>
      <c r="E4183" s="82"/>
      <c r="F4183" s="5"/>
      <c r="G4183" s="5"/>
      <c r="H4183" s="5"/>
      <c r="K4183" s="5"/>
      <c r="L4183" s="5"/>
      <c r="M4183" s="17"/>
      <c r="N4183" s="17"/>
      <c r="T4183" s="75"/>
      <c r="U4183" s="75"/>
      <c r="V4183" s="19"/>
      <c r="W4183" s="75"/>
    </row>
    <row r="4184" spans="1:23" x14ac:dyDescent="0.25">
      <c r="A4184" s="17"/>
      <c r="B4184" s="17"/>
      <c r="C4184" s="81"/>
      <c r="D4184" s="81"/>
      <c r="E4184" s="82"/>
      <c r="F4184" s="5"/>
      <c r="G4184" s="5"/>
      <c r="H4184" s="5"/>
      <c r="K4184" s="5"/>
      <c r="L4184" s="5"/>
      <c r="M4184" s="17"/>
      <c r="N4184" s="17"/>
      <c r="T4184" s="75"/>
      <c r="U4184" s="75"/>
      <c r="V4184" s="19"/>
      <c r="W4184" s="75"/>
    </row>
    <row r="4185" spans="1:23" x14ac:dyDescent="0.25">
      <c r="A4185" s="17"/>
      <c r="B4185" s="17"/>
      <c r="C4185" s="81"/>
      <c r="D4185" s="81"/>
      <c r="E4185" s="82"/>
      <c r="F4185" s="5"/>
      <c r="G4185" s="5"/>
      <c r="H4185" s="5"/>
      <c r="K4185" s="5"/>
      <c r="L4185" s="5"/>
      <c r="M4185" s="17"/>
      <c r="N4185" s="17"/>
      <c r="T4185" s="75"/>
      <c r="U4185" s="75"/>
      <c r="V4185" s="19"/>
      <c r="W4185" s="75"/>
    </row>
    <row r="4186" spans="1:23" x14ac:dyDescent="0.25">
      <c r="A4186" s="17"/>
      <c r="B4186" s="17"/>
      <c r="C4186" s="81"/>
      <c r="D4186" s="81"/>
      <c r="E4186" s="82"/>
      <c r="F4186" s="5"/>
      <c r="G4186" s="5"/>
      <c r="H4186" s="5"/>
      <c r="K4186" s="5"/>
      <c r="L4186" s="5"/>
      <c r="M4186" s="17"/>
      <c r="N4186" s="17"/>
      <c r="T4186" s="75"/>
      <c r="U4186" s="75"/>
      <c r="V4186" s="19"/>
      <c r="W4186" s="75"/>
    </row>
    <row r="4187" spans="1:23" x14ac:dyDescent="0.25">
      <c r="A4187" s="17"/>
      <c r="B4187" s="17"/>
      <c r="C4187" s="81"/>
      <c r="D4187" s="81"/>
      <c r="E4187" s="82"/>
      <c r="F4187" s="5"/>
      <c r="G4187" s="5"/>
      <c r="H4187" s="5"/>
      <c r="K4187" s="5"/>
      <c r="L4187" s="5"/>
      <c r="M4187" s="17"/>
      <c r="N4187" s="17"/>
      <c r="T4187" s="75"/>
      <c r="U4187" s="75"/>
      <c r="V4187" s="19"/>
      <c r="W4187" s="75"/>
    </row>
    <row r="4188" spans="1:23" x14ac:dyDescent="0.25">
      <c r="A4188" s="17"/>
      <c r="B4188" s="17"/>
      <c r="C4188" s="81"/>
      <c r="D4188" s="81"/>
      <c r="E4188" s="82"/>
      <c r="F4188" s="5"/>
      <c r="G4188" s="5"/>
      <c r="H4188" s="5"/>
      <c r="K4188" s="5"/>
      <c r="L4188" s="5"/>
      <c r="M4188" s="17"/>
      <c r="N4188" s="17"/>
      <c r="T4188" s="75"/>
      <c r="U4188" s="75"/>
      <c r="V4188" s="19"/>
      <c r="W4188" s="75"/>
    </row>
    <row r="4189" spans="1:23" x14ac:dyDescent="0.25">
      <c r="A4189" s="17"/>
      <c r="B4189" s="17"/>
      <c r="C4189" s="81"/>
      <c r="D4189" s="81"/>
      <c r="E4189" s="82"/>
      <c r="F4189" s="5"/>
      <c r="G4189" s="5"/>
      <c r="H4189" s="5"/>
      <c r="K4189" s="5"/>
      <c r="L4189" s="5"/>
      <c r="M4189" s="17"/>
      <c r="N4189" s="17"/>
      <c r="T4189" s="75"/>
      <c r="U4189" s="75"/>
      <c r="V4189" s="19"/>
      <c r="W4189" s="75"/>
    </row>
    <row r="4190" spans="1:23" x14ac:dyDescent="0.25">
      <c r="A4190" s="17"/>
      <c r="B4190" s="17"/>
      <c r="C4190" s="81"/>
      <c r="D4190" s="81"/>
      <c r="E4190" s="82"/>
      <c r="F4190" s="5"/>
      <c r="G4190" s="5"/>
      <c r="H4190" s="5"/>
      <c r="K4190" s="5"/>
      <c r="L4190" s="5"/>
      <c r="M4190" s="17"/>
      <c r="N4190" s="17"/>
      <c r="T4190" s="75"/>
      <c r="U4190" s="75"/>
      <c r="V4190" s="19"/>
      <c r="W4190" s="75"/>
    </row>
    <row r="4191" spans="1:23" x14ac:dyDescent="0.25">
      <c r="A4191" s="17"/>
      <c r="B4191" s="17"/>
      <c r="C4191" s="81"/>
      <c r="D4191" s="81"/>
      <c r="E4191" s="82"/>
      <c r="F4191" s="5"/>
      <c r="G4191" s="5"/>
      <c r="H4191" s="5"/>
      <c r="K4191" s="5"/>
      <c r="L4191" s="5"/>
      <c r="M4191" s="17"/>
      <c r="N4191" s="17"/>
      <c r="T4191" s="75"/>
      <c r="U4191" s="75"/>
      <c r="V4191" s="19"/>
      <c r="W4191" s="75"/>
    </row>
    <row r="4192" spans="1:23" x14ac:dyDescent="0.25">
      <c r="A4192" s="17"/>
      <c r="B4192" s="17"/>
      <c r="C4192" s="81"/>
      <c r="D4192" s="81"/>
      <c r="E4192" s="82"/>
      <c r="F4192" s="5"/>
      <c r="G4192" s="5"/>
      <c r="H4192" s="5"/>
      <c r="K4192" s="5"/>
      <c r="L4192" s="5"/>
      <c r="M4192" s="17"/>
      <c r="N4192" s="17"/>
      <c r="T4192" s="75"/>
      <c r="U4192" s="75"/>
      <c r="V4192" s="19"/>
      <c r="W4192" s="75"/>
    </row>
    <row r="4193" spans="1:23" x14ac:dyDescent="0.25">
      <c r="A4193" s="17"/>
      <c r="B4193" s="17"/>
      <c r="C4193" s="81"/>
      <c r="D4193" s="81"/>
      <c r="E4193" s="82"/>
      <c r="F4193" s="5"/>
      <c r="G4193" s="5"/>
      <c r="H4193" s="5"/>
      <c r="K4193" s="5"/>
      <c r="L4193" s="5"/>
      <c r="M4193" s="17"/>
      <c r="N4193" s="17"/>
      <c r="T4193" s="75"/>
      <c r="U4193" s="75"/>
      <c r="V4193" s="19"/>
      <c r="W4193" s="75"/>
    </row>
    <row r="4194" spans="1:23" x14ac:dyDescent="0.25">
      <c r="A4194" s="17"/>
      <c r="B4194" s="17"/>
      <c r="C4194" s="81"/>
      <c r="D4194" s="81"/>
      <c r="E4194" s="82"/>
      <c r="F4194" s="5"/>
      <c r="G4194" s="5"/>
      <c r="H4194" s="5"/>
      <c r="K4194" s="5"/>
      <c r="L4194" s="5"/>
      <c r="M4194" s="17"/>
      <c r="N4194" s="17"/>
      <c r="T4194" s="75"/>
      <c r="U4194" s="75"/>
      <c r="V4194" s="19"/>
      <c r="W4194" s="75"/>
    </row>
    <row r="4195" spans="1:23" x14ac:dyDescent="0.25">
      <c r="A4195" s="17"/>
      <c r="B4195" s="17"/>
      <c r="C4195" s="81"/>
      <c r="D4195" s="81"/>
      <c r="E4195" s="82"/>
      <c r="F4195" s="5"/>
      <c r="G4195" s="5"/>
      <c r="H4195" s="5"/>
      <c r="K4195" s="5"/>
      <c r="L4195" s="5"/>
      <c r="M4195" s="17"/>
      <c r="N4195" s="17"/>
      <c r="T4195" s="75"/>
      <c r="U4195" s="75"/>
      <c r="V4195" s="19"/>
      <c r="W4195" s="75"/>
    </row>
    <row r="4196" spans="1:23" x14ac:dyDescent="0.25">
      <c r="A4196" s="17"/>
      <c r="B4196" s="17"/>
      <c r="C4196" s="81"/>
      <c r="D4196" s="81"/>
      <c r="E4196" s="82"/>
      <c r="F4196" s="5"/>
      <c r="G4196" s="5"/>
      <c r="H4196" s="5"/>
      <c r="K4196" s="5"/>
      <c r="L4196" s="5"/>
      <c r="M4196" s="17"/>
      <c r="N4196" s="17"/>
      <c r="T4196" s="75"/>
      <c r="U4196" s="75"/>
      <c r="V4196" s="19"/>
      <c r="W4196" s="75"/>
    </row>
    <row r="4197" spans="1:23" x14ac:dyDescent="0.25">
      <c r="A4197" s="17"/>
      <c r="B4197" s="17"/>
      <c r="C4197" s="81"/>
      <c r="D4197" s="81"/>
      <c r="E4197" s="82"/>
      <c r="F4197" s="5"/>
      <c r="G4197" s="5"/>
      <c r="H4197" s="5"/>
      <c r="K4197" s="5"/>
      <c r="L4197" s="5"/>
      <c r="M4197" s="17"/>
      <c r="N4197" s="17"/>
      <c r="T4197" s="75"/>
      <c r="U4197" s="75"/>
      <c r="V4197" s="19"/>
      <c r="W4197" s="75"/>
    </row>
    <row r="4198" spans="1:23" x14ac:dyDescent="0.25">
      <c r="A4198" s="17"/>
      <c r="B4198" s="17"/>
      <c r="C4198" s="81"/>
      <c r="D4198" s="81"/>
      <c r="E4198" s="82"/>
      <c r="F4198" s="5"/>
      <c r="G4198" s="5"/>
      <c r="H4198" s="5"/>
      <c r="K4198" s="5"/>
      <c r="L4198" s="5"/>
      <c r="M4198" s="17"/>
      <c r="N4198" s="17"/>
      <c r="T4198" s="75"/>
      <c r="U4198" s="75"/>
      <c r="V4198" s="19"/>
      <c r="W4198" s="75"/>
    </row>
    <row r="4199" spans="1:23" x14ac:dyDescent="0.25">
      <c r="A4199" s="17"/>
      <c r="B4199" s="17"/>
      <c r="C4199" s="81"/>
      <c r="D4199" s="81"/>
      <c r="E4199" s="82"/>
      <c r="F4199" s="5"/>
      <c r="G4199" s="5"/>
      <c r="H4199" s="5"/>
      <c r="K4199" s="5"/>
      <c r="L4199" s="5"/>
      <c r="M4199" s="17"/>
      <c r="N4199" s="17"/>
      <c r="T4199" s="75"/>
      <c r="U4199" s="75"/>
      <c r="V4199" s="19"/>
      <c r="W4199" s="75"/>
    </row>
    <row r="4200" spans="1:23" x14ac:dyDescent="0.25">
      <c r="A4200" s="17"/>
      <c r="B4200" s="17"/>
      <c r="C4200" s="81"/>
      <c r="D4200" s="81"/>
      <c r="E4200" s="82"/>
      <c r="F4200" s="5"/>
      <c r="G4200" s="5"/>
      <c r="H4200" s="5"/>
      <c r="K4200" s="5"/>
      <c r="L4200" s="5"/>
      <c r="M4200" s="17"/>
      <c r="N4200" s="17"/>
      <c r="T4200" s="75"/>
      <c r="U4200" s="75"/>
      <c r="V4200" s="19"/>
      <c r="W4200" s="75"/>
    </row>
    <row r="4201" spans="1:23" x14ac:dyDescent="0.25">
      <c r="A4201" s="17"/>
      <c r="B4201" s="17"/>
      <c r="C4201" s="81"/>
      <c r="D4201" s="81"/>
      <c r="E4201" s="82"/>
      <c r="F4201" s="5"/>
      <c r="G4201" s="5"/>
      <c r="H4201" s="5"/>
      <c r="K4201" s="5"/>
      <c r="L4201" s="5"/>
      <c r="M4201" s="17"/>
      <c r="N4201" s="17"/>
      <c r="T4201" s="75"/>
      <c r="U4201" s="75"/>
      <c r="V4201" s="19"/>
      <c r="W4201" s="75"/>
    </row>
    <row r="4202" spans="1:23" x14ac:dyDescent="0.25">
      <c r="A4202" s="17"/>
      <c r="B4202" s="17"/>
      <c r="C4202" s="81"/>
      <c r="D4202" s="81"/>
      <c r="E4202" s="82"/>
      <c r="F4202" s="5"/>
      <c r="G4202" s="5"/>
      <c r="H4202" s="5"/>
      <c r="K4202" s="5"/>
      <c r="L4202" s="5"/>
      <c r="M4202" s="17"/>
      <c r="N4202" s="17"/>
      <c r="T4202" s="75"/>
      <c r="U4202" s="75"/>
      <c r="V4202" s="19"/>
      <c r="W4202" s="75"/>
    </row>
    <row r="4203" spans="1:23" x14ac:dyDescent="0.25">
      <c r="A4203" s="17"/>
      <c r="B4203" s="17"/>
      <c r="C4203" s="81"/>
      <c r="D4203" s="81"/>
      <c r="E4203" s="82"/>
      <c r="F4203" s="5"/>
      <c r="G4203" s="5"/>
      <c r="H4203" s="5"/>
      <c r="K4203" s="5"/>
      <c r="L4203" s="5"/>
      <c r="M4203" s="17"/>
      <c r="N4203" s="17"/>
      <c r="T4203" s="75"/>
      <c r="U4203" s="75"/>
      <c r="V4203" s="19"/>
      <c r="W4203" s="75"/>
    </row>
    <row r="4204" spans="1:23" x14ac:dyDescent="0.25">
      <c r="A4204" s="17"/>
      <c r="B4204" s="17"/>
      <c r="C4204" s="81"/>
      <c r="D4204" s="81"/>
      <c r="E4204" s="82"/>
      <c r="F4204" s="5"/>
      <c r="G4204" s="5"/>
      <c r="H4204" s="5"/>
      <c r="K4204" s="5"/>
      <c r="L4204" s="5"/>
      <c r="M4204" s="17"/>
      <c r="N4204" s="17"/>
      <c r="T4204" s="75"/>
      <c r="U4204" s="75"/>
      <c r="V4204" s="19"/>
      <c r="W4204" s="75"/>
    </row>
    <row r="4205" spans="1:23" x14ac:dyDescent="0.25">
      <c r="A4205" s="17"/>
      <c r="B4205" s="17"/>
      <c r="C4205" s="81"/>
      <c r="D4205" s="81"/>
      <c r="E4205" s="82"/>
      <c r="F4205" s="5"/>
      <c r="G4205" s="5"/>
      <c r="H4205" s="5"/>
      <c r="K4205" s="5"/>
      <c r="L4205" s="5"/>
      <c r="M4205" s="17"/>
      <c r="N4205" s="17"/>
      <c r="T4205" s="75"/>
      <c r="U4205" s="75"/>
      <c r="V4205" s="19"/>
      <c r="W4205" s="75"/>
    </row>
    <row r="4206" spans="1:23" x14ac:dyDescent="0.25">
      <c r="A4206" s="17"/>
      <c r="B4206" s="17"/>
      <c r="C4206" s="81"/>
      <c r="D4206" s="81"/>
      <c r="E4206" s="82"/>
      <c r="F4206" s="5"/>
      <c r="G4206" s="5"/>
      <c r="H4206" s="5"/>
      <c r="K4206" s="5"/>
      <c r="L4206" s="5"/>
      <c r="M4206" s="17"/>
      <c r="N4206" s="17"/>
      <c r="T4206" s="75"/>
      <c r="U4206" s="75"/>
      <c r="V4206" s="19"/>
      <c r="W4206" s="75"/>
    </row>
    <row r="4207" spans="1:23" x14ac:dyDescent="0.25">
      <c r="A4207" s="17"/>
      <c r="B4207" s="17"/>
      <c r="C4207" s="81"/>
      <c r="D4207" s="81"/>
      <c r="E4207" s="82"/>
      <c r="F4207" s="5"/>
      <c r="G4207" s="5"/>
      <c r="H4207" s="5"/>
      <c r="K4207" s="5"/>
      <c r="L4207" s="5"/>
      <c r="M4207" s="17"/>
      <c r="N4207" s="17"/>
      <c r="T4207" s="75"/>
      <c r="U4207" s="75"/>
      <c r="V4207" s="19"/>
      <c r="W4207" s="75"/>
    </row>
    <row r="4208" spans="1:23" x14ac:dyDescent="0.25">
      <c r="A4208" s="17"/>
      <c r="B4208" s="17"/>
      <c r="C4208" s="81"/>
      <c r="D4208" s="81"/>
      <c r="E4208" s="82"/>
      <c r="F4208" s="5"/>
      <c r="G4208" s="5"/>
      <c r="H4208" s="5"/>
      <c r="K4208" s="5"/>
      <c r="L4208" s="5"/>
      <c r="M4208" s="17"/>
      <c r="N4208" s="17"/>
      <c r="T4208" s="75"/>
      <c r="U4208" s="75"/>
      <c r="V4208" s="19"/>
      <c r="W4208" s="75"/>
    </row>
    <row r="4209" spans="1:23" x14ac:dyDescent="0.25">
      <c r="A4209" s="17"/>
      <c r="B4209" s="17"/>
      <c r="C4209" s="81"/>
      <c r="D4209" s="81"/>
      <c r="E4209" s="82"/>
      <c r="F4209" s="5"/>
      <c r="G4209" s="5"/>
      <c r="H4209" s="5"/>
      <c r="K4209" s="5"/>
      <c r="L4209" s="5"/>
      <c r="M4209" s="17"/>
      <c r="N4209" s="17"/>
      <c r="T4209" s="75"/>
      <c r="U4209" s="75"/>
      <c r="V4209" s="19"/>
      <c r="W4209" s="75"/>
    </row>
    <row r="4210" spans="1:23" x14ac:dyDescent="0.25">
      <c r="A4210" s="17"/>
      <c r="B4210" s="17"/>
      <c r="C4210" s="81"/>
      <c r="D4210" s="81"/>
      <c r="E4210" s="82"/>
      <c r="F4210" s="5"/>
      <c r="G4210" s="5"/>
      <c r="H4210" s="5"/>
      <c r="K4210" s="5"/>
      <c r="L4210" s="5"/>
      <c r="M4210" s="17"/>
      <c r="N4210" s="17"/>
      <c r="T4210" s="75"/>
      <c r="U4210" s="75"/>
      <c r="V4210" s="19"/>
      <c r="W4210" s="75"/>
    </row>
    <row r="4211" spans="1:23" x14ac:dyDescent="0.25">
      <c r="A4211" s="17"/>
      <c r="B4211" s="17"/>
      <c r="C4211" s="81"/>
      <c r="D4211" s="81"/>
      <c r="E4211" s="82"/>
      <c r="F4211" s="5"/>
      <c r="G4211" s="5"/>
      <c r="H4211" s="5"/>
      <c r="K4211" s="5"/>
      <c r="L4211" s="5"/>
      <c r="M4211" s="17"/>
      <c r="N4211" s="17"/>
      <c r="T4211" s="75"/>
      <c r="U4211" s="75"/>
      <c r="V4211" s="19"/>
      <c r="W4211" s="75"/>
    </row>
    <row r="4212" spans="1:23" x14ac:dyDescent="0.25">
      <c r="A4212" s="17"/>
      <c r="B4212" s="17"/>
      <c r="C4212" s="81"/>
      <c r="D4212" s="81"/>
      <c r="E4212" s="82"/>
      <c r="F4212" s="5"/>
      <c r="G4212" s="5"/>
      <c r="H4212" s="5"/>
      <c r="K4212" s="5"/>
      <c r="L4212" s="5"/>
      <c r="M4212" s="17"/>
      <c r="N4212" s="17"/>
      <c r="T4212" s="75"/>
      <c r="U4212" s="75"/>
      <c r="V4212" s="19"/>
      <c r="W4212" s="75"/>
    </row>
    <row r="4213" spans="1:23" x14ac:dyDescent="0.25">
      <c r="A4213" s="17"/>
      <c r="B4213" s="17"/>
      <c r="C4213" s="81"/>
      <c r="D4213" s="81"/>
      <c r="E4213" s="82"/>
      <c r="F4213" s="5"/>
      <c r="G4213" s="5"/>
      <c r="H4213" s="5"/>
      <c r="K4213" s="5"/>
      <c r="L4213" s="5"/>
      <c r="M4213" s="17"/>
      <c r="N4213" s="17"/>
      <c r="T4213" s="75"/>
      <c r="U4213" s="75"/>
      <c r="V4213" s="19"/>
      <c r="W4213" s="75"/>
    </row>
    <row r="4214" spans="1:23" x14ac:dyDescent="0.25">
      <c r="A4214" s="17"/>
      <c r="B4214" s="17"/>
      <c r="C4214" s="81"/>
      <c r="D4214" s="81"/>
      <c r="E4214" s="82"/>
      <c r="F4214" s="5"/>
      <c r="G4214" s="5"/>
      <c r="H4214" s="5"/>
      <c r="K4214" s="5"/>
      <c r="L4214" s="5"/>
      <c r="M4214" s="17"/>
      <c r="N4214" s="17"/>
      <c r="T4214" s="75"/>
      <c r="U4214" s="75"/>
      <c r="V4214" s="19"/>
      <c r="W4214" s="75"/>
    </row>
    <row r="4215" spans="1:23" x14ac:dyDescent="0.25">
      <c r="A4215" s="17"/>
      <c r="B4215" s="17"/>
      <c r="C4215" s="81"/>
      <c r="D4215" s="81"/>
      <c r="E4215" s="82"/>
      <c r="F4215" s="5"/>
      <c r="G4215" s="5"/>
      <c r="H4215" s="5"/>
      <c r="K4215" s="5"/>
      <c r="L4215" s="5"/>
      <c r="M4215" s="17"/>
      <c r="N4215" s="17"/>
      <c r="T4215" s="75"/>
      <c r="U4215" s="75"/>
      <c r="V4215" s="19"/>
      <c r="W4215" s="75"/>
    </row>
    <row r="4216" spans="1:23" x14ac:dyDescent="0.25">
      <c r="A4216" s="17"/>
      <c r="B4216" s="17"/>
      <c r="C4216" s="81"/>
      <c r="D4216" s="81"/>
      <c r="E4216" s="82"/>
      <c r="F4216" s="5"/>
      <c r="G4216" s="5"/>
      <c r="H4216" s="5"/>
      <c r="K4216" s="5"/>
      <c r="L4216" s="5"/>
      <c r="M4216" s="17"/>
      <c r="N4216" s="17"/>
      <c r="T4216" s="75"/>
      <c r="U4216" s="75"/>
      <c r="V4216" s="19"/>
      <c r="W4216" s="75"/>
    </row>
    <row r="4217" spans="1:23" x14ac:dyDescent="0.25">
      <c r="A4217" s="17"/>
      <c r="B4217" s="17"/>
      <c r="C4217" s="81"/>
      <c r="D4217" s="81"/>
      <c r="E4217" s="82"/>
      <c r="F4217" s="5"/>
      <c r="G4217" s="5"/>
      <c r="H4217" s="5"/>
      <c r="K4217" s="5"/>
      <c r="L4217" s="5"/>
      <c r="M4217" s="17"/>
      <c r="N4217" s="17"/>
      <c r="T4217" s="75"/>
      <c r="U4217" s="75"/>
      <c r="V4217" s="19"/>
      <c r="W4217" s="75"/>
    </row>
    <row r="4218" spans="1:23" x14ac:dyDescent="0.25">
      <c r="A4218" s="17"/>
      <c r="B4218" s="17"/>
      <c r="C4218" s="81"/>
      <c r="D4218" s="81"/>
      <c r="E4218" s="82"/>
      <c r="F4218" s="5"/>
      <c r="G4218" s="5"/>
      <c r="H4218" s="5"/>
      <c r="K4218" s="5"/>
      <c r="L4218" s="5"/>
      <c r="M4218" s="17"/>
      <c r="N4218" s="17"/>
      <c r="T4218" s="75"/>
      <c r="U4218" s="75"/>
      <c r="V4218" s="19"/>
      <c r="W4218" s="75"/>
    </row>
    <row r="4219" spans="1:23" x14ac:dyDescent="0.25">
      <c r="A4219" s="17"/>
      <c r="B4219" s="17"/>
      <c r="C4219" s="81"/>
      <c r="D4219" s="81"/>
      <c r="E4219" s="82"/>
      <c r="F4219" s="5"/>
      <c r="G4219" s="5"/>
      <c r="H4219" s="5"/>
      <c r="K4219" s="5"/>
      <c r="L4219" s="5"/>
      <c r="M4219" s="17"/>
      <c r="N4219" s="17"/>
      <c r="T4219" s="75"/>
      <c r="U4219" s="75"/>
      <c r="V4219" s="19"/>
      <c r="W4219" s="75"/>
    </row>
    <row r="4220" spans="1:23" x14ac:dyDescent="0.25">
      <c r="A4220" s="17"/>
      <c r="B4220" s="17"/>
      <c r="C4220" s="81"/>
      <c r="D4220" s="81"/>
      <c r="E4220" s="82"/>
      <c r="F4220" s="5"/>
      <c r="G4220" s="5"/>
      <c r="H4220" s="5"/>
      <c r="K4220" s="5"/>
      <c r="L4220" s="5"/>
      <c r="M4220" s="17"/>
      <c r="N4220" s="17"/>
      <c r="T4220" s="75"/>
      <c r="U4220" s="75"/>
      <c r="V4220" s="19"/>
      <c r="W4220" s="75"/>
    </row>
    <row r="4221" spans="1:23" x14ac:dyDescent="0.25">
      <c r="A4221" s="17"/>
      <c r="B4221" s="17"/>
      <c r="C4221" s="81"/>
      <c r="D4221" s="81"/>
      <c r="E4221" s="82"/>
      <c r="F4221" s="5"/>
      <c r="G4221" s="5"/>
      <c r="H4221" s="5"/>
      <c r="K4221" s="5"/>
      <c r="L4221" s="5"/>
      <c r="M4221" s="17"/>
      <c r="N4221" s="17"/>
      <c r="T4221" s="75"/>
      <c r="U4221" s="75"/>
      <c r="V4221" s="19"/>
      <c r="W4221" s="75"/>
    </row>
    <row r="4222" spans="1:23" x14ac:dyDescent="0.25">
      <c r="A4222" s="17"/>
      <c r="B4222" s="17"/>
      <c r="C4222" s="81"/>
      <c r="D4222" s="81"/>
      <c r="E4222" s="82"/>
      <c r="F4222" s="5"/>
      <c r="G4222" s="5"/>
      <c r="H4222" s="5"/>
      <c r="K4222" s="5"/>
      <c r="L4222" s="5"/>
      <c r="M4222" s="17"/>
      <c r="N4222" s="17"/>
      <c r="T4222" s="75"/>
      <c r="U4222" s="75"/>
      <c r="V4222" s="19"/>
      <c r="W4222" s="75"/>
    </row>
    <row r="4223" spans="1:23" x14ac:dyDescent="0.25">
      <c r="A4223" s="17"/>
      <c r="B4223" s="17"/>
      <c r="C4223" s="81"/>
      <c r="D4223" s="81"/>
      <c r="E4223" s="82"/>
      <c r="F4223" s="5"/>
      <c r="G4223" s="5"/>
      <c r="H4223" s="5"/>
      <c r="K4223" s="5"/>
      <c r="L4223" s="5"/>
      <c r="M4223" s="17"/>
      <c r="N4223" s="17"/>
      <c r="T4223" s="75"/>
      <c r="U4223" s="75"/>
      <c r="V4223" s="19"/>
      <c r="W4223" s="75"/>
    </row>
    <row r="4224" spans="1:23" x14ac:dyDescent="0.25">
      <c r="A4224" s="17"/>
      <c r="B4224" s="17"/>
      <c r="C4224" s="81"/>
      <c r="D4224" s="81"/>
      <c r="E4224" s="82"/>
      <c r="F4224" s="5"/>
      <c r="G4224" s="5"/>
      <c r="H4224" s="5"/>
      <c r="K4224" s="5"/>
      <c r="L4224" s="5"/>
      <c r="M4224" s="17"/>
      <c r="N4224" s="17"/>
      <c r="T4224" s="75"/>
      <c r="U4224" s="75"/>
      <c r="V4224" s="19"/>
      <c r="W4224" s="75"/>
    </row>
    <row r="4225" spans="1:23" x14ac:dyDescent="0.25">
      <c r="A4225" s="17"/>
      <c r="B4225" s="17"/>
      <c r="C4225" s="81"/>
      <c r="D4225" s="81"/>
      <c r="E4225" s="82"/>
      <c r="F4225" s="5"/>
      <c r="G4225" s="5"/>
      <c r="H4225" s="5"/>
      <c r="K4225" s="5"/>
      <c r="L4225" s="5"/>
      <c r="M4225" s="17"/>
      <c r="N4225" s="17"/>
      <c r="T4225" s="75"/>
      <c r="U4225" s="75"/>
      <c r="V4225" s="19"/>
      <c r="W4225" s="75"/>
    </row>
    <row r="4226" spans="1:23" x14ac:dyDescent="0.25">
      <c r="A4226" s="17"/>
      <c r="B4226" s="17"/>
      <c r="C4226" s="81"/>
      <c r="D4226" s="81"/>
      <c r="E4226" s="82"/>
      <c r="F4226" s="5"/>
      <c r="G4226" s="5"/>
      <c r="H4226" s="5"/>
      <c r="K4226" s="5"/>
      <c r="L4226" s="5"/>
      <c r="M4226" s="17"/>
      <c r="N4226" s="17"/>
      <c r="T4226" s="75"/>
      <c r="U4226" s="75"/>
      <c r="V4226" s="19"/>
      <c r="W4226" s="75"/>
    </row>
    <row r="4227" spans="1:23" x14ac:dyDescent="0.25">
      <c r="A4227" s="17"/>
      <c r="B4227" s="17"/>
      <c r="C4227" s="81"/>
      <c r="D4227" s="81"/>
      <c r="E4227" s="82"/>
      <c r="F4227" s="5"/>
      <c r="G4227" s="5"/>
      <c r="H4227" s="5"/>
      <c r="K4227" s="5"/>
      <c r="L4227" s="5"/>
      <c r="M4227" s="17"/>
      <c r="N4227" s="17"/>
      <c r="T4227" s="75"/>
      <c r="U4227" s="75"/>
      <c r="V4227" s="19"/>
      <c r="W4227" s="75"/>
    </row>
    <row r="4228" spans="1:23" x14ac:dyDescent="0.25">
      <c r="A4228" s="17"/>
      <c r="B4228" s="17"/>
      <c r="C4228" s="81"/>
      <c r="D4228" s="81"/>
      <c r="E4228" s="82"/>
      <c r="F4228" s="5"/>
      <c r="G4228" s="5"/>
      <c r="H4228" s="5"/>
      <c r="K4228" s="5"/>
      <c r="L4228" s="5"/>
      <c r="M4228" s="17"/>
      <c r="N4228" s="17"/>
      <c r="T4228" s="75"/>
      <c r="U4228" s="75"/>
      <c r="V4228" s="19"/>
      <c r="W4228" s="75"/>
    </row>
    <row r="4229" spans="1:23" x14ac:dyDescent="0.25">
      <c r="A4229" s="17"/>
      <c r="B4229" s="17"/>
      <c r="C4229" s="81"/>
      <c r="D4229" s="81"/>
      <c r="E4229" s="82"/>
      <c r="F4229" s="5"/>
      <c r="G4229" s="5"/>
      <c r="H4229" s="5"/>
      <c r="K4229" s="5"/>
      <c r="L4229" s="5"/>
      <c r="M4229" s="17"/>
      <c r="N4229" s="17"/>
      <c r="T4229" s="75"/>
      <c r="U4229" s="75"/>
      <c r="V4229" s="19"/>
      <c r="W4229" s="75"/>
    </row>
    <row r="4230" spans="1:23" x14ac:dyDescent="0.25">
      <c r="A4230" s="17"/>
      <c r="B4230" s="17"/>
      <c r="C4230" s="81"/>
      <c r="D4230" s="81"/>
      <c r="E4230" s="82"/>
      <c r="F4230" s="5"/>
      <c r="G4230" s="5"/>
      <c r="H4230" s="5"/>
      <c r="K4230" s="5"/>
      <c r="L4230" s="5"/>
      <c r="M4230" s="17"/>
      <c r="N4230" s="17"/>
      <c r="T4230" s="75"/>
      <c r="U4230" s="75"/>
      <c r="V4230" s="19"/>
      <c r="W4230" s="75"/>
    </row>
    <row r="4231" spans="1:23" x14ac:dyDescent="0.25">
      <c r="A4231" s="17"/>
      <c r="B4231" s="17"/>
      <c r="C4231" s="81"/>
      <c r="D4231" s="81"/>
      <c r="E4231" s="82"/>
      <c r="F4231" s="5"/>
      <c r="G4231" s="5"/>
      <c r="H4231" s="5"/>
      <c r="K4231" s="5"/>
      <c r="L4231" s="5"/>
      <c r="M4231" s="17"/>
      <c r="N4231" s="17"/>
      <c r="T4231" s="75"/>
      <c r="U4231" s="75"/>
      <c r="V4231" s="19"/>
      <c r="W4231" s="75"/>
    </row>
    <row r="4232" spans="1:23" x14ac:dyDescent="0.25">
      <c r="A4232" s="17"/>
      <c r="B4232" s="17"/>
      <c r="C4232" s="81"/>
      <c r="D4232" s="81"/>
      <c r="E4232" s="82"/>
      <c r="F4232" s="5"/>
      <c r="G4232" s="5"/>
      <c r="H4232" s="5"/>
      <c r="K4232" s="5"/>
      <c r="L4232" s="5"/>
      <c r="M4232" s="17"/>
      <c r="N4232" s="17"/>
      <c r="T4232" s="75"/>
      <c r="U4232" s="75"/>
      <c r="V4232" s="19"/>
      <c r="W4232" s="75"/>
    </row>
    <row r="4233" spans="1:23" x14ac:dyDescent="0.25">
      <c r="A4233" s="17"/>
      <c r="B4233" s="17"/>
      <c r="C4233" s="81"/>
      <c r="D4233" s="81"/>
      <c r="E4233" s="82"/>
      <c r="F4233" s="5"/>
      <c r="G4233" s="5"/>
      <c r="H4233" s="5"/>
      <c r="K4233" s="5"/>
      <c r="L4233" s="5"/>
      <c r="M4233" s="17"/>
      <c r="N4233" s="17"/>
      <c r="T4233" s="75"/>
      <c r="U4233" s="75"/>
      <c r="V4233" s="19"/>
      <c r="W4233" s="75"/>
    </row>
    <row r="4234" spans="1:23" x14ac:dyDescent="0.25">
      <c r="A4234" s="17"/>
      <c r="B4234" s="17"/>
      <c r="C4234" s="81"/>
      <c r="D4234" s="81"/>
      <c r="E4234" s="82"/>
      <c r="F4234" s="5"/>
      <c r="G4234" s="5"/>
      <c r="H4234" s="5"/>
      <c r="K4234" s="5"/>
      <c r="L4234" s="5"/>
      <c r="M4234" s="17"/>
      <c r="N4234" s="17"/>
      <c r="T4234" s="75"/>
      <c r="U4234" s="75"/>
      <c r="V4234" s="19"/>
      <c r="W4234" s="75"/>
    </row>
    <row r="4235" spans="1:23" x14ac:dyDescent="0.25">
      <c r="A4235" s="17"/>
      <c r="B4235" s="17"/>
      <c r="C4235" s="81"/>
      <c r="D4235" s="81"/>
      <c r="E4235" s="82"/>
      <c r="F4235" s="5"/>
      <c r="G4235" s="5"/>
      <c r="H4235" s="5"/>
      <c r="K4235" s="5"/>
      <c r="L4235" s="5"/>
      <c r="M4235" s="17"/>
      <c r="N4235" s="17"/>
      <c r="T4235" s="75"/>
      <c r="U4235" s="75"/>
      <c r="V4235" s="19"/>
      <c r="W4235" s="75"/>
    </row>
    <row r="4236" spans="1:23" x14ac:dyDescent="0.25">
      <c r="A4236" s="17"/>
      <c r="B4236" s="17"/>
      <c r="C4236" s="81"/>
      <c r="D4236" s="81"/>
      <c r="E4236" s="82"/>
      <c r="F4236" s="5"/>
      <c r="G4236" s="5"/>
      <c r="H4236" s="5"/>
      <c r="K4236" s="5"/>
      <c r="L4236" s="5"/>
      <c r="M4236" s="17"/>
      <c r="N4236" s="17"/>
      <c r="T4236" s="75"/>
      <c r="U4236" s="75"/>
      <c r="V4236" s="19"/>
      <c r="W4236" s="75"/>
    </row>
    <row r="4237" spans="1:23" x14ac:dyDescent="0.25">
      <c r="A4237" s="17"/>
      <c r="B4237" s="17"/>
      <c r="C4237" s="81"/>
      <c r="D4237" s="81"/>
      <c r="E4237" s="82"/>
      <c r="F4237" s="5"/>
      <c r="G4237" s="5"/>
      <c r="H4237" s="5"/>
      <c r="K4237" s="5"/>
      <c r="L4237" s="5"/>
      <c r="M4237" s="17"/>
      <c r="N4237" s="17"/>
      <c r="T4237" s="75"/>
      <c r="U4237" s="75"/>
      <c r="V4237" s="19"/>
      <c r="W4237" s="75"/>
    </row>
    <row r="4238" spans="1:23" x14ac:dyDescent="0.25">
      <c r="A4238" s="17"/>
      <c r="B4238" s="17"/>
      <c r="C4238" s="81"/>
      <c r="D4238" s="81"/>
      <c r="E4238" s="82"/>
      <c r="F4238" s="5"/>
      <c r="G4238" s="5"/>
      <c r="H4238" s="5"/>
      <c r="K4238" s="5"/>
      <c r="L4238" s="5"/>
      <c r="M4238" s="17"/>
      <c r="N4238" s="17"/>
      <c r="T4238" s="75"/>
      <c r="U4238" s="75"/>
      <c r="V4238" s="19"/>
      <c r="W4238" s="75"/>
    </row>
    <row r="4239" spans="1:23" x14ac:dyDescent="0.25">
      <c r="A4239" s="17"/>
      <c r="B4239" s="17"/>
      <c r="C4239" s="81"/>
      <c r="D4239" s="81"/>
      <c r="E4239" s="82"/>
      <c r="F4239" s="5"/>
      <c r="G4239" s="5"/>
      <c r="H4239" s="5"/>
      <c r="K4239" s="5"/>
      <c r="L4239" s="5"/>
      <c r="M4239" s="17"/>
      <c r="N4239" s="17"/>
      <c r="T4239" s="75"/>
      <c r="U4239" s="75"/>
      <c r="V4239" s="19"/>
      <c r="W4239" s="75"/>
    </row>
    <row r="4240" spans="1:23" x14ac:dyDescent="0.25">
      <c r="A4240" s="17"/>
      <c r="B4240" s="17"/>
      <c r="C4240" s="81"/>
      <c r="D4240" s="81"/>
      <c r="E4240" s="82"/>
      <c r="F4240" s="5"/>
      <c r="G4240" s="5"/>
      <c r="H4240" s="5"/>
      <c r="K4240" s="5"/>
      <c r="L4240" s="5"/>
      <c r="M4240" s="17"/>
      <c r="N4240" s="17"/>
      <c r="T4240" s="75"/>
      <c r="U4240" s="75"/>
      <c r="V4240" s="19"/>
      <c r="W4240" s="75"/>
    </row>
    <row r="4241" spans="1:23" x14ac:dyDescent="0.25">
      <c r="A4241" s="17"/>
      <c r="B4241" s="17"/>
      <c r="C4241" s="81"/>
      <c r="D4241" s="81"/>
      <c r="E4241" s="82"/>
      <c r="F4241" s="5"/>
      <c r="G4241" s="5"/>
      <c r="H4241" s="5"/>
      <c r="K4241" s="5"/>
      <c r="L4241" s="5"/>
      <c r="M4241" s="17"/>
      <c r="N4241" s="17"/>
      <c r="T4241" s="75"/>
      <c r="U4241" s="75"/>
      <c r="V4241" s="19"/>
      <c r="W4241" s="75"/>
    </row>
    <row r="4242" spans="1:23" x14ac:dyDescent="0.25">
      <c r="A4242" s="17"/>
      <c r="B4242" s="17"/>
      <c r="C4242" s="81"/>
      <c r="D4242" s="81"/>
      <c r="E4242" s="82"/>
      <c r="F4242" s="5"/>
      <c r="G4242" s="5"/>
      <c r="H4242" s="5"/>
      <c r="K4242" s="5"/>
      <c r="L4242" s="5"/>
      <c r="M4242" s="17"/>
      <c r="N4242" s="17"/>
      <c r="T4242" s="75"/>
      <c r="U4242" s="75"/>
      <c r="V4242" s="19"/>
      <c r="W4242" s="75"/>
    </row>
    <row r="4243" spans="1:23" x14ac:dyDescent="0.25">
      <c r="A4243" s="17"/>
      <c r="B4243" s="17"/>
      <c r="C4243" s="81"/>
      <c r="D4243" s="81"/>
      <c r="E4243" s="82"/>
      <c r="F4243" s="5"/>
      <c r="G4243" s="5"/>
      <c r="H4243" s="5"/>
      <c r="K4243" s="5"/>
      <c r="L4243" s="5"/>
      <c r="M4243" s="17"/>
      <c r="N4243" s="17"/>
      <c r="T4243" s="75"/>
      <c r="U4243" s="75"/>
      <c r="V4243" s="19"/>
      <c r="W4243" s="75"/>
    </row>
    <row r="4244" spans="1:23" x14ac:dyDescent="0.25">
      <c r="A4244" s="17"/>
      <c r="B4244" s="17"/>
      <c r="C4244" s="81"/>
      <c r="D4244" s="81"/>
      <c r="E4244" s="82"/>
      <c r="F4244" s="5"/>
      <c r="G4244" s="5"/>
      <c r="H4244" s="5"/>
      <c r="K4244" s="5"/>
      <c r="L4244" s="5"/>
      <c r="M4244" s="17"/>
      <c r="N4244" s="17"/>
      <c r="T4244" s="75"/>
      <c r="U4244" s="75"/>
      <c r="V4244" s="19"/>
      <c r="W4244" s="75"/>
    </row>
    <row r="4245" spans="1:23" x14ac:dyDescent="0.25">
      <c r="A4245" s="17"/>
      <c r="B4245" s="17"/>
      <c r="C4245" s="81"/>
      <c r="D4245" s="81"/>
      <c r="E4245" s="82"/>
      <c r="F4245" s="5"/>
      <c r="G4245" s="5"/>
      <c r="H4245" s="5"/>
      <c r="K4245" s="5"/>
      <c r="L4245" s="5"/>
      <c r="M4245" s="17"/>
      <c r="N4245" s="17"/>
      <c r="T4245" s="75"/>
      <c r="U4245" s="75"/>
      <c r="V4245" s="19"/>
      <c r="W4245" s="75"/>
    </row>
    <row r="4246" spans="1:23" x14ac:dyDescent="0.25">
      <c r="A4246" s="17"/>
      <c r="B4246" s="17"/>
      <c r="C4246" s="81"/>
      <c r="D4246" s="81"/>
      <c r="E4246" s="82"/>
      <c r="F4246" s="5"/>
      <c r="G4246" s="5"/>
      <c r="H4246" s="5"/>
      <c r="K4246" s="5"/>
      <c r="L4246" s="5"/>
      <c r="M4246" s="17"/>
      <c r="N4246" s="17"/>
      <c r="T4246" s="75"/>
      <c r="U4246" s="75"/>
      <c r="V4246" s="19"/>
      <c r="W4246" s="75"/>
    </row>
    <row r="4247" spans="1:23" x14ac:dyDescent="0.25">
      <c r="A4247" s="17"/>
      <c r="B4247" s="17"/>
      <c r="C4247" s="81"/>
      <c r="D4247" s="81"/>
      <c r="E4247" s="82"/>
      <c r="F4247" s="5"/>
      <c r="G4247" s="5"/>
      <c r="H4247" s="5"/>
      <c r="K4247" s="5"/>
      <c r="L4247" s="5"/>
      <c r="M4247" s="17"/>
      <c r="N4247" s="17"/>
      <c r="T4247" s="75"/>
      <c r="U4247" s="75"/>
      <c r="V4247" s="19"/>
      <c r="W4247" s="75"/>
    </row>
    <row r="4248" spans="1:23" x14ac:dyDescent="0.25">
      <c r="A4248" s="17"/>
      <c r="B4248" s="17"/>
      <c r="C4248" s="81"/>
      <c r="D4248" s="81"/>
      <c r="E4248" s="82"/>
      <c r="F4248" s="5"/>
      <c r="G4248" s="5"/>
      <c r="H4248" s="5"/>
      <c r="K4248" s="5"/>
      <c r="L4248" s="5"/>
      <c r="M4248" s="17"/>
      <c r="N4248" s="17"/>
      <c r="T4248" s="75"/>
      <c r="U4248" s="75"/>
      <c r="V4248" s="19"/>
      <c r="W4248" s="75"/>
    </row>
    <row r="4249" spans="1:23" x14ac:dyDescent="0.25">
      <c r="A4249" s="17"/>
      <c r="B4249" s="17"/>
      <c r="C4249" s="81"/>
      <c r="D4249" s="81"/>
      <c r="E4249" s="82"/>
      <c r="F4249" s="5"/>
      <c r="G4249" s="5"/>
      <c r="H4249" s="5"/>
      <c r="K4249" s="5"/>
      <c r="L4249" s="5"/>
      <c r="M4249" s="17"/>
      <c r="N4249" s="17"/>
      <c r="T4249" s="75"/>
      <c r="U4249" s="75"/>
      <c r="V4249" s="19"/>
      <c r="W4249" s="75"/>
    </row>
    <row r="4250" spans="1:23" x14ac:dyDescent="0.25">
      <c r="A4250" s="17"/>
      <c r="B4250" s="17"/>
      <c r="C4250" s="81"/>
      <c r="D4250" s="81"/>
      <c r="E4250" s="82"/>
      <c r="F4250" s="5"/>
      <c r="G4250" s="5"/>
      <c r="H4250" s="5"/>
      <c r="K4250" s="5"/>
      <c r="L4250" s="5"/>
      <c r="M4250" s="17"/>
      <c r="N4250" s="17"/>
      <c r="T4250" s="75"/>
      <c r="U4250" s="75"/>
      <c r="V4250" s="19"/>
      <c r="W4250" s="75"/>
    </row>
    <row r="4251" spans="1:23" x14ac:dyDescent="0.25">
      <c r="A4251" s="17"/>
      <c r="B4251" s="17"/>
      <c r="C4251" s="81"/>
      <c r="D4251" s="81"/>
      <c r="E4251" s="82"/>
      <c r="F4251" s="5"/>
      <c r="G4251" s="5"/>
      <c r="H4251" s="5"/>
      <c r="K4251" s="5"/>
      <c r="L4251" s="5"/>
      <c r="M4251" s="17"/>
      <c r="N4251" s="17"/>
      <c r="T4251" s="75"/>
      <c r="U4251" s="75"/>
      <c r="V4251" s="19"/>
      <c r="W4251" s="75"/>
    </row>
    <row r="4252" spans="1:23" x14ac:dyDescent="0.25">
      <c r="A4252" s="17"/>
      <c r="B4252" s="17"/>
      <c r="C4252" s="81"/>
      <c r="D4252" s="81"/>
      <c r="E4252" s="82"/>
      <c r="F4252" s="5"/>
      <c r="G4252" s="5"/>
      <c r="H4252" s="5"/>
      <c r="K4252" s="5"/>
      <c r="L4252" s="5"/>
      <c r="M4252" s="17"/>
      <c r="N4252" s="17"/>
      <c r="T4252" s="75"/>
      <c r="U4252" s="75"/>
      <c r="V4252" s="19"/>
      <c r="W4252" s="75"/>
    </row>
    <row r="4253" spans="1:23" x14ac:dyDescent="0.25">
      <c r="A4253" s="17"/>
      <c r="B4253" s="17"/>
      <c r="C4253" s="81"/>
      <c r="D4253" s="81"/>
      <c r="E4253" s="82"/>
      <c r="F4253" s="5"/>
      <c r="G4253" s="5"/>
      <c r="H4253" s="5"/>
      <c r="K4253" s="5"/>
      <c r="L4253" s="5"/>
      <c r="M4253" s="17"/>
      <c r="N4253" s="17"/>
      <c r="T4253" s="75"/>
      <c r="U4253" s="75"/>
      <c r="V4253" s="19"/>
      <c r="W4253" s="75"/>
    </row>
    <row r="4254" spans="1:23" x14ac:dyDescent="0.25">
      <c r="A4254" s="17"/>
      <c r="B4254" s="17"/>
      <c r="C4254" s="81"/>
      <c r="D4254" s="81"/>
      <c r="E4254" s="82"/>
      <c r="F4254" s="5"/>
      <c r="G4254" s="5"/>
      <c r="H4254" s="5"/>
      <c r="K4254" s="5"/>
      <c r="L4254" s="5"/>
      <c r="M4254" s="17"/>
      <c r="N4254" s="17"/>
      <c r="T4254" s="75"/>
      <c r="U4254" s="75"/>
      <c r="V4254" s="19"/>
      <c r="W4254" s="75"/>
    </row>
    <row r="4255" spans="1:23" x14ac:dyDescent="0.25">
      <c r="A4255" s="17"/>
      <c r="B4255" s="17"/>
      <c r="C4255" s="81"/>
      <c r="D4255" s="81"/>
      <c r="E4255" s="82"/>
      <c r="F4255" s="5"/>
      <c r="G4255" s="5"/>
      <c r="H4255" s="5"/>
      <c r="K4255" s="5"/>
      <c r="L4255" s="5"/>
      <c r="M4255" s="17"/>
      <c r="N4255" s="17"/>
      <c r="T4255" s="75"/>
      <c r="U4255" s="75"/>
      <c r="V4255" s="19"/>
      <c r="W4255" s="75"/>
    </row>
    <row r="4256" spans="1:23" x14ac:dyDescent="0.25">
      <c r="A4256" s="17"/>
      <c r="B4256" s="17"/>
      <c r="C4256" s="81"/>
      <c r="D4256" s="81"/>
      <c r="E4256" s="82"/>
      <c r="F4256" s="5"/>
      <c r="G4256" s="5"/>
      <c r="H4256" s="5"/>
      <c r="K4256" s="5"/>
      <c r="L4256" s="5"/>
      <c r="M4256" s="17"/>
      <c r="N4256" s="17"/>
      <c r="T4256" s="75"/>
      <c r="U4256" s="75"/>
      <c r="V4256" s="19"/>
      <c r="W4256" s="75"/>
    </row>
    <row r="4257" spans="1:23" x14ac:dyDescent="0.25">
      <c r="A4257" s="17"/>
      <c r="B4257" s="17"/>
      <c r="C4257" s="81"/>
      <c r="D4257" s="81"/>
      <c r="E4257" s="82"/>
      <c r="F4257" s="5"/>
      <c r="G4257" s="5"/>
      <c r="H4257" s="5"/>
      <c r="K4257" s="5"/>
      <c r="L4257" s="5"/>
      <c r="M4257" s="17"/>
      <c r="N4257" s="17"/>
      <c r="T4257" s="75"/>
      <c r="U4257" s="75"/>
      <c r="V4257" s="19"/>
      <c r="W4257" s="75"/>
    </row>
    <row r="4258" spans="1:23" x14ac:dyDescent="0.25">
      <c r="A4258" s="17"/>
      <c r="B4258" s="17"/>
      <c r="C4258" s="81"/>
      <c r="D4258" s="81"/>
      <c r="E4258" s="82"/>
      <c r="F4258" s="5"/>
      <c r="G4258" s="5"/>
      <c r="H4258" s="5"/>
      <c r="K4258" s="5"/>
      <c r="L4258" s="5"/>
      <c r="M4258" s="17"/>
      <c r="N4258" s="17"/>
      <c r="T4258" s="75"/>
      <c r="U4258" s="75"/>
      <c r="V4258" s="19"/>
      <c r="W4258" s="75"/>
    </row>
    <row r="4259" spans="1:23" x14ac:dyDescent="0.25">
      <c r="A4259" s="17"/>
      <c r="B4259" s="17"/>
      <c r="C4259" s="81"/>
      <c r="D4259" s="81"/>
      <c r="E4259" s="82"/>
      <c r="F4259" s="5"/>
      <c r="G4259" s="5"/>
      <c r="H4259" s="5"/>
      <c r="K4259" s="5"/>
      <c r="L4259" s="5"/>
      <c r="M4259" s="17"/>
      <c r="N4259" s="17"/>
      <c r="T4259" s="75"/>
      <c r="U4259" s="75"/>
      <c r="V4259" s="19"/>
      <c r="W4259" s="75"/>
    </row>
    <row r="4260" spans="1:23" x14ac:dyDescent="0.25">
      <c r="A4260" s="17"/>
      <c r="B4260" s="17"/>
      <c r="C4260" s="81"/>
      <c r="D4260" s="81"/>
      <c r="E4260" s="82"/>
      <c r="F4260" s="5"/>
      <c r="G4260" s="5"/>
      <c r="H4260" s="5"/>
      <c r="K4260" s="5"/>
      <c r="L4260" s="5"/>
      <c r="M4260" s="17"/>
      <c r="N4260" s="17"/>
      <c r="T4260" s="75"/>
      <c r="U4260" s="75"/>
      <c r="V4260" s="19"/>
      <c r="W4260" s="75"/>
    </row>
    <row r="4261" spans="1:23" x14ac:dyDescent="0.25">
      <c r="A4261" s="17"/>
      <c r="B4261" s="17"/>
      <c r="C4261" s="81"/>
      <c r="D4261" s="81"/>
      <c r="E4261" s="82"/>
      <c r="F4261" s="5"/>
      <c r="G4261" s="5"/>
      <c r="H4261" s="5"/>
      <c r="K4261" s="5"/>
      <c r="L4261" s="5"/>
      <c r="M4261" s="17"/>
      <c r="N4261" s="17"/>
      <c r="T4261" s="75"/>
      <c r="U4261" s="75"/>
      <c r="V4261" s="19"/>
      <c r="W4261" s="75"/>
    </row>
    <row r="4262" spans="1:23" x14ac:dyDescent="0.25">
      <c r="A4262" s="17"/>
      <c r="B4262" s="17"/>
      <c r="C4262" s="81"/>
      <c r="D4262" s="81"/>
      <c r="E4262" s="82"/>
      <c r="F4262" s="5"/>
      <c r="G4262" s="5"/>
      <c r="H4262" s="5"/>
      <c r="K4262" s="5"/>
      <c r="L4262" s="5"/>
      <c r="M4262" s="17"/>
      <c r="N4262" s="17"/>
      <c r="T4262" s="75"/>
      <c r="U4262" s="75"/>
      <c r="V4262" s="19"/>
      <c r="W4262" s="75"/>
    </row>
    <row r="4263" spans="1:23" x14ac:dyDescent="0.25">
      <c r="A4263" s="17"/>
      <c r="B4263" s="17"/>
      <c r="C4263" s="81"/>
      <c r="D4263" s="81"/>
      <c r="E4263" s="82"/>
      <c r="F4263" s="5"/>
      <c r="G4263" s="5"/>
      <c r="H4263" s="5"/>
      <c r="K4263" s="5"/>
      <c r="L4263" s="5"/>
      <c r="M4263" s="17"/>
      <c r="N4263" s="17"/>
      <c r="T4263" s="75"/>
      <c r="U4263" s="75"/>
      <c r="V4263" s="19"/>
      <c r="W4263" s="75"/>
    </row>
    <row r="4264" spans="1:23" x14ac:dyDescent="0.25">
      <c r="A4264" s="17"/>
      <c r="B4264" s="17"/>
      <c r="C4264" s="81"/>
      <c r="D4264" s="81"/>
      <c r="E4264" s="82"/>
      <c r="F4264" s="5"/>
      <c r="G4264" s="5"/>
      <c r="H4264" s="5"/>
      <c r="K4264" s="5"/>
      <c r="L4264" s="5"/>
      <c r="M4264" s="17"/>
      <c r="N4264" s="17"/>
      <c r="T4264" s="75"/>
      <c r="U4264" s="75"/>
      <c r="V4264" s="19"/>
      <c r="W4264" s="75"/>
    </row>
    <row r="4265" spans="1:23" x14ac:dyDescent="0.25">
      <c r="A4265" s="17"/>
      <c r="B4265" s="17"/>
      <c r="C4265" s="81"/>
      <c r="D4265" s="81"/>
      <c r="E4265" s="82"/>
      <c r="F4265" s="5"/>
      <c r="G4265" s="5"/>
      <c r="H4265" s="5"/>
      <c r="K4265" s="5"/>
      <c r="L4265" s="5"/>
      <c r="M4265" s="17"/>
      <c r="N4265" s="17"/>
      <c r="T4265" s="75"/>
      <c r="U4265" s="75"/>
      <c r="V4265" s="19"/>
      <c r="W4265" s="75"/>
    </row>
    <row r="4266" spans="1:23" x14ac:dyDescent="0.25">
      <c r="A4266" s="17"/>
      <c r="B4266" s="17"/>
      <c r="C4266" s="81"/>
      <c r="D4266" s="81"/>
      <c r="E4266" s="82"/>
      <c r="F4266" s="5"/>
      <c r="G4266" s="5"/>
      <c r="H4266" s="5"/>
      <c r="K4266" s="5"/>
      <c r="L4266" s="5"/>
      <c r="M4266" s="17"/>
      <c r="N4266" s="17"/>
      <c r="T4266" s="75"/>
      <c r="U4266" s="75"/>
      <c r="V4266" s="19"/>
      <c r="W4266" s="75"/>
    </row>
    <row r="4267" spans="1:23" x14ac:dyDescent="0.25">
      <c r="A4267" s="17"/>
      <c r="B4267" s="17"/>
      <c r="C4267" s="81"/>
      <c r="D4267" s="81"/>
      <c r="E4267" s="82"/>
      <c r="F4267" s="5"/>
      <c r="G4267" s="5"/>
      <c r="H4267" s="5"/>
      <c r="K4267" s="5"/>
      <c r="L4267" s="5"/>
      <c r="M4267" s="17"/>
      <c r="N4267" s="17"/>
      <c r="T4267" s="75"/>
      <c r="U4267" s="75"/>
      <c r="V4267" s="19"/>
      <c r="W4267" s="75"/>
    </row>
    <row r="4268" spans="1:23" x14ac:dyDescent="0.25">
      <c r="A4268" s="17"/>
      <c r="B4268" s="17"/>
      <c r="C4268" s="81"/>
      <c r="D4268" s="81"/>
      <c r="E4268" s="82"/>
      <c r="F4268" s="5"/>
      <c r="G4268" s="5"/>
      <c r="H4268" s="5"/>
      <c r="K4268" s="5"/>
      <c r="L4268" s="5"/>
      <c r="M4268" s="17"/>
      <c r="N4268" s="17"/>
      <c r="T4268" s="75"/>
      <c r="U4268" s="75"/>
      <c r="V4268" s="19"/>
      <c r="W4268" s="75"/>
    </row>
    <row r="4269" spans="1:23" x14ac:dyDescent="0.25">
      <c r="A4269" s="17"/>
      <c r="B4269" s="17"/>
      <c r="C4269" s="81"/>
      <c r="D4269" s="81"/>
      <c r="E4269" s="82"/>
      <c r="F4269" s="5"/>
      <c r="G4269" s="5"/>
      <c r="H4269" s="5"/>
      <c r="K4269" s="5"/>
      <c r="L4269" s="5"/>
      <c r="M4269" s="17"/>
      <c r="N4269" s="17"/>
      <c r="T4269" s="75"/>
      <c r="U4269" s="75"/>
      <c r="V4269" s="19"/>
      <c r="W4269" s="75"/>
    </row>
    <row r="4270" spans="1:23" x14ac:dyDescent="0.25">
      <c r="A4270" s="17"/>
      <c r="B4270" s="17"/>
      <c r="C4270" s="81"/>
      <c r="D4270" s="81"/>
      <c r="E4270" s="82"/>
      <c r="F4270" s="5"/>
      <c r="G4270" s="5"/>
      <c r="H4270" s="5"/>
      <c r="K4270" s="5"/>
      <c r="L4270" s="5"/>
      <c r="M4270" s="17"/>
      <c r="N4270" s="17"/>
      <c r="T4270" s="75"/>
      <c r="U4270" s="75"/>
      <c r="V4270" s="19"/>
      <c r="W4270" s="75"/>
    </row>
    <row r="4271" spans="1:23" x14ac:dyDescent="0.25">
      <c r="A4271" s="17"/>
      <c r="B4271" s="17"/>
      <c r="C4271" s="81"/>
      <c r="D4271" s="81"/>
      <c r="E4271" s="82"/>
      <c r="F4271" s="5"/>
      <c r="G4271" s="5"/>
      <c r="H4271" s="5"/>
      <c r="K4271" s="5"/>
      <c r="L4271" s="5"/>
      <c r="M4271" s="17"/>
      <c r="N4271" s="17"/>
      <c r="T4271" s="75"/>
      <c r="U4271" s="75"/>
      <c r="V4271" s="19"/>
      <c r="W4271" s="75"/>
    </row>
    <row r="4272" spans="1:23" x14ac:dyDescent="0.25">
      <c r="A4272" s="17"/>
      <c r="B4272" s="17"/>
      <c r="C4272" s="81"/>
      <c r="D4272" s="81"/>
      <c r="E4272" s="82"/>
      <c r="F4272" s="5"/>
      <c r="G4272" s="5"/>
      <c r="H4272" s="5"/>
      <c r="K4272" s="5"/>
      <c r="L4272" s="5"/>
      <c r="M4272" s="17"/>
      <c r="N4272" s="17"/>
      <c r="T4272" s="75"/>
      <c r="U4272" s="75"/>
      <c r="V4272" s="19"/>
      <c r="W4272" s="75"/>
    </row>
    <row r="4273" spans="1:23" x14ac:dyDescent="0.25">
      <c r="A4273" s="17"/>
      <c r="B4273" s="17"/>
      <c r="C4273" s="81"/>
      <c r="D4273" s="81"/>
      <c r="E4273" s="82"/>
      <c r="F4273" s="5"/>
      <c r="G4273" s="5"/>
      <c r="H4273" s="5"/>
      <c r="K4273" s="5"/>
      <c r="L4273" s="5"/>
      <c r="M4273" s="17"/>
      <c r="N4273" s="17"/>
      <c r="T4273" s="75"/>
      <c r="U4273" s="75"/>
      <c r="V4273" s="19"/>
      <c r="W4273" s="75"/>
    </row>
    <row r="4274" spans="1:23" x14ac:dyDescent="0.25">
      <c r="A4274" s="17"/>
      <c r="B4274" s="17"/>
      <c r="C4274" s="81"/>
      <c r="D4274" s="81"/>
      <c r="E4274" s="82"/>
      <c r="F4274" s="5"/>
      <c r="G4274" s="5"/>
      <c r="H4274" s="5"/>
      <c r="K4274" s="5"/>
      <c r="L4274" s="5"/>
      <c r="M4274" s="17"/>
      <c r="N4274" s="17"/>
      <c r="T4274" s="75"/>
      <c r="U4274" s="75"/>
      <c r="V4274" s="19"/>
      <c r="W4274" s="75"/>
    </row>
    <row r="4275" spans="1:23" x14ac:dyDescent="0.25">
      <c r="A4275" s="17"/>
      <c r="B4275" s="17"/>
      <c r="C4275" s="81"/>
      <c r="D4275" s="81"/>
      <c r="E4275" s="82"/>
      <c r="F4275" s="5"/>
      <c r="G4275" s="5"/>
      <c r="H4275" s="5"/>
      <c r="K4275" s="5"/>
      <c r="L4275" s="5"/>
      <c r="M4275" s="17"/>
      <c r="N4275" s="17"/>
      <c r="T4275" s="75"/>
      <c r="U4275" s="75"/>
      <c r="V4275" s="19"/>
      <c r="W4275" s="75"/>
    </row>
    <row r="4276" spans="1:23" x14ac:dyDescent="0.25">
      <c r="A4276" s="17"/>
      <c r="B4276" s="17"/>
      <c r="C4276" s="81"/>
      <c r="D4276" s="81"/>
      <c r="E4276" s="82"/>
      <c r="F4276" s="5"/>
      <c r="G4276" s="5"/>
      <c r="H4276" s="5"/>
      <c r="K4276" s="5"/>
      <c r="L4276" s="5"/>
      <c r="M4276" s="17"/>
      <c r="N4276" s="17"/>
      <c r="T4276" s="75"/>
      <c r="U4276" s="75"/>
      <c r="V4276" s="19"/>
      <c r="W4276" s="75"/>
    </row>
    <row r="4277" spans="1:23" x14ac:dyDescent="0.25">
      <c r="A4277" s="17"/>
      <c r="B4277" s="17"/>
      <c r="C4277" s="81"/>
      <c r="D4277" s="81"/>
      <c r="E4277" s="82"/>
      <c r="F4277" s="5"/>
      <c r="G4277" s="5"/>
      <c r="H4277" s="5"/>
      <c r="K4277" s="5"/>
      <c r="L4277" s="5"/>
      <c r="M4277" s="17"/>
      <c r="N4277" s="17"/>
      <c r="T4277" s="75"/>
      <c r="U4277" s="75"/>
      <c r="V4277" s="19"/>
      <c r="W4277" s="75"/>
    </row>
    <row r="4278" spans="1:23" x14ac:dyDescent="0.25">
      <c r="A4278" s="17"/>
      <c r="B4278" s="17"/>
      <c r="C4278" s="81"/>
      <c r="D4278" s="81"/>
      <c r="E4278" s="82"/>
      <c r="F4278" s="5"/>
      <c r="G4278" s="5"/>
      <c r="H4278" s="5"/>
      <c r="K4278" s="5"/>
      <c r="L4278" s="5"/>
      <c r="M4278" s="17"/>
      <c r="N4278" s="17"/>
      <c r="T4278" s="75"/>
      <c r="U4278" s="75"/>
      <c r="V4278" s="19"/>
      <c r="W4278" s="75"/>
    </row>
    <row r="4279" spans="1:23" x14ac:dyDescent="0.25">
      <c r="A4279" s="17"/>
      <c r="B4279" s="17"/>
      <c r="C4279" s="81"/>
      <c r="D4279" s="81"/>
      <c r="E4279" s="82"/>
      <c r="F4279" s="5"/>
      <c r="G4279" s="5"/>
      <c r="H4279" s="5"/>
      <c r="K4279" s="5"/>
      <c r="L4279" s="5"/>
      <c r="M4279" s="17"/>
      <c r="N4279" s="17"/>
      <c r="T4279" s="75"/>
      <c r="U4279" s="75"/>
      <c r="V4279" s="19"/>
      <c r="W4279" s="75"/>
    </row>
    <row r="4280" spans="1:23" x14ac:dyDescent="0.25">
      <c r="A4280" s="17"/>
      <c r="B4280" s="17"/>
      <c r="C4280" s="81"/>
      <c r="D4280" s="81"/>
      <c r="E4280" s="82"/>
      <c r="F4280" s="5"/>
      <c r="G4280" s="5"/>
      <c r="H4280" s="5"/>
      <c r="K4280" s="5"/>
      <c r="L4280" s="5"/>
      <c r="M4280" s="17"/>
      <c r="N4280" s="17"/>
      <c r="T4280" s="75"/>
      <c r="U4280" s="75"/>
      <c r="V4280" s="19"/>
      <c r="W4280" s="75"/>
    </row>
    <row r="4281" spans="1:23" x14ac:dyDescent="0.25">
      <c r="A4281" s="17"/>
      <c r="B4281" s="17"/>
      <c r="C4281" s="81"/>
      <c r="D4281" s="81"/>
      <c r="E4281" s="82"/>
      <c r="F4281" s="5"/>
      <c r="G4281" s="5"/>
      <c r="H4281" s="5"/>
      <c r="K4281" s="5"/>
      <c r="L4281" s="5"/>
      <c r="M4281" s="17"/>
      <c r="N4281" s="17"/>
      <c r="T4281" s="75"/>
      <c r="U4281" s="75"/>
      <c r="V4281" s="19"/>
      <c r="W4281" s="75"/>
    </row>
    <row r="4282" spans="1:23" x14ac:dyDescent="0.25">
      <c r="A4282" s="17"/>
      <c r="B4282" s="17"/>
      <c r="C4282" s="81"/>
      <c r="D4282" s="81"/>
      <c r="E4282" s="82"/>
      <c r="F4282" s="5"/>
      <c r="G4282" s="5"/>
      <c r="H4282" s="5"/>
      <c r="K4282" s="5"/>
      <c r="L4282" s="5"/>
      <c r="M4282" s="17"/>
      <c r="N4282" s="17"/>
      <c r="T4282" s="75"/>
      <c r="U4282" s="75"/>
      <c r="W4282" s="75"/>
    </row>
    <row r="4283" spans="1:23" x14ac:dyDescent="0.25">
      <c r="A4283" s="17"/>
      <c r="B4283" s="17"/>
      <c r="C4283" s="81"/>
      <c r="D4283" s="81"/>
      <c r="E4283" s="82"/>
      <c r="F4283" s="5"/>
      <c r="G4283" s="5"/>
      <c r="H4283" s="5"/>
      <c r="K4283" s="5"/>
      <c r="L4283" s="5"/>
      <c r="M4283" s="17"/>
      <c r="N4283" s="17"/>
      <c r="T4283" s="75"/>
      <c r="U4283" s="75"/>
      <c r="W4283" s="75"/>
    </row>
    <row r="4284" spans="1:23" x14ac:dyDescent="0.25">
      <c r="A4284" s="17"/>
      <c r="B4284" s="17"/>
      <c r="C4284" s="81"/>
      <c r="D4284" s="81"/>
      <c r="E4284" s="82"/>
      <c r="F4284" s="5"/>
      <c r="G4284" s="5"/>
      <c r="H4284" s="5"/>
      <c r="K4284" s="5"/>
      <c r="L4284" s="5"/>
      <c r="M4284" s="17"/>
      <c r="N4284" s="17"/>
      <c r="T4284" s="75"/>
      <c r="U4284" s="75"/>
      <c r="W4284" s="75"/>
    </row>
    <row r="4285" spans="1:23" x14ac:dyDescent="0.25">
      <c r="A4285" s="17"/>
      <c r="B4285" s="17"/>
      <c r="C4285" s="81"/>
      <c r="D4285" s="81"/>
      <c r="E4285" s="82"/>
      <c r="F4285" s="5"/>
      <c r="G4285" s="5"/>
      <c r="H4285" s="5"/>
      <c r="K4285" s="5"/>
      <c r="L4285" s="5"/>
      <c r="M4285" s="17"/>
      <c r="N4285" s="17"/>
      <c r="T4285" s="75"/>
      <c r="U4285" s="75"/>
      <c r="W4285" s="75"/>
    </row>
    <row r="4286" spans="1:23" x14ac:dyDescent="0.25">
      <c r="A4286" s="17"/>
      <c r="B4286" s="17"/>
      <c r="C4286" s="81"/>
      <c r="D4286" s="81"/>
      <c r="E4286" s="82"/>
      <c r="F4286" s="5"/>
      <c r="G4286" s="5"/>
      <c r="H4286" s="5"/>
      <c r="K4286" s="5"/>
      <c r="L4286" s="5"/>
      <c r="M4286" s="17"/>
      <c r="N4286" s="17"/>
      <c r="T4286" s="75"/>
      <c r="U4286" s="75"/>
      <c r="W4286" s="75"/>
    </row>
    <row r="4287" spans="1:23" x14ac:dyDescent="0.25">
      <c r="A4287" s="17"/>
      <c r="B4287" s="17"/>
      <c r="C4287" s="81"/>
      <c r="D4287" s="81"/>
      <c r="E4287" s="82"/>
      <c r="F4287" s="5"/>
      <c r="G4287" s="5"/>
      <c r="H4287" s="5"/>
      <c r="K4287" s="5"/>
      <c r="L4287" s="5"/>
      <c r="M4287" s="17"/>
      <c r="N4287" s="17"/>
      <c r="T4287" s="75"/>
      <c r="U4287" s="75"/>
      <c r="W4287" s="75"/>
    </row>
    <row r="4288" spans="1:23" x14ac:dyDescent="0.25">
      <c r="A4288" s="17"/>
      <c r="B4288" s="17"/>
      <c r="C4288" s="81"/>
      <c r="D4288" s="81"/>
      <c r="E4288" s="82"/>
      <c r="F4288" s="5"/>
      <c r="G4288" s="5"/>
      <c r="H4288" s="5"/>
      <c r="K4288" s="5"/>
      <c r="L4288" s="5"/>
      <c r="M4288" s="17"/>
      <c r="N4288" s="17"/>
      <c r="T4288" s="75"/>
      <c r="U4288" s="75"/>
      <c r="W4288" s="75"/>
    </row>
    <row r="4289" spans="1:23" x14ac:dyDescent="0.25">
      <c r="A4289" s="17"/>
      <c r="B4289" s="17"/>
      <c r="C4289" s="81"/>
      <c r="D4289" s="81"/>
      <c r="E4289" s="82"/>
      <c r="F4289" s="5"/>
      <c r="G4289" s="5"/>
      <c r="H4289" s="5"/>
      <c r="K4289" s="5"/>
      <c r="L4289" s="5"/>
      <c r="M4289" s="17"/>
      <c r="N4289" s="17"/>
      <c r="T4289" s="75"/>
      <c r="U4289" s="75"/>
      <c r="W4289" s="75"/>
    </row>
    <row r="4290" spans="1:23" x14ac:dyDescent="0.25">
      <c r="A4290" s="17"/>
      <c r="B4290" s="17"/>
      <c r="C4290" s="81"/>
      <c r="D4290" s="81"/>
      <c r="E4290" s="82"/>
      <c r="F4290" s="5"/>
      <c r="G4290" s="5"/>
      <c r="H4290" s="5"/>
      <c r="K4290" s="5"/>
      <c r="L4290" s="5"/>
      <c r="M4290" s="17"/>
      <c r="N4290" s="17"/>
      <c r="T4290" s="75"/>
      <c r="U4290" s="75"/>
      <c r="W4290" s="75"/>
    </row>
    <row r="4291" spans="1:23" x14ac:dyDescent="0.25">
      <c r="A4291" s="17"/>
      <c r="B4291" s="17"/>
      <c r="C4291" s="81"/>
      <c r="D4291" s="81"/>
      <c r="E4291" s="82"/>
      <c r="F4291" s="5"/>
      <c r="G4291" s="5"/>
      <c r="H4291" s="5"/>
      <c r="K4291" s="5"/>
      <c r="L4291" s="5"/>
      <c r="M4291" s="17"/>
      <c r="N4291" s="17"/>
      <c r="T4291" s="75"/>
      <c r="U4291" s="75"/>
      <c r="W4291" s="75"/>
    </row>
    <row r="4292" spans="1:23" x14ac:dyDescent="0.25">
      <c r="A4292" s="17"/>
      <c r="B4292" s="17"/>
      <c r="C4292" s="81"/>
      <c r="D4292" s="81"/>
      <c r="E4292" s="82"/>
      <c r="F4292" s="5"/>
      <c r="G4292" s="5"/>
      <c r="H4292" s="5"/>
      <c r="K4292" s="5"/>
      <c r="L4292" s="5"/>
      <c r="M4292" s="17"/>
      <c r="N4292" s="17"/>
      <c r="T4292" s="75"/>
      <c r="U4292" s="75"/>
      <c r="W4292" s="75"/>
    </row>
    <row r="4293" spans="1:23" x14ac:dyDescent="0.25">
      <c r="A4293" s="17"/>
      <c r="B4293" s="17"/>
      <c r="C4293" s="81"/>
      <c r="D4293" s="81"/>
      <c r="E4293" s="82"/>
      <c r="F4293" s="5"/>
      <c r="G4293" s="5"/>
      <c r="H4293" s="5"/>
      <c r="K4293" s="5"/>
      <c r="L4293" s="5"/>
      <c r="M4293" s="17"/>
      <c r="N4293" s="17"/>
      <c r="T4293" s="75"/>
      <c r="U4293" s="75"/>
      <c r="W4293" s="75"/>
    </row>
    <row r="4294" spans="1:23" x14ac:dyDescent="0.25">
      <c r="A4294" s="17"/>
      <c r="B4294" s="17"/>
      <c r="C4294" s="81"/>
      <c r="D4294" s="81"/>
      <c r="E4294" s="82"/>
      <c r="F4294" s="5"/>
      <c r="G4294" s="5"/>
      <c r="H4294" s="5"/>
      <c r="K4294" s="5"/>
      <c r="L4294" s="5"/>
      <c r="M4294" s="17"/>
      <c r="N4294" s="17"/>
      <c r="T4294" s="75"/>
      <c r="U4294" s="75"/>
      <c r="W4294" s="75"/>
    </row>
    <row r="4295" spans="1:23" x14ac:dyDescent="0.25">
      <c r="A4295" s="17"/>
      <c r="B4295" s="17"/>
      <c r="C4295" s="81"/>
      <c r="D4295" s="81"/>
      <c r="E4295" s="82"/>
      <c r="F4295" s="5"/>
      <c r="G4295" s="5"/>
      <c r="H4295" s="5"/>
      <c r="K4295" s="5"/>
      <c r="L4295" s="5"/>
      <c r="M4295" s="17"/>
      <c r="N4295" s="17"/>
      <c r="T4295" s="75"/>
      <c r="U4295" s="75"/>
      <c r="W4295" s="75"/>
    </row>
    <row r="4296" spans="1:23" x14ac:dyDescent="0.25">
      <c r="A4296" s="17"/>
      <c r="B4296" s="17"/>
      <c r="C4296" s="81"/>
      <c r="D4296" s="81"/>
      <c r="E4296" s="82"/>
      <c r="F4296" s="5"/>
      <c r="G4296" s="5"/>
      <c r="H4296" s="5"/>
      <c r="K4296" s="5"/>
      <c r="L4296" s="5"/>
      <c r="M4296" s="17"/>
      <c r="N4296" s="17"/>
      <c r="T4296" s="75"/>
      <c r="U4296" s="75"/>
      <c r="W4296" s="75"/>
    </row>
    <row r="4297" spans="1:23" x14ac:dyDescent="0.25">
      <c r="A4297" s="17"/>
      <c r="B4297" s="17"/>
      <c r="C4297" s="81"/>
      <c r="D4297" s="81"/>
      <c r="E4297" s="82"/>
      <c r="F4297" s="5"/>
      <c r="G4297" s="5"/>
      <c r="H4297" s="5"/>
      <c r="K4297" s="5"/>
      <c r="L4297" s="5"/>
      <c r="M4297" s="17"/>
      <c r="N4297" s="17"/>
      <c r="T4297" s="75"/>
      <c r="U4297" s="75"/>
      <c r="W4297" s="75"/>
    </row>
    <row r="4298" spans="1:23" x14ac:dyDescent="0.25">
      <c r="A4298" s="17"/>
      <c r="B4298" s="17"/>
      <c r="C4298" s="81"/>
      <c r="D4298" s="81"/>
      <c r="E4298" s="82"/>
      <c r="F4298" s="5"/>
      <c r="G4298" s="5"/>
      <c r="H4298" s="5"/>
      <c r="K4298" s="5"/>
      <c r="L4298" s="5"/>
      <c r="M4298" s="17"/>
      <c r="N4298" s="17"/>
      <c r="T4298" s="75"/>
      <c r="U4298" s="75"/>
      <c r="W4298" s="75"/>
    </row>
    <row r="4299" spans="1:23" x14ac:dyDescent="0.25">
      <c r="A4299" s="17"/>
      <c r="B4299" s="17"/>
      <c r="C4299" s="81"/>
      <c r="D4299" s="81"/>
      <c r="E4299" s="82"/>
      <c r="F4299" s="5"/>
      <c r="G4299" s="5"/>
      <c r="H4299" s="5"/>
      <c r="K4299" s="5"/>
      <c r="L4299" s="5"/>
      <c r="M4299" s="17"/>
      <c r="N4299" s="17"/>
      <c r="T4299" s="75"/>
      <c r="U4299" s="75"/>
      <c r="W4299" s="75"/>
    </row>
    <row r="4300" spans="1:23" x14ac:dyDescent="0.25">
      <c r="A4300" s="17"/>
      <c r="B4300" s="17"/>
      <c r="C4300" s="81"/>
      <c r="D4300" s="81"/>
      <c r="E4300" s="82"/>
      <c r="F4300" s="5"/>
      <c r="G4300" s="5"/>
      <c r="H4300" s="5"/>
      <c r="K4300" s="5"/>
      <c r="L4300" s="5"/>
      <c r="M4300" s="17"/>
      <c r="N4300" s="17"/>
      <c r="T4300" s="75"/>
      <c r="U4300" s="75"/>
      <c r="W4300" s="75"/>
    </row>
    <row r="4301" spans="1:23" x14ac:dyDescent="0.25">
      <c r="A4301" s="17"/>
      <c r="B4301" s="17"/>
      <c r="C4301" s="81"/>
      <c r="D4301" s="81"/>
      <c r="E4301" s="82"/>
      <c r="F4301" s="5"/>
      <c r="G4301" s="5"/>
      <c r="H4301" s="5"/>
      <c r="K4301" s="5"/>
      <c r="L4301" s="5"/>
      <c r="M4301" s="17"/>
      <c r="N4301" s="17"/>
      <c r="T4301" s="75"/>
      <c r="U4301" s="75"/>
      <c r="W4301" s="75"/>
    </row>
    <row r="4302" spans="1:23" x14ac:dyDescent="0.25">
      <c r="A4302" s="17"/>
      <c r="B4302" s="17"/>
      <c r="C4302" s="81"/>
      <c r="D4302" s="81"/>
      <c r="E4302" s="82"/>
      <c r="F4302" s="5"/>
      <c r="G4302" s="5"/>
      <c r="H4302" s="5"/>
      <c r="K4302" s="5"/>
      <c r="L4302" s="5"/>
      <c r="M4302" s="17"/>
      <c r="N4302" s="17"/>
      <c r="T4302" s="75"/>
      <c r="U4302" s="75"/>
      <c r="W4302" s="75"/>
    </row>
    <row r="4303" spans="1:23" x14ac:dyDescent="0.25">
      <c r="A4303" s="17"/>
      <c r="B4303" s="17"/>
      <c r="C4303" s="81"/>
      <c r="D4303" s="81"/>
      <c r="E4303" s="82"/>
      <c r="F4303" s="5"/>
      <c r="G4303" s="5"/>
      <c r="H4303" s="5"/>
      <c r="K4303" s="5"/>
      <c r="L4303" s="5"/>
      <c r="M4303" s="17"/>
      <c r="N4303" s="17"/>
      <c r="T4303" s="75"/>
      <c r="U4303" s="75"/>
      <c r="W4303" s="75"/>
    </row>
    <row r="4304" spans="1:23" x14ac:dyDescent="0.25">
      <c r="A4304" s="17"/>
      <c r="B4304" s="17"/>
      <c r="C4304" s="81"/>
      <c r="D4304" s="81"/>
      <c r="E4304" s="82"/>
      <c r="F4304" s="5"/>
      <c r="G4304" s="5"/>
      <c r="H4304" s="5"/>
      <c r="K4304" s="5"/>
      <c r="L4304" s="5"/>
      <c r="M4304" s="17"/>
      <c r="N4304" s="17"/>
      <c r="T4304" s="75"/>
      <c r="U4304" s="75"/>
      <c r="W4304" s="75"/>
    </row>
    <row r="4305" spans="1:23" x14ac:dyDescent="0.25">
      <c r="A4305" s="17"/>
      <c r="B4305" s="17"/>
      <c r="C4305" s="81"/>
      <c r="D4305" s="81"/>
      <c r="E4305" s="82"/>
      <c r="F4305" s="5"/>
      <c r="G4305" s="5"/>
      <c r="H4305" s="5"/>
      <c r="K4305" s="5"/>
      <c r="L4305" s="5"/>
      <c r="M4305" s="17"/>
      <c r="N4305" s="17"/>
      <c r="T4305" s="75"/>
      <c r="U4305" s="75"/>
      <c r="W4305" s="75"/>
    </row>
    <row r="4306" spans="1:23" x14ac:dyDescent="0.25">
      <c r="A4306" s="17"/>
      <c r="B4306" s="17"/>
      <c r="C4306" s="81"/>
      <c r="D4306" s="81"/>
      <c r="E4306" s="82"/>
      <c r="F4306" s="5"/>
      <c r="G4306" s="5"/>
      <c r="H4306" s="5"/>
      <c r="K4306" s="5"/>
      <c r="L4306" s="5"/>
      <c r="M4306" s="17"/>
      <c r="N4306" s="17"/>
      <c r="T4306" s="75"/>
      <c r="U4306" s="75"/>
      <c r="W4306" s="75"/>
    </row>
    <row r="4307" spans="1:23" x14ac:dyDescent="0.25">
      <c r="A4307" s="17"/>
      <c r="B4307" s="17"/>
      <c r="C4307" s="81"/>
      <c r="D4307" s="81"/>
      <c r="E4307" s="82"/>
      <c r="F4307" s="5"/>
      <c r="G4307" s="5"/>
      <c r="H4307" s="5"/>
      <c r="K4307" s="5"/>
      <c r="L4307" s="5"/>
      <c r="M4307" s="17"/>
      <c r="N4307" s="17"/>
      <c r="T4307" s="75"/>
      <c r="U4307" s="75"/>
      <c r="W4307" s="75"/>
    </row>
    <row r="4308" spans="1:23" x14ac:dyDescent="0.25">
      <c r="A4308" s="17"/>
      <c r="B4308" s="17"/>
      <c r="C4308" s="81"/>
      <c r="D4308" s="81"/>
      <c r="E4308" s="82"/>
      <c r="F4308" s="5"/>
      <c r="G4308" s="5"/>
      <c r="H4308" s="5"/>
      <c r="K4308" s="5"/>
      <c r="L4308" s="5"/>
      <c r="M4308" s="17"/>
      <c r="N4308" s="17"/>
      <c r="T4308" s="75"/>
      <c r="U4308" s="75"/>
      <c r="W4308" s="75"/>
    </row>
    <row r="4309" spans="1:23" x14ac:dyDescent="0.25">
      <c r="A4309" s="17"/>
      <c r="B4309" s="17"/>
      <c r="C4309" s="81"/>
      <c r="D4309" s="81"/>
      <c r="E4309" s="82"/>
      <c r="F4309" s="5"/>
      <c r="G4309" s="5"/>
      <c r="H4309" s="5"/>
      <c r="K4309" s="5"/>
      <c r="L4309" s="5"/>
      <c r="M4309" s="17"/>
      <c r="N4309" s="17"/>
      <c r="T4309" s="75"/>
      <c r="U4309" s="75"/>
      <c r="W4309" s="75"/>
    </row>
    <row r="4310" spans="1:23" x14ac:dyDescent="0.25">
      <c r="A4310" s="17"/>
      <c r="B4310" s="17"/>
      <c r="C4310" s="81"/>
      <c r="D4310" s="81"/>
      <c r="E4310" s="82"/>
      <c r="F4310" s="5"/>
      <c r="G4310" s="5"/>
      <c r="H4310" s="5"/>
      <c r="K4310" s="5"/>
      <c r="L4310" s="5"/>
      <c r="M4310" s="17"/>
      <c r="N4310" s="17"/>
      <c r="T4310" s="75"/>
      <c r="U4310" s="75"/>
      <c r="W4310" s="75"/>
    </row>
    <row r="4311" spans="1:23" x14ac:dyDescent="0.25">
      <c r="A4311" s="17"/>
      <c r="B4311" s="17"/>
      <c r="C4311" s="81"/>
      <c r="D4311" s="81"/>
      <c r="E4311" s="82"/>
      <c r="F4311" s="5"/>
      <c r="G4311" s="5"/>
      <c r="H4311" s="5"/>
      <c r="K4311" s="5"/>
      <c r="L4311" s="5"/>
      <c r="M4311" s="17"/>
      <c r="N4311" s="17"/>
      <c r="T4311" s="75"/>
      <c r="U4311" s="75"/>
      <c r="W4311" s="75"/>
    </row>
    <row r="4312" spans="1:23" x14ac:dyDescent="0.25">
      <c r="A4312" s="17"/>
      <c r="B4312" s="17"/>
      <c r="C4312" s="81"/>
      <c r="D4312" s="81"/>
      <c r="E4312" s="82"/>
      <c r="F4312" s="5"/>
      <c r="G4312" s="5"/>
      <c r="H4312" s="5"/>
      <c r="K4312" s="5"/>
      <c r="L4312" s="5"/>
      <c r="M4312" s="17"/>
      <c r="N4312" s="17"/>
      <c r="T4312" s="75"/>
      <c r="U4312" s="75"/>
      <c r="W4312" s="75"/>
    </row>
    <row r="4313" spans="1:23" x14ac:dyDescent="0.25">
      <c r="A4313" s="17"/>
      <c r="B4313" s="17"/>
      <c r="C4313" s="81"/>
      <c r="D4313" s="81"/>
      <c r="E4313" s="82"/>
      <c r="F4313" s="5"/>
      <c r="G4313" s="5"/>
      <c r="H4313" s="5"/>
      <c r="K4313" s="5"/>
      <c r="L4313" s="5"/>
      <c r="M4313" s="17"/>
      <c r="N4313" s="17"/>
      <c r="T4313" s="75"/>
      <c r="U4313" s="75"/>
      <c r="W4313" s="75"/>
    </row>
    <row r="4314" spans="1:23" x14ac:dyDescent="0.25">
      <c r="A4314" s="17"/>
      <c r="B4314" s="17"/>
      <c r="C4314" s="81"/>
      <c r="D4314" s="81"/>
      <c r="E4314" s="82"/>
      <c r="F4314" s="5"/>
      <c r="G4314" s="5"/>
      <c r="H4314" s="5"/>
      <c r="K4314" s="5"/>
      <c r="L4314" s="5"/>
      <c r="M4314" s="17"/>
      <c r="N4314" s="17"/>
      <c r="T4314" s="75"/>
      <c r="U4314" s="75"/>
      <c r="W4314" s="75"/>
    </row>
    <row r="4315" spans="1:23" x14ac:dyDescent="0.25">
      <c r="A4315" s="17"/>
      <c r="B4315" s="17"/>
      <c r="C4315" s="81"/>
      <c r="D4315" s="81"/>
      <c r="E4315" s="82"/>
      <c r="F4315" s="5"/>
      <c r="G4315" s="5"/>
      <c r="H4315" s="5"/>
      <c r="K4315" s="5"/>
      <c r="L4315" s="5"/>
      <c r="M4315" s="17"/>
      <c r="N4315" s="17"/>
      <c r="T4315" s="75"/>
      <c r="U4315" s="75"/>
      <c r="W4315" s="75"/>
    </row>
    <row r="4316" spans="1:23" x14ac:dyDescent="0.25">
      <c r="A4316" s="17"/>
      <c r="B4316" s="17"/>
      <c r="C4316" s="81"/>
      <c r="D4316" s="81"/>
      <c r="E4316" s="82"/>
      <c r="F4316" s="5"/>
      <c r="G4316" s="5"/>
      <c r="H4316" s="5"/>
      <c r="K4316" s="5"/>
      <c r="L4316" s="5"/>
      <c r="M4316" s="17"/>
      <c r="N4316" s="17"/>
      <c r="T4316" s="75"/>
      <c r="U4316" s="75"/>
      <c r="W4316" s="75"/>
    </row>
    <row r="4317" spans="1:23" x14ac:dyDescent="0.25">
      <c r="A4317" s="17"/>
      <c r="B4317" s="17"/>
      <c r="C4317" s="81"/>
      <c r="D4317" s="81"/>
      <c r="E4317" s="82"/>
      <c r="F4317" s="5"/>
      <c r="G4317" s="5"/>
      <c r="H4317" s="5"/>
      <c r="K4317" s="5"/>
      <c r="L4317" s="5"/>
      <c r="M4317" s="17"/>
      <c r="N4317" s="17"/>
      <c r="T4317" s="75"/>
      <c r="U4317" s="75"/>
      <c r="W4317" s="75"/>
    </row>
    <row r="4318" spans="1:23" x14ac:dyDescent="0.25">
      <c r="A4318" s="17"/>
      <c r="B4318" s="17"/>
      <c r="C4318" s="81"/>
      <c r="D4318" s="81"/>
      <c r="E4318" s="82"/>
      <c r="F4318" s="5"/>
      <c r="G4318" s="5"/>
      <c r="H4318" s="5"/>
      <c r="K4318" s="5"/>
      <c r="L4318" s="5"/>
      <c r="M4318" s="17"/>
      <c r="N4318" s="17"/>
      <c r="T4318" s="75"/>
      <c r="U4318" s="75"/>
      <c r="W4318" s="75"/>
    </row>
    <row r="4319" spans="1:23" x14ac:dyDescent="0.25">
      <c r="A4319" s="17"/>
      <c r="B4319" s="17"/>
      <c r="C4319" s="81"/>
      <c r="D4319" s="81"/>
      <c r="E4319" s="82"/>
      <c r="F4319" s="5"/>
      <c r="G4319" s="5"/>
      <c r="H4319" s="5"/>
      <c r="K4319" s="5"/>
      <c r="L4319" s="5"/>
      <c r="M4319" s="17"/>
      <c r="N4319" s="17"/>
      <c r="T4319" s="75"/>
      <c r="U4319" s="75"/>
      <c r="W4319" s="75"/>
    </row>
    <row r="4320" spans="1:23" x14ac:dyDescent="0.25">
      <c r="A4320" s="17"/>
      <c r="B4320" s="17"/>
      <c r="C4320" s="81"/>
      <c r="D4320" s="81"/>
      <c r="E4320" s="82"/>
      <c r="F4320" s="5"/>
      <c r="G4320" s="5"/>
      <c r="H4320" s="5"/>
      <c r="K4320" s="5"/>
      <c r="L4320" s="5"/>
      <c r="M4320" s="17"/>
      <c r="N4320" s="17"/>
      <c r="T4320" s="75"/>
      <c r="U4320" s="75"/>
      <c r="W4320" s="75"/>
    </row>
    <row r="4321" spans="1:23" x14ac:dyDescent="0.25">
      <c r="A4321" s="17"/>
      <c r="B4321" s="17"/>
      <c r="C4321" s="81"/>
      <c r="D4321" s="81"/>
      <c r="E4321" s="82"/>
      <c r="F4321" s="5"/>
      <c r="G4321" s="5"/>
      <c r="H4321" s="5"/>
      <c r="K4321" s="5"/>
      <c r="L4321" s="5"/>
      <c r="M4321" s="17"/>
      <c r="N4321" s="17"/>
      <c r="T4321" s="75"/>
      <c r="U4321" s="75"/>
      <c r="W4321" s="75"/>
    </row>
    <row r="4322" spans="1:23" x14ac:dyDescent="0.25">
      <c r="A4322" s="17"/>
      <c r="B4322" s="17"/>
      <c r="C4322" s="81"/>
      <c r="D4322" s="81"/>
      <c r="E4322" s="82"/>
      <c r="F4322" s="5"/>
      <c r="G4322" s="5"/>
      <c r="H4322" s="5"/>
      <c r="K4322" s="5"/>
      <c r="L4322" s="5"/>
      <c r="M4322" s="17"/>
      <c r="N4322" s="17"/>
      <c r="T4322" s="75"/>
      <c r="U4322" s="75"/>
      <c r="W4322" s="75"/>
    </row>
    <row r="4323" spans="1:23" x14ac:dyDescent="0.25">
      <c r="A4323" s="17"/>
      <c r="B4323" s="17"/>
      <c r="C4323" s="81"/>
      <c r="D4323" s="81"/>
      <c r="E4323" s="82"/>
      <c r="F4323" s="5"/>
      <c r="G4323" s="5"/>
      <c r="H4323" s="5"/>
      <c r="K4323" s="5"/>
      <c r="L4323" s="5"/>
      <c r="M4323" s="17"/>
      <c r="N4323" s="17"/>
      <c r="T4323" s="75"/>
      <c r="U4323" s="75"/>
      <c r="W4323" s="75"/>
    </row>
    <row r="4324" spans="1:23" x14ac:dyDescent="0.25">
      <c r="A4324" s="17"/>
      <c r="B4324" s="17"/>
      <c r="C4324" s="81"/>
      <c r="D4324" s="81"/>
      <c r="E4324" s="82"/>
      <c r="F4324" s="5"/>
      <c r="G4324" s="5"/>
      <c r="H4324" s="5"/>
      <c r="K4324" s="5"/>
      <c r="L4324" s="5"/>
      <c r="M4324" s="17"/>
      <c r="N4324" s="17"/>
      <c r="T4324" s="75"/>
      <c r="U4324" s="75"/>
      <c r="W4324" s="75"/>
    </row>
    <row r="4325" spans="1:23" x14ac:dyDescent="0.25">
      <c r="A4325" s="17"/>
      <c r="B4325" s="17"/>
      <c r="C4325" s="81"/>
      <c r="D4325" s="81"/>
      <c r="E4325" s="82"/>
      <c r="F4325" s="5"/>
      <c r="G4325" s="5"/>
      <c r="H4325" s="5"/>
      <c r="K4325" s="5"/>
      <c r="L4325" s="5"/>
      <c r="M4325" s="17"/>
      <c r="N4325" s="17"/>
      <c r="T4325" s="75"/>
      <c r="U4325" s="75"/>
      <c r="W4325" s="75"/>
    </row>
    <row r="4326" spans="1:23" x14ac:dyDescent="0.25">
      <c r="A4326" s="17"/>
      <c r="B4326" s="17"/>
      <c r="C4326" s="81"/>
      <c r="D4326" s="81"/>
      <c r="E4326" s="82"/>
      <c r="F4326" s="5"/>
      <c r="G4326" s="5"/>
      <c r="H4326" s="5"/>
      <c r="K4326" s="5"/>
      <c r="L4326" s="5"/>
      <c r="M4326" s="17"/>
      <c r="N4326" s="17"/>
      <c r="T4326" s="75"/>
      <c r="U4326" s="75"/>
      <c r="W4326" s="75"/>
    </row>
    <row r="4327" spans="1:23" x14ac:dyDescent="0.25">
      <c r="A4327" s="17"/>
      <c r="B4327" s="17"/>
      <c r="C4327" s="81"/>
      <c r="D4327" s="81"/>
      <c r="E4327" s="82"/>
      <c r="F4327" s="5"/>
      <c r="G4327" s="5"/>
      <c r="H4327" s="5"/>
      <c r="K4327" s="5"/>
      <c r="L4327" s="5"/>
      <c r="M4327" s="17"/>
      <c r="N4327" s="17"/>
      <c r="T4327" s="75"/>
      <c r="U4327" s="75"/>
      <c r="W4327" s="75"/>
    </row>
    <row r="4328" spans="1:23" x14ac:dyDescent="0.25">
      <c r="A4328" s="17"/>
      <c r="B4328" s="17"/>
      <c r="C4328" s="81"/>
      <c r="D4328" s="81"/>
      <c r="E4328" s="82"/>
      <c r="F4328" s="5"/>
      <c r="G4328" s="5"/>
      <c r="H4328" s="5"/>
      <c r="K4328" s="5"/>
      <c r="L4328" s="5"/>
      <c r="M4328" s="17"/>
      <c r="N4328" s="17"/>
      <c r="T4328" s="75"/>
      <c r="U4328" s="75"/>
      <c r="W4328" s="75"/>
    </row>
    <row r="4329" spans="1:23" x14ac:dyDescent="0.25">
      <c r="A4329" s="17"/>
      <c r="B4329" s="17"/>
      <c r="C4329" s="81"/>
      <c r="D4329" s="81"/>
      <c r="E4329" s="82"/>
      <c r="F4329" s="5"/>
      <c r="G4329" s="5"/>
      <c r="H4329" s="5"/>
      <c r="K4329" s="5"/>
      <c r="L4329" s="5"/>
      <c r="M4329" s="17"/>
      <c r="N4329" s="17"/>
      <c r="T4329" s="75"/>
      <c r="U4329" s="75"/>
      <c r="W4329" s="75"/>
    </row>
    <row r="4330" spans="1:23" x14ac:dyDescent="0.25">
      <c r="A4330" s="17"/>
      <c r="B4330" s="17"/>
      <c r="C4330" s="81"/>
      <c r="D4330" s="81"/>
      <c r="E4330" s="82"/>
      <c r="F4330" s="5"/>
      <c r="G4330" s="5"/>
      <c r="H4330" s="5"/>
      <c r="K4330" s="5"/>
      <c r="L4330" s="5"/>
      <c r="M4330" s="17"/>
      <c r="N4330" s="17"/>
      <c r="T4330" s="75"/>
      <c r="U4330" s="75"/>
      <c r="W4330" s="75"/>
    </row>
    <row r="4331" spans="1:23" x14ac:dyDescent="0.25">
      <c r="A4331" s="17"/>
      <c r="B4331" s="17"/>
      <c r="C4331" s="81"/>
      <c r="D4331" s="81"/>
      <c r="E4331" s="82"/>
      <c r="F4331" s="5"/>
      <c r="G4331" s="5"/>
      <c r="H4331" s="5"/>
      <c r="K4331" s="5"/>
      <c r="L4331" s="5"/>
      <c r="M4331" s="17"/>
      <c r="N4331" s="17"/>
      <c r="T4331" s="75"/>
      <c r="U4331" s="75"/>
      <c r="W4331" s="75"/>
    </row>
    <row r="4332" spans="1:23" x14ac:dyDescent="0.25">
      <c r="A4332" s="17"/>
      <c r="B4332" s="17"/>
      <c r="C4332" s="81"/>
      <c r="D4332" s="81"/>
      <c r="E4332" s="82"/>
      <c r="F4332" s="5"/>
      <c r="G4332" s="5"/>
      <c r="H4332" s="5"/>
      <c r="K4332" s="5"/>
      <c r="L4332" s="5"/>
      <c r="M4332" s="17"/>
      <c r="N4332" s="17"/>
      <c r="T4332" s="75"/>
      <c r="U4332" s="75"/>
      <c r="W4332" s="75"/>
    </row>
    <row r="4333" spans="1:23" x14ac:dyDescent="0.25">
      <c r="A4333" s="17"/>
      <c r="B4333" s="17"/>
      <c r="C4333" s="81"/>
      <c r="D4333" s="81"/>
      <c r="E4333" s="82"/>
      <c r="F4333" s="5"/>
      <c r="G4333" s="5"/>
      <c r="H4333" s="5"/>
      <c r="K4333" s="5"/>
      <c r="L4333" s="5"/>
      <c r="M4333" s="17"/>
      <c r="N4333" s="17"/>
      <c r="T4333" s="75"/>
      <c r="U4333" s="75"/>
      <c r="W4333" s="75"/>
    </row>
    <row r="4334" spans="1:23" x14ac:dyDescent="0.25">
      <c r="A4334" s="17"/>
      <c r="B4334" s="17"/>
      <c r="C4334" s="81"/>
      <c r="D4334" s="81"/>
      <c r="E4334" s="82"/>
      <c r="F4334" s="5"/>
      <c r="G4334" s="5"/>
      <c r="H4334" s="5"/>
      <c r="K4334" s="5"/>
      <c r="L4334" s="5"/>
      <c r="M4334" s="17"/>
      <c r="N4334" s="17"/>
      <c r="T4334" s="75"/>
      <c r="U4334" s="75"/>
      <c r="W4334" s="75"/>
    </row>
    <row r="4335" spans="1:23" x14ac:dyDescent="0.25">
      <c r="A4335" s="17"/>
      <c r="B4335" s="17"/>
      <c r="C4335" s="81"/>
      <c r="D4335" s="81"/>
      <c r="E4335" s="82"/>
      <c r="F4335" s="5"/>
      <c r="G4335" s="5"/>
      <c r="H4335" s="5"/>
      <c r="K4335" s="5"/>
      <c r="L4335" s="5"/>
      <c r="M4335" s="17"/>
      <c r="N4335" s="17"/>
      <c r="T4335" s="75"/>
      <c r="U4335" s="75"/>
      <c r="W4335" s="75"/>
    </row>
    <row r="4336" spans="1:23" x14ac:dyDescent="0.25">
      <c r="A4336" s="17"/>
      <c r="B4336" s="17"/>
      <c r="C4336" s="81"/>
      <c r="D4336" s="81"/>
      <c r="E4336" s="82"/>
      <c r="F4336" s="5"/>
      <c r="G4336" s="5"/>
      <c r="H4336" s="5"/>
      <c r="K4336" s="5"/>
      <c r="L4336" s="5"/>
      <c r="M4336" s="17"/>
      <c r="N4336" s="17"/>
      <c r="T4336" s="75"/>
      <c r="U4336" s="75"/>
      <c r="W4336" s="75"/>
    </row>
    <row r="4337" spans="1:23" x14ac:dyDescent="0.25">
      <c r="A4337" s="17"/>
      <c r="B4337" s="17"/>
      <c r="C4337" s="81"/>
      <c r="D4337" s="81"/>
      <c r="E4337" s="82"/>
      <c r="F4337" s="5"/>
      <c r="G4337" s="5"/>
      <c r="H4337" s="5"/>
      <c r="K4337" s="5"/>
      <c r="L4337" s="5"/>
      <c r="M4337" s="17"/>
      <c r="N4337" s="17"/>
      <c r="T4337" s="75"/>
      <c r="U4337" s="75"/>
      <c r="W4337" s="75"/>
    </row>
    <row r="4338" spans="1:23" x14ac:dyDescent="0.25">
      <c r="A4338" s="17"/>
      <c r="B4338" s="17"/>
      <c r="C4338" s="81"/>
      <c r="D4338" s="81"/>
      <c r="E4338" s="82"/>
      <c r="F4338" s="5"/>
      <c r="G4338" s="5"/>
      <c r="H4338" s="5"/>
      <c r="K4338" s="5"/>
      <c r="L4338" s="5"/>
      <c r="M4338" s="17"/>
      <c r="N4338" s="17"/>
      <c r="T4338" s="75"/>
      <c r="U4338" s="75"/>
      <c r="W4338" s="75"/>
    </row>
    <row r="4339" spans="1:23" x14ac:dyDescent="0.25">
      <c r="A4339" s="17"/>
      <c r="B4339" s="17"/>
      <c r="C4339" s="81"/>
      <c r="D4339" s="81"/>
      <c r="E4339" s="82"/>
      <c r="F4339" s="5"/>
      <c r="G4339" s="5"/>
      <c r="H4339" s="5"/>
      <c r="K4339" s="5"/>
      <c r="L4339" s="5"/>
      <c r="M4339" s="17"/>
      <c r="N4339" s="17"/>
      <c r="T4339" s="75"/>
      <c r="U4339" s="75"/>
      <c r="W4339" s="75"/>
    </row>
    <row r="4340" spans="1:23" x14ac:dyDescent="0.25">
      <c r="A4340" s="17"/>
      <c r="B4340" s="17"/>
      <c r="C4340" s="81"/>
      <c r="D4340" s="81"/>
      <c r="E4340" s="82"/>
      <c r="F4340" s="5"/>
      <c r="G4340" s="5"/>
      <c r="H4340" s="5"/>
      <c r="K4340" s="5"/>
      <c r="L4340" s="5"/>
      <c r="M4340" s="17"/>
      <c r="N4340" s="17"/>
      <c r="T4340" s="75"/>
      <c r="U4340" s="75"/>
      <c r="W4340" s="75"/>
    </row>
    <row r="4341" spans="1:23" x14ac:dyDescent="0.25">
      <c r="A4341" s="17"/>
      <c r="B4341" s="17"/>
      <c r="C4341" s="81"/>
      <c r="D4341" s="81"/>
      <c r="E4341" s="82"/>
      <c r="F4341" s="5"/>
      <c r="G4341" s="5"/>
      <c r="H4341" s="5"/>
      <c r="K4341" s="5"/>
      <c r="L4341" s="5"/>
      <c r="M4341" s="17"/>
      <c r="N4341" s="17"/>
      <c r="T4341" s="75"/>
      <c r="U4341" s="75"/>
      <c r="W4341" s="75"/>
    </row>
    <row r="4342" spans="1:23" x14ac:dyDescent="0.25">
      <c r="A4342" s="17"/>
      <c r="B4342" s="17"/>
      <c r="C4342" s="81"/>
      <c r="D4342" s="81"/>
      <c r="E4342" s="82"/>
      <c r="F4342" s="5"/>
      <c r="G4342" s="5"/>
      <c r="H4342" s="5"/>
      <c r="K4342" s="5"/>
      <c r="L4342" s="5"/>
      <c r="M4342" s="17"/>
      <c r="N4342" s="17"/>
      <c r="T4342" s="75"/>
      <c r="U4342" s="75"/>
      <c r="W4342" s="75"/>
    </row>
    <row r="4343" spans="1:23" x14ac:dyDescent="0.25">
      <c r="A4343" s="17"/>
      <c r="B4343" s="17"/>
      <c r="C4343" s="81"/>
      <c r="D4343" s="81"/>
      <c r="E4343" s="82"/>
      <c r="F4343" s="5"/>
      <c r="G4343" s="5"/>
      <c r="H4343" s="5"/>
      <c r="K4343" s="5"/>
      <c r="L4343" s="5"/>
      <c r="M4343" s="17"/>
      <c r="N4343" s="17"/>
      <c r="T4343" s="75"/>
      <c r="U4343" s="75"/>
      <c r="W4343" s="75"/>
    </row>
    <row r="4344" spans="1:23" x14ac:dyDescent="0.25">
      <c r="A4344" s="17"/>
      <c r="B4344" s="17"/>
      <c r="C4344" s="81"/>
      <c r="D4344" s="81"/>
      <c r="E4344" s="82"/>
      <c r="F4344" s="5"/>
      <c r="G4344" s="5"/>
      <c r="H4344" s="5"/>
      <c r="K4344" s="5"/>
      <c r="L4344" s="5"/>
      <c r="M4344" s="17"/>
      <c r="N4344" s="17"/>
      <c r="T4344" s="75"/>
      <c r="U4344" s="75"/>
      <c r="W4344" s="75"/>
    </row>
    <row r="4345" spans="1:23" x14ac:dyDescent="0.25">
      <c r="A4345" s="17"/>
      <c r="B4345" s="17"/>
      <c r="C4345" s="81"/>
      <c r="D4345" s="81"/>
      <c r="E4345" s="82"/>
      <c r="F4345" s="5"/>
      <c r="G4345" s="5"/>
      <c r="H4345" s="5"/>
      <c r="K4345" s="5"/>
      <c r="L4345" s="5"/>
      <c r="M4345" s="17"/>
      <c r="N4345" s="17"/>
      <c r="T4345" s="75"/>
      <c r="U4345" s="75"/>
      <c r="W4345" s="75"/>
    </row>
    <row r="4346" spans="1:23" x14ac:dyDescent="0.25">
      <c r="A4346" s="17"/>
      <c r="B4346" s="17"/>
      <c r="C4346" s="81"/>
      <c r="D4346" s="81"/>
      <c r="E4346" s="82"/>
      <c r="F4346" s="5"/>
      <c r="G4346" s="5"/>
      <c r="H4346" s="5"/>
      <c r="K4346" s="5"/>
      <c r="L4346" s="5"/>
      <c r="M4346" s="17"/>
      <c r="N4346" s="17"/>
      <c r="T4346" s="75"/>
      <c r="U4346" s="75"/>
      <c r="W4346" s="75"/>
    </row>
    <row r="4347" spans="1:23" x14ac:dyDescent="0.25">
      <c r="A4347" s="17"/>
      <c r="B4347" s="17"/>
      <c r="C4347" s="81"/>
      <c r="D4347" s="81"/>
      <c r="E4347" s="82"/>
      <c r="F4347" s="5"/>
      <c r="G4347" s="5"/>
      <c r="H4347" s="5"/>
      <c r="K4347" s="5"/>
      <c r="L4347" s="5"/>
      <c r="M4347" s="17"/>
      <c r="N4347" s="17"/>
      <c r="T4347" s="75"/>
      <c r="U4347" s="75"/>
      <c r="W4347" s="75"/>
    </row>
    <row r="4348" spans="1:23" x14ac:dyDescent="0.25">
      <c r="A4348" s="17"/>
      <c r="B4348" s="17"/>
      <c r="C4348" s="81"/>
      <c r="D4348" s="81"/>
      <c r="E4348" s="82"/>
      <c r="F4348" s="5"/>
      <c r="G4348" s="5"/>
      <c r="H4348" s="5"/>
      <c r="K4348" s="5"/>
      <c r="L4348" s="5"/>
      <c r="M4348" s="17"/>
      <c r="N4348" s="17"/>
      <c r="T4348" s="75"/>
      <c r="U4348" s="75"/>
      <c r="W4348" s="75"/>
    </row>
    <row r="4349" spans="1:23" x14ac:dyDescent="0.25">
      <c r="A4349" s="17"/>
      <c r="B4349" s="17"/>
      <c r="C4349" s="81"/>
      <c r="D4349" s="81"/>
      <c r="E4349" s="82"/>
      <c r="F4349" s="5"/>
      <c r="G4349" s="5"/>
      <c r="H4349" s="5"/>
      <c r="K4349" s="5"/>
      <c r="L4349" s="5"/>
      <c r="M4349" s="17"/>
      <c r="N4349" s="17"/>
      <c r="T4349" s="75"/>
      <c r="U4349" s="75"/>
      <c r="W4349" s="75"/>
    </row>
    <row r="4350" spans="1:23" x14ac:dyDescent="0.25">
      <c r="A4350" s="17"/>
      <c r="B4350" s="17"/>
      <c r="C4350" s="81"/>
      <c r="D4350" s="81"/>
      <c r="E4350" s="82"/>
      <c r="F4350" s="5"/>
      <c r="G4350" s="5"/>
      <c r="H4350" s="5"/>
      <c r="K4350" s="5"/>
      <c r="L4350" s="5"/>
      <c r="M4350" s="17"/>
      <c r="N4350" s="17"/>
      <c r="T4350" s="75"/>
      <c r="U4350" s="75"/>
      <c r="W4350" s="75"/>
    </row>
    <row r="4351" spans="1:23" x14ac:dyDescent="0.25">
      <c r="A4351" s="17"/>
      <c r="B4351" s="17"/>
      <c r="C4351" s="81"/>
      <c r="D4351" s="81"/>
      <c r="E4351" s="82"/>
      <c r="F4351" s="5"/>
      <c r="G4351" s="5"/>
      <c r="H4351" s="5"/>
      <c r="K4351" s="5"/>
      <c r="L4351" s="5"/>
      <c r="M4351" s="17"/>
      <c r="N4351" s="17"/>
      <c r="T4351" s="75"/>
      <c r="U4351" s="75"/>
      <c r="W4351" s="75"/>
    </row>
    <row r="4352" spans="1:23" x14ac:dyDescent="0.25">
      <c r="A4352" s="17"/>
      <c r="B4352" s="17"/>
      <c r="C4352" s="81"/>
      <c r="D4352" s="81"/>
      <c r="E4352" s="82"/>
      <c r="F4352" s="5"/>
      <c r="G4352" s="5"/>
      <c r="H4352" s="5"/>
      <c r="K4352" s="5"/>
      <c r="L4352" s="5"/>
      <c r="M4352" s="17"/>
      <c r="N4352" s="17"/>
      <c r="T4352" s="75"/>
      <c r="U4352" s="75"/>
      <c r="W4352" s="75"/>
    </row>
    <row r="4353" spans="1:23" x14ac:dyDescent="0.25">
      <c r="A4353" s="17"/>
      <c r="B4353" s="17"/>
      <c r="C4353" s="81"/>
      <c r="D4353" s="81"/>
      <c r="E4353" s="82"/>
      <c r="F4353" s="5"/>
      <c r="G4353" s="5"/>
      <c r="H4353" s="5"/>
      <c r="K4353" s="5"/>
      <c r="L4353" s="5"/>
      <c r="M4353" s="17"/>
      <c r="N4353" s="17"/>
      <c r="T4353" s="75"/>
      <c r="U4353" s="75"/>
      <c r="W4353" s="75"/>
    </row>
    <row r="4354" spans="1:23" x14ac:dyDescent="0.25">
      <c r="A4354" s="17"/>
      <c r="B4354" s="17"/>
      <c r="C4354" s="81"/>
      <c r="D4354" s="81"/>
      <c r="E4354" s="82"/>
      <c r="F4354" s="5"/>
      <c r="G4354" s="5"/>
      <c r="H4354" s="5"/>
      <c r="K4354" s="5"/>
      <c r="L4354" s="5"/>
      <c r="M4354" s="17"/>
      <c r="N4354" s="17"/>
      <c r="T4354" s="75"/>
      <c r="U4354" s="75"/>
      <c r="W4354" s="75"/>
    </row>
    <row r="4355" spans="1:23" x14ac:dyDescent="0.25">
      <c r="A4355" s="17"/>
      <c r="B4355" s="17"/>
      <c r="C4355" s="81"/>
      <c r="D4355" s="81"/>
      <c r="E4355" s="82"/>
      <c r="F4355" s="5"/>
      <c r="G4355" s="5"/>
      <c r="H4355" s="5"/>
      <c r="K4355" s="5"/>
      <c r="L4355" s="5"/>
      <c r="M4355" s="17"/>
      <c r="N4355" s="17"/>
      <c r="T4355" s="75"/>
      <c r="U4355" s="75"/>
      <c r="W4355" s="75"/>
    </row>
    <row r="4356" spans="1:23" x14ac:dyDescent="0.25">
      <c r="A4356" s="17"/>
      <c r="B4356" s="17"/>
      <c r="C4356" s="81"/>
      <c r="D4356" s="81"/>
      <c r="E4356" s="82"/>
      <c r="F4356" s="5"/>
      <c r="G4356" s="5"/>
      <c r="H4356" s="5"/>
      <c r="K4356" s="5"/>
      <c r="L4356" s="5"/>
      <c r="M4356" s="17"/>
      <c r="N4356" s="17"/>
      <c r="T4356" s="75"/>
      <c r="U4356" s="75"/>
      <c r="W4356" s="75"/>
    </row>
    <row r="4357" spans="1:23" x14ac:dyDescent="0.25">
      <c r="A4357" s="17"/>
      <c r="B4357" s="17"/>
      <c r="C4357" s="81"/>
      <c r="D4357" s="81"/>
      <c r="E4357" s="82"/>
      <c r="F4357" s="5"/>
      <c r="G4357" s="5"/>
      <c r="H4357" s="5"/>
      <c r="K4357" s="5"/>
      <c r="L4357" s="5"/>
      <c r="M4357" s="17"/>
      <c r="N4357" s="17"/>
      <c r="T4357" s="75"/>
      <c r="U4357" s="75"/>
      <c r="W4357" s="75"/>
    </row>
    <row r="4358" spans="1:23" x14ac:dyDescent="0.25">
      <c r="A4358" s="17"/>
      <c r="B4358" s="17"/>
      <c r="C4358" s="81"/>
      <c r="D4358" s="81"/>
      <c r="E4358" s="82"/>
      <c r="F4358" s="5"/>
      <c r="G4358" s="5"/>
      <c r="H4358" s="5"/>
      <c r="K4358" s="5"/>
      <c r="L4358" s="5"/>
      <c r="M4358" s="17"/>
      <c r="N4358" s="17"/>
      <c r="T4358" s="75"/>
      <c r="U4358" s="75"/>
      <c r="W4358" s="75"/>
    </row>
    <row r="4359" spans="1:23" x14ac:dyDescent="0.25">
      <c r="A4359" s="17"/>
      <c r="B4359" s="17"/>
      <c r="C4359" s="81"/>
      <c r="D4359" s="81"/>
      <c r="E4359" s="82"/>
      <c r="F4359" s="5"/>
      <c r="G4359" s="5"/>
      <c r="H4359" s="5"/>
      <c r="K4359" s="5"/>
      <c r="L4359" s="5"/>
      <c r="M4359" s="17"/>
      <c r="N4359" s="17"/>
      <c r="T4359" s="75"/>
      <c r="U4359" s="75"/>
      <c r="W4359" s="75"/>
    </row>
    <row r="4360" spans="1:23" x14ac:dyDescent="0.25">
      <c r="A4360" s="17"/>
      <c r="B4360" s="17"/>
      <c r="C4360" s="81"/>
      <c r="D4360" s="81"/>
      <c r="E4360" s="82"/>
      <c r="F4360" s="5"/>
      <c r="G4360" s="5"/>
      <c r="H4360" s="5"/>
      <c r="K4360" s="5"/>
      <c r="L4360" s="5"/>
      <c r="M4360" s="17"/>
      <c r="N4360" s="17"/>
      <c r="T4360" s="75"/>
      <c r="U4360" s="75"/>
      <c r="W4360" s="75"/>
    </row>
    <row r="4361" spans="1:23" x14ac:dyDescent="0.25">
      <c r="A4361" s="17"/>
      <c r="B4361" s="17"/>
      <c r="C4361" s="81"/>
      <c r="D4361" s="81"/>
      <c r="E4361" s="82"/>
      <c r="F4361" s="5"/>
      <c r="G4361" s="5"/>
      <c r="H4361" s="5"/>
      <c r="K4361" s="5"/>
      <c r="L4361" s="5"/>
      <c r="M4361" s="17"/>
      <c r="N4361" s="17"/>
      <c r="T4361" s="75"/>
      <c r="U4361" s="75"/>
      <c r="W4361" s="75"/>
    </row>
    <row r="4362" spans="1:23" x14ac:dyDescent="0.25">
      <c r="A4362" s="17"/>
      <c r="B4362" s="17"/>
      <c r="C4362" s="81"/>
      <c r="D4362" s="81"/>
      <c r="E4362" s="82"/>
      <c r="F4362" s="5"/>
      <c r="G4362" s="5"/>
      <c r="H4362" s="5"/>
      <c r="K4362" s="5"/>
      <c r="L4362" s="5"/>
      <c r="M4362" s="17"/>
      <c r="N4362" s="17"/>
      <c r="T4362" s="75"/>
      <c r="U4362" s="75"/>
      <c r="W4362" s="75"/>
    </row>
    <row r="4363" spans="1:23" x14ac:dyDescent="0.25">
      <c r="A4363" s="17"/>
      <c r="B4363" s="17"/>
      <c r="C4363" s="81"/>
      <c r="D4363" s="81"/>
      <c r="E4363" s="82"/>
      <c r="F4363" s="5"/>
      <c r="G4363" s="5"/>
      <c r="H4363" s="5"/>
      <c r="K4363" s="5"/>
      <c r="L4363" s="5"/>
      <c r="M4363" s="17"/>
      <c r="N4363" s="17"/>
      <c r="T4363" s="75"/>
      <c r="U4363" s="75"/>
      <c r="W4363" s="75"/>
    </row>
    <row r="4364" spans="1:23" x14ac:dyDescent="0.25">
      <c r="A4364" s="17"/>
      <c r="B4364" s="17"/>
      <c r="C4364" s="81"/>
      <c r="D4364" s="81"/>
      <c r="E4364" s="82"/>
      <c r="F4364" s="5"/>
      <c r="G4364" s="5"/>
      <c r="H4364" s="5"/>
      <c r="K4364" s="5"/>
      <c r="L4364" s="5"/>
      <c r="M4364" s="17"/>
      <c r="N4364" s="17"/>
      <c r="T4364" s="75"/>
      <c r="U4364" s="75"/>
      <c r="W4364" s="75"/>
    </row>
    <row r="4365" spans="1:23" x14ac:dyDescent="0.25">
      <c r="A4365" s="17"/>
      <c r="B4365" s="17"/>
      <c r="C4365" s="81"/>
      <c r="D4365" s="81"/>
      <c r="E4365" s="82"/>
      <c r="F4365" s="5"/>
      <c r="G4365" s="5"/>
      <c r="H4365" s="5"/>
      <c r="K4365" s="5"/>
      <c r="L4365" s="5"/>
      <c r="M4365" s="17"/>
      <c r="N4365" s="17"/>
      <c r="T4365" s="75"/>
      <c r="U4365" s="75"/>
      <c r="W4365" s="75"/>
    </row>
    <row r="4366" spans="1:23" x14ac:dyDescent="0.25">
      <c r="A4366" s="17"/>
      <c r="B4366" s="17"/>
      <c r="C4366" s="81"/>
      <c r="D4366" s="81"/>
      <c r="E4366" s="82"/>
      <c r="F4366" s="5"/>
      <c r="G4366" s="5"/>
      <c r="H4366" s="5"/>
      <c r="K4366" s="5"/>
      <c r="L4366" s="5"/>
      <c r="M4366" s="17"/>
      <c r="N4366" s="17"/>
      <c r="T4366" s="75"/>
      <c r="U4366" s="75"/>
      <c r="W4366" s="75"/>
    </row>
    <row r="4367" spans="1:23" x14ac:dyDescent="0.25">
      <c r="A4367" s="17"/>
      <c r="B4367" s="17"/>
      <c r="C4367" s="81"/>
      <c r="D4367" s="81"/>
      <c r="E4367" s="82"/>
      <c r="F4367" s="5"/>
      <c r="G4367" s="5"/>
      <c r="H4367" s="5"/>
      <c r="K4367" s="5"/>
      <c r="L4367" s="5"/>
      <c r="M4367" s="17"/>
      <c r="N4367" s="17"/>
      <c r="T4367" s="75"/>
      <c r="U4367" s="75"/>
      <c r="W4367" s="75"/>
    </row>
    <row r="4368" spans="1:23" x14ac:dyDescent="0.25">
      <c r="A4368" s="17"/>
      <c r="B4368" s="17"/>
      <c r="C4368" s="81"/>
      <c r="D4368" s="81"/>
      <c r="E4368" s="82"/>
      <c r="F4368" s="5"/>
      <c r="G4368" s="5"/>
      <c r="H4368" s="5"/>
      <c r="K4368" s="5"/>
      <c r="L4368" s="5"/>
      <c r="M4368" s="17"/>
      <c r="N4368" s="17"/>
      <c r="T4368" s="75"/>
      <c r="U4368" s="75"/>
      <c r="W4368" s="75"/>
    </row>
    <row r="4369" spans="1:23" x14ac:dyDescent="0.25">
      <c r="A4369" s="17"/>
      <c r="B4369" s="17"/>
      <c r="C4369" s="81"/>
      <c r="D4369" s="81"/>
      <c r="E4369" s="82"/>
      <c r="F4369" s="5"/>
      <c r="G4369" s="5"/>
      <c r="H4369" s="5"/>
      <c r="K4369" s="5"/>
      <c r="L4369" s="5"/>
      <c r="M4369" s="17"/>
      <c r="N4369" s="17"/>
      <c r="T4369" s="75"/>
      <c r="U4369" s="75"/>
      <c r="W4369" s="75"/>
    </row>
    <row r="4370" spans="1:23" x14ac:dyDescent="0.25">
      <c r="A4370" s="17"/>
      <c r="B4370" s="17"/>
      <c r="C4370" s="81"/>
      <c r="D4370" s="81"/>
      <c r="E4370" s="82"/>
      <c r="F4370" s="5"/>
      <c r="G4370" s="5"/>
      <c r="H4370" s="5"/>
      <c r="K4370" s="5"/>
      <c r="L4370" s="5"/>
      <c r="M4370" s="17"/>
      <c r="N4370" s="17"/>
      <c r="T4370" s="75"/>
      <c r="U4370" s="75"/>
      <c r="W4370" s="75"/>
    </row>
    <row r="4371" spans="1:23" x14ac:dyDescent="0.25">
      <c r="A4371" s="17"/>
      <c r="B4371" s="17"/>
      <c r="C4371" s="81"/>
      <c r="D4371" s="81"/>
      <c r="E4371" s="82"/>
      <c r="F4371" s="5"/>
      <c r="G4371" s="5"/>
      <c r="H4371" s="5"/>
      <c r="K4371" s="5"/>
      <c r="L4371" s="5"/>
      <c r="M4371" s="17"/>
      <c r="N4371" s="17"/>
      <c r="T4371" s="75"/>
      <c r="U4371" s="75"/>
      <c r="W4371" s="75"/>
    </row>
    <row r="4372" spans="1:23" x14ac:dyDescent="0.25">
      <c r="A4372" s="17"/>
      <c r="B4372" s="17"/>
      <c r="C4372" s="81"/>
      <c r="D4372" s="81"/>
      <c r="E4372" s="82"/>
      <c r="F4372" s="5"/>
      <c r="G4372" s="5"/>
      <c r="H4372" s="5"/>
      <c r="K4372" s="5"/>
      <c r="L4372" s="5"/>
      <c r="M4372" s="17"/>
      <c r="N4372" s="17"/>
      <c r="T4372" s="75"/>
      <c r="U4372" s="75"/>
      <c r="W4372" s="75"/>
    </row>
    <row r="4373" spans="1:23" x14ac:dyDescent="0.25">
      <c r="A4373" s="17"/>
      <c r="B4373" s="17"/>
      <c r="C4373" s="81"/>
      <c r="D4373" s="81"/>
      <c r="E4373" s="82"/>
      <c r="F4373" s="5"/>
      <c r="G4373" s="5"/>
      <c r="H4373" s="5"/>
      <c r="K4373" s="5"/>
      <c r="L4373" s="5"/>
      <c r="M4373" s="17"/>
      <c r="N4373" s="17"/>
      <c r="T4373" s="75"/>
      <c r="U4373" s="75"/>
      <c r="W4373" s="75"/>
    </row>
    <row r="4374" spans="1:23" x14ac:dyDescent="0.25">
      <c r="A4374" s="17"/>
      <c r="B4374" s="17"/>
      <c r="C4374" s="81"/>
      <c r="D4374" s="81"/>
      <c r="E4374" s="82"/>
      <c r="F4374" s="5"/>
      <c r="G4374" s="5"/>
      <c r="H4374" s="5"/>
      <c r="K4374" s="5"/>
      <c r="L4374" s="5"/>
      <c r="M4374" s="17"/>
      <c r="N4374" s="17"/>
      <c r="T4374" s="75"/>
      <c r="U4374" s="75"/>
      <c r="W4374" s="75"/>
    </row>
    <row r="4375" spans="1:23" x14ac:dyDescent="0.25">
      <c r="A4375" s="17"/>
      <c r="B4375" s="17"/>
      <c r="C4375" s="81"/>
      <c r="D4375" s="81"/>
      <c r="E4375" s="82"/>
      <c r="F4375" s="5"/>
      <c r="G4375" s="5"/>
      <c r="H4375" s="5"/>
      <c r="K4375" s="5"/>
      <c r="L4375" s="5"/>
      <c r="M4375" s="17"/>
      <c r="N4375" s="17"/>
      <c r="T4375" s="75"/>
      <c r="U4375" s="75"/>
      <c r="W4375" s="75"/>
    </row>
    <row r="4376" spans="1:23" x14ac:dyDescent="0.25">
      <c r="A4376" s="17"/>
      <c r="B4376" s="17"/>
      <c r="C4376" s="81"/>
      <c r="D4376" s="81"/>
      <c r="E4376" s="82"/>
      <c r="F4376" s="5"/>
      <c r="G4376" s="5"/>
      <c r="H4376" s="5"/>
      <c r="K4376" s="5"/>
      <c r="L4376" s="5"/>
      <c r="M4376" s="17"/>
      <c r="N4376" s="17"/>
      <c r="T4376" s="75"/>
      <c r="U4376" s="75"/>
      <c r="W4376" s="75"/>
    </row>
    <row r="4377" spans="1:23" x14ac:dyDescent="0.25">
      <c r="A4377" s="17"/>
      <c r="B4377" s="17"/>
      <c r="C4377" s="81"/>
      <c r="D4377" s="81"/>
      <c r="E4377" s="82"/>
      <c r="F4377" s="5"/>
      <c r="G4377" s="5"/>
      <c r="H4377" s="5"/>
      <c r="K4377" s="5"/>
      <c r="L4377" s="5"/>
      <c r="M4377" s="17"/>
      <c r="N4377" s="17"/>
      <c r="T4377" s="75"/>
      <c r="U4377" s="75"/>
      <c r="W4377" s="75"/>
    </row>
    <row r="4378" spans="1:23" x14ac:dyDescent="0.25">
      <c r="A4378" s="17"/>
      <c r="B4378" s="17"/>
      <c r="C4378" s="81"/>
      <c r="D4378" s="81"/>
      <c r="E4378" s="82"/>
      <c r="F4378" s="5"/>
      <c r="G4378" s="5"/>
      <c r="H4378" s="5"/>
      <c r="K4378" s="5"/>
      <c r="L4378" s="5"/>
      <c r="M4378" s="17"/>
      <c r="N4378" s="17"/>
      <c r="T4378" s="75"/>
      <c r="U4378" s="75"/>
      <c r="W4378" s="75"/>
    </row>
    <row r="4379" spans="1:23" x14ac:dyDescent="0.25">
      <c r="A4379" s="17"/>
      <c r="B4379" s="17"/>
      <c r="C4379" s="81"/>
      <c r="D4379" s="81"/>
      <c r="E4379" s="82"/>
      <c r="F4379" s="5"/>
      <c r="G4379" s="5"/>
      <c r="H4379" s="5"/>
      <c r="K4379" s="5"/>
      <c r="L4379" s="5"/>
      <c r="M4379" s="17"/>
      <c r="N4379" s="17"/>
      <c r="T4379" s="75"/>
      <c r="U4379" s="75"/>
      <c r="W4379" s="75"/>
    </row>
    <row r="4380" spans="1:23" x14ac:dyDescent="0.25">
      <c r="A4380" s="17"/>
      <c r="B4380" s="17"/>
      <c r="C4380" s="81"/>
      <c r="D4380" s="81"/>
      <c r="E4380" s="82"/>
      <c r="F4380" s="5"/>
      <c r="G4380" s="5"/>
      <c r="H4380" s="5"/>
      <c r="K4380" s="5"/>
      <c r="L4380" s="5"/>
      <c r="M4380" s="17"/>
      <c r="N4380" s="17"/>
      <c r="T4380" s="75"/>
      <c r="U4380" s="75"/>
      <c r="W4380" s="75"/>
    </row>
    <row r="4381" spans="1:23" x14ac:dyDescent="0.25">
      <c r="A4381" s="17"/>
      <c r="B4381" s="17"/>
      <c r="C4381" s="81"/>
      <c r="D4381" s="81"/>
      <c r="E4381" s="82"/>
      <c r="F4381" s="5"/>
      <c r="G4381" s="5"/>
      <c r="H4381" s="5"/>
      <c r="K4381" s="5"/>
      <c r="L4381" s="5"/>
      <c r="M4381" s="17"/>
      <c r="N4381" s="17"/>
      <c r="T4381" s="75"/>
      <c r="U4381" s="75"/>
      <c r="W4381" s="75"/>
    </row>
    <row r="4382" spans="1:23" x14ac:dyDescent="0.25">
      <c r="A4382" s="17"/>
      <c r="B4382" s="17"/>
      <c r="C4382" s="81"/>
      <c r="D4382" s="81"/>
      <c r="E4382" s="82"/>
      <c r="F4382" s="5"/>
      <c r="G4382" s="5"/>
      <c r="H4382" s="5"/>
      <c r="K4382" s="5"/>
      <c r="L4382" s="5"/>
      <c r="M4382" s="17"/>
      <c r="N4382" s="17"/>
      <c r="T4382" s="75"/>
      <c r="U4382" s="75"/>
      <c r="W4382" s="75"/>
    </row>
    <row r="4383" spans="1:23" x14ac:dyDescent="0.25">
      <c r="A4383" s="17"/>
      <c r="B4383" s="17"/>
      <c r="C4383" s="81"/>
      <c r="D4383" s="81"/>
      <c r="E4383" s="82"/>
      <c r="F4383" s="5"/>
      <c r="G4383" s="5"/>
      <c r="H4383" s="5"/>
      <c r="K4383" s="5"/>
      <c r="L4383" s="5"/>
      <c r="M4383" s="17"/>
      <c r="N4383" s="17"/>
      <c r="T4383" s="75"/>
      <c r="U4383" s="75"/>
      <c r="W4383" s="75"/>
    </row>
    <row r="4384" spans="1:23" x14ac:dyDescent="0.25">
      <c r="A4384" s="17"/>
      <c r="B4384" s="17"/>
      <c r="C4384" s="81"/>
      <c r="D4384" s="81"/>
      <c r="E4384" s="82"/>
      <c r="F4384" s="5"/>
      <c r="G4384" s="5"/>
      <c r="H4384" s="5"/>
      <c r="K4384" s="5"/>
      <c r="L4384" s="5"/>
      <c r="M4384" s="17"/>
      <c r="N4384" s="17"/>
      <c r="T4384" s="75"/>
      <c r="U4384" s="75"/>
      <c r="W4384" s="75"/>
    </row>
    <row r="4385" spans="1:23" x14ac:dyDescent="0.25">
      <c r="A4385" s="17"/>
      <c r="B4385" s="17"/>
      <c r="C4385" s="81"/>
      <c r="D4385" s="81"/>
      <c r="E4385" s="82"/>
      <c r="F4385" s="5"/>
      <c r="G4385" s="5"/>
      <c r="H4385" s="5"/>
      <c r="K4385" s="5"/>
      <c r="L4385" s="5"/>
      <c r="M4385" s="17"/>
      <c r="N4385" s="17"/>
      <c r="T4385" s="75"/>
      <c r="U4385" s="75"/>
      <c r="W4385" s="75"/>
    </row>
    <row r="4386" spans="1:23" x14ac:dyDescent="0.25">
      <c r="A4386" s="17"/>
      <c r="B4386" s="17"/>
      <c r="C4386" s="81"/>
      <c r="D4386" s="81"/>
      <c r="E4386" s="82"/>
      <c r="F4386" s="5"/>
      <c r="G4386" s="5"/>
      <c r="H4386" s="5"/>
      <c r="K4386" s="5"/>
      <c r="L4386" s="5"/>
      <c r="M4386" s="17"/>
      <c r="N4386" s="17"/>
      <c r="T4386" s="75"/>
      <c r="U4386" s="75"/>
      <c r="W4386" s="75"/>
    </row>
    <row r="4387" spans="1:23" x14ac:dyDescent="0.25">
      <c r="A4387" s="17"/>
      <c r="B4387" s="17"/>
      <c r="C4387" s="81"/>
      <c r="D4387" s="81"/>
      <c r="E4387" s="82"/>
      <c r="F4387" s="5"/>
      <c r="G4387" s="5"/>
      <c r="H4387" s="5"/>
      <c r="K4387" s="5"/>
      <c r="L4387" s="5"/>
      <c r="M4387" s="17"/>
      <c r="N4387" s="17"/>
      <c r="T4387" s="75"/>
      <c r="U4387" s="75"/>
      <c r="W4387" s="75"/>
    </row>
    <row r="4388" spans="1:23" x14ac:dyDescent="0.25">
      <c r="A4388" s="17"/>
      <c r="B4388" s="17"/>
      <c r="C4388" s="81"/>
      <c r="D4388" s="81"/>
      <c r="E4388" s="82"/>
      <c r="F4388" s="5"/>
      <c r="G4388" s="5"/>
      <c r="H4388" s="5"/>
      <c r="K4388" s="5"/>
      <c r="L4388" s="5"/>
      <c r="M4388" s="17"/>
      <c r="N4388" s="17"/>
      <c r="T4388" s="75"/>
      <c r="U4388" s="75"/>
      <c r="W4388" s="75"/>
    </row>
    <row r="4389" spans="1:23" x14ac:dyDescent="0.25">
      <c r="A4389" s="17"/>
      <c r="B4389" s="17"/>
      <c r="C4389" s="81"/>
      <c r="D4389" s="81"/>
      <c r="E4389" s="82"/>
      <c r="F4389" s="5"/>
      <c r="G4389" s="5"/>
      <c r="H4389" s="5"/>
      <c r="K4389" s="5"/>
      <c r="L4389" s="5"/>
      <c r="M4389" s="17"/>
      <c r="N4389" s="17"/>
      <c r="T4389" s="75"/>
      <c r="U4389" s="75"/>
      <c r="W4389" s="75"/>
    </row>
    <row r="4390" spans="1:23" x14ac:dyDescent="0.25">
      <c r="A4390" s="17"/>
      <c r="B4390" s="17"/>
      <c r="C4390" s="81"/>
      <c r="D4390" s="81"/>
      <c r="E4390" s="82"/>
      <c r="F4390" s="5"/>
      <c r="G4390" s="5"/>
      <c r="H4390" s="5"/>
      <c r="K4390" s="5"/>
      <c r="L4390" s="5"/>
      <c r="M4390" s="17"/>
      <c r="N4390" s="17"/>
      <c r="T4390" s="75"/>
      <c r="U4390" s="75"/>
      <c r="W4390" s="75"/>
    </row>
    <row r="4391" spans="1:23" x14ac:dyDescent="0.25">
      <c r="A4391" s="17"/>
      <c r="B4391" s="17"/>
      <c r="C4391" s="81"/>
      <c r="D4391" s="81"/>
      <c r="E4391" s="82"/>
      <c r="F4391" s="5"/>
      <c r="G4391" s="5"/>
      <c r="H4391" s="5"/>
      <c r="K4391" s="5"/>
      <c r="L4391" s="5"/>
      <c r="M4391" s="17"/>
      <c r="N4391" s="17"/>
      <c r="T4391" s="75"/>
      <c r="U4391" s="75"/>
      <c r="W4391" s="75"/>
    </row>
    <row r="4392" spans="1:23" x14ac:dyDescent="0.25">
      <c r="A4392" s="17"/>
      <c r="B4392" s="17"/>
      <c r="C4392" s="81"/>
      <c r="D4392" s="81"/>
      <c r="E4392" s="82"/>
      <c r="F4392" s="5"/>
      <c r="G4392" s="5"/>
      <c r="H4392" s="5"/>
      <c r="K4392" s="5"/>
      <c r="L4392" s="5"/>
      <c r="M4392" s="17"/>
      <c r="N4392" s="17"/>
      <c r="T4392" s="75"/>
      <c r="U4392" s="75"/>
      <c r="W4392" s="75"/>
    </row>
    <row r="4393" spans="1:23" x14ac:dyDescent="0.25">
      <c r="A4393" s="17"/>
      <c r="B4393" s="17"/>
      <c r="C4393" s="81"/>
      <c r="D4393" s="81"/>
      <c r="E4393" s="82"/>
      <c r="F4393" s="5"/>
      <c r="G4393" s="5"/>
      <c r="H4393" s="5"/>
      <c r="K4393" s="5"/>
      <c r="L4393" s="5"/>
      <c r="M4393" s="17"/>
      <c r="N4393" s="17"/>
      <c r="T4393" s="75"/>
      <c r="U4393" s="75"/>
      <c r="W4393" s="75"/>
    </row>
    <row r="4394" spans="1:23" x14ac:dyDescent="0.25">
      <c r="A4394" s="17"/>
      <c r="B4394" s="17"/>
      <c r="C4394" s="81"/>
      <c r="D4394" s="81"/>
      <c r="E4394" s="82"/>
      <c r="F4394" s="5"/>
      <c r="G4394" s="5"/>
      <c r="H4394" s="5"/>
      <c r="K4394" s="5"/>
      <c r="L4394" s="5"/>
      <c r="M4394" s="17"/>
      <c r="N4394" s="17"/>
      <c r="T4394" s="75"/>
      <c r="U4394" s="75"/>
      <c r="W4394" s="75"/>
    </row>
    <row r="4395" spans="1:23" x14ac:dyDescent="0.25">
      <c r="A4395" s="17"/>
      <c r="B4395" s="17"/>
      <c r="C4395" s="81"/>
      <c r="D4395" s="81"/>
      <c r="E4395" s="82"/>
      <c r="F4395" s="5"/>
      <c r="G4395" s="5"/>
      <c r="H4395" s="5"/>
      <c r="K4395" s="5"/>
      <c r="L4395" s="5"/>
      <c r="M4395" s="17"/>
      <c r="N4395" s="17"/>
      <c r="T4395" s="75"/>
      <c r="U4395" s="75"/>
      <c r="W4395" s="75"/>
    </row>
    <row r="4396" spans="1:23" x14ac:dyDescent="0.25">
      <c r="A4396" s="17"/>
      <c r="B4396" s="17"/>
      <c r="C4396" s="81"/>
      <c r="D4396" s="81"/>
      <c r="E4396" s="82"/>
      <c r="F4396" s="5"/>
      <c r="G4396" s="5"/>
      <c r="H4396" s="5"/>
      <c r="K4396" s="5"/>
      <c r="L4396" s="5"/>
      <c r="M4396" s="17"/>
      <c r="N4396" s="17"/>
      <c r="T4396" s="75"/>
      <c r="U4396" s="75"/>
      <c r="W4396" s="75"/>
    </row>
    <row r="4397" spans="1:23" x14ac:dyDescent="0.25">
      <c r="A4397" s="17"/>
      <c r="B4397" s="17"/>
      <c r="C4397" s="81"/>
      <c r="D4397" s="81"/>
      <c r="E4397" s="82"/>
      <c r="F4397" s="5"/>
      <c r="G4397" s="5"/>
      <c r="H4397" s="5"/>
      <c r="K4397" s="5"/>
      <c r="L4397" s="5"/>
      <c r="M4397" s="17"/>
      <c r="N4397" s="17"/>
      <c r="T4397" s="75"/>
      <c r="U4397" s="75"/>
      <c r="W4397" s="75"/>
    </row>
    <row r="4398" spans="1:23" x14ac:dyDescent="0.25">
      <c r="A4398" s="17"/>
      <c r="B4398" s="17"/>
      <c r="C4398" s="81"/>
      <c r="D4398" s="81"/>
      <c r="E4398" s="82"/>
      <c r="F4398" s="5"/>
      <c r="G4398" s="5"/>
      <c r="H4398" s="5"/>
      <c r="K4398" s="5"/>
      <c r="L4398" s="5"/>
      <c r="M4398" s="17"/>
      <c r="N4398" s="17"/>
      <c r="T4398" s="75"/>
      <c r="U4398" s="75"/>
      <c r="W4398" s="75"/>
    </row>
    <row r="4399" spans="1:23" x14ac:dyDescent="0.25">
      <c r="A4399" s="17"/>
      <c r="B4399" s="17"/>
      <c r="C4399" s="81"/>
      <c r="D4399" s="81"/>
      <c r="E4399" s="82"/>
      <c r="F4399" s="5"/>
      <c r="G4399" s="5"/>
      <c r="H4399" s="5"/>
      <c r="K4399" s="5"/>
      <c r="L4399" s="5"/>
      <c r="M4399" s="17"/>
      <c r="N4399" s="17"/>
      <c r="T4399" s="75"/>
      <c r="U4399" s="75"/>
      <c r="W4399" s="75"/>
    </row>
    <row r="4400" spans="1:23" x14ac:dyDescent="0.25">
      <c r="A4400" s="17"/>
      <c r="B4400" s="17"/>
      <c r="C4400" s="81"/>
      <c r="D4400" s="81"/>
      <c r="E4400" s="82"/>
      <c r="F4400" s="5"/>
      <c r="G4400" s="5"/>
      <c r="H4400" s="5"/>
      <c r="K4400" s="5"/>
      <c r="L4400" s="5"/>
      <c r="M4400" s="17"/>
      <c r="N4400" s="17"/>
      <c r="T4400" s="75"/>
      <c r="U4400" s="75"/>
      <c r="W4400" s="75"/>
    </row>
    <row r="4401" spans="1:23" x14ac:dyDescent="0.25">
      <c r="A4401" s="17"/>
      <c r="B4401" s="17"/>
      <c r="C4401" s="81"/>
      <c r="D4401" s="81"/>
      <c r="E4401" s="82"/>
      <c r="F4401" s="5"/>
      <c r="G4401" s="5"/>
      <c r="H4401" s="5"/>
      <c r="K4401" s="5"/>
      <c r="L4401" s="5"/>
      <c r="M4401" s="17"/>
      <c r="N4401" s="17"/>
      <c r="T4401" s="75"/>
      <c r="U4401" s="75"/>
      <c r="W4401" s="75"/>
    </row>
    <row r="4402" spans="1:23" x14ac:dyDescent="0.25">
      <c r="A4402" s="17"/>
      <c r="B4402" s="17"/>
      <c r="C4402" s="81"/>
      <c r="D4402" s="81"/>
      <c r="E4402" s="82"/>
      <c r="F4402" s="5"/>
      <c r="G4402" s="5"/>
      <c r="H4402" s="5"/>
      <c r="K4402" s="5"/>
      <c r="L4402" s="5"/>
      <c r="M4402" s="17"/>
      <c r="N4402" s="17"/>
      <c r="T4402" s="75"/>
      <c r="U4402" s="75"/>
      <c r="W4402" s="75"/>
    </row>
    <row r="4403" spans="1:23" x14ac:dyDescent="0.25">
      <c r="A4403" s="17"/>
      <c r="B4403" s="17"/>
      <c r="C4403" s="81"/>
      <c r="D4403" s="81"/>
      <c r="E4403" s="82"/>
      <c r="F4403" s="5"/>
      <c r="G4403" s="5"/>
      <c r="H4403" s="5"/>
      <c r="K4403" s="5"/>
      <c r="L4403" s="5"/>
      <c r="M4403" s="17"/>
      <c r="N4403" s="17"/>
      <c r="T4403" s="75"/>
      <c r="U4403" s="75"/>
      <c r="W4403" s="75"/>
    </row>
    <row r="4404" spans="1:23" x14ac:dyDescent="0.25">
      <c r="A4404" s="17"/>
      <c r="B4404" s="17"/>
      <c r="C4404" s="81"/>
      <c r="D4404" s="81"/>
      <c r="E4404" s="82"/>
      <c r="F4404" s="5"/>
      <c r="G4404" s="5"/>
      <c r="H4404" s="5"/>
      <c r="K4404" s="5"/>
      <c r="L4404" s="5"/>
      <c r="M4404" s="17"/>
      <c r="N4404" s="17"/>
      <c r="T4404" s="75"/>
      <c r="U4404" s="75"/>
      <c r="W4404" s="75"/>
    </row>
    <row r="4405" spans="1:23" x14ac:dyDescent="0.25">
      <c r="A4405" s="17"/>
      <c r="B4405" s="17"/>
      <c r="C4405" s="81"/>
      <c r="D4405" s="81"/>
      <c r="E4405" s="82"/>
      <c r="F4405" s="5"/>
      <c r="G4405" s="5"/>
      <c r="H4405" s="5"/>
      <c r="K4405" s="5"/>
      <c r="L4405" s="5"/>
      <c r="M4405" s="17"/>
      <c r="N4405" s="17"/>
      <c r="T4405" s="75"/>
      <c r="U4405" s="75"/>
      <c r="W4405" s="75"/>
    </row>
    <row r="4406" spans="1:23" x14ac:dyDescent="0.25">
      <c r="A4406" s="17"/>
      <c r="B4406" s="17"/>
      <c r="C4406" s="81"/>
      <c r="D4406" s="81"/>
      <c r="E4406" s="82"/>
      <c r="F4406" s="5"/>
      <c r="G4406" s="5"/>
      <c r="H4406" s="5"/>
      <c r="K4406" s="5"/>
      <c r="L4406" s="5"/>
      <c r="M4406" s="17"/>
      <c r="N4406" s="17"/>
      <c r="T4406" s="75"/>
      <c r="U4406" s="75"/>
      <c r="W4406" s="75"/>
    </row>
    <row r="4407" spans="1:23" x14ac:dyDescent="0.25">
      <c r="A4407" s="17"/>
      <c r="B4407" s="17"/>
      <c r="C4407" s="81"/>
      <c r="D4407" s="81"/>
      <c r="E4407" s="82"/>
      <c r="F4407" s="5"/>
      <c r="G4407" s="5"/>
      <c r="H4407" s="5"/>
      <c r="K4407" s="5"/>
      <c r="L4407" s="5"/>
      <c r="M4407" s="17"/>
      <c r="N4407" s="17"/>
      <c r="T4407" s="75"/>
      <c r="U4407" s="75"/>
      <c r="W4407" s="75"/>
    </row>
    <row r="4408" spans="1:23" x14ac:dyDescent="0.25">
      <c r="A4408" s="17"/>
      <c r="B4408" s="17"/>
      <c r="C4408" s="81"/>
      <c r="D4408" s="81"/>
      <c r="E4408" s="82"/>
      <c r="F4408" s="5"/>
      <c r="G4408" s="5"/>
      <c r="H4408" s="5"/>
      <c r="K4408" s="5"/>
      <c r="L4408" s="5"/>
      <c r="M4408" s="17"/>
      <c r="N4408" s="17"/>
      <c r="T4408" s="75"/>
      <c r="U4408" s="75"/>
      <c r="W4408" s="75"/>
    </row>
    <row r="4409" spans="1:23" x14ac:dyDescent="0.25">
      <c r="A4409" s="17"/>
      <c r="B4409" s="17"/>
      <c r="C4409" s="81"/>
      <c r="D4409" s="81"/>
      <c r="E4409" s="82"/>
      <c r="F4409" s="5"/>
      <c r="G4409" s="5"/>
      <c r="H4409" s="5"/>
      <c r="K4409" s="5"/>
      <c r="L4409" s="5"/>
      <c r="M4409" s="17"/>
      <c r="N4409" s="17"/>
      <c r="T4409" s="75"/>
      <c r="U4409" s="75"/>
      <c r="W4409" s="75"/>
    </row>
    <row r="4410" spans="1:23" x14ac:dyDescent="0.25">
      <c r="A4410" s="17"/>
      <c r="B4410" s="17"/>
      <c r="C4410" s="81"/>
      <c r="D4410" s="81"/>
      <c r="E4410" s="82"/>
      <c r="F4410" s="5"/>
      <c r="G4410" s="5"/>
      <c r="H4410" s="5"/>
      <c r="K4410" s="5"/>
      <c r="L4410" s="5"/>
      <c r="M4410" s="17"/>
      <c r="N4410" s="17"/>
      <c r="T4410" s="75"/>
      <c r="U4410" s="75"/>
      <c r="W4410" s="75"/>
    </row>
    <row r="4411" spans="1:23" x14ac:dyDescent="0.25">
      <c r="A4411" s="17"/>
      <c r="B4411" s="17"/>
      <c r="C4411" s="81"/>
      <c r="D4411" s="81"/>
      <c r="E4411" s="82"/>
      <c r="F4411" s="5"/>
      <c r="G4411" s="5"/>
      <c r="H4411" s="5"/>
      <c r="K4411" s="5"/>
      <c r="L4411" s="5"/>
      <c r="M4411" s="17"/>
      <c r="N4411" s="17"/>
      <c r="T4411" s="75"/>
      <c r="U4411" s="75"/>
      <c r="W4411" s="75"/>
    </row>
    <row r="4412" spans="1:23" x14ac:dyDescent="0.25">
      <c r="A4412" s="17"/>
      <c r="B4412" s="17"/>
      <c r="C4412" s="81"/>
      <c r="D4412" s="81"/>
      <c r="E4412" s="82"/>
      <c r="F4412" s="5"/>
      <c r="G4412" s="5"/>
      <c r="H4412" s="5"/>
      <c r="K4412" s="5"/>
      <c r="L4412" s="5"/>
      <c r="M4412" s="17"/>
      <c r="N4412" s="17"/>
      <c r="T4412" s="75"/>
      <c r="U4412" s="75"/>
      <c r="W4412" s="75"/>
    </row>
    <row r="4413" spans="1:23" x14ac:dyDescent="0.25">
      <c r="A4413" s="17"/>
      <c r="B4413" s="17"/>
      <c r="C4413" s="81"/>
      <c r="D4413" s="81"/>
      <c r="E4413" s="82"/>
      <c r="F4413" s="5"/>
      <c r="G4413" s="5"/>
      <c r="H4413" s="5"/>
      <c r="K4413" s="5"/>
      <c r="L4413" s="5"/>
      <c r="M4413" s="17"/>
      <c r="N4413" s="17"/>
      <c r="T4413" s="75"/>
      <c r="U4413" s="75"/>
      <c r="W4413" s="75"/>
    </row>
    <row r="4414" spans="1:23" x14ac:dyDescent="0.25">
      <c r="A4414" s="17"/>
      <c r="B4414" s="17"/>
      <c r="C4414" s="81"/>
      <c r="D4414" s="81"/>
      <c r="E4414" s="82"/>
      <c r="F4414" s="5"/>
      <c r="G4414" s="5"/>
      <c r="H4414" s="5"/>
      <c r="K4414" s="5"/>
      <c r="L4414" s="5"/>
      <c r="M4414" s="17"/>
      <c r="N4414" s="17"/>
      <c r="T4414" s="75"/>
      <c r="U4414" s="75"/>
      <c r="W4414" s="75"/>
    </row>
    <row r="4415" spans="1:23" x14ac:dyDescent="0.25">
      <c r="A4415" s="17"/>
      <c r="B4415" s="17"/>
      <c r="C4415" s="81"/>
      <c r="D4415" s="81"/>
      <c r="E4415" s="82"/>
      <c r="F4415" s="5"/>
      <c r="G4415" s="5"/>
      <c r="H4415" s="5"/>
      <c r="K4415" s="5"/>
      <c r="L4415" s="5"/>
      <c r="M4415" s="17"/>
      <c r="N4415" s="17"/>
      <c r="T4415" s="75"/>
      <c r="U4415" s="75"/>
      <c r="W4415" s="75"/>
    </row>
    <row r="4416" spans="1:23" x14ac:dyDescent="0.25">
      <c r="A4416" s="17"/>
      <c r="B4416" s="17"/>
      <c r="C4416" s="81"/>
      <c r="D4416" s="81"/>
      <c r="E4416" s="82"/>
      <c r="F4416" s="5"/>
      <c r="G4416" s="5"/>
      <c r="H4416" s="5"/>
      <c r="K4416" s="5"/>
      <c r="L4416" s="5"/>
      <c r="M4416" s="17"/>
      <c r="N4416" s="17"/>
      <c r="T4416" s="75"/>
      <c r="U4416" s="75"/>
      <c r="W4416" s="75"/>
    </row>
    <row r="4417" spans="1:23" x14ac:dyDescent="0.25">
      <c r="A4417" s="17"/>
      <c r="B4417" s="17"/>
      <c r="C4417" s="81"/>
      <c r="D4417" s="81"/>
      <c r="E4417" s="82"/>
      <c r="F4417" s="5"/>
      <c r="G4417" s="5"/>
      <c r="H4417" s="5"/>
      <c r="K4417" s="5"/>
      <c r="L4417" s="5"/>
      <c r="M4417" s="17"/>
      <c r="N4417" s="17"/>
      <c r="T4417" s="75"/>
      <c r="U4417" s="75"/>
      <c r="W4417" s="75"/>
    </row>
    <row r="4418" spans="1:23" x14ac:dyDescent="0.25">
      <c r="A4418" s="17"/>
      <c r="B4418" s="17"/>
      <c r="C4418" s="81"/>
      <c r="D4418" s="81"/>
      <c r="E4418" s="82"/>
      <c r="F4418" s="5"/>
      <c r="G4418" s="5"/>
      <c r="H4418" s="5"/>
      <c r="K4418" s="5"/>
      <c r="L4418" s="5"/>
      <c r="M4418" s="17"/>
      <c r="N4418" s="17"/>
      <c r="T4418" s="75"/>
      <c r="U4418" s="75"/>
      <c r="W4418" s="75"/>
    </row>
    <row r="4419" spans="1:23" x14ac:dyDescent="0.25">
      <c r="A4419" s="17"/>
      <c r="B4419" s="17"/>
      <c r="C4419" s="81"/>
      <c r="D4419" s="81"/>
      <c r="E4419" s="82"/>
      <c r="F4419" s="5"/>
      <c r="G4419" s="5"/>
      <c r="H4419" s="5"/>
      <c r="K4419" s="5"/>
      <c r="L4419" s="5"/>
      <c r="M4419" s="17"/>
      <c r="N4419" s="17"/>
      <c r="T4419" s="75"/>
      <c r="U4419" s="75"/>
      <c r="W4419" s="75"/>
    </row>
    <row r="4420" spans="1:23" x14ac:dyDescent="0.25">
      <c r="A4420" s="17"/>
      <c r="B4420" s="17"/>
      <c r="C4420" s="81"/>
      <c r="D4420" s="81"/>
      <c r="E4420" s="82"/>
      <c r="F4420" s="5"/>
      <c r="G4420" s="5"/>
      <c r="H4420" s="5"/>
      <c r="K4420" s="5"/>
      <c r="L4420" s="5"/>
      <c r="M4420" s="17"/>
      <c r="N4420" s="17"/>
      <c r="T4420" s="75"/>
      <c r="U4420" s="75"/>
      <c r="W4420" s="75"/>
    </row>
    <row r="4421" spans="1:23" x14ac:dyDescent="0.25">
      <c r="A4421" s="17"/>
      <c r="B4421" s="17"/>
      <c r="C4421" s="81"/>
      <c r="D4421" s="81"/>
      <c r="E4421" s="82"/>
      <c r="F4421" s="5"/>
      <c r="G4421" s="5"/>
      <c r="H4421" s="5"/>
      <c r="K4421" s="5"/>
      <c r="L4421" s="5"/>
      <c r="M4421" s="17"/>
      <c r="N4421" s="17"/>
      <c r="T4421" s="75"/>
      <c r="U4421" s="75"/>
      <c r="W4421" s="75"/>
    </row>
    <row r="4422" spans="1:23" x14ac:dyDescent="0.25">
      <c r="A4422" s="17"/>
      <c r="B4422" s="17"/>
      <c r="C4422" s="81"/>
      <c r="D4422" s="81"/>
      <c r="E4422" s="82"/>
      <c r="F4422" s="5"/>
      <c r="G4422" s="5"/>
      <c r="H4422" s="5"/>
      <c r="K4422" s="5"/>
      <c r="L4422" s="5"/>
      <c r="M4422" s="17"/>
      <c r="N4422" s="17"/>
      <c r="T4422" s="75"/>
      <c r="U4422" s="75"/>
      <c r="W4422" s="75"/>
    </row>
    <row r="4423" spans="1:23" x14ac:dyDescent="0.25">
      <c r="A4423" s="17"/>
      <c r="B4423" s="17"/>
      <c r="C4423" s="81"/>
      <c r="D4423" s="81"/>
      <c r="E4423" s="82"/>
      <c r="F4423" s="5"/>
      <c r="G4423" s="5"/>
      <c r="H4423" s="5"/>
      <c r="K4423" s="5"/>
      <c r="L4423" s="5"/>
      <c r="M4423" s="17"/>
      <c r="N4423" s="17"/>
      <c r="T4423" s="75"/>
      <c r="U4423" s="75"/>
      <c r="W4423" s="75"/>
    </row>
    <row r="4424" spans="1:23" x14ac:dyDescent="0.25">
      <c r="A4424" s="17"/>
      <c r="B4424" s="17"/>
      <c r="C4424" s="81"/>
      <c r="D4424" s="81"/>
      <c r="E4424" s="82"/>
      <c r="F4424" s="5"/>
      <c r="G4424" s="5"/>
      <c r="H4424" s="5"/>
      <c r="K4424" s="5"/>
      <c r="L4424" s="5"/>
      <c r="M4424" s="17"/>
      <c r="N4424" s="17"/>
      <c r="T4424" s="75"/>
      <c r="U4424" s="75"/>
      <c r="W4424" s="75"/>
    </row>
    <row r="4425" spans="1:23" x14ac:dyDescent="0.25">
      <c r="A4425" s="17"/>
      <c r="B4425" s="17"/>
      <c r="C4425" s="81"/>
      <c r="D4425" s="81"/>
      <c r="E4425" s="82"/>
      <c r="F4425" s="5"/>
      <c r="G4425" s="5"/>
      <c r="H4425" s="5"/>
      <c r="K4425" s="5"/>
      <c r="L4425" s="5"/>
      <c r="M4425" s="17"/>
      <c r="N4425" s="17"/>
      <c r="T4425" s="75"/>
      <c r="U4425" s="75"/>
      <c r="V4425" s="19"/>
      <c r="W4425" s="75"/>
    </row>
    <row r="4426" spans="1:23" x14ac:dyDescent="0.25">
      <c r="A4426" s="17"/>
      <c r="B4426" s="17"/>
      <c r="C4426" s="81"/>
      <c r="D4426" s="81"/>
      <c r="E4426" s="82"/>
      <c r="F4426" s="5"/>
      <c r="G4426" s="5"/>
      <c r="H4426" s="5"/>
      <c r="K4426" s="5"/>
      <c r="L4426" s="5"/>
      <c r="M4426" s="17"/>
      <c r="N4426" s="17"/>
      <c r="T4426" s="75"/>
      <c r="U4426" s="75"/>
      <c r="V4426" s="19"/>
      <c r="W4426" s="75"/>
    </row>
    <row r="4427" spans="1:23" x14ac:dyDescent="0.25">
      <c r="A4427" s="17"/>
      <c r="B4427" s="17"/>
      <c r="C4427" s="81"/>
      <c r="D4427" s="81"/>
      <c r="E4427" s="82"/>
      <c r="F4427" s="5"/>
      <c r="G4427" s="5"/>
      <c r="H4427" s="5"/>
      <c r="K4427" s="5"/>
      <c r="L4427" s="5"/>
      <c r="M4427" s="17"/>
      <c r="N4427" s="17"/>
      <c r="T4427" s="75"/>
      <c r="U4427" s="75"/>
      <c r="V4427" s="19"/>
      <c r="W4427" s="75"/>
    </row>
    <row r="4428" spans="1:23" x14ac:dyDescent="0.25">
      <c r="A4428" s="17"/>
      <c r="B4428" s="17"/>
      <c r="C4428" s="81"/>
      <c r="D4428" s="81"/>
      <c r="E4428" s="82"/>
      <c r="F4428" s="5"/>
      <c r="G4428" s="5"/>
      <c r="H4428" s="5"/>
      <c r="K4428" s="5"/>
      <c r="L4428" s="5"/>
      <c r="M4428" s="17"/>
      <c r="N4428" s="17"/>
      <c r="T4428" s="75"/>
      <c r="U4428" s="75"/>
      <c r="V4428" s="19"/>
      <c r="W4428" s="75"/>
    </row>
    <row r="4429" spans="1:23" x14ac:dyDescent="0.25">
      <c r="A4429" s="17"/>
      <c r="B4429" s="17"/>
      <c r="C4429" s="81"/>
      <c r="D4429" s="81"/>
      <c r="E4429" s="82"/>
      <c r="F4429" s="5"/>
      <c r="G4429" s="5"/>
      <c r="H4429" s="5"/>
      <c r="K4429" s="5"/>
      <c r="L4429" s="5"/>
      <c r="M4429" s="17"/>
      <c r="N4429" s="17"/>
      <c r="T4429" s="75"/>
      <c r="U4429" s="75"/>
      <c r="V4429" s="19"/>
      <c r="W4429" s="75"/>
    </row>
    <row r="4430" spans="1:23" x14ac:dyDescent="0.25">
      <c r="A4430" s="17"/>
      <c r="B4430" s="17"/>
      <c r="C4430" s="81"/>
      <c r="D4430" s="81"/>
      <c r="E4430" s="82"/>
      <c r="F4430" s="5"/>
      <c r="G4430" s="5"/>
      <c r="H4430" s="5"/>
      <c r="K4430" s="5"/>
      <c r="L4430" s="5"/>
      <c r="M4430" s="17"/>
      <c r="N4430" s="17"/>
      <c r="T4430" s="75"/>
      <c r="U4430" s="75"/>
      <c r="V4430" s="19"/>
      <c r="W4430" s="75"/>
    </row>
    <row r="4431" spans="1:23" x14ac:dyDescent="0.25">
      <c r="A4431" s="17"/>
      <c r="B4431" s="17"/>
      <c r="C4431" s="81"/>
      <c r="D4431" s="81"/>
      <c r="E4431" s="82"/>
      <c r="F4431" s="5"/>
      <c r="G4431" s="5"/>
      <c r="H4431" s="5"/>
      <c r="K4431" s="5"/>
      <c r="L4431" s="5"/>
      <c r="M4431" s="17"/>
      <c r="N4431" s="17"/>
      <c r="T4431" s="75"/>
      <c r="U4431" s="75"/>
      <c r="V4431" s="19"/>
      <c r="W4431" s="75"/>
    </row>
    <row r="4432" spans="1:23" x14ac:dyDescent="0.25">
      <c r="A4432" s="17"/>
      <c r="B4432" s="17"/>
      <c r="C4432" s="81"/>
      <c r="D4432" s="81"/>
      <c r="E4432" s="82"/>
      <c r="F4432" s="5"/>
      <c r="G4432" s="5"/>
      <c r="H4432" s="5"/>
      <c r="K4432" s="5"/>
      <c r="L4432" s="5"/>
      <c r="M4432" s="17"/>
      <c r="N4432" s="17"/>
      <c r="T4432" s="75"/>
      <c r="U4432" s="75"/>
      <c r="V4432" s="19"/>
      <c r="W4432" s="75"/>
    </row>
    <row r="4433" spans="1:23" x14ac:dyDescent="0.25">
      <c r="A4433" s="17"/>
      <c r="B4433" s="17"/>
      <c r="C4433" s="81"/>
      <c r="D4433" s="81"/>
      <c r="E4433" s="82"/>
      <c r="F4433" s="5"/>
      <c r="G4433" s="5"/>
      <c r="H4433" s="5"/>
      <c r="K4433" s="5"/>
      <c r="L4433" s="5"/>
      <c r="M4433" s="17"/>
      <c r="N4433" s="17"/>
      <c r="T4433" s="75"/>
      <c r="U4433" s="75"/>
      <c r="V4433" s="19"/>
      <c r="W4433" s="75"/>
    </row>
    <row r="4434" spans="1:23" x14ac:dyDescent="0.25">
      <c r="A4434" s="17"/>
      <c r="B4434" s="17"/>
      <c r="C4434" s="81"/>
      <c r="D4434" s="81"/>
      <c r="E4434" s="82"/>
      <c r="F4434" s="5"/>
      <c r="G4434" s="5"/>
      <c r="H4434" s="5"/>
      <c r="K4434" s="5"/>
      <c r="L4434" s="5"/>
      <c r="M4434" s="17"/>
      <c r="N4434" s="17"/>
      <c r="T4434" s="75"/>
      <c r="U4434" s="75"/>
      <c r="V4434" s="19"/>
      <c r="W4434" s="75"/>
    </row>
    <row r="4435" spans="1:23" x14ac:dyDescent="0.25">
      <c r="A4435" s="17"/>
      <c r="B4435" s="17"/>
      <c r="C4435" s="81"/>
      <c r="D4435" s="81"/>
      <c r="E4435" s="82"/>
      <c r="F4435" s="5"/>
      <c r="G4435" s="5"/>
      <c r="H4435" s="5"/>
      <c r="K4435" s="5"/>
      <c r="L4435" s="5"/>
      <c r="M4435" s="17"/>
      <c r="N4435" s="17"/>
      <c r="T4435" s="75"/>
      <c r="U4435" s="75"/>
      <c r="V4435" s="19"/>
      <c r="W4435" s="75"/>
    </row>
    <row r="4436" spans="1:23" x14ac:dyDescent="0.25">
      <c r="A4436" s="17"/>
      <c r="B4436" s="17"/>
      <c r="C4436" s="81"/>
      <c r="D4436" s="81"/>
      <c r="E4436" s="82"/>
      <c r="F4436" s="5"/>
      <c r="G4436" s="5"/>
      <c r="H4436" s="5"/>
      <c r="K4436" s="5"/>
      <c r="L4436" s="5"/>
      <c r="M4436" s="17"/>
      <c r="N4436" s="17"/>
      <c r="T4436" s="75"/>
      <c r="U4436" s="75"/>
      <c r="V4436" s="19"/>
      <c r="W4436" s="75"/>
    </row>
    <row r="4437" spans="1:23" x14ac:dyDescent="0.25">
      <c r="A4437" s="17"/>
      <c r="B4437" s="17"/>
      <c r="C4437" s="81"/>
      <c r="D4437" s="81"/>
      <c r="E4437" s="82"/>
      <c r="F4437" s="5"/>
      <c r="G4437" s="5"/>
      <c r="H4437" s="5"/>
      <c r="K4437" s="5"/>
      <c r="L4437" s="5"/>
      <c r="M4437" s="17"/>
      <c r="N4437" s="17"/>
      <c r="T4437" s="75"/>
      <c r="U4437" s="75"/>
      <c r="V4437" s="19"/>
      <c r="W4437" s="75"/>
    </row>
    <row r="4438" spans="1:23" x14ac:dyDescent="0.25">
      <c r="A4438" s="17"/>
      <c r="B4438" s="17"/>
      <c r="C4438" s="81"/>
      <c r="D4438" s="81"/>
      <c r="E4438" s="82"/>
      <c r="F4438" s="5"/>
      <c r="G4438" s="5"/>
      <c r="H4438" s="5"/>
      <c r="K4438" s="5"/>
      <c r="L4438" s="5"/>
      <c r="M4438" s="17"/>
      <c r="N4438" s="17"/>
      <c r="T4438" s="75"/>
      <c r="U4438" s="75"/>
      <c r="V4438" s="19"/>
      <c r="W4438" s="75"/>
    </row>
    <row r="4439" spans="1:23" x14ac:dyDescent="0.25">
      <c r="A4439" s="17"/>
      <c r="B4439" s="17"/>
      <c r="C4439" s="81"/>
      <c r="D4439" s="81"/>
      <c r="E4439" s="82"/>
      <c r="F4439" s="5"/>
      <c r="G4439" s="5"/>
      <c r="H4439" s="5"/>
      <c r="K4439" s="5"/>
      <c r="L4439" s="5"/>
      <c r="M4439" s="17"/>
      <c r="N4439" s="17"/>
      <c r="T4439" s="75"/>
      <c r="U4439" s="75"/>
      <c r="V4439" s="19"/>
      <c r="W4439" s="75"/>
    </row>
    <row r="4440" spans="1:23" x14ac:dyDescent="0.25">
      <c r="A4440" s="17"/>
      <c r="B4440" s="17"/>
      <c r="C4440" s="81"/>
      <c r="D4440" s="81"/>
      <c r="E4440" s="82"/>
      <c r="F4440" s="5"/>
      <c r="G4440" s="5"/>
      <c r="H4440" s="5"/>
      <c r="K4440" s="5"/>
      <c r="L4440" s="5"/>
      <c r="M4440" s="17"/>
      <c r="N4440" s="17"/>
      <c r="T4440" s="75"/>
      <c r="U4440" s="75"/>
      <c r="V4440" s="19"/>
      <c r="W4440" s="75"/>
    </row>
    <row r="4441" spans="1:23" x14ac:dyDescent="0.25">
      <c r="A4441" s="17"/>
      <c r="B4441" s="17"/>
      <c r="C4441" s="81"/>
      <c r="D4441" s="81"/>
      <c r="E4441" s="82"/>
      <c r="F4441" s="5"/>
      <c r="G4441" s="5"/>
      <c r="H4441" s="5"/>
      <c r="K4441" s="5"/>
      <c r="L4441" s="5"/>
      <c r="M4441" s="17"/>
      <c r="N4441" s="17"/>
      <c r="T4441" s="75"/>
      <c r="U4441" s="75"/>
      <c r="V4441" s="19"/>
      <c r="W4441" s="75"/>
    </row>
    <row r="4442" spans="1:23" x14ac:dyDescent="0.25">
      <c r="A4442" s="17"/>
      <c r="B4442" s="17"/>
      <c r="C4442" s="81"/>
      <c r="D4442" s="81"/>
      <c r="E4442" s="82"/>
      <c r="F4442" s="5"/>
      <c r="G4442" s="5"/>
      <c r="H4442" s="5"/>
      <c r="K4442" s="5"/>
      <c r="L4442" s="5"/>
      <c r="M4442" s="17"/>
      <c r="N4442" s="17"/>
      <c r="T4442" s="75"/>
      <c r="U4442" s="75"/>
      <c r="V4442" s="19"/>
      <c r="W4442" s="75"/>
    </row>
    <row r="4443" spans="1:23" x14ac:dyDescent="0.25">
      <c r="A4443" s="17"/>
      <c r="B4443" s="17"/>
      <c r="C4443" s="81"/>
      <c r="D4443" s="81"/>
      <c r="E4443" s="82"/>
      <c r="F4443" s="5"/>
      <c r="G4443" s="5"/>
      <c r="H4443" s="5"/>
      <c r="K4443" s="5"/>
      <c r="L4443" s="5"/>
      <c r="M4443" s="17"/>
      <c r="N4443" s="17"/>
      <c r="T4443" s="75"/>
      <c r="U4443" s="75"/>
      <c r="V4443" s="19"/>
      <c r="W4443" s="75"/>
    </row>
    <row r="4444" spans="1:23" x14ac:dyDescent="0.25">
      <c r="A4444" s="17"/>
      <c r="B4444" s="17"/>
      <c r="C4444" s="81"/>
      <c r="D4444" s="81"/>
      <c r="E4444" s="82"/>
      <c r="F4444" s="5"/>
      <c r="G4444" s="5"/>
      <c r="H4444" s="5"/>
      <c r="K4444" s="5"/>
      <c r="L4444" s="5"/>
      <c r="M4444" s="17"/>
      <c r="N4444" s="17"/>
      <c r="T4444" s="75"/>
      <c r="U4444" s="75"/>
      <c r="V4444" s="19"/>
      <c r="W4444" s="75"/>
    </row>
    <row r="4445" spans="1:23" x14ac:dyDescent="0.25">
      <c r="A4445" s="17"/>
      <c r="B4445" s="17"/>
      <c r="C4445" s="81"/>
      <c r="D4445" s="81"/>
      <c r="E4445" s="82"/>
      <c r="F4445" s="5"/>
      <c r="G4445" s="5"/>
      <c r="H4445" s="5"/>
      <c r="K4445" s="5"/>
      <c r="L4445" s="5"/>
      <c r="M4445" s="17"/>
      <c r="N4445" s="17"/>
      <c r="T4445" s="75"/>
      <c r="U4445" s="75"/>
      <c r="V4445" s="19"/>
      <c r="W4445" s="75"/>
    </row>
    <row r="4446" spans="1:23" x14ac:dyDescent="0.25">
      <c r="A4446" s="17"/>
      <c r="B4446" s="17"/>
      <c r="C4446" s="81"/>
      <c r="D4446" s="81"/>
      <c r="E4446" s="82"/>
      <c r="F4446" s="5"/>
      <c r="G4446" s="5"/>
      <c r="H4446" s="5"/>
      <c r="K4446" s="5"/>
      <c r="L4446" s="5"/>
      <c r="M4446" s="17"/>
      <c r="N4446" s="17"/>
      <c r="T4446" s="75"/>
      <c r="U4446" s="75"/>
      <c r="V4446" s="19"/>
      <c r="W4446" s="75"/>
    </row>
    <row r="4447" spans="1:23" x14ac:dyDescent="0.25">
      <c r="A4447" s="17"/>
      <c r="B4447" s="17"/>
      <c r="C4447" s="81"/>
      <c r="D4447" s="81"/>
      <c r="E4447" s="82"/>
      <c r="F4447" s="5"/>
      <c r="G4447" s="5"/>
      <c r="H4447" s="5"/>
      <c r="K4447" s="5"/>
      <c r="L4447" s="5"/>
      <c r="M4447" s="17"/>
      <c r="N4447" s="17"/>
      <c r="T4447" s="75"/>
      <c r="U4447" s="75"/>
      <c r="V4447" s="19"/>
      <c r="W4447" s="75"/>
    </row>
    <row r="4448" spans="1:23" x14ac:dyDescent="0.25">
      <c r="A4448" s="17"/>
      <c r="B4448" s="17"/>
      <c r="C4448" s="81"/>
      <c r="D4448" s="81"/>
      <c r="E4448" s="82"/>
      <c r="F4448" s="5"/>
      <c r="G4448" s="5"/>
      <c r="H4448" s="5"/>
      <c r="K4448" s="5"/>
      <c r="L4448" s="5"/>
      <c r="M4448" s="17"/>
      <c r="N4448" s="17"/>
      <c r="T4448" s="75"/>
      <c r="U4448" s="75"/>
      <c r="V4448" s="19"/>
      <c r="W4448" s="75"/>
    </row>
    <row r="4449" spans="1:23" x14ac:dyDescent="0.25">
      <c r="A4449" s="17"/>
      <c r="B4449" s="17"/>
      <c r="C4449" s="81"/>
      <c r="D4449" s="81"/>
      <c r="E4449" s="82"/>
      <c r="F4449" s="5"/>
      <c r="G4449" s="5"/>
      <c r="H4449" s="5"/>
      <c r="K4449" s="5"/>
      <c r="L4449" s="5"/>
      <c r="M4449" s="17"/>
      <c r="N4449" s="17"/>
      <c r="T4449" s="75"/>
      <c r="U4449" s="75"/>
      <c r="V4449" s="19"/>
      <c r="W4449" s="75"/>
    </row>
    <row r="4450" spans="1:23" x14ac:dyDescent="0.25">
      <c r="A4450" s="17"/>
      <c r="B4450" s="17"/>
      <c r="C4450" s="81"/>
      <c r="D4450" s="81"/>
      <c r="E4450" s="82"/>
      <c r="F4450" s="5"/>
      <c r="G4450" s="5"/>
      <c r="H4450" s="5"/>
      <c r="K4450" s="5"/>
      <c r="L4450" s="5"/>
      <c r="M4450" s="17"/>
      <c r="N4450" s="17"/>
      <c r="T4450" s="75"/>
      <c r="U4450" s="75"/>
      <c r="V4450" s="19"/>
      <c r="W4450" s="75"/>
    </row>
    <row r="4451" spans="1:23" x14ac:dyDescent="0.25">
      <c r="A4451" s="17"/>
      <c r="B4451" s="17"/>
      <c r="C4451" s="81"/>
      <c r="D4451" s="81"/>
      <c r="E4451" s="82"/>
      <c r="F4451" s="5"/>
      <c r="G4451" s="5"/>
      <c r="H4451" s="5"/>
      <c r="K4451" s="5"/>
      <c r="L4451" s="5"/>
      <c r="M4451" s="17"/>
      <c r="N4451" s="17"/>
      <c r="T4451" s="75"/>
      <c r="U4451" s="75"/>
      <c r="V4451" s="19"/>
      <c r="W4451" s="75"/>
    </row>
    <row r="4452" spans="1:23" x14ac:dyDescent="0.25">
      <c r="A4452" s="17"/>
      <c r="B4452" s="17"/>
      <c r="C4452" s="81"/>
      <c r="D4452" s="81"/>
      <c r="E4452" s="82"/>
      <c r="F4452" s="5"/>
      <c r="G4452" s="5"/>
      <c r="H4452" s="5"/>
      <c r="K4452" s="5"/>
      <c r="L4452" s="5"/>
      <c r="M4452" s="17"/>
      <c r="N4452" s="17"/>
      <c r="T4452" s="75"/>
      <c r="U4452" s="75"/>
      <c r="V4452" s="19"/>
      <c r="W4452" s="75"/>
    </row>
    <row r="4453" spans="1:23" x14ac:dyDescent="0.25">
      <c r="A4453" s="17"/>
      <c r="B4453" s="17"/>
      <c r="C4453" s="81"/>
      <c r="D4453" s="81"/>
      <c r="E4453" s="82"/>
      <c r="F4453" s="5"/>
      <c r="G4453" s="5"/>
      <c r="H4453" s="5"/>
      <c r="K4453" s="5"/>
      <c r="L4453" s="5"/>
      <c r="M4453" s="17"/>
      <c r="N4453" s="17"/>
      <c r="T4453" s="75"/>
      <c r="U4453" s="75"/>
      <c r="V4453" s="19"/>
      <c r="W4453" s="75"/>
    </row>
    <row r="4454" spans="1:23" x14ac:dyDescent="0.25">
      <c r="A4454" s="17"/>
      <c r="B4454" s="17"/>
      <c r="C4454" s="81"/>
      <c r="D4454" s="81"/>
      <c r="E4454" s="82"/>
      <c r="F4454" s="5"/>
      <c r="G4454" s="5"/>
      <c r="H4454" s="5"/>
      <c r="K4454" s="5"/>
      <c r="L4454" s="5"/>
      <c r="M4454" s="17"/>
      <c r="N4454" s="17"/>
      <c r="T4454" s="75"/>
      <c r="U4454" s="75"/>
      <c r="V4454" s="19"/>
      <c r="W4454" s="75"/>
    </row>
    <row r="4455" spans="1:23" x14ac:dyDescent="0.25">
      <c r="A4455" s="17"/>
      <c r="B4455" s="17"/>
      <c r="C4455" s="81"/>
      <c r="D4455" s="81"/>
      <c r="E4455" s="82"/>
      <c r="F4455" s="5"/>
      <c r="G4455" s="5"/>
      <c r="H4455" s="5"/>
      <c r="K4455" s="5"/>
      <c r="L4455" s="5"/>
      <c r="M4455" s="17"/>
      <c r="N4455" s="17"/>
      <c r="T4455" s="75"/>
      <c r="U4455" s="75"/>
      <c r="V4455" s="19"/>
      <c r="W4455" s="75"/>
    </row>
    <row r="4456" spans="1:23" x14ac:dyDescent="0.25">
      <c r="A4456" s="17"/>
      <c r="B4456" s="17"/>
      <c r="C4456" s="81"/>
      <c r="D4456" s="81"/>
      <c r="E4456" s="82"/>
      <c r="F4456" s="5"/>
      <c r="G4456" s="5"/>
      <c r="H4456" s="5"/>
      <c r="K4456" s="5"/>
      <c r="L4456" s="5"/>
      <c r="M4456" s="17"/>
      <c r="N4456" s="17"/>
      <c r="T4456" s="75"/>
      <c r="U4456" s="75"/>
      <c r="V4456" s="19"/>
      <c r="W4456" s="75"/>
    </row>
    <row r="4457" spans="1:23" x14ac:dyDescent="0.25">
      <c r="A4457" s="17"/>
      <c r="B4457" s="17"/>
      <c r="C4457" s="81"/>
      <c r="D4457" s="81"/>
      <c r="E4457" s="82"/>
      <c r="F4457" s="5"/>
      <c r="G4457" s="5"/>
      <c r="H4457" s="5"/>
      <c r="K4457" s="5"/>
      <c r="L4457" s="5"/>
      <c r="M4457" s="17"/>
      <c r="N4457" s="17"/>
      <c r="T4457" s="75"/>
      <c r="U4457" s="75"/>
      <c r="V4457" s="19"/>
      <c r="W4457" s="75"/>
    </row>
    <row r="4458" spans="1:23" x14ac:dyDescent="0.25">
      <c r="A4458" s="17"/>
      <c r="B4458" s="17"/>
      <c r="C4458" s="81"/>
      <c r="D4458" s="81"/>
      <c r="E4458" s="82"/>
      <c r="F4458" s="5"/>
      <c r="G4458" s="5"/>
      <c r="H4458" s="5"/>
      <c r="K4458" s="5"/>
      <c r="L4458" s="5"/>
      <c r="M4458" s="17"/>
      <c r="N4458" s="17"/>
      <c r="T4458" s="75"/>
      <c r="U4458" s="75"/>
      <c r="V4458" s="19"/>
      <c r="W4458" s="75"/>
    </row>
    <row r="4459" spans="1:23" x14ac:dyDescent="0.25">
      <c r="A4459" s="17"/>
      <c r="B4459" s="17"/>
      <c r="C4459" s="81"/>
      <c r="D4459" s="81"/>
      <c r="E4459" s="82"/>
      <c r="F4459" s="5"/>
      <c r="G4459" s="5"/>
      <c r="H4459" s="5"/>
      <c r="K4459" s="5"/>
      <c r="L4459" s="5"/>
      <c r="M4459" s="17"/>
      <c r="N4459" s="17"/>
      <c r="T4459" s="75"/>
      <c r="U4459" s="75"/>
      <c r="V4459" s="19"/>
      <c r="W4459" s="75"/>
    </row>
    <row r="4460" spans="1:23" x14ac:dyDescent="0.25">
      <c r="A4460" s="17"/>
      <c r="B4460" s="17"/>
      <c r="C4460" s="81"/>
      <c r="D4460" s="81"/>
      <c r="E4460" s="82"/>
      <c r="F4460" s="5"/>
      <c r="G4460" s="5"/>
      <c r="H4460" s="5"/>
      <c r="K4460" s="5"/>
      <c r="L4460" s="5"/>
      <c r="M4460" s="17"/>
      <c r="N4460" s="17"/>
      <c r="T4460" s="75"/>
      <c r="U4460" s="75"/>
      <c r="V4460" s="19"/>
      <c r="W4460" s="75"/>
    </row>
    <row r="4461" spans="1:23" x14ac:dyDescent="0.25">
      <c r="A4461" s="17"/>
      <c r="B4461" s="17"/>
      <c r="C4461" s="81"/>
      <c r="D4461" s="81"/>
      <c r="E4461" s="82"/>
      <c r="F4461" s="5"/>
      <c r="G4461" s="5"/>
      <c r="H4461" s="5"/>
      <c r="K4461" s="5"/>
      <c r="L4461" s="5"/>
      <c r="M4461" s="17"/>
      <c r="N4461" s="17"/>
      <c r="T4461" s="75"/>
      <c r="U4461" s="75"/>
      <c r="W4461" s="75"/>
    </row>
    <row r="4462" spans="1:23" x14ac:dyDescent="0.25">
      <c r="A4462" s="17"/>
      <c r="B4462" s="17"/>
      <c r="C4462" s="81"/>
      <c r="D4462" s="81"/>
      <c r="E4462" s="82"/>
      <c r="F4462" s="5"/>
      <c r="G4462" s="5"/>
      <c r="H4462" s="5"/>
      <c r="K4462" s="5"/>
      <c r="L4462" s="5"/>
      <c r="M4462" s="17"/>
      <c r="N4462" s="17"/>
      <c r="T4462" s="75"/>
      <c r="U4462" s="75"/>
      <c r="W4462" s="75"/>
    </row>
    <row r="4463" spans="1:23" x14ac:dyDescent="0.25">
      <c r="A4463" s="17"/>
      <c r="B4463" s="17"/>
      <c r="C4463" s="81"/>
      <c r="D4463" s="81"/>
      <c r="E4463" s="82"/>
      <c r="F4463" s="5"/>
      <c r="G4463" s="5"/>
      <c r="H4463" s="5"/>
      <c r="K4463" s="5"/>
      <c r="L4463" s="5"/>
      <c r="M4463" s="17"/>
      <c r="N4463" s="17"/>
      <c r="T4463" s="75"/>
      <c r="U4463" s="75"/>
      <c r="W4463" s="75"/>
    </row>
    <row r="4464" spans="1:23" x14ac:dyDescent="0.25">
      <c r="A4464" s="17"/>
      <c r="B4464" s="17"/>
      <c r="C4464" s="81"/>
      <c r="D4464" s="81"/>
      <c r="E4464" s="82"/>
      <c r="F4464" s="5"/>
      <c r="G4464" s="5"/>
      <c r="H4464" s="5"/>
      <c r="K4464" s="5"/>
      <c r="L4464" s="5"/>
      <c r="M4464" s="17"/>
      <c r="N4464" s="17"/>
      <c r="T4464" s="75"/>
      <c r="U4464" s="75"/>
      <c r="W4464" s="75"/>
    </row>
    <row r="4465" spans="1:23" x14ac:dyDescent="0.25">
      <c r="A4465" s="17"/>
      <c r="B4465" s="17"/>
      <c r="C4465" s="81"/>
      <c r="D4465" s="81"/>
      <c r="E4465" s="82"/>
      <c r="F4465" s="5"/>
      <c r="G4465" s="5"/>
      <c r="H4465" s="5"/>
      <c r="K4465" s="5"/>
      <c r="L4465" s="5"/>
      <c r="M4465" s="17"/>
      <c r="N4465" s="17"/>
      <c r="T4465" s="75"/>
      <c r="U4465" s="75"/>
      <c r="W4465" s="75"/>
    </row>
    <row r="4466" spans="1:23" x14ac:dyDescent="0.25">
      <c r="A4466" s="17"/>
      <c r="B4466" s="17"/>
      <c r="C4466" s="81"/>
      <c r="D4466" s="81"/>
      <c r="E4466" s="82"/>
      <c r="F4466" s="5"/>
      <c r="G4466" s="5"/>
      <c r="H4466" s="5"/>
      <c r="K4466" s="5"/>
      <c r="L4466" s="5"/>
      <c r="M4466" s="17"/>
      <c r="N4466" s="17"/>
      <c r="T4466" s="75"/>
      <c r="U4466" s="75"/>
      <c r="W4466" s="75"/>
    </row>
    <row r="4467" spans="1:23" x14ac:dyDescent="0.25">
      <c r="A4467" s="17"/>
      <c r="B4467" s="17"/>
      <c r="C4467" s="81"/>
      <c r="D4467" s="81"/>
      <c r="E4467" s="82"/>
      <c r="F4467" s="5"/>
      <c r="G4467" s="5"/>
      <c r="H4467" s="5"/>
      <c r="K4467" s="5"/>
      <c r="L4467" s="5"/>
      <c r="M4467" s="17"/>
      <c r="N4467" s="17"/>
      <c r="T4467" s="75"/>
      <c r="U4467" s="75"/>
      <c r="W4467" s="75"/>
    </row>
    <row r="4468" spans="1:23" x14ac:dyDescent="0.25">
      <c r="A4468" s="17"/>
      <c r="B4468" s="17"/>
      <c r="C4468" s="81"/>
      <c r="D4468" s="81"/>
      <c r="E4468" s="82"/>
      <c r="F4468" s="5"/>
      <c r="G4468" s="5"/>
      <c r="H4468" s="5"/>
      <c r="K4468" s="5"/>
      <c r="L4468" s="5"/>
      <c r="M4468" s="17"/>
      <c r="N4468" s="17"/>
      <c r="T4468" s="75"/>
      <c r="U4468" s="75"/>
      <c r="W4468" s="75"/>
    </row>
    <row r="4469" spans="1:23" x14ac:dyDescent="0.25">
      <c r="A4469" s="17"/>
      <c r="B4469" s="17"/>
      <c r="C4469" s="81"/>
      <c r="D4469" s="81"/>
      <c r="E4469" s="82"/>
      <c r="F4469" s="5"/>
      <c r="G4469" s="5"/>
      <c r="H4469" s="5"/>
      <c r="K4469" s="5"/>
      <c r="L4469" s="5"/>
      <c r="M4469" s="17"/>
      <c r="N4469" s="17"/>
      <c r="T4469" s="75"/>
      <c r="U4469" s="75"/>
      <c r="W4469" s="75"/>
    </row>
    <row r="4470" spans="1:23" x14ac:dyDescent="0.25">
      <c r="A4470" s="17"/>
      <c r="B4470" s="17"/>
      <c r="C4470" s="81"/>
      <c r="D4470" s="81"/>
      <c r="E4470" s="82"/>
      <c r="F4470" s="5"/>
      <c r="G4470" s="5"/>
      <c r="H4470" s="5"/>
      <c r="K4470" s="5"/>
      <c r="L4470" s="5"/>
      <c r="M4470" s="17"/>
      <c r="N4470" s="17"/>
      <c r="T4470" s="75"/>
      <c r="U4470" s="75"/>
      <c r="W4470" s="75"/>
    </row>
    <row r="4471" spans="1:23" x14ac:dyDescent="0.25">
      <c r="A4471" s="17"/>
      <c r="B4471" s="17"/>
      <c r="C4471" s="81"/>
      <c r="D4471" s="81"/>
      <c r="E4471" s="82"/>
      <c r="F4471" s="5"/>
      <c r="G4471" s="5"/>
      <c r="H4471" s="5"/>
      <c r="K4471" s="5"/>
      <c r="L4471" s="5"/>
      <c r="M4471" s="17"/>
      <c r="N4471" s="17"/>
      <c r="T4471" s="75"/>
      <c r="U4471" s="75"/>
      <c r="W4471" s="75"/>
    </row>
    <row r="4472" spans="1:23" x14ac:dyDescent="0.25">
      <c r="A4472" s="17"/>
      <c r="B4472" s="17"/>
      <c r="C4472" s="81"/>
      <c r="D4472" s="81"/>
      <c r="E4472" s="82"/>
      <c r="F4472" s="5"/>
      <c r="G4472" s="5"/>
      <c r="H4472" s="5"/>
      <c r="K4472" s="5"/>
      <c r="L4472" s="5"/>
      <c r="M4472" s="17"/>
      <c r="N4472" s="17"/>
      <c r="T4472" s="75"/>
      <c r="U4472" s="75"/>
      <c r="W4472" s="75"/>
    </row>
    <row r="4473" spans="1:23" x14ac:dyDescent="0.25">
      <c r="A4473" s="17"/>
      <c r="B4473" s="17"/>
      <c r="C4473" s="81"/>
      <c r="D4473" s="81"/>
      <c r="E4473" s="82"/>
      <c r="F4473" s="5"/>
      <c r="G4473" s="5"/>
      <c r="H4473" s="5"/>
      <c r="K4473" s="5"/>
      <c r="L4473" s="5"/>
      <c r="M4473" s="17"/>
      <c r="N4473" s="17"/>
      <c r="T4473" s="75"/>
      <c r="U4473" s="75"/>
      <c r="W4473" s="75"/>
    </row>
    <row r="4474" spans="1:23" x14ac:dyDescent="0.25">
      <c r="A4474" s="17"/>
      <c r="B4474" s="17"/>
      <c r="C4474" s="81"/>
      <c r="D4474" s="81"/>
      <c r="E4474" s="82"/>
      <c r="F4474" s="5"/>
      <c r="G4474" s="5"/>
      <c r="H4474" s="5"/>
      <c r="K4474" s="5"/>
      <c r="L4474" s="5"/>
      <c r="M4474" s="17"/>
      <c r="N4474" s="17"/>
      <c r="T4474" s="75"/>
      <c r="U4474" s="75"/>
      <c r="W4474" s="75"/>
    </row>
    <row r="4475" spans="1:23" x14ac:dyDescent="0.25">
      <c r="A4475" s="17"/>
      <c r="B4475" s="17"/>
      <c r="C4475" s="81"/>
      <c r="D4475" s="81"/>
      <c r="E4475" s="82"/>
      <c r="F4475" s="5"/>
      <c r="G4475" s="5"/>
      <c r="H4475" s="5"/>
      <c r="K4475" s="5"/>
      <c r="L4475" s="5"/>
      <c r="M4475" s="17"/>
      <c r="N4475" s="17"/>
      <c r="T4475" s="75"/>
      <c r="U4475" s="75"/>
      <c r="W4475" s="75"/>
    </row>
    <row r="4476" spans="1:23" x14ac:dyDescent="0.25">
      <c r="A4476" s="17"/>
      <c r="B4476" s="17"/>
      <c r="C4476" s="81"/>
      <c r="D4476" s="81"/>
      <c r="E4476" s="82"/>
      <c r="F4476" s="5"/>
      <c r="G4476" s="5"/>
      <c r="H4476" s="5"/>
      <c r="K4476" s="5"/>
      <c r="L4476" s="5"/>
      <c r="M4476" s="17"/>
      <c r="N4476" s="17"/>
      <c r="T4476" s="75"/>
      <c r="U4476" s="75"/>
      <c r="W4476" s="75"/>
    </row>
    <row r="4477" spans="1:23" x14ac:dyDescent="0.25">
      <c r="A4477" s="17"/>
      <c r="B4477" s="17"/>
      <c r="C4477" s="81"/>
      <c r="D4477" s="81"/>
      <c r="E4477" s="82"/>
      <c r="F4477" s="5"/>
      <c r="G4477" s="5"/>
      <c r="H4477" s="5"/>
      <c r="K4477" s="5"/>
      <c r="L4477" s="5"/>
      <c r="M4477" s="17"/>
      <c r="N4477" s="17"/>
      <c r="T4477" s="75"/>
      <c r="U4477" s="75"/>
      <c r="W4477" s="75"/>
    </row>
    <row r="4478" spans="1:23" x14ac:dyDescent="0.25">
      <c r="A4478" s="17"/>
      <c r="B4478" s="17"/>
      <c r="C4478" s="81"/>
      <c r="D4478" s="81"/>
      <c r="E4478" s="82"/>
      <c r="F4478" s="5"/>
      <c r="G4478" s="5"/>
      <c r="H4478" s="5"/>
      <c r="K4478" s="5"/>
      <c r="L4478" s="5"/>
      <c r="M4478" s="17"/>
      <c r="N4478" s="17"/>
      <c r="T4478" s="75"/>
      <c r="U4478" s="75"/>
      <c r="W4478" s="75"/>
    </row>
    <row r="4479" spans="1:23" x14ac:dyDescent="0.25">
      <c r="A4479" s="17"/>
      <c r="B4479" s="17"/>
      <c r="C4479" s="81"/>
      <c r="D4479" s="81"/>
      <c r="E4479" s="82"/>
      <c r="F4479" s="5"/>
      <c r="G4479" s="5"/>
      <c r="H4479" s="5"/>
      <c r="K4479" s="5"/>
      <c r="L4479" s="5"/>
      <c r="M4479" s="17"/>
      <c r="N4479" s="17"/>
      <c r="T4479" s="75"/>
      <c r="U4479" s="75"/>
      <c r="W4479" s="75"/>
    </row>
    <row r="4480" spans="1:23" x14ac:dyDescent="0.25">
      <c r="A4480" s="17"/>
      <c r="B4480" s="17"/>
      <c r="C4480" s="81"/>
      <c r="D4480" s="81"/>
      <c r="E4480" s="82"/>
      <c r="F4480" s="5"/>
      <c r="G4480" s="5"/>
      <c r="H4480" s="5"/>
      <c r="K4480" s="5"/>
      <c r="L4480" s="5"/>
      <c r="M4480" s="17"/>
      <c r="N4480" s="17"/>
      <c r="T4480" s="75"/>
      <c r="U4480" s="75"/>
      <c r="W4480" s="75"/>
    </row>
    <row r="4481" spans="1:23" x14ac:dyDescent="0.25">
      <c r="A4481" s="17"/>
      <c r="B4481" s="17"/>
      <c r="C4481" s="81"/>
      <c r="D4481" s="81"/>
      <c r="E4481" s="82"/>
      <c r="F4481" s="5"/>
      <c r="G4481" s="5"/>
      <c r="H4481" s="5"/>
      <c r="K4481" s="5"/>
      <c r="L4481" s="5"/>
      <c r="M4481" s="17"/>
      <c r="N4481" s="17"/>
      <c r="T4481" s="75"/>
      <c r="U4481" s="75"/>
      <c r="W4481" s="75"/>
    </row>
    <row r="4482" spans="1:23" x14ac:dyDescent="0.25">
      <c r="A4482" s="17"/>
      <c r="B4482" s="17"/>
      <c r="C4482" s="81"/>
      <c r="D4482" s="81"/>
      <c r="E4482" s="82"/>
      <c r="F4482" s="5"/>
      <c r="G4482" s="5"/>
      <c r="H4482" s="5"/>
      <c r="K4482" s="5"/>
      <c r="L4482" s="5"/>
      <c r="M4482" s="17"/>
      <c r="N4482" s="17"/>
      <c r="T4482" s="75"/>
      <c r="U4482" s="75"/>
      <c r="W4482" s="75"/>
    </row>
    <row r="4483" spans="1:23" x14ac:dyDescent="0.25">
      <c r="A4483" s="17"/>
      <c r="B4483" s="17"/>
      <c r="C4483" s="81"/>
      <c r="D4483" s="81"/>
      <c r="E4483" s="82"/>
      <c r="F4483" s="5"/>
      <c r="G4483" s="5"/>
      <c r="H4483" s="5"/>
      <c r="K4483" s="5"/>
      <c r="L4483" s="5"/>
      <c r="M4483" s="17"/>
      <c r="N4483" s="17"/>
      <c r="T4483" s="75"/>
      <c r="U4483" s="75"/>
      <c r="W4483" s="75"/>
    </row>
    <row r="4484" spans="1:23" x14ac:dyDescent="0.25">
      <c r="A4484" s="17"/>
      <c r="B4484" s="17"/>
      <c r="C4484" s="81"/>
      <c r="D4484" s="81"/>
      <c r="E4484" s="82"/>
      <c r="F4484" s="5"/>
      <c r="G4484" s="5"/>
      <c r="H4484" s="5"/>
      <c r="K4484" s="5"/>
      <c r="L4484" s="5"/>
      <c r="M4484" s="17"/>
      <c r="N4484" s="17"/>
      <c r="T4484" s="75"/>
      <c r="U4484" s="75"/>
      <c r="W4484" s="75"/>
    </row>
    <row r="4485" spans="1:23" x14ac:dyDescent="0.25">
      <c r="A4485" s="17"/>
      <c r="B4485" s="17"/>
      <c r="C4485" s="81"/>
      <c r="D4485" s="81"/>
      <c r="E4485" s="82"/>
      <c r="F4485" s="5"/>
      <c r="G4485" s="5"/>
      <c r="H4485" s="5"/>
      <c r="K4485" s="5"/>
      <c r="L4485" s="5"/>
      <c r="M4485" s="17"/>
      <c r="N4485" s="17"/>
      <c r="T4485" s="75"/>
      <c r="U4485" s="75"/>
      <c r="W4485" s="75"/>
    </row>
    <row r="4486" spans="1:23" x14ac:dyDescent="0.25">
      <c r="A4486" s="17"/>
      <c r="B4486" s="17"/>
      <c r="C4486" s="81"/>
      <c r="D4486" s="81"/>
      <c r="E4486" s="82"/>
      <c r="F4486" s="5"/>
      <c r="G4486" s="5"/>
      <c r="H4486" s="5"/>
      <c r="K4486" s="5"/>
      <c r="L4486" s="5"/>
      <c r="M4486" s="17"/>
      <c r="N4486" s="17"/>
      <c r="T4486" s="75"/>
      <c r="U4486" s="75"/>
      <c r="W4486" s="75"/>
    </row>
    <row r="4487" spans="1:23" x14ac:dyDescent="0.25">
      <c r="A4487" s="17"/>
      <c r="B4487" s="17"/>
      <c r="C4487" s="81"/>
      <c r="D4487" s="81"/>
      <c r="E4487" s="82"/>
      <c r="F4487" s="5"/>
      <c r="G4487" s="5"/>
      <c r="H4487" s="5"/>
      <c r="K4487" s="5"/>
      <c r="L4487" s="5"/>
      <c r="M4487" s="17"/>
      <c r="N4487" s="17"/>
      <c r="T4487" s="75"/>
      <c r="U4487" s="75"/>
      <c r="W4487" s="75"/>
    </row>
    <row r="4488" spans="1:23" x14ac:dyDescent="0.25">
      <c r="A4488" s="17"/>
      <c r="B4488" s="17"/>
      <c r="C4488" s="81"/>
      <c r="D4488" s="81"/>
      <c r="E4488" s="82"/>
      <c r="F4488" s="5"/>
      <c r="G4488" s="5"/>
      <c r="H4488" s="5"/>
      <c r="K4488" s="5"/>
      <c r="L4488" s="5"/>
      <c r="M4488" s="17"/>
      <c r="N4488" s="17"/>
      <c r="T4488" s="75"/>
      <c r="U4488" s="75"/>
      <c r="W4488" s="75"/>
    </row>
    <row r="4489" spans="1:23" x14ac:dyDescent="0.25">
      <c r="A4489" s="17"/>
      <c r="B4489" s="17"/>
      <c r="C4489" s="81"/>
      <c r="D4489" s="81"/>
      <c r="E4489" s="82"/>
      <c r="F4489" s="5"/>
      <c r="G4489" s="5"/>
      <c r="H4489" s="5"/>
      <c r="K4489" s="5"/>
      <c r="L4489" s="5"/>
      <c r="M4489" s="17"/>
      <c r="N4489" s="17"/>
      <c r="T4489" s="75"/>
      <c r="U4489" s="75"/>
      <c r="W4489" s="75"/>
    </row>
    <row r="4490" spans="1:23" x14ac:dyDescent="0.25">
      <c r="A4490" s="17"/>
      <c r="B4490" s="17"/>
      <c r="C4490" s="81"/>
      <c r="D4490" s="81"/>
      <c r="E4490" s="82"/>
      <c r="F4490" s="5"/>
      <c r="G4490" s="5"/>
      <c r="H4490" s="5"/>
      <c r="K4490" s="5"/>
      <c r="L4490" s="5"/>
      <c r="M4490" s="17"/>
      <c r="N4490" s="17"/>
      <c r="T4490" s="75"/>
      <c r="U4490" s="75"/>
      <c r="W4490" s="75"/>
    </row>
    <row r="4491" spans="1:23" x14ac:dyDescent="0.25">
      <c r="A4491" s="17"/>
      <c r="B4491" s="17"/>
      <c r="C4491" s="81"/>
      <c r="D4491" s="81"/>
      <c r="E4491" s="82"/>
      <c r="F4491" s="5"/>
      <c r="G4491" s="5"/>
      <c r="H4491" s="5"/>
      <c r="K4491" s="5"/>
      <c r="L4491" s="5"/>
      <c r="M4491" s="17"/>
      <c r="N4491" s="17"/>
      <c r="T4491" s="75"/>
      <c r="U4491" s="75"/>
      <c r="W4491" s="75"/>
    </row>
    <row r="4492" spans="1:23" x14ac:dyDescent="0.25">
      <c r="A4492" s="17"/>
      <c r="B4492" s="17"/>
      <c r="C4492" s="81"/>
      <c r="D4492" s="81"/>
      <c r="E4492" s="82"/>
      <c r="F4492" s="5"/>
      <c r="G4492" s="5"/>
      <c r="H4492" s="5"/>
      <c r="K4492" s="5"/>
      <c r="L4492" s="5"/>
      <c r="M4492" s="17"/>
      <c r="N4492" s="17"/>
      <c r="T4492" s="75"/>
      <c r="U4492" s="75"/>
      <c r="W4492" s="75"/>
    </row>
    <row r="4493" spans="1:23" x14ac:dyDescent="0.25">
      <c r="A4493" s="17"/>
      <c r="B4493" s="17"/>
      <c r="C4493" s="81"/>
      <c r="D4493" s="81"/>
      <c r="E4493" s="82"/>
      <c r="F4493" s="5"/>
      <c r="G4493" s="5"/>
      <c r="H4493" s="5"/>
      <c r="K4493" s="5"/>
      <c r="L4493" s="5"/>
      <c r="M4493" s="17"/>
      <c r="N4493" s="17"/>
      <c r="T4493" s="75"/>
      <c r="U4493" s="75"/>
      <c r="W4493" s="75"/>
    </row>
    <row r="4494" spans="1:23" x14ac:dyDescent="0.25">
      <c r="A4494" s="17"/>
      <c r="B4494" s="17"/>
      <c r="C4494" s="81"/>
      <c r="D4494" s="81"/>
      <c r="E4494" s="82"/>
      <c r="F4494" s="5"/>
      <c r="G4494" s="5"/>
      <c r="H4494" s="5"/>
      <c r="K4494" s="5"/>
      <c r="L4494" s="5"/>
      <c r="M4494" s="17"/>
      <c r="N4494" s="17"/>
      <c r="T4494" s="75"/>
      <c r="U4494" s="75"/>
      <c r="W4494" s="75"/>
    </row>
    <row r="4495" spans="1:23" x14ac:dyDescent="0.25">
      <c r="A4495" s="17"/>
      <c r="B4495" s="17"/>
      <c r="C4495" s="81"/>
      <c r="D4495" s="81"/>
      <c r="E4495" s="82"/>
      <c r="F4495" s="5"/>
      <c r="G4495" s="5"/>
      <c r="H4495" s="5"/>
      <c r="K4495" s="5"/>
      <c r="L4495" s="5"/>
      <c r="M4495" s="17"/>
      <c r="N4495" s="17"/>
      <c r="T4495" s="75"/>
      <c r="U4495" s="75"/>
      <c r="W4495" s="75"/>
    </row>
    <row r="4496" spans="1:23" x14ac:dyDescent="0.25">
      <c r="A4496" s="17"/>
      <c r="B4496" s="17"/>
      <c r="C4496" s="81"/>
      <c r="D4496" s="81"/>
      <c r="E4496" s="82"/>
      <c r="F4496" s="5"/>
      <c r="G4496" s="5"/>
      <c r="H4496" s="5"/>
      <c r="K4496" s="5"/>
      <c r="L4496" s="5"/>
      <c r="M4496" s="17"/>
      <c r="N4496" s="17"/>
      <c r="T4496" s="75"/>
      <c r="U4496" s="75"/>
      <c r="W4496" s="75"/>
    </row>
    <row r="4497" spans="1:23" x14ac:dyDescent="0.25">
      <c r="A4497" s="17"/>
      <c r="B4497" s="17"/>
      <c r="C4497" s="81"/>
      <c r="D4497" s="81"/>
      <c r="E4497" s="82"/>
      <c r="F4497" s="5"/>
      <c r="G4497" s="5"/>
      <c r="H4497" s="5"/>
      <c r="K4497" s="5"/>
      <c r="L4497" s="5"/>
      <c r="M4497" s="17"/>
      <c r="N4497" s="17"/>
      <c r="T4497" s="75"/>
      <c r="U4497" s="75"/>
      <c r="W4497" s="75"/>
    </row>
    <row r="4498" spans="1:23" x14ac:dyDescent="0.25">
      <c r="A4498" s="17"/>
      <c r="B4498" s="17"/>
      <c r="C4498" s="81"/>
      <c r="D4498" s="81"/>
      <c r="E4498" s="82"/>
      <c r="F4498" s="5"/>
      <c r="G4498" s="5"/>
      <c r="H4498" s="5"/>
      <c r="K4498" s="5"/>
      <c r="L4498" s="5"/>
      <c r="M4498" s="17"/>
      <c r="N4498" s="17"/>
      <c r="T4498" s="75"/>
      <c r="U4498" s="75"/>
      <c r="W4498" s="75"/>
    </row>
    <row r="4499" spans="1:23" x14ac:dyDescent="0.25">
      <c r="A4499" s="17"/>
      <c r="B4499" s="17"/>
      <c r="C4499" s="81"/>
      <c r="D4499" s="81"/>
      <c r="E4499" s="82"/>
      <c r="F4499" s="5"/>
      <c r="G4499" s="5"/>
      <c r="H4499" s="5"/>
      <c r="K4499" s="5"/>
      <c r="L4499" s="5"/>
      <c r="M4499" s="17"/>
      <c r="N4499" s="17"/>
      <c r="T4499" s="75"/>
      <c r="U4499" s="75"/>
      <c r="W4499" s="75"/>
    </row>
    <row r="4500" spans="1:23" x14ac:dyDescent="0.25">
      <c r="A4500" s="17"/>
      <c r="B4500" s="17"/>
      <c r="C4500" s="81"/>
      <c r="D4500" s="81"/>
      <c r="E4500" s="82"/>
      <c r="F4500" s="5"/>
      <c r="G4500" s="5"/>
      <c r="H4500" s="5"/>
      <c r="K4500" s="5"/>
      <c r="L4500" s="5"/>
      <c r="M4500" s="17"/>
      <c r="N4500" s="17"/>
      <c r="T4500" s="75"/>
      <c r="U4500" s="75"/>
      <c r="W4500" s="75"/>
    </row>
    <row r="4501" spans="1:23" x14ac:dyDescent="0.25">
      <c r="A4501" s="17"/>
      <c r="B4501" s="17"/>
      <c r="C4501" s="81"/>
      <c r="D4501" s="81"/>
      <c r="E4501" s="82"/>
      <c r="F4501" s="5"/>
      <c r="G4501" s="5"/>
      <c r="H4501" s="5"/>
      <c r="K4501" s="5"/>
      <c r="L4501" s="5"/>
      <c r="M4501" s="17"/>
      <c r="N4501" s="17"/>
      <c r="T4501" s="75"/>
      <c r="U4501" s="75"/>
      <c r="W4501" s="75"/>
    </row>
    <row r="4502" spans="1:23" x14ac:dyDescent="0.25">
      <c r="A4502" s="17"/>
      <c r="B4502" s="17"/>
      <c r="C4502" s="81"/>
      <c r="D4502" s="81"/>
      <c r="E4502" s="82"/>
      <c r="F4502" s="5"/>
      <c r="G4502" s="5"/>
      <c r="H4502" s="5"/>
      <c r="K4502" s="5"/>
      <c r="L4502" s="5"/>
      <c r="M4502" s="17"/>
      <c r="N4502" s="17"/>
      <c r="T4502" s="75"/>
      <c r="U4502" s="75"/>
      <c r="W4502" s="75"/>
    </row>
    <row r="4503" spans="1:23" x14ac:dyDescent="0.25">
      <c r="A4503" s="17"/>
      <c r="B4503" s="17"/>
      <c r="C4503" s="81"/>
      <c r="D4503" s="81"/>
      <c r="E4503" s="82"/>
      <c r="F4503" s="5"/>
      <c r="G4503" s="5"/>
      <c r="H4503" s="5"/>
      <c r="K4503" s="5"/>
      <c r="L4503" s="5"/>
      <c r="M4503" s="17"/>
      <c r="N4503" s="17"/>
      <c r="T4503" s="75"/>
      <c r="U4503" s="75"/>
      <c r="W4503" s="75"/>
    </row>
    <row r="4504" spans="1:23" x14ac:dyDescent="0.25">
      <c r="A4504" s="17"/>
      <c r="B4504" s="17"/>
      <c r="C4504" s="81"/>
      <c r="D4504" s="81"/>
      <c r="E4504" s="82"/>
      <c r="F4504" s="5"/>
      <c r="G4504" s="5"/>
      <c r="H4504" s="5"/>
      <c r="K4504" s="5"/>
      <c r="L4504" s="5"/>
      <c r="M4504" s="17"/>
      <c r="N4504" s="17"/>
      <c r="T4504" s="75"/>
      <c r="U4504" s="75"/>
      <c r="W4504" s="75"/>
    </row>
    <row r="4505" spans="1:23" x14ac:dyDescent="0.25">
      <c r="A4505" s="17"/>
      <c r="B4505" s="17"/>
      <c r="C4505" s="81"/>
      <c r="D4505" s="81"/>
      <c r="E4505" s="82"/>
      <c r="F4505" s="5"/>
      <c r="G4505" s="5"/>
      <c r="H4505" s="5"/>
      <c r="K4505" s="5"/>
      <c r="L4505" s="5"/>
      <c r="M4505" s="17"/>
      <c r="N4505" s="17"/>
      <c r="T4505" s="75"/>
      <c r="U4505" s="75"/>
      <c r="W4505" s="75"/>
    </row>
    <row r="4506" spans="1:23" x14ac:dyDescent="0.25">
      <c r="A4506" s="17"/>
      <c r="B4506" s="17"/>
      <c r="C4506" s="81"/>
      <c r="D4506" s="81"/>
      <c r="E4506" s="82"/>
      <c r="F4506" s="5"/>
      <c r="G4506" s="5"/>
      <c r="H4506" s="5"/>
      <c r="K4506" s="5"/>
      <c r="L4506" s="5"/>
      <c r="M4506" s="17"/>
      <c r="N4506" s="17"/>
      <c r="T4506" s="75"/>
      <c r="U4506" s="75"/>
      <c r="W4506" s="75"/>
    </row>
    <row r="4507" spans="1:23" x14ac:dyDescent="0.25">
      <c r="A4507" s="17"/>
      <c r="B4507" s="17"/>
      <c r="C4507" s="81"/>
      <c r="D4507" s="81"/>
      <c r="E4507" s="82"/>
      <c r="F4507" s="5"/>
      <c r="G4507" s="5"/>
      <c r="H4507" s="5"/>
      <c r="K4507" s="5"/>
      <c r="L4507" s="5"/>
      <c r="M4507" s="17"/>
      <c r="N4507" s="17"/>
      <c r="T4507" s="75"/>
      <c r="U4507" s="75"/>
      <c r="W4507" s="75"/>
    </row>
    <row r="4508" spans="1:23" x14ac:dyDescent="0.25">
      <c r="A4508" s="17"/>
      <c r="B4508" s="17"/>
      <c r="C4508" s="81"/>
      <c r="D4508" s="81"/>
      <c r="E4508" s="82"/>
      <c r="F4508" s="5"/>
      <c r="G4508" s="5"/>
      <c r="H4508" s="5"/>
      <c r="K4508" s="5"/>
      <c r="L4508" s="5"/>
      <c r="M4508" s="17"/>
      <c r="N4508" s="17"/>
      <c r="T4508" s="75"/>
      <c r="U4508" s="75"/>
      <c r="W4508" s="75"/>
    </row>
    <row r="4509" spans="1:23" x14ac:dyDescent="0.25">
      <c r="A4509" s="17"/>
      <c r="B4509" s="17"/>
      <c r="C4509" s="81"/>
      <c r="D4509" s="81"/>
      <c r="E4509" s="82"/>
      <c r="F4509" s="5"/>
      <c r="G4509" s="5"/>
      <c r="H4509" s="5"/>
      <c r="K4509" s="5"/>
      <c r="L4509" s="5"/>
      <c r="M4509" s="17"/>
      <c r="N4509" s="17"/>
      <c r="T4509" s="75"/>
      <c r="U4509" s="75"/>
      <c r="W4509" s="75"/>
    </row>
    <row r="4510" spans="1:23" x14ac:dyDescent="0.25">
      <c r="A4510" s="17"/>
      <c r="B4510" s="17"/>
      <c r="C4510" s="81"/>
      <c r="D4510" s="81"/>
      <c r="E4510" s="82"/>
      <c r="F4510" s="5"/>
      <c r="G4510" s="5"/>
      <c r="H4510" s="5"/>
      <c r="K4510" s="5"/>
      <c r="L4510" s="5"/>
      <c r="M4510" s="17"/>
      <c r="N4510" s="17"/>
      <c r="T4510" s="75"/>
      <c r="U4510" s="75"/>
      <c r="W4510" s="75"/>
    </row>
    <row r="4511" spans="1:23" x14ac:dyDescent="0.25">
      <c r="A4511" s="17"/>
      <c r="B4511" s="17"/>
      <c r="C4511" s="81"/>
      <c r="D4511" s="81"/>
      <c r="E4511" s="82"/>
      <c r="F4511" s="5"/>
      <c r="G4511" s="5"/>
      <c r="H4511" s="5"/>
      <c r="K4511" s="5"/>
      <c r="L4511" s="5"/>
      <c r="M4511" s="17"/>
      <c r="N4511" s="17"/>
      <c r="T4511" s="75"/>
      <c r="U4511" s="75"/>
      <c r="W4511" s="75"/>
    </row>
    <row r="4512" spans="1:23" x14ac:dyDescent="0.25">
      <c r="A4512" s="17"/>
      <c r="B4512" s="17"/>
      <c r="C4512" s="81"/>
      <c r="D4512" s="81"/>
      <c r="E4512" s="82"/>
      <c r="F4512" s="5"/>
      <c r="G4512" s="5"/>
      <c r="H4512" s="5"/>
      <c r="K4512" s="5"/>
      <c r="L4512" s="5"/>
      <c r="M4512" s="17"/>
      <c r="N4512" s="17"/>
      <c r="T4512" s="75"/>
      <c r="U4512" s="75"/>
      <c r="W4512" s="75"/>
    </row>
    <row r="4513" spans="1:23" x14ac:dyDescent="0.25">
      <c r="A4513" s="17"/>
      <c r="B4513" s="17"/>
      <c r="C4513" s="81"/>
      <c r="D4513" s="81"/>
      <c r="E4513" s="82"/>
      <c r="F4513" s="5"/>
      <c r="G4513" s="5"/>
      <c r="H4513" s="5"/>
      <c r="K4513" s="5"/>
      <c r="L4513" s="5"/>
      <c r="M4513" s="17"/>
      <c r="N4513" s="17"/>
      <c r="T4513" s="75"/>
      <c r="U4513" s="75"/>
      <c r="W4513" s="75"/>
    </row>
    <row r="4514" spans="1:23" x14ac:dyDescent="0.25">
      <c r="A4514" s="17"/>
      <c r="B4514" s="17"/>
      <c r="C4514" s="81"/>
      <c r="D4514" s="81"/>
      <c r="E4514" s="82"/>
      <c r="F4514" s="5"/>
      <c r="G4514" s="5"/>
      <c r="H4514" s="5"/>
      <c r="K4514" s="5"/>
      <c r="L4514" s="5"/>
      <c r="M4514" s="17"/>
      <c r="N4514" s="17"/>
      <c r="T4514" s="75"/>
      <c r="U4514" s="75"/>
      <c r="W4514" s="75"/>
    </row>
    <row r="4515" spans="1:23" x14ac:dyDescent="0.25">
      <c r="A4515" s="17"/>
      <c r="B4515" s="17"/>
      <c r="C4515" s="81"/>
      <c r="D4515" s="81"/>
      <c r="E4515" s="82"/>
      <c r="F4515" s="5"/>
      <c r="G4515" s="5"/>
      <c r="H4515" s="5"/>
      <c r="K4515" s="5"/>
      <c r="L4515" s="5"/>
      <c r="M4515" s="17"/>
      <c r="N4515" s="17"/>
      <c r="T4515" s="75"/>
      <c r="U4515" s="75"/>
      <c r="W4515" s="75"/>
    </row>
    <row r="4516" spans="1:23" x14ac:dyDescent="0.25">
      <c r="A4516" s="17"/>
      <c r="B4516" s="17"/>
      <c r="C4516" s="81"/>
      <c r="D4516" s="81"/>
      <c r="E4516" s="82"/>
      <c r="F4516" s="5"/>
      <c r="G4516" s="5"/>
      <c r="H4516" s="5"/>
      <c r="K4516" s="5"/>
      <c r="L4516" s="5"/>
      <c r="M4516" s="17"/>
      <c r="N4516" s="17"/>
      <c r="T4516" s="75"/>
      <c r="U4516" s="75"/>
      <c r="W4516" s="75"/>
    </row>
    <row r="4517" spans="1:23" x14ac:dyDescent="0.25">
      <c r="A4517" s="17"/>
      <c r="B4517" s="17"/>
      <c r="C4517" s="81"/>
      <c r="D4517" s="81"/>
      <c r="E4517" s="82"/>
      <c r="F4517" s="5"/>
      <c r="G4517" s="5"/>
      <c r="H4517" s="5"/>
      <c r="K4517" s="5"/>
      <c r="L4517" s="5"/>
      <c r="M4517" s="17"/>
      <c r="N4517" s="17"/>
      <c r="T4517" s="75"/>
      <c r="U4517" s="75"/>
      <c r="W4517" s="75"/>
    </row>
    <row r="4518" spans="1:23" x14ac:dyDescent="0.25">
      <c r="A4518" s="17"/>
      <c r="B4518" s="17"/>
      <c r="C4518" s="81"/>
      <c r="D4518" s="81"/>
      <c r="E4518" s="82"/>
      <c r="F4518" s="5"/>
      <c r="G4518" s="5"/>
      <c r="H4518" s="5"/>
      <c r="K4518" s="5"/>
      <c r="L4518" s="5"/>
      <c r="M4518" s="17"/>
      <c r="N4518" s="17"/>
      <c r="T4518" s="75"/>
      <c r="U4518" s="75"/>
      <c r="W4518" s="75"/>
    </row>
    <row r="4519" spans="1:23" x14ac:dyDescent="0.25">
      <c r="A4519" s="17"/>
      <c r="B4519" s="17"/>
      <c r="C4519" s="81"/>
      <c r="D4519" s="81"/>
      <c r="E4519" s="82"/>
      <c r="F4519" s="5"/>
      <c r="G4519" s="5"/>
      <c r="H4519" s="5"/>
      <c r="K4519" s="5"/>
      <c r="L4519" s="5"/>
      <c r="M4519" s="17"/>
      <c r="N4519" s="17"/>
      <c r="T4519" s="75"/>
      <c r="U4519" s="75"/>
      <c r="W4519" s="75"/>
    </row>
    <row r="4520" spans="1:23" x14ac:dyDescent="0.25">
      <c r="A4520" s="17"/>
      <c r="B4520" s="17"/>
      <c r="C4520" s="81"/>
      <c r="D4520" s="81"/>
      <c r="E4520" s="82"/>
      <c r="F4520" s="5"/>
      <c r="G4520" s="5"/>
      <c r="H4520" s="5"/>
      <c r="K4520" s="5"/>
      <c r="L4520" s="5"/>
      <c r="M4520" s="17"/>
      <c r="N4520" s="17"/>
      <c r="T4520" s="75"/>
      <c r="U4520" s="75"/>
      <c r="W4520" s="75"/>
    </row>
    <row r="4521" spans="1:23" x14ac:dyDescent="0.25">
      <c r="A4521" s="17"/>
      <c r="B4521" s="17"/>
      <c r="C4521" s="81"/>
      <c r="D4521" s="81"/>
      <c r="E4521" s="82"/>
      <c r="F4521" s="5"/>
      <c r="G4521" s="5"/>
      <c r="H4521" s="5"/>
      <c r="K4521" s="5"/>
      <c r="L4521" s="5"/>
      <c r="M4521" s="17"/>
      <c r="N4521" s="17"/>
      <c r="T4521" s="75"/>
      <c r="U4521" s="75"/>
      <c r="W4521" s="75"/>
    </row>
    <row r="4522" spans="1:23" x14ac:dyDescent="0.25">
      <c r="A4522" s="17"/>
      <c r="B4522" s="17"/>
      <c r="C4522" s="81"/>
      <c r="D4522" s="81"/>
      <c r="E4522" s="82"/>
      <c r="F4522" s="5"/>
      <c r="G4522" s="5"/>
      <c r="H4522" s="5"/>
      <c r="K4522" s="5"/>
      <c r="L4522" s="5"/>
      <c r="M4522" s="17"/>
      <c r="N4522" s="17"/>
      <c r="T4522" s="75"/>
      <c r="U4522" s="75"/>
      <c r="W4522" s="75"/>
    </row>
    <row r="4523" spans="1:23" x14ac:dyDescent="0.25">
      <c r="A4523" s="17"/>
      <c r="B4523" s="17"/>
      <c r="C4523" s="81"/>
      <c r="D4523" s="81"/>
      <c r="E4523" s="82"/>
      <c r="F4523" s="5"/>
      <c r="G4523" s="5"/>
      <c r="H4523" s="5"/>
      <c r="K4523" s="5"/>
      <c r="L4523" s="5"/>
      <c r="M4523" s="17"/>
      <c r="N4523" s="17"/>
      <c r="T4523" s="75"/>
      <c r="U4523" s="75"/>
      <c r="W4523" s="75"/>
    </row>
    <row r="4524" spans="1:23" x14ac:dyDescent="0.25">
      <c r="A4524" s="17"/>
      <c r="B4524" s="17"/>
      <c r="C4524" s="81"/>
      <c r="D4524" s="81"/>
      <c r="E4524" s="82"/>
      <c r="F4524" s="5"/>
      <c r="G4524" s="5"/>
      <c r="H4524" s="5"/>
      <c r="K4524" s="5"/>
      <c r="L4524" s="5"/>
      <c r="M4524" s="17"/>
      <c r="N4524" s="17"/>
      <c r="T4524" s="75"/>
      <c r="U4524" s="75"/>
      <c r="W4524" s="75"/>
    </row>
    <row r="4525" spans="1:23" x14ac:dyDescent="0.25">
      <c r="A4525" s="17"/>
      <c r="B4525" s="17"/>
      <c r="C4525" s="81"/>
      <c r="D4525" s="81"/>
      <c r="E4525" s="82"/>
      <c r="F4525" s="5"/>
      <c r="G4525" s="5"/>
      <c r="H4525" s="5"/>
      <c r="K4525" s="5"/>
      <c r="L4525" s="5"/>
      <c r="M4525" s="17"/>
      <c r="N4525" s="17"/>
      <c r="T4525" s="75"/>
      <c r="U4525" s="75"/>
      <c r="W4525" s="75"/>
    </row>
    <row r="4526" spans="1:23" x14ac:dyDescent="0.25">
      <c r="A4526" s="17"/>
      <c r="B4526" s="17"/>
      <c r="C4526" s="81"/>
      <c r="D4526" s="81"/>
      <c r="E4526" s="82"/>
      <c r="F4526" s="5"/>
      <c r="G4526" s="5"/>
      <c r="H4526" s="5"/>
      <c r="K4526" s="5"/>
      <c r="L4526" s="5"/>
      <c r="M4526" s="17"/>
      <c r="N4526" s="17"/>
      <c r="T4526" s="75"/>
      <c r="U4526" s="75"/>
      <c r="W4526" s="75"/>
    </row>
    <row r="4527" spans="1:23" x14ac:dyDescent="0.25">
      <c r="A4527" s="17"/>
      <c r="B4527" s="17"/>
      <c r="C4527" s="81"/>
      <c r="D4527" s="81"/>
      <c r="E4527" s="82"/>
      <c r="F4527" s="5"/>
      <c r="G4527" s="5"/>
      <c r="H4527" s="5"/>
      <c r="K4527" s="5"/>
      <c r="L4527" s="5"/>
      <c r="M4527" s="17"/>
      <c r="N4527" s="17"/>
      <c r="T4527" s="75"/>
      <c r="U4527" s="75"/>
      <c r="W4527" s="75"/>
    </row>
    <row r="4528" spans="1:23" x14ac:dyDescent="0.25">
      <c r="A4528" s="17"/>
      <c r="B4528" s="17"/>
      <c r="C4528" s="81"/>
      <c r="D4528" s="81"/>
      <c r="E4528" s="82"/>
      <c r="F4528" s="5"/>
      <c r="G4528" s="5"/>
      <c r="H4528" s="5"/>
      <c r="K4528" s="5"/>
      <c r="L4528" s="5"/>
      <c r="M4528" s="17"/>
      <c r="N4528" s="17"/>
      <c r="T4528" s="75"/>
      <c r="U4528" s="75"/>
      <c r="W4528" s="75"/>
    </row>
    <row r="4529" spans="1:23" x14ac:dyDescent="0.25">
      <c r="A4529" s="17"/>
      <c r="B4529" s="17"/>
      <c r="C4529" s="81"/>
      <c r="D4529" s="81"/>
      <c r="E4529" s="82"/>
      <c r="F4529" s="5"/>
      <c r="G4529" s="5"/>
      <c r="H4529" s="5"/>
      <c r="K4529" s="5"/>
      <c r="L4529" s="5"/>
      <c r="M4529" s="17"/>
      <c r="N4529" s="17"/>
      <c r="T4529" s="75"/>
      <c r="U4529" s="75"/>
      <c r="W4529" s="75"/>
    </row>
    <row r="4530" spans="1:23" x14ac:dyDescent="0.25">
      <c r="A4530" s="17"/>
      <c r="B4530" s="17"/>
      <c r="C4530" s="81"/>
      <c r="D4530" s="81"/>
      <c r="E4530" s="82"/>
      <c r="F4530" s="5"/>
      <c r="G4530" s="5"/>
      <c r="H4530" s="5"/>
      <c r="K4530" s="5"/>
      <c r="L4530" s="5"/>
      <c r="M4530" s="17"/>
      <c r="N4530" s="17"/>
      <c r="T4530" s="75"/>
      <c r="U4530" s="75"/>
      <c r="W4530" s="75"/>
    </row>
    <row r="4531" spans="1:23" x14ac:dyDescent="0.25">
      <c r="A4531" s="17"/>
      <c r="B4531" s="17"/>
      <c r="C4531" s="81"/>
      <c r="D4531" s="81"/>
      <c r="E4531" s="82"/>
      <c r="F4531" s="5"/>
      <c r="G4531" s="5"/>
      <c r="H4531" s="5"/>
      <c r="K4531" s="5"/>
      <c r="L4531" s="5"/>
      <c r="M4531" s="17"/>
      <c r="N4531" s="17"/>
      <c r="T4531" s="75"/>
      <c r="U4531" s="75"/>
      <c r="W4531" s="75"/>
    </row>
    <row r="4532" spans="1:23" x14ac:dyDescent="0.25">
      <c r="A4532" s="17"/>
      <c r="B4532" s="17"/>
      <c r="C4532" s="81"/>
      <c r="D4532" s="81"/>
      <c r="E4532" s="82"/>
      <c r="F4532" s="5"/>
      <c r="G4532" s="5"/>
      <c r="H4532" s="5"/>
      <c r="K4532" s="5"/>
      <c r="L4532" s="5"/>
      <c r="M4532" s="17"/>
      <c r="N4532" s="17"/>
      <c r="T4532" s="75"/>
      <c r="U4532" s="75"/>
      <c r="W4532" s="75"/>
    </row>
    <row r="4533" spans="1:23" x14ac:dyDescent="0.25">
      <c r="A4533" s="17"/>
      <c r="B4533" s="17"/>
      <c r="C4533" s="81"/>
      <c r="D4533" s="81"/>
      <c r="E4533" s="82"/>
      <c r="F4533" s="5"/>
      <c r="G4533" s="5"/>
      <c r="H4533" s="5"/>
      <c r="K4533" s="5"/>
      <c r="L4533" s="5"/>
      <c r="M4533" s="17"/>
      <c r="N4533" s="17"/>
      <c r="T4533" s="75"/>
      <c r="U4533" s="75"/>
      <c r="W4533" s="75"/>
    </row>
    <row r="4534" spans="1:23" x14ac:dyDescent="0.25">
      <c r="A4534" s="17"/>
      <c r="B4534" s="17"/>
      <c r="C4534" s="81"/>
      <c r="D4534" s="81"/>
      <c r="E4534" s="82"/>
      <c r="F4534" s="5"/>
      <c r="G4534" s="5"/>
      <c r="H4534" s="5"/>
      <c r="K4534" s="5"/>
      <c r="L4534" s="5"/>
      <c r="M4534" s="17"/>
      <c r="N4534" s="17"/>
      <c r="T4534" s="75"/>
      <c r="U4534" s="75"/>
      <c r="W4534" s="75"/>
    </row>
    <row r="4535" spans="1:23" x14ac:dyDescent="0.25">
      <c r="A4535" s="17"/>
      <c r="B4535" s="17"/>
      <c r="C4535" s="81"/>
      <c r="D4535" s="81"/>
      <c r="E4535" s="82"/>
      <c r="F4535" s="5"/>
      <c r="G4535" s="5"/>
      <c r="H4535" s="5"/>
      <c r="K4535" s="5"/>
      <c r="L4535" s="5"/>
      <c r="M4535" s="17"/>
      <c r="N4535" s="17"/>
      <c r="T4535" s="75"/>
      <c r="U4535" s="75"/>
      <c r="W4535" s="75"/>
    </row>
    <row r="4536" spans="1:23" x14ac:dyDescent="0.25">
      <c r="A4536" s="17"/>
      <c r="B4536" s="17"/>
      <c r="C4536" s="81"/>
      <c r="D4536" s="81"/>
      <c r="E4536" s="82"/>
      <c r="F4536" s="5"/>
      <c r="G4536" s="5"/>
      <c r="H4536" s="5"/>
      <c r="K4536" s="5"/>
      <c r="L4536" s="5"/>
      <c r="M4536" s="17"/>
      <c r="N4536" s="17"/>
      <c r="T4536" s="75"/>
      <c r="U4536" s="75"/>
      <c r="W4536" s="75"/>
    </row>
    <row r="4537" spans="1:23" x14ac:dyDescent="0.25">
      <c r="A4537" s="17"/>
      <c r="B4537" s="17"/>
      <c r="C4537" s="81"/>
      <c r="D4537" s="81"/>
      <c r="E4537" s="82"/>
      <c r="F4537" s="5"/>
      <c r="G4537" s="5"/>
      <c r="H4537" s="5"/>
      <c r="K4537" s="5"/>
      <c r="L4537" s="5"/>
      <c r="M4537" s="17"/>
      <c r="N4537" s="17"/>
      <c r="T4537" s="75"/>
      <c r="U4537" s="75"/>
      <c r="W4537" s="75"/>
    </row>
    <row r="4538" spans="1:23" x14ac:dyDescent="0.25">
      <c r="A4538" s="17"/>
      <c r="B4538" s="17"/>
      <c r="C4538" s="81"/>
      <c r="D4538" s="81"/>
      <c r="E4538" s="82"/>
      <c r="F4538" s="5"/>
      <c r="G4538" s="5"/>
      <c r="H4538" s="5"/>
      <c r="K4538" s="5"/>
      <c r="L4538" s="5"/>
      <c r="M4538" s="17"/>
      <c r="N4538" s="17"/>
      <c r="T4538" s="75"/>
      <c r="U4538" s="75"/>
      <c r="W4538" s="75"/>
    </row>
    <row r="4539" spans="1:23" x14ac:dyDescent="0.25">
      <c r="A4539" s="17"/>
      <c r="B4539" s="17"/>
      <c r="C4539" s="81"/>
      <c r="D4539" s="81"/>
      <c r="E4539" s="82"/>
      <c r="F4539" s="5"/>
      <c r="G4539" s="5"/>
      <c r="H4539" s="5"/>
      <c r="K4539" s="5"/>
      <c r="L4539" s="5"/>
      <c r="M4539" s="17"/>
      <c r="N4539" s="17"/>
      <c r="T4539" s="75"/>
      <c r="U4539" s="75"/>
      <c r="W4539" s="75"/>
    </row>
    <row r="4540" spans="1:23" x14ac:dyDescent="0.25">
      <c r="A4540" s="17"/>
      <c r="B4540" s="17"/>
      <c r="C4540" s="81"/>
      <c r="D4540" s="81"/>
      <c r="E4540" s="82"/>
      <c r="F4540" s="5"/>
      <c r="G4540" s="5"/>
      <c r="H4540" s="5"/>
      <c r="K4540" s="5"/>
      <c r="L4540" s="5"/>
      <c r="M4540" s="17"/>
      <c r="N4540" s="17"/>
      <c r="T4540" s="75"/>
      <c r="U4540" s="75"/>
      <c r="W4540" s="75"/>
    </row>
    <row r="4541" spans="1:23" x14ac:dyDescent="0.25">
      <c r="A4541" s="17"/>
      <c r="B4541" s="17"/>
      <c r="C4541" s="81"/>
      <c r="D4541" s="81"/>
      <c r="E4541" s="82"/>
      <c r="F4541" s="5"/>
      <c r="G4541" s="5"/>
      <c r="H4541" s="5"/>
      <c r="K4541" s="5"/>
      <c r="L4541" s="5"/>
      <c r="M4541" s="17"/>
      <c r="N4541" s="17"/>
      <c r="T4541" s="75"/>
      <c r="U4541" s="75"/>
      <c r="W4541" s="75"/>
    </row>
    <row r="4542" spans="1:23" x14ac:dyDescent="0.25">
      <c r="A4542" s="17"/>
      <c r="B4542" s="17"/>
      <c r="C4542" s="81"/>
      <c r="D4542" s="81"/>
      <c r="E4542" s="82"/>
      <c r="F4542" s="5"/>
      <c r="G4542" s="5"/>
      <c r="H4542" s="5"/>
      <c r="K4542" s="5"/>
      <c r="L4542" s="5"/>
      <c r="M4542" s="17"/>
      <c r="N4542" s="17"/>
      <c r="T4542" s="75"/>
      <c r="U4542" s="75"/>
      <c r="W4542" s="75"/>
    </row>
    <row r="4543" spans="1:23" x14ac:dyDescent="0.25">
      <c r="A4543" s="17"/>
      <c r="B4543" s="17"/>
      <c r="C4543" s="81"/>
      <c r="D4543" s="81"/>
      <c r="E4543" s="82"/>
      <c r="F4543" s="5"/>
      <c r="G4543" s="5"/>
      <c r="H4543" s="5"/>
      <c r="K4543" s="5"/>
      <c r="L4543" s="5"/>
      <c r="M4543" s="17"/>
      <c r="N4543" s="17"/>
      <c r="T4543" s="75"/>
      <c r="U4543" s="75"/>
      <c r="W4543" s="75"/>
    </row>
    <row r="4544" spans="1:23" x14ac:dyDescent="0.25">
      <c r="A4544" s="17"/>
      <c r="B4544" s="17"/>
      <c r="C4544" s="81"/>
      <c r="D4544" s="81"/>
      <c r="E4544" s="82"/>
      <c r="F4544" s="5"/>
      <c r="G4544" s="5"/>
      <c r="H4544" s="5"/>
      <c r="K4544" s="5"/>
      <c r="L4544" s="5"/>
      <c r="M4544" s="17"/>
      <c r="N4544" s="17"/>
      <c r="T4544" s="75"/>
      <c r="U4544" s="75"/>
      <c r="W4544" s="75"/>
    </row>
    <row r="4545" spans="1:23" x14ac:dyDescent="0.25">
      <c r="A4545" s="17"/>
      <c r="B4545" s="17"/>
      <c r="C4545" s="81"/>
      <c r="D4545" s="81"/>
      <c r="E4545" s="82"/>
      <c r="F4545" s="5"/>
      <c r="G4545" s="5"/>
      <c r="H4545" s="5"/>
      <c r="K4545" s="5"/>
      <c r="L4545" s="5"/>
      <c r="M4545" s="17"/>
      <c r="N4545" s="17"/>
      <c r="T4545" s="75"/>
      <c r="U4545" s="75"/>
      <c r="W4545" s="75"/>
    </row>
    <row r="4546" spans="1:23" x14ac:dyDescent="0.25">
      <c r="A4546" s="17"/>
      <c r="B4546" s="17"/>
      <c r="C4546" s="81"/>
      <c r="D4546" s="81"/>
      <c r="E4546" s="82"/>
      <c r="F4546" s="5"/>
      <c r="G4546" s="5"/>
      <c r="H4546" s="5"/>
      <c r="K4546" s="5"/>
      <c r="L4546" s="5"/>
      <c r="M4546" s="17"/>
      <c r="N4546" s="17"/>
      <c r="T4546" s="75"/>
      <c r="U4546" s="75"/>
      <c r="W4546" s="75"/>
    </row>
    <row r="4547" spans="1:23" x14ac:dyDescent="0.25">
      <c r="A4547" s="17"/>
      <c r="B4547" s="17"/>
      <c r="C4547" s="81"/>
      <c r="D4547" s="81"/>
      <c r="E4547" s="82"/>
      <c r="F4547" s="5"/>
      <c r="G4547" s="5"/>
      <c r="H4547" s="5"/>
      <c r="K4547" s="5"/>
      <c r="L4547" s="5"/>
      <c r="M4547" s="17"/>
      <c r="N4547" s="17"/>
      <c r="T4547" s="75"/>
      <c r="U4547" s="75"/>
      <c r="W4547" s="75"/>
    </row>
    <row r="4548" spans="1:23" x14ac:dyDescent="0.25">
      <c r="A4548" s="17"/>
      <c r="B4548" s="17"/>
      <c r="C4548" s="81"/>
      <c r="D4548" s="81"/>
      <c r="E4548" s="82"/>
      <c r="F4548" s="5"/>
      <c r="G4548" s="5"/>
      <c r="H4548" s="5"/>
      <c r="K4548" s="5"/>
      <c r="L4548" s="5"/>
      <c r="M4548" s="17"/>
      <c r="N4548" s="17"/>
      <c r="T4548" s="75"/>
      <c r="U4548" s="75"/>
      <c r="W4548" s="75"/>
    </row>
    <row r="4549" spans="1:23" x14ac:dyDescent="0.25">
      <c r="A4549" s="17"/>
      <c r="B4549" s="17"/>
      <c r="C4549" s="81"/>
      <c r="D4549" s="81"/>
      <c r="E4549" s="82"/>
      <c r="F4549" s="5"/>
      <c r="G4549" s="5"/>
      <c r="H4549" s="5"/>
      <c r="K4549" s="5"/>
      <c r="L4549" s="5"/>
      <c r="M4549" s="17"/>
      <c r="N4549" s="17"/>
      <c r="T4549" s="75"/>
      <c r="U4549" s="75"/>
      <c r="W4549" s="75"/>
    </row>
    <row r="4550" spans="1:23" x14ac:dyDescent="0.25">
      <c r="A4550" s="17"/>
      <c r="B4550" s="17"/>
      <c r="C4550" s="81"/>
      <c r="D4550" s="81"/>
      <c r="E4550" s="82"/>
      <c r="F4550" s="5"/>
      <c r="G4550" s="5"/>
      <c r="H4550" s="5"/>
      <c r="K4550" s="5"/>
      <c r="L4550" s="5"/>
      <c r="M4550" s="17"/>
      <c r="N4550" s="17"/>
      <c r="T4550" s="75"/>
      <c r="U4550" s="75"/>
      <c r="W4550" s="75"/>
    </row>
    <row r="4551" spans="1:23" x14ac:dyDescent="0.25">
      <c r="A4551" s="17"/>
      <c r="B4551" s="17"/>
      <c r="C4551" s="81"/>
      <c r="D4551" s="81"/>
      <c r="E4551" s="82"/>
      <c r="F4551" s="5"/>
      <c r="G4551" s="5"/>
      <c r="H4551" s="5"/>
      <c r="K4551" s="5"/>
      <c r="L4551" s="5"/>
      <c r="M4551" s="17"/>
      <c r="N4551" s="17"/>
      <c r="T4551" s="75"/>
      <c r="U4551" s="75"/>
      <c r="W4551" s="75"/>
    </row>
    <row r="4552" spans="1:23" x14ac:dyDescent="0.25">
      <c r="A4552" s="17"/>
      <c r="B4552" s="17"/>
      <c r="C4552" s="81"/>
      <c r="D4552" s="81"/>
      <c r="E4552" s="82"/>
      <c r="F4552" s="5"/>
      <c r="G4552" s="5"/>
      <c r="H4552" s="5"/>
      <c r="K4552" s="5"/>
      <c r="L4552" s="5"/>
      <c r="M4552" s="17"/>
      <c r="N4552" s="17"/>
      <c r="T4552" s="75"/>
      <c r="U4552" s="75"/>
      <c r="W4552" s="75"/>
    </row>
    <row r="4553" spans="1:23" x14ac:dyDescent="0.25">
      <c r="A4553" s="17"/>
      <c r="B4553" s="17"/>
      <c r="C4553" s="81"/>
      <c r="D4553" s="81"/>
      <c r="E4553" s="82"/>
      <c r="F4553" s="5"/>
      <c r="G4553" s="5"/>
      <c r="H4553" s="5"/>
      <c r="K4553" s="5"/>
      <c r="L4553" s="5"/>
      <c r="M4553" s="17"/>
      <c r="N4553" s="17"/>
      <c r="T4553" s="75"/>
      <c r="U4553" s="75"/>
      <c r="W4553" s="75"/>
    </row>
    <row r="4554" spans="1:23" x14ac:dyDescent="0.25">
      <c r="A4554" s="17"/>
      <c r="B4554" s="17"/>
      <c r="C4554" s="81"/>
      <c r="D4554" s="81"/>
      <c r="E4554" s="82"/>
      <c r="F4554" s="5"/>
      <c r="G4554" s="5"/>
      <c r="H4554" s="5"/>
      <c r="K4554" s="5"/>
      <c r="L4554" s="5"/>
      <c r="M4554" s="17"/>
      <c r="N4554" s="17"/>
      <c r="T4554" s="75"/>
      <c r="U4554" s="75"/>
      <c r="W4554" s="75"/>
    </row>
    <row r="4555" spans="1:23" x14ac:dyDescent="0.25">
      <c r="A4555" s="17"/>
      <c r="B4555" s="17"/>
      <c r="C4555" s="81"/>
      <c r="D4555" s="81"/>
      <c r="E4555" s="82"/>
      <c r="F4555" s="5"/>
      <c r="G4555" s="5"/>
      <c r="H4555" s="5"/>
      <c r="K4555" s="5"/>
      <c r="L4555" s="5"/>
      <c r="M4555" s="17"/>
      <c r="N4555" s="17"/>
      <c r="T4555" s="75"/>
      <c r="U4555" s="75"/>
      <c r="W4555" s="75"/>
    </row>
    <row r="4556" spans="1:23" x14ac:dyDescent="0.25">
      <c r="A4556" s="17"/>
      <c r="B4556" s="17"/>
      <c r="C4556" s="81"/>
      <c r="D4556" s="81"/>
      <c r="E4556" s="82"/>
      <c r="F4556" s="5"/>
      <c r="G4556" s="5"/>
      <c r="H4556" s="5"/>
      <c r="K4556" s="5"/>
      <c r="L4556" s="5"/>
      <c r="M4556" s="17"/>
      <c r="N4556" s="17"/>
      <c r="T4556" s="75"/>
      <c r="U4556" s="75"/>
      <c r="W4556" s="75"/>
    </row>
    <row r="4557" spans="1:23" x14ac:dyDescent="0.25">
      <c r="A4557" s="17"/>
      <c r="B4557" s="17"/>
      <c r="C4557" s="81"/>
      <c r="D4557" s="81"/>
      <c r="E4557" s="82"/>
      <c r="F4557" s="5"/>
      <c r="G4557" s="5"/>
      <c r="H4557" s="5"/>
      <c r="K4557" s="5"/>
      <c r="L4557" s="5"/>
      <c r="M4557" s="17"/>
      <c r="N4557" s="17"/>
      <c r="T4557" s="75"/>
      <c r="U4557" s="75"/>
      <c r="W4557" s="75"/>
    </row>
    <row r="4558" spans="1:23" x14ac:dyDescent="0.25">
      <c r="A4558" s="17"/>
      <c r="B4558" s="17"/>
      <c r="C4558" s="81"/>
      <c r="D4558" s="81"/>
      <c r="E4558" s="82"/>
      <c r="F4558" s="5"/>
      <c r="G4558" s="5"/>
      <c r="H4558" s="5"/>
      <c r="K4558" s="5"/>
      <c r="L4558" s="5"/>
      <c r="M4558" s="17"/>
      <c r="N4558" s="17"/>
      <c r="T4558" s="75"/>
      <c r="U4558" s="75"/>
      <c r="W4558" s="75"/>
    </row>
    <row r="4559" spans="1:23" x14ac:dyDescent="0.25">
      <c r="A4559" s="17"/>
      <c r="B4559" s="17"/>
      <c r="C4559" s="81"/>
      <c r="D4559" s="81"/>
      <c r="E4559" s="82"/>
      <c r="F4559" s="5"/>
      <c r="G4559" s="5"/>
      <c r="H4559" s="5"/>
      <c r="K4559" s="5"/>
      <c r="L4559" s="5"/>
      <c r="M4559" s="17"/>
      <c r="N4559" s="17"/>
      <c r="T4559" s="75"/>
      <c r="U4559" s="75"/>
      <c r="W4559" s="75"/>
    </row>
    <row r="4560" spans="1:23" x14ac:dyDescent="0.25">
      <c r="A4560" s="17"/>
      <c r="B4560" s="17"/>
      <c r="C4560" s="81"/>
      <c r="D4560" s="81"/>
      <c r="E4560" s="82"/>
      <c r="F4560" s="5"/>
      <c r="G4560" s="5"/>
      <c r="H4560" s="5"/>
      <c r="K4560" s="5"/>
      <c r="L4560" s="5"/>
      <c r="M4560" s="17"/>
      <c r="N4560" s="17"/>
      <c r="T4560" s="75"/>
      <c r="U4560" s="75"/>
      <c r="W4560" s="75"/>
    </row>
    <row r="4561" spans="1:23" x14ac:dyDescent="0.25">
      <c r="A4561" s="17"/>
      <c r="B4561" s="17"/>
      <c r="C4561" s="81"/>
      <c r="D4561" s="81"/>
      <c r="E4561" s="82"/>
      <c r="F4561" s="5"/>
      <c r="G4561" s="5"/>
      <c r="H4561" s="5"/>
      <c r="K4561" s="5"/>
      <c r="L4561" s="5"/>
      <c r="M4561" s="17"/>
      <c r="N4561" s="17"/>
      <c r="T4561" s="75"/>
      <c r="U4561" s="75"/>
      <c r="W4561" s="75"/>
    </row>
    <row r="4562" spans="1:23" x14ac:dyDescent="0.25">
      <c r="A4562" s="17"/>
      <c r="B4562" s="17"/>
      <c r="C4562" s="81"/>
      <c r="D4562" s="81"/>
      <c r="E4562" s="82"/>
      <c r="F4562" s="5"/>
      <c r="G4562" s="5"/>
      <c r="H4562" s="5"/>
      <c r="K4562" s="5"/>
      <c r="L4562" s="5"/>
      <c r="M4562" s="17"/>
      <c r="N4562" s="17"/>
      <c r="T4562" s="75"/>
      <c r="U4562" s="75"/>
      <c r="W4562" s="75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tabSelected="1" zoomScale="73" zoomScaleNormal="73" workbookViewId="0">
      <pane ySplit="1" topLeftCell="A3530" activePane="bottomLeft" state="frozen"/>
      <selection pane="bottomLeft" activeCell="AC3568" sqref="AC356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4"/>
  </cols>
  <sheetData>
    <row r="1" spans="1:31" x14ac:dyDescent="0.25">
      <c r="A1" s="139" t="s">
        <v>3</v>
      </c>
      <c r="B1" s="147"/>
      <c r="C1" s="140"/>
      <c r="D1" s="141" t="s">
        <v>4</v>
      </c>
      <c r="E1" s="144"/>
      <c r="F1" s="144"/>
      <c r="G1" s="2" t="s">
        <v>1</v>
      </c>
      <c r="H1" s="2" t="s">
        <v>157</v>
      </c>
      <c r="I1" s="144" t="s">
        <v>2</v>
      </c>
      <c r="J1" s="144"/>
      <c r="K1" s="142"/>
      <c r="L1" s="141" t="s">
        <v>0</v>
      </c>
      <c r="M1" s="144"/>
      <c r="N1" s="142"/>
      <c r="O1" s="141" t="s">
        <v>177</v>
      </c>
      <c r="P1" s="144"/>
      <c r="Q1" s="142"/>
      <c r="R1" s="145" t="s">
        <v>5</v>
      </c>
      <c r="S1" s="146"/>
      <c r="T1" s="146"/>
      <c r="U1" s="143" t="s">
        <v>6</v>
      </c>
      <c r="V1" s="143"/>
      <c r="W1" s="143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79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5" t="s">
        <v>160</v>
      </c>
      <c r="AB3" s="102" t="s">
        <v>162</v>
      </c>
      <c r="AC3" t="s">
        <v>514</v>
      </c>
      <c r="AD3" s="25" t="s">
        <v>151</v>
      </c>
      <c r="AE3" s="74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5" t="s">
        <v>161</v>
      </c>
      <c r="AB4" s="102" t="s">
        <v>178</v>
      </c>
      <c r="AC4" t="s">
        <v>515</v>
      </c>
      <c r="AD4" s="25" t="s">
        <v>178</v>
      </c>
      <c r="AE4" s="74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5" t="s">
        <v>166</v>
      </c>
      <c r="AB5" s="102" t="s">
        <v>150</v>
      </c>
      <c r="AC5" t="s">
        <v>515</v>
      </c>
      <c r="AD5" s="25" t="s">
        <v>151</v>
      </c>
      <c r="AE5" s="74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5" t="s">
        <v>160</v>
      </c>
      <c r="AB6" s="102" t="s">
        <v>162</v>
      </c>
      <c r="AC6" t="s">
        <v>515</v>
      </c>
      <c r="AD6" s="25" t="s">
        <v>393</v>
      </c>
      <c r="AE6" s="74" t="s">
        <v>393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5"/>
      <c r="AB7" s="102" t="e">
        <v>#N/A</v>
      </c>
      <c r="AC7" t="s">
        <v>515</v>
      </c>
      <c r="AD7" s="25" t="s">
        <v>170</v>
      </c>
      <c r="AE7" s="74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5" t="s">
        <v>160</v>
      </c>
      <c r="AB8" s="102" t="s">
        <v>162</v>
      </c>
      <c r="AC8" t="s">
        <v>515</v>
      </c>
      <c r="AD8" s="25" t="s">
        <v>163</v>
      </c>
      <c r="AE8" s="74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5" t="s">
        <v>160</v>
      </c>
      <c r="AB9" s="102" t="s">
        <v>162</v>
      </c>
      <c r="AC9" t="s">
        <v>515</v>
      </c>
      <c r="AD9" s="25" t="s">
        <v>153</v>
      </c>
      <c r="AE9" s="74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5"/>
      <c r="AB10" s="102" t="e">
        <v>#N/A</v>
      </c>
      <c r="AC10" t="s">
        <v>515</v>
      </c>
      <c r="AD10" s="25" t="s">
        <v>176</v>
      </c>
      <c r="AE10" s="74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5"/>
      <c r="AB11" s="102" t="e">
        <v>#N/A</v>
      </c>
      <c r="AC11" t="s">
        <v>515</v>
      </c>
      <c r="AD11" s="25" t="s">
        <v>178</v>
      </c>
      <c r="AE11" s="74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5" t="s">
        <v>166</v>
      </c>
      <c r="AB12" s="102" t="s">
        <v>151</v>
      </c>
      <c r="AC12" t="s">
        <v>515</v>
      </c>
      <c r="AD12" s="25" t="s">
        <v>149</v>
      </c>
      <c r="AE12" s="74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5" t="s">
        <v>161</v>
      </c>
      <c r="AB13" s="102" t="s">
        <v>155</v>
      </c>
      <c r="AC13" t="s">
        <v>515</v>
      </c>
      <c r="AD13" s="25" t="s">
        <v>151</v>
      </c>
      <c r="AE13" s="74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5"/>
      <c r="AB14" s="102" t="e">
        <v>#N/A</v>
      </c>
      <c r="AC14" t="s">
        <v>515</v>
      </c>
      <c r="AD14" s="25" t="s">
        <v>151</v>
      </c>
      <c r="AE14" s="74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5" t="s">
        <v>166</v>
      </c>
      <c r="AB15" s="102" t="s">
        <v>151</v>
      </c>
      <c r="AC15" t="s">
        <v>515</v>
      </c>
      <c r="AD15" s="25" t="s">
        <v>155</v>
      </c>
      <c r="AE15" s="74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5" t="s">
        <v>166</v>
      </c>
      <c r="AB16" s="102" t="s">
        <v>151</v>
      </c>
      <c r="AC16" t="s">
        <v>515</v>
      </c>
      <c r="AD16" s="25" t="s">
        <v>164</v>
      </c>
      <c r="AE16" s="74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5"/>
      <c r="AB17" s="102" t="e">
        <v>#N/A</v>
      </c>
      <c r="AC17" t="s">
        <v>515</v>
      </c>
      <c r="AD17" s="25" t="s">
        <v>151</v>
      </c>
      <c r="AE17" s="74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5" t="s">
        <v>166</v>
      </c>
      <c r="AB18" s="102" t="s">
        <v>151</v>
      </c>
      <c r="AC18" t="s">
        <v>515</v>
      </c>
      <c r="AD18" s="25" t="s">
        <v>179</v>
      </c>
      <c r="AE18" s="74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5" t="s">
        <v>166</v>
      </c>
      <c r="AB19" s="102" t="s">
        <v>151</v>
      </c>
      <c r="AC19" t="s">
        <v>515</v>
      </c>
      <c r="AD19" s="25" t="s">
        <v>149</v>
      </c>
      <c r="AE19" s="74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5" t="s">
        <v>166</v>
      </c>
      <c r="AB20" s="102" t="s">
        <v>151</v>
      </c>
      <c r="AC20" t="s">
        <v>515</v>
      </c>
      <c r="AD20" s="25" t="s">
        <v>162</v>
      </c>
      <c r="AE20" s="74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5" t="s">
        <v>160</v>
      </c>
      <c r="AB21" s="102" t="s">
        <v>162</v>
      </c>
      <c r="AC21" t="s">
        <v>515</v>
      </c>
      <c r="AD21" s="25" t="s">
        <v>150</v>
      </c>
      <c r="AE21" s="74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5" t="s">
        <v>160</v>
      </c>
      <c r="AB22" s="102" t="s">
        <v>162</v>
      </c>
      <c r="AC22" t="s">
        <v>522</v>
      </c>
      <c r="AD22" s="25" t="s">
        <v>149</v>
      </c>
      <c r="AE22" s="74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5" t="s">
        <v>161</v>
      </c>
      <c r="AB23" s="102" t="s">
        <v>155</v>
      </c>
      <c r="AC23" t="s">
        <v>522</v>
      </c>
      <c r="AD23" s="25" t="s">
        <v>168</v>
      </c>
      <c r="AE23" s="74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5" t="s">
        <v>160</v>
      </c>
      <c r="AB24" s="102" t="s">
        <v>162</v>
      </c>
      <c r="AC24" t="s">
        <v>522</v>
      </c>
      <c r="AD24" s="25" t="s">
        <v>150</v>
      </c>
      <c r="AE24" s="74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5"/>
      <c r="AB25" s="102" t="e">
        <v>#N/A</v>
      </c>
      <c r="AC25" t="s">
        <v>522</v>
      </c>
      <c r="AD25" s="25" t="s">
        <v>178</v>
      </c>
      <c r="AE25" s="74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5" t="s">
        <v>166</v>
      </c>
      <c r="AB26" s="102" t="s">
        <v>151</v>
      </c>
      <c r="AC26" t="s">
        <v>522</v>
      </c>
      <c r="AD26" s="25" t="s">
        <v>162</v>
      </c>
      <c r="AE26" s="74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5" t="s">
        <v>166</v>
      </c>
      <c r="AB27" s="102" t="s">
        <v>151</v>
      </c>
      <c r="AC27" t="s">
        <v>522</v>
      </c>
      <c r="AD27" s="25" t="s">
        <v>149</v>
      </c>
      <c r="AE27" s="74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5" t="s">
        <v>160</v>
      </c>
      <c r="AB28" s="102" t="s">
        <v>162</v>
      </c>
      <c r="AC28" t="s">
        <v>522</v>
      </c>
      <c r="AD28" s="25" t="s">
        <v>153</v>
      </c>
      <c r="AE28" s="74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5" t="s">
        <v>161</v>
      </c>
      <c r="AB29" s="102" t="s">
        <v>155</v>
      </c>
      <c r="AC29" t="s">
        <v>524</v>
      </c>
      <c r="AD29" s="25" t="s">
        <v>176</v>
      </c>
      <c r="AE29" s="74" t="str">
        <f>VLOOKUP(AD29,cs_lookup!$A$2:$B$55,2,FALSE)</f>
        <v>1</v>
      </c>
    </row>
    <row r="30" spans="1:31" x14ac:dyDescent="0.25">
      <c r="A30" s="114">
        <v>6.5359794183465422E-2</v>
      </c>
      <c r="B30" s="114">
        <v>0.28144328887156184</v>
      </c>
      <c r="C30" s="114">
        <v>0.57173421471023855</v>
      </c>
      <c r="D30" s="105">
        <f t="shared" si="10"/>
        <v>15.299925779952622</v>
      </c>
      <c r="E30" s="106">
        <f t="shared" si="10"/>
        <v>3.5531136805907475</v>
      </c>
      <c r="F30" s="106">
        <f t="shared" si="10"/>
        <v>1.7490644678433518</v>
      </c>
      <c r="G30" s="107">
        <v>3.8667946120766183E-2</v>
      </c>
      <c r="H30" s="108">
        <f t="shared" si="3"/>
        <v>1.0386679461207662</v>
      </c>
      <c r="I30" s="108">
        <f t="shared" si="0"/>
        <v>14.730334017811016</v>
      </c>
      <c r="J30" s="108">
        <f t="shared" si="1"/>
        <v>3.4208369420284641</v>
      </c>
      <c r="K30" s="108">
        <f t="shared" si="7"/>
        <v>1.6839495956102102</v>
      </c>
      <c r="L30" s="96">
        <v>2.2599999999999998</v>
      </c>
      <c r="M30" s="96">
        <v>3.39</v>
      </c>
      <c r="N30" s="96">
        <v>3.32</v>
      </c>
      <c r="O30" s="108">
        <f t="shared" si="4"/>
        <v>2.3473895582329312</v>
      </c>
      <c r="P30" s="108">
        <f t="shared" si="5"/>
        <v>3.5210843373493974</v>
      </c>
      <c r="Q30" s="108">
        <f t="shared" si="8"/>
        <v>3.4483775811209436</v>
      </c>
      <c r="R30" s="109">
        <f t="shared" si="11"/>
        <v>0.42600513259195905</v>
      </c>
      <c r="S30" s="109">
        <f t="shared" si="11"/>
        <v>0.28400342172797266</v>
      </c>
      <c r="T30" s="109">
        <f t="shared" si="11"/>
        <v>0.28999144568006846</v>
      </c>
      <c r="U30" s="96">
        <f t="shared" si="12"/>
        <v>0.15342489839452023</v>
      </c>
      <c r="V30" s="96">
        <f t="shared" si="12"/>
        <v>0.99098555629775842</v>
      </c>
      <c r="W30" s="96">
        <f t="shared" si="12"/>
        <v>1.9715554483665745</v>
      </c>
      <c r="X30" s="96" t="s">
        <v>84</v>
      </c>
      <c r="Y30" s="96" t="s">
        <v>15</v>
      </c>
      <c r="Z30" s="96" t="s">
        <v>139</v>
      </c>
      <c r="AA30" s="110" t="s">
        <v>161</v>
      </c>
      <c r="AB30" s="111" t="s">
        <v>152</v>
      </c>
      <c r="AC30" s="111" t="s">
        <v>467</v>
      </c>
      <c r="AD30" s="110" t="s">
        <v>178</v>
      </c>
      <c r="AE30" s="74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19" t="s">
        <v>656</v>
      </c>
      <c r="AD31" s="25" t="s">
        <v>152</v>
      </c>
      <c r="AE31" s="74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19" t="s">
        <v>656</v>
      </c>
      <c r="AD32" s="25" t="s">
        <v>155</v>
      </c>
      <c r="AE32" s="74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19" t="s">
        <v>656</v>
      </c>
      <c r="AD33" s="25" t="s">
        <v>150</v>
      </c>
      <c r="AE33" s="74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19" t="s">
        <v>656</v>
      </c>
      <c r="AD34" s="25" t="s">
        <v>152</v>
      </c>
      <c r="AE34" s="74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19" t="s">
        <v>656</v>
      </c>
      <c r="AD35" s="25" t="s">
        <v>149</v>
      </c>
      <c r="AE35" s="74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19" t="s">
        <v>656</v>
      </c>
      <c r="AD36" s="25" t="s">
        <v>151</v>
      </c>
      <c r="AE36" s="74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19" t="s">
        <v>656</v>
      </c>
      <c r="AD37" s="25" t="s">
        <v>163</v>
      </c>
      <c r="AE37" s="74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19" t="s">
        <v>656</v>
      </c>
      <c r="AD38" s="25" t="s">
        <v>170</v>
      </c>
      <c r="AE38" s="74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19" t="s">
        <v>656</v>
      </c>
      <c r="AD39" s="25" t="s">
        <v>172</v>
      </c>
      <c r="AE39" s="74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19" t="s">
        <v>657</v>
      </c>
      <c r="AD40" s="25" t="s">
        <v>176</v>
      </c>
      <c r="AE40" s="74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19" t="s">
        <v>657</v>
      </c>
      <c r="AD41" s="25" t="s">
        <v>170</v>
      </c>
      <c r="AE41" s="74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4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4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4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4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4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4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4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4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4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4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4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4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4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4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4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4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4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4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4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4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4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4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4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4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4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4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4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4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4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4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4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4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4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4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4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4" t="str">
        <f>VLOOKUP(AD77,cs_lookup!$A$2:$B$55,2,FALSE)</f>
        <v>1</v>
      </c>
    </row>
    <row r="78" spans="1:31" x14ac:dyDescent="0.25">
      <c r="A78" s="115">
        <v>0.25736337921243785</v>
      </c>
      <c r="B78" s="115">
        <v>0.22979475317136935</v>
      </c>
      <c r="C78" s="115">
        <v>0.46252505653294729</v>
      </c>
      <c r="D78" s="105">
        <f t="shared" si="15"/>
        <v>3.8855566905443868</v>
      </c>
      <c r="E78" s="106">
        <f t="shared" si="15"/>
        <v>4.3517094546290638</v>
      </c>
      <c r="F78" s="106">
        <f t="shared" si="15"/>
        <v>2.1620450305890975</v>
      </c>
      <c r="G78" s="107">
        <v>6.2406250337228908E-2</v>
      </c>
      <c r="H78" s="108">
        <f t="shared" si="18"/>
        <v>1.0624062503372289</v>
      </c>
      <c r="I78" s="108">
        <f t="shared" si="16"/>
        <v>3.6573172355782297</v>
      </c>
      <c r="J78" s="108">
        <f t="shared" si="17"/>
        <v>4.096087963759385</v>
      </c>
      <c r="K78" s="108">
        <f t="shared" si="21"/>
        <v>2.0350454733326555</v>
      </c>
      <c r="L78" s="96">
        <v>3.16</v>
      </c>
      <c r="M78" s="96">
        <v>3.91</v>
      </c>
      <c r="N78" s="96">
        <v>2.04</v>
      </c>
      <c r="O78" s="108">
        <f t="shared" si="19"/>
        <v>3.3572037510656436</v>
      </c>
      <c r="P78" s="108">
        <f t="shared" si="20"/>
        <v>4.1540084388185647</v>
      </c>
      <c r="Q78" s="108">
        <f t="shared" si="22"/>
        <v>2.1673087506879471</v>
      </c>
      <c r="R78" s="109">
        <f t="shared" si="13"/>
        <v>0.29786693753174198</v>
      </c>
      <c r="S78" s="109">
        <f t="shared" si="13"/>
        <v>0.24073133570340277</v>
      </c>
      <c r="T78" s="109">
        <f t="shared" si="13"/>
        <v>0.46140172676485525</v>
      </c>
      <c r="U78" s="96">
        <f t="shared" si="14"/>
        <v>0.86402130207892602</v>
      </c>
      <c r="V78" s="96">
        <f t="shared" si="14"/>
        <v>0.95456934387009762</v>
      </c>
      <c r="W78" s="96">
        <f t="shared" si="14"/>
        <v>1.0024346024362938</v>
      </c>
      <c r="X78" s="96" t="s">
        <v>344</v>
      </c>
      <c r="Y78" s="96" t="s">
        <v>345</v>
      </c>
      <c r="Z78" s="96" t="s">
        <v>145</v>
      </c>
      <c r="AA78" s="110" t="s">
        <v>161</v>
      </c>
      <c r="AB78" s="110" t="s">
        <v>155</v>
      </c>
      <c r="AC78" s="96" t="s">
        <v>526</v>
      </c>
      <c r="AD78" s="110" t="s">
        <v>152</v>
      </c>
      <c r="AE78" s="74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19" t="s">
        <v>658</v>
      </c>
      <c r="AD79" s="25" t="s">
        <v>151</v>
      </c>
      <c r="AE79" s="74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19" t="s">
        <v>658</v>
      </c>
      <c r="AD80" s="25" t="s">
        <v>150</v>
      </c>
      <c r="AE80" s="74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19" t="s">
        <v>658</v>
      </c>
      <c r="AD81" s="25" t="s">
        <v>151</v>
      </c>
      <c r="AE81" s="74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19" t="s">
        <v>658</v>
      </c>
      <c r="AD82" s="25" t="s">
        <v>176</v>
      </c>
      <c r="AE82" s="74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19" t="s">
        <v>659</v>
      </c>
      <c r="AD83" s="25" t="s">
        <v>163</v>
      </c>
      <c r="AE83" s="74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19" t="s">
        <v>659</v>
      </c>
      <c r="AD84" s="25" t="s">
        <v>178</v>
      </c>
      <c r="AE84" s="74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19" t="s">
        <v>659</v>
      </c>
      <c r="AD85" s="25" t="s">
        <v>178</v>
      </c>
      <c r="AE85" s="74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19" t="s">
        <v>659</v>
      </c>
      <c r="AD86" s="25" t="s">
        <v>155</v>
      </c>
      <c r="AE86" s="74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19" t="s">
        <v>659</v>
      </c>
      <c r="AD87" s="25" t="s">
        <v>162</v>
      </c>
      <c r="AE87" s="74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19" t="s">
        <v>659</v>
      </c>
      <c r="AD88" s="25" t="s">
        <v>151</v>
      </c>
      <c r="AE88" s="74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19" t="s">
        <v>659</v>
      </c>
      <c r="AD89" s="25" t="s">
        <v>151</v>
      </c>
      <c r="AE89" s="74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19" t="s">
        <v>659</v>
      </c>
      <c r="AD90" s="25" t="s">
        <v>151</v>
      </c>
      <c r="AE90" s="74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19" t="s">
        <v>659</v>
      </c>
      <c r="AD91" s="25" t="s">
        <v>176</v>
      </c>
      <c r="AE91" s="74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19" t="s">
        <v>659</v>
      </c>
      <c r="AD92" s="25" t="s">
        <v>167</v>
      </c>
      <c r="AE92" s="74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19" t="s">
        <v>659</v>
      </c>
      <c r="AD93" s="25" t="s">
        <v>151</v>
      </c>
      <c r="AE93" s="74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19" t="s">
        <v>659</v>
      </c>
      <c r="AD94" s="25" t="s">
        <v>168</v>
      </c>
      <c r="AE94" s="74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19" t="s">
        <v>659</v>
      </c>
      <c r="AD95" s="30" t="s">
        <v>152</v>
      </c>
      <c r="AE95" s="74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19" t="s">
        <v>659</v>
      </c>
      <c r="AD96" s="25" t="s">
        <v>169</v>
      </c>
      <c r="AE96" s="74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19" t="s">
        <v>659</v>
      </c>
      <c r="AD97" s="25" t="s">
        <v>151</v>
      </c>
      <c r="AE97" s="74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19" t="s">
        <v>659</v>
      </c>
      <c r="AD98" s="30" t="s">
        <v>151</v>
      </c>
      <c r="AE98" s="74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19" t="s">
        <v>659</v>
      </c>
      <c r="AD99" s="25" t="s">
        <v>155</v>
      </c>
      <c r="AE99" s="74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19" t="s">
        <v>659</v>
      </c>
      <c r="AD100" s="25" t="s">
        <v>152</v>
      </c>
      <c r="AE100" s="74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19" t="s">
        <v>659</v>
      </c>
      <c r="AD101" s="25" t="s">
        <v>151</v>
      </c>
      <c r="AE101" s="74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19" t="s">
        <v>659</v>
      </c>
      <c r="AD102" s="25" t="s">
        <v>150</v>
      </c>
      <c r="AE102" s="74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19" t="s">
        <v>659</v>
      </c>
      <c r="AD103" s="25" t="s">
        <v>170</v>
      </c>
      <c r="AE103" s="74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19" t="s">
        <v>659</v>
      </c>
      <c r="AD104" s="25" t="s">
        <v>152</v>
      </c>
      <c r="AE104" s="74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19" t="s">
        <v>659</v>
      </c>
      <c r="AD105" s="30" t="s">
        <v>162</v>
      </c>
      <c r="AE105" s="74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19" t="s">
        <v>659</v>
      </c>
      <c r="AD106" s="25" t="s">
        <v>162</v>
      </c>
      <c r="AE106" s="74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19" t="s">
        <v>659</v>
      </c>
      <c r="AD107" s="25" t="s">
        <v>149</v>
      </c>
      <c r="AE107" s="74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19" t="s">
        <v>659</v>
      </c>
      <c r="AD108" s="25" t="s">
        <v>149</v>
      </c>
      <c r="AE108" s="74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19" t="s">
        <v>659</v>
      </c>
      <c r="AD109" s="25" t="s">
        <v>149</v>
      </c>
      <c r="AE109" s="74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19" t="s">
        <v>659</v>
      </c>
      <c r="AD110" s="25" t="s">
        <v>162</v>
      </c>
      <c r="AE110" s="74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19" t="s">
        <v>659</v>
      </c>
      <c r="AD111" s="25" t="s">
        <v>168</v>
      </c>
      <c r="AE111" s="74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19" t="s">
        <v>659</v>
      </c>
      <c r="AD112" s="25" t="s">
        <v>154</v>
      </c>
      <c r="AE112" s="74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19" t="s">
        <v>659</v>
      </c>
      <c r="AD113" s="30" t="s">
        <v>162</v>
      </c>
      <c r="AE113" s="74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19" t="s">
        <v>659</v>
      </c>
      <c r="AD114" s="25" t="s">
        <v>154</v>
      </c>
      <c r="AE114" s="74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19" t="s">
        <v>659</v>
      </c>
      <c r="AD115" s="25" t="s">
        <v>152</v>
      </c>
      <c r="AE115" s="74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19" t="s">
        <v>659</v>
      </c>
      <c r="AD116" s="25" t="s">
        <v>151</v>
      </c>
      <c r="AE116" s="74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19" t="s">
        <v>659</v>
      </c>
      <c r="AD117" s="25" t="s">
        <v>178</v>
      </c>
      <c r="AE117" s="74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19" t="s">
        <v>659</v>
      </c>
      <c r="AD118" s="25" t="s">
        <v>154</v>
      </c>
      <c r="AE118" s="74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19" t="s">
        <v>659</v>
      </c>
      <c r="AD119" s="25" t="s">
        <v>154</v>
      </c>
      <c r="AE119" s="74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19" t="s">
        <v>659</v>
      </c>
      <c r="AD120" s="25" t="s">
        <v>151</v>
      </c>
      <c r="AE120" s="74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19" t="s">
        <v>659</v>
      </c>
      <c r="AD121" s="25" t="s">
        <v>155</v>
      </c>
      <c r="AE121" s="74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19" t="s">
        <v>659</v>
      </c>
      <c r="AD122" s="25" t="s">
        <v>155</v>
      </c>
      <c r="AE122" s="74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19" t="s">
        <v>659</v>
      </c>
      <c r="AD123" s="25" t="s">
        <v>155</v>
      </c>
      <c r="AE123" s="74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19" t="s">
        <v>659</v>
      </c>
      <c r="AD124" s="25" t="s">
        <v>149</v>
      </c>
      <c r="AE124" s="74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19" t="s">
        <v>659</v>
      </c>
      <c r="AD125" s="25" t="s">
        <v>151</v>
      </c>
      <c r="AE125" s="74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19" t="s">
        <v>659</v>
      </c>
      <c r="AD126" s="25" t="s">
        <v>155</v>
      </c>
      <c r="AE126" s="74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19" t="s">
        <v>659</v>
      </c>
      <c r="AD127" s="25" t="s">
        <v>149</v>
      </c>
      <c r="AE127" s="74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19" t="s">
        <v>659</v>
      </c>
      <c r="AD128" s="25" t="s">
        <v>155</v>
      </c>
      <c r="AE128" s="74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19" t="s">
        <v>659</v>
      </c>
      <c r="AD129" s="25" t="s">
        <v>152</v>
      </c>
      <c r="AE129" s="74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19" t="s">
        <v>659</v>
      </c>
      <c r="AD130" s="25" t="s">
        <v>163</v>
      </c>
      <c r="AE130" s="74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19" t="s">
        <v>659</v>
      </c>
      <c r="AD131" s="25" t="s">
        <v>153</v>
      </c>
      <c r="AE131" s="74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19" t="s">
        <v>659</v>
      </c>
      <c r="AD132" s="25" t="s">
        <v>155</v>
      </c>
      <c r="AE132" s="74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19" t="s">
        <v>659</v>
      </c>
      <c r="AD133" s="30" t="s">
        <v>153</v>
      </c>
      <c r="AE133" s="74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19" t="s">
        <v>659</v>
      </c>
      <c r="AD134" s="25" t="s">
        <v>154</v>
      </c>
      <c r="AE134" s="74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19" t="s">
        <v>659</v>
      </c>
      <c r="AD135" s="25" t="s">
        <v>155</v>
      </c>
      <c r="AE135" s="74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19" t="s">
        <v>659</v>
      </c>
      <c r="AD136" s="25" t="s">
        <v>150</v>
      </c>
      <c r="AE136" s="74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19" t="s">
        <v>659</v>
      </c>
      <c r="AD137" s="25" t="s">
        <v>163</v>
      </c>
      <c r="AE137" s="74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19" t="s">
        <v>659</v>
      </c>
      <c r="AD138" s="25" t="s">
        <v>152</v>
      </c>
      <c r="AE138" s="74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19" t="s">
        <v>659</v>
      </c>
      <c r="AD139" s="25" t="s">
        <v>154</v>
      </c>
      <c r="AE139" s="74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19" t="s">
        <v>659</v>
      </c>
      <c r="AD140" s="25" t="s">
        <v>152</v>
      </c>
      <c r="AE140" s="74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19" t="s">
        <v>659</v>
      </c>
      <c r="AD141" s="25" t="s">
        <v>165</v>
      </c>
      <c r="AE141" s="74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19" t="s">
        <v>659</v>
      </c>
      <c r="AD142" s="25" t="s">
        <v>150</v>
      </c>
      <c r="AE142" s="74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19" t="s">
        <v>659</v>
      </c>
      <c r="AD143" s="25" t="s">
        <v>162</v>
      </c>
      <c r="AE143" s="74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19" t="s">
        <v>659</v>
      </c>
      <c r="AD144" s="25" t="s">
        <v>150</v>
      </c>
      <c r="AE144" s="74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13" t="s">
        <v>160</v>
      </c>
      <c r="AB145" s="25" t="s">
        <v>154</v>
      </c>
      <c r="AC145" s="119" t="s">
        <v>659</v>
      </c>
      <c r="AD145" s="25" t="s">
        <v>170</v>
      </c>
      <c r="AE145" s="74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19" t="s">
        <v>659</v>
      </c>
      <c r="AD146" s="25" t="s">
        <v>150</v>
      </c>
      <c r="AE146" s="74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19" t="s">
        <v>659</v>
      </c>
      <c r="AD147" s="25" t="s">
        <v>165</v>
      </c>
      <c r="AE147" s="74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19" t="s">
        <v>659</v>
      </c>
      <c r="AD148" s="25" t="s">
        <v>170</v>
      </c>
      <c r="AE148" s="74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19" t="s">
        <v>659</v>
      </c>
      <c r="AD149" s="25" t="s">
        <v>178</v>
      </c>
      <c r="AE149" s="74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19" t="s">
        <v>659</v>
      </c>
      <c r="AD150" s="25" t="s">
        <v>163</v>
      </c>
      <c r="AE150" s="74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19" t="s">
        <v>660</v>
      </c>
      <c r="AD151" s="25" t="s">
        <v>263</v>
      </c>
      <c r="AE151" s="74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19" t="s">
        <v>660</v>
      </c>
      <c r="AD152" s="25" t="s">
        <v>151</v>
      </c>
      <c r="AE152" s="74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19" t="s">
        <v>660</v>
      </c>
      <c r="AD153" s="25" t="s">
        <v>176</v>
      </c>
      <c r="AE153" s="74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19" t="s">
        <v>660</v>
      </c>
      <c r="AD154" s="25" t="s">
        <v>154</v>
      </c>
      <c r="AE154" s="74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19" t="s">
        <v>660</v>
      </c>
      <c r="AD155" s="25" t="s">
        <v>151</v>
      </c>
      <c r="AE155" s="74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19" t="s">
        <v>660</v>
      </c>
      <c r="AD156" s="25" t="s">
        <v>162</v>
      </c>
      <c r="AE156" s="74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19" t="s">
        <v>660</v>
      </c>
      <c r="AD157" s="25" t="s">
        <v>151</v>
      </c>
      <c r="AE157" s="74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19" t="s">
        <v>660</v>
      </c>
      <c r="AD158" s="25" t="s">
        <v>153</v>
      </c>
      <c r="AE158" s="74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19" t="s">
        <v>660</v>
      </c>
      <c r="AD159" s="25" t="s">
        <v>149</v>
      </c>
      <c r="AE159" s="74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19" t="s">
        <v>660</v>
      </c>
      <c r="AD160" s="25" t="s">
        <v>151</v>
      </c>
      <c r="AE160" s="74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19" t="s">
        <v>660</v>
      </c>
      <c r="AD161" s="25" t="s">
        <v>153</v>
      </c>
      <c r="AE161" s="74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19" t="s">
        <v>660</v>
      </c>
      <c r="AD162" s="25" t="s">
        <v>169</v>
      </c>
      <c r="AE162" s="74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19" t="s">
        <v>660</v>
      </c>
      <c r="AD163" s="25" t="s">
        <v>172</v>
      </c>
      <c r="AE163" s="74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19" t="s">
        <v>660</v>
      </c>
      <c r="AD164" s="25" t="s">
        <v>152</v>
      </c>
      <c r="AE164" s="74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19" t="s">
        <v>660</v>
      </c>
      <c r="AD165" s="25" t="s">
        <v>176</v>
      </c>
      <c r="AE165" s="74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19" t="s">
        <v>660</v>
      </c>
      <c r="AD166" s="30" t="s">
        <v>170</v>
      </c>
      <c r="AE166" s="74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19" t="s">
        <v>660</v>
      </c>
      <c r="AD167" s="25" t="s">
        <v>170</v>
      </c>
      <c r="AE167" s="74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19" t="s">
        <v>660</v>
      </c>
      <c r="AD168" s="25" t="s">
        <v>392</v>
      </c>
      <c r="AE168" s="74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19" t="s">
        <v>660</v>
      </c>
      <c r="AD169" s="25" t="s">
        <v>176</v>
      </c>
      <c r="AE169" s="74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19" t="s">
        <v>660</v>
      </c>
      <c r="AD170" s="25" t="s">
        <v>155</v>
      </c>
      <c r="AE170" s="74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19" t="s">
        <v>660</v>
      </c>
      <c r="AD171" s="25" t="s">
        <v>151</v>
      </c>
      <c r="AE171" s="74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19" t="s">
        <v>661</v>
      </c>
      <c r="AD172" s="25" t="s">
        <v>176</v>
      </c>
      <c r="AE172" s="74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19" t="s">
        <v>662</v>
      </c>
      <c r="AD173" s="15" t="s">
        <v>151</v>
      </c>
      <c r="AE173" s="10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0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0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0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0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0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0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0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0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0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0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0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0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0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0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0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0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0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0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0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0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0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0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0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0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0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0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0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0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0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0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0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0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0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0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0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0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0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1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0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1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0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1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0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1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0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1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0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1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0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1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0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1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0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1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0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1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0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1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0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1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0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1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0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1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0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1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0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1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0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1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0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1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0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1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0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1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0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1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0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1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0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1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0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1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0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1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0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1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0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1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0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1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0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1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0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1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0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1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0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1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0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1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0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1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0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1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0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1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0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1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0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1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0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1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0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1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0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1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0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1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0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1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0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1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0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1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0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1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0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1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0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1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0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1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0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1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0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1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0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1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0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1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0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1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0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1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0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1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0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1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0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1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0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1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0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1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0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1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0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1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0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1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0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1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0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1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0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1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0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1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0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1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0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1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0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1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0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1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0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1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0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1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0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1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0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1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0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1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0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1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0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1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0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1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0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1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0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1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0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1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0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1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0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1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0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1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0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1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0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1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0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1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0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1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0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1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0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1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0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1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0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1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0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1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0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1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0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1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0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1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0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1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0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1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0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1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0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1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0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1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0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1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0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1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0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1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0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1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0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1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0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1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0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1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0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1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0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1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0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1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0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1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0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1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0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1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150" t="s">
        <v>663</v>
      </c>
      <c r="AD325" s="37" t="s">
        <v>152</v>
      </c>
      <c r="AE325" s="10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1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150" t="s">
        <v>663</v>
      </c>
      <c r="AD326" s="37" t="s">
        <v>152</v>
      </c>
      <c r="AE326" s="10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1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150" t="s">
        <v>663</v>
      </c>
      <c r="AD327" s="37" t="s">
        <v>154</v>
      </c>
      <c r="AE327" s="10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1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150" t="s">
        <v>663</v>
      </c>
      <c r="AD328" s="37" t="s">
        <v>155</v>
      </c>
      <c r="AE328" s="10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1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150" t="s">
        <v>663</v>
      </c>
      <c r="AD329" s="37" t="s">
        <v>150</v>
      </c>
      <c r="AE329" s="10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1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150" t="s">
        <v>663</v>
      </c>
      <c r="AD330" s="37" t="s">
        <v>178</v>
      </c>
      <c r="AE330" s="10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1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150" t="s">
        <v>663</v>
      </c>
      <c r="AD331" s="37" t="s">
        <v>172</v>
      </c>
      <c r="AE331" s="10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1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150" t="s">
        <v>663</v>
      </c>
      <c r="AD332" s="37" t="s">
        <v>154</v>
      </c>
      <c r="AE332" s="10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1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150" t="s">
        <v>663</v>
      </c>
      <c r="AD333" s="37" t="s">
        <v>151</v>
      </c>
      <c r="AE333" s="10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1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150" t="s">
        <v>663</v>
      </c>
      <c r="AD334" s="37" t="s">
        <v>154</v>
      </c>
      <c r="AE334" s="10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1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150" t="s">
        <v>663</v>
      </c>
      <c r="AD335" s="37" t="s">
        <v>162</v>
      </c>
      <c r="AE335" s="10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1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150" t="s">
        <v>663</v>
      </c>
      <c r="AD336" s="37" t="s">
        <v>152</v>
      </c>
      <c r="AE336" s="10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1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150" t="s">
        <v>663</v>
      </c>
      <c r="AD337" s="37" t="s">
        <v>162</v>
      </c>
      <c r="AE337" s="10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1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150" t="s">
        <v>663</v>
      </c>
      <c r="AD338" s="37" t="s">
        <v>152</v>
      </c>
      <c r="AE338" s="10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1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150" t="s">
        <v>663</v>
      </c>
      <c r="AD339" s="37" t="s">
        <v>154</v>
      </c>
      <c r="AE339" s="10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1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150" t="s">
        <v>663</v>
      </c>
      <c r="AD340" s="37" t="s">
        <v>151</v>
      </c>
      <c r="AE340" s="10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1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150" t="s">
        <v>663</v>
      </c>
      <c r="AD341" s="37" t="s">
        <v>154</v>
      </c>
      <c r="AE341" s="10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1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150" t="s">
        <v>663</v>
      </c>
      <c r="AD342" s="37" t="s">
        <v>154</v>
      </c>
      <c r="AE342" s="10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1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150" t="s">
        <v>663</v>
      </c>
      <c r="AD343" s="37" t="s">
        <v>151</v>
      </c>
      <c r="AE343" s="10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1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150" t="s">
        <v>663</v>
      </c>
      <c r="AD344" s="37" t="s">
        <v>149</v>
      </c>
      <c r="AE344" s="10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1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150" t="s">
        <v>663</v>
      </c>
      <c r="AD345" s="37" t="s">
        <v>164</v>
      </c>
      <c r="AE345" s="10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1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150" t="s">
        <v>663</v>
      </c>
      <c r="AD346" s="37" t="s">
        <v>154</v>
      </c>
      <c r="AE346" s="10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1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150" t="s">
        <v>663</v>
      </c>
      <c r="AD347" s="37" t="s">
        <v>151</v>
      </c>
      <c r="AE347" s="10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1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150" t="s">
        <v>663</v>
      </c>
      <c r="AD348" s="37" t="s">
        <v>162</v>
      </c>
      <c r="AE348" s="10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1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150" t="s">
        <v>663</v>
      </c>
      <c r="AD349" s="37" t="s">
        <v>149</v>
      </c>
      <c r="AE349" s="10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1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150" t="s">
        <v>663</v>
      </c>
      <c r="AD350" s="37" t="s">
        <v>155</v>
      </c>
      <c r="AE350" s="10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1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150" t="s">
        <v>663</v>
      </c>
      <c r="AD351" s="37" t="s">
        <v>149</v>
      </c>
      <c r="AE351" s="10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1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150" t="s">
        <v>663</v>
      </c>
      <c r="AD352" s="37" t="s">
        <v>151</v>
      </c>
      <c r="AE352" s="10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1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150" t="s">
        <v>664</v>
      </c>
      <c r="AD353" s="37" t="s">
        <v>153</v>
      </c>
      <c r="AE353" s="10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1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150" t="s">
        <v>664</v>
      </c>
      <c r="AD354" s="37" t="s">
        <v>152</v>
      </c>
      <c r="AE354" s="10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1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150" t="s">
        <v>664</v>
      </c>
      <c r="AD355" s="37" t="s">
        <v>172</v>
      </c>
      <c r="AE355" s="10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1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150" t="s">
        <v>664</v>
      </c>
      <c r="AD356" s="37" t="s">
        <v>155</v>
      </c>
      <c r="AE356" s="10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1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150" t="s">
        <v>664</v>
      </c>
      <c r="AD357" s="37" t="s">
        <v>164</v>
      </c>
      <c r="AE357" s="10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1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150" t="s">
        <v>664</v>
      </c>
      <c r="AD358" s="37" t="s">
        <v>155</v>
      </c>
      <c r="AE358" s="10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1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0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1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0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1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0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1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0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1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0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1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0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1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0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1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0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1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0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1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0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1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0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1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0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1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0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1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0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1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0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1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0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2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38" t="s">
        <v>552</v>
      </c>
      <c r="AD375" s="48" t="s">
        <v>167</v>
      </c>
      <c r="AE375" s="10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1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0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1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0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1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0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1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0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1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0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1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0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1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0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1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0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1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0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1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0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1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0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1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0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1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0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1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0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1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0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1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0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1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0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1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0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1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0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1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0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1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0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1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0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1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0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1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0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1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0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1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0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1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0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1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0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1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0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1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0" t="s">
        <v>155</v>
      </c>
      <c r="AC405" s="35" t="s">
        <v>552</v>
      </c>
      <c r="AD405" s="37" t="s">
        <v>162</v>
      </c>
      <c r="AE405" s="10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1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0" t="s">
        <v>151</v>
      </c>
      <c r="AC406" s="35" t="s">
        <v>552</v>
      </c>
      <c r="AD406" s="37" t="s">
        <v>176</v>
      </c>
      <c r="AE406" s="10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1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0" t="s">
        <v>150</v>
      </c>
      <c r="AC407" s="35" t="s">
        <v>552</v>
      </c>
      <c r="AD407" s="37" t="s">
        <v>153</v>
      </c>
      <c r="AE407" s="10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1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0" t="s">
        <v>151</v>
      </c>
      <c r="AC408" s="35" t="s">
        <v>552</v>
      </c>
      <c r="AD408" s="37" t="s">
        <v>152</v>
      </c>
      <c r="AE408" s="10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1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0" t="s">
        <v>155</v>
      </c>
      <c r="AC409" s="35" t="s">
        <v>552</v>
      </c>
      <c r="AD409" s="37" t="s">
        <v>149</v>
      </c>
      <c r="AE409" s="10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1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0" t="s">
        <v>151</v>
      </c>
      <c r="AC410" s="35" t="s">
        <v>552</v>
      </c>
      <c r="AD410" s="37" t="s">
        <v>150</v>
      </c>
      <c r="AE410" s="10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1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0" t="s">
        <v>155</v>
      </c>
      <c r="AC411" s="35" t="s">
        <v>552</v>
      </c>
      <c r="AD411" s="37" t="s">
        <v>162</v>
      </c>
      <c r="AE411" s="10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1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0" t="s">
        <v>151</v>
      </c>
      <c r="AC412" s="35" t="s">
        <v>552</v>
      </c>
      <c r="AD412" s="37" t="s">
        <v>150</v>
      </c>
      <c r="AE412" s="10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1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0" t="s">
        <v>162</v>
      </c>
      <c r="AC413" s="35" t="s">
        <v>552</v>
      </c>
      <c r="AD413" s="37" t="s">
        <v>163</v>
      </c>
      <c r="AE413" s="10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1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0" t="s">
        <v>162</v>
      </c>
      <c r="AC414" s="35" t="s">
        <v>552</v>
      </c>
      <c r="AD414" s="37" t="s">
        <v>154</v>
      </c>
      <c r="AE414" s="10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1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0" t="s">
        <v>155</v>
      </c>
      <c r="AC415" s="35" t="s">
        <v>552</v>
      </c>
      <c r="AD415" s="37" t="s">
        <v>154</v>
      </c>
      <c r="AE415" s="10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1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0" t="s">
        <v>162</v>
      </c>
      <c r="AC416" s="35" t="s">
        <v>552</v>
      </c>
      <c r="AD416" s="37" t="s">
        <v>151</v>
      </c>
      <c r="AE416" s="10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1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0" t="s">
        <v>162</v>
      </c>
      <c r="AC417" s="35" t="s">
        <v>552</v>
      </c>
      <c r="AD417" s="37" t="s">
        <v>175</v>
      </c>
      <c r="AE417" s="10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1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0" t="s">
        <v>162</v>
      </c>
      <c r="AC418" s="35" t="s">
        <v>552</v>
      </c>
      <c r="AD418" s="37" t="s">
        <v>477</v>
      </c>
      <c r="AE418" s="10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1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0" t="s">
        <v>151</v>
      </c>
      <c r="AC419" s="35" t="s">
        <v>552</v>
      </c>
      <c r="AD419" s="37" t="s">
        <v>162</v>
      </c>
      <c r="AE419" s="10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1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0" t="s">
        <v>151</v>
      </c>
      <c r="AC420" s="35" t="s">
        <v>552</v>
      </c>
      <c r="AD420" s="37" t="s">
        <v>170</v>
      </c>
      <c r="AE420" s="10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1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0" t="s">
        <v>162</v>
      </c>
      <c r="AC421" s="35" t="s">
        <v>552</v>
      </c>
      <c r="AD421" s="37" t="s">
        <v>172</v>
      </c>
      <c r="AE421" s="10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1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0" t="s">
        <v>151</v>
      </c>
      <c r="AC422" s="35" t="s">
        <v>552</v>
      </c>
      <c r="AD422" s="37" t="s">
        <v>178</v>
      </c>
      <c r="AE422" s="10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1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0" t="s">
        <v>162</v>
      </c>
      <c r="AC423" s="35" t="s">
        <v>552</v>
      </c>
      <c r="AD423" s="37" t="s">
        <v>155</v>
      </c>
      <c r="AE423" s="10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1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0" t="s">
        <v>165</v>
      </c>
      <c r="AC424" s="35" t="s">
        <v>552</v>
      </c>
      <c r="AD424" s="37" t="s">
        <v>152</v>
      </c>
      <c r="AE424" s="10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1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0" t="s">
        <v>151</v>
      </c>
      <c r="AC425" s="35" t="s">
        <v>552</v>
      </c>
      <c r="AD425" s="37" t="s">
        <v>151</v>
      </c>
      <c r="AE425" s="10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1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0" t="s">
        <v>151</v>
      </c>
      <c r="AC426" s="35" t="s">
        <v>552</v>
      </c>
      <c r="AD426" s="37" t="s">
        <v>151</v>
      </c>
      <c r="AE426" s="10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1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0" t="s">
        <v>151</v>
      </c>
      <c r="AC427" s="35" t="s">
        <v>552</v>
      </c>
      <c r="AD427" s="37" t="s">
        <v>152</v>
      </c>
      <c r="AE427" s="10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1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0" t="s">
        <v>155</v>
      </c>
      <c r="AC428" s="35" t="s">
        <v>552</v>
      </c>
      <c r="AD428" s="37" t="s">
        <v>153</v>
      </c>
      <c r="AE428" s="10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1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0" t="s">
        <v>153</v>
      </c>
      <c r="AC429" s="35" t="s">
        <v>552</v>
      </c>
      <c r="AD429" s="37" t="s">
        <v>451</v>
      </c>
      <c r="AE429" s="10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1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0" t="s">
        <v>155</v>
      </c>
      <c r="AC430" s="35" t="s">
        <v>552</v>
      </c>
      <c r="AD430" s="37" t="s">
        <v>155</v>
      </c>
      <c r="AE430" s="10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1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0" t="s">
        <v>151</v>
      </c>
      <c r="AC431" s="35" t="s">
        <v>552</v>
      </c>
      <c r="AD431" s="37" t="s">
        <v>152</v>
      </c>
      <c r="AE431" s="10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1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0" t="s">
        <v>162</v>
      </c>
      <c r="AC432" s="35" t="s">
        <v>552</v>
      </c>
      <c r="AD432" s="37" t="s">
        <v>150</v>
      </c>
      <c r="AE432" s="10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1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0" t="s">
        <v>151</v>
      </c>
      <c r="AC433" s="35" t="s">
        <v>552</v>
      </c>
      <c r="AD433" s="37" t="s">
        <v>178</v>
      </c>
      <c r="AE433" s="10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1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0" t="s">
        <v>162</v>
      </c>
      <c r="AC434" s="35" t="s">
        <v>552</v>
      </c>
      <c r="AD434" s="37" t="s">
        <v>178</v>
      </c>
      <c r="AE434" s="10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1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0" t="s">
        <v>150</v>
      </c>
      <c r="AC435" s="35" t="s">
        <v>552</v>
      </c>
      <c r="AD435" s="37" t="s">
        <v>155</v>
      </c>
      <c r="AE435" s="10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1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0" t="s">
        <v>155</v>
      </c>
      <c r="AC436" s="35" t="s">
        <v>552</v>
      </c>
      <c r="AD436" s="37" t="s">
        <v>153</v>
      </c>
      <c r="AE436" s="10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1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0" t="s">
        <v>162</v>
      </c>
      <c r="AC437" s="35" t="s">
        <v>552</v>
      </c>
      <c r="AD437" s="37" t="s">
        <v>153</v>
      </c>
      <c r="AE437" s="10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1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0" t="s">
        <v>153</v>
      </c>
      <c r="AC438" s="35" t="s">
        <v>552</v>
      </c>
      <c r="AD438" s="37" t="s">
        <v>151</v>
      </c>
      <c r="AE438" s="10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1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0" t="s">
        <v>153</v>
      </c>
      <c r="AC439" s="35" t="s">
        <v>552</v>
      </c>
      <c r="AD439" s="37" t="s">
        <v>275</v>
      </c>
      <c r="AE439" s="10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1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0" t="s">
        <v>152</v>
      </c>
      <c r="AC440" s="35" t="s">
        <v>552</v>
      </c>
      <c r="AD440" s="37" t="s">
        <v>149</v>
      </c>
      <c r="AE440" s="10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1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0" t="s">
        <v>151</v>
      </c>
      <c r="AC441" s="35" t="s">
        <v>552</v>
      </c>
      <c r="AD441" s="37" t="s">
        <v>154</v>
      </c>
      <c r="AE441" s="10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1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0" t="s">
        <v>151</v>
      </c>
      <c r="AC442" s="35" t="s">
        <v>552</v>
      </c>
      <c r="AD442" s="37" t="s">
        <v>153</v>
      </c>
      <c r="AE442" s="10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1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0" t="e">
        <v>#N/A</v>
      </c>
      <c r="AC443" s="35" t="s">
        <v>552</v>
      </c>
      <c r="AD443" s="37" t="s">
        <v>170</v>
      </c>
      <c r="AE443" s="10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1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0" t="s">
        <v>151</v>
      </c>
      <c r="AC444" s="35" t="s">
        <v>552</v>
      </c>
      <c r="AD444" s="37" t="s">
        <v>162</v>
      </c>
      <c r="AE444" s="10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1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0" t="e">
        <v>#N/A</v>
      </c>
      <c r="AC445" s="35" t="s">
        <v>552</v>
      </c>
      <c r="AD445" s="37" t="s">
        <v>170</v>
      </c>
      <c r="AE445" s="10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1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0" t="s">
        <v>151</v>
      </c>
      <c r="AC446" s="35" t="s">
        <v>552</v>
      </c>
      <c r="AD446" s="37" t="s">
        <v>167</v>
      </c>
      <c r="AE446" s="10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1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0" t="s">
        <v>165</v>
      </c>
      <c r="AC447" s="35" t="s">
        <v>552</v>
      </c>
      <c r="AD447" s="37" t="s">
        <v>164</v>
      </c>
      <c r="AE447" s="10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1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0" t="s">
        <v>151</v>
      </c>
      <c r="AC448" s="35" t="s">
        <v>552</v>
      </c>
      <c r="AD448" s="37" t="s">
        <v>172</v>
      </c>
      <c r="AE448" s="10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1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0" t="s">
        <v>165</v>
      </c>
      <c r="AC449" s="35" t="s">
        <v>552</v>
      </c>
      <c r="AD449" s="37" t="s">
        <v>178</v>
      </c>
      <c r="AE449" s="10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1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0" t="s">
        <v>178</v>
      </c>
      <c r="AC450" s="35" t="s">
        <v>552</v>
      </c>
      <c r="AD450" s="37" t="s">
        <v>155</v>
      </c>
      <c r="AE450" s="10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1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0" t="e">
        <v>#N/A</v>
      </c>
      <c r="AC451" s="35" t="s">
        <v>552</v>
      </c>
      <c r="AD451" s="37" t="s">
        <v>152</v>
      </c>
      <c r="AE451" s="10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1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0" t="s">
        <v>162</v>
      </c>
      <c r="AC452" s="35" t="s">
        <v>552</v>
      </c>
      <c r="AD452" s="37" t="s">
        <v>154</v>
      </c>
      <c r="AE452" s="10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1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0" t="s">
        <v>151</v>
      </c>
      <c r="AC453" s="35" t="s">
        <v>552</v>
      </c>
      <c r="AD453" s="37" t="s">
        <v>168</v>
      </c>
      <c r="AE453" s="10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1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0" t="e">
        <v>#N/A</v>
      </c>
      <c r="AC454" s="35" t="s">
        <v>552</v>
      </c>
      <c r="AD454" s="37" t="s">
        <v>175</v>
      </c>
      <c r="AE454" s="10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1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0" t="s">
        <v>162</v>
      </c>
      <c r="AC455" s="35" t="s">
        <v>552</v>
      </c>
      <c r="AD455" s="37" t="s">
        <v>151</v>
      </c>
      <c r="AE455" s="10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1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0" t="s">
        <v>151</v>
      </c>
      <c r="AC456" s="35" t="s">
        <v>552</v>
      </c>
      <c r="AD456" s="37" t="s">
        <v>149</v>
      </c>
      <c r="AE456" s="10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1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0" t="s">
        <v>153</v>
      </c>
      <c r="AC457" s="35" t="s">
        <v>552</v>
      </c>
      <c r="AD457" s="37" t="s">
        <v>153</v>
      </c>
      <c r="AE457" s="10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1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0" t="s">
        <v>170</v>
      </c>
      <c r="AC458" s="35" t="s">
        <v>552</v>
      </c>
      <c r="AD458" s="37" t="s">
        <v>170</v>
      </c>
      <c r="AE458" s="10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1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0" t="s">
        <v>162</v>
      </c>
      <c r="AC459" s="35" t="s">
        <v>552</v>
      </c>
      <c r="AD459" s="37" t="s">
        <v>392</v>
      </c>
      <c r="AE459" s="10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1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0" t="s">
        <v>151</v>
      </c>
      <c r="AC460" s="35" t="s">
        <v>552</v>
      </c>
      <c r="AD460" s="37" t="s">
        <v>155</v>
      </c>
      <c r="AE460" s="10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1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0" t="s">
        <v>151</v>
      </c>
      <c r="AC461" s="35" t="s">
        <v>552</v>
      </c>
      <c r="AD461" s="37" t="s">
        <v>165</v>
      </c>
      <c r="AE461" s="10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1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0" t="s">
        <v>151</v>
      </c>
      <c r="AC462" s="35" t="s">
        <v>552</v>
      </c>
      <c r="AD462" s="37" t="s">
        <v>153</v>
      </c>
      <c r="AE462" s="10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1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0" t="s">
        <v>151</v>
      </c>
      <c r="AC463" s="35" t="s">
        <v>552</v>
      </c>
      <c r="AD463" s="37" t="s">
        <v>154</v>
      </c>
      <c r="AE463" s="10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1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0" t="s">
        <v>155</v>
      </c>
      <c r="AC464" s="35" t="s">
        <v>552</v>
      </c>
      <c r="AD464" s="37" t="s">
        <v>172</v>
      </c>
      <c r="AE464" s="10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1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0" t="s">
        <v>178</v>
      </c>
      <c r="AC465" s="35" t="s">
        <v>552</v>
      </c>
      <c r="AD465" s="37" t="s">
        <v>151</v>
      </c>
      <c r="AE465" s="10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1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0" t="s">
        <v>152</v>
      </c>
      <c r="AC466" s="35" t="s">
        <v>552</v>
      </c>
      <c r="AD466" s="37" t="s">
        <v>178</v>
      </c>
      <c r="AE466" s="10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1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0" t="s">
        <v>162</v>
      </c>
      <c r="AC467" s="35" t="s">
        <v>552</v>
      </c>
      <c r="AD467" s="37" t="s">
        <v>153</v>
      </c>
      <c r="AE467" s="10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1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0" t="s">
        <v>162</v>
      </c>
      <c r="AC468" s="35" t="s">
        <v>552</v>
      </c>
      <c r="AD468" s="37" t="s">
        <v>176</v>
      </c>
      <c r="AE468" s="10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1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0" t="s">
        <v>151</v>
      </c>
      <c r="AC469" s="35" t="s">
        <v>552</v>
      </c>
      <c r="AD469" s="37" t="s">
        <v>172</v>
      </c>
      <c r="AE469" s="10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1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0" t="s">
        <v>152</v>
      </c>
      <c r="AC470" s="35" t="s">
        <v>552</v>
      </c>
      <c r="AD470" s="37" t="s">
        <v>152</v>
      </c>
      <c r="AE470" s="10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1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0" t="s">
        <v>162</v>
      </c>
      <c r="AC471" s="35" t="s">
        <v>552</v>
      </c>
      <c r="AD471" s="37" t="s">
        <v>151</v>
      </c>
      <c r="AE471" s="10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1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0" t="e">
        <v>#N/A</v>
      </c>
      <c r="AC472" s="35" t="s">
        <v>552</v>
      </c>
      <c r="AD472" s="37" t="s">
        <v>154</v>
      </c>
      <c r="AE472" s="10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1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0" t="s">
        <v>154</v>
      </c>
      <c r="AC473" s="35" t="s">
        <v>552</v>
      </c>
      <c r="AD473" s="37" t="s">
        <v>151</v>
      </c>
      <c r="AE473" s="10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1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0" t="s">
        <v>150</v>
      </c>
      <c r="AC474" s="35" t="s">
        <v>552</v>
      </c>
      <c r="AD474" s="37" t="s">
        <v>163</v>
      </c>
      <c r="AE474" s="10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1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0" t="s">
        <v>151</v>
      </c>
      <c r="AC475" s="35" t="s">
        <v>552</v>
      </c>
      <c r="AD475" s="37" t="s">
        <v>152</v>
      </c>
      <c r="AE475" s="10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1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0" t="s">
        <v>162</v>
      </c>
      <c r="AC476" s="35" t="s">
        <v>552</v>
      </c>
      <c r="AD476" s="37" t="s">
        <v>149</v>
      </c>
      <c r="AE476" s="10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1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0" t="s">
        <v>162</v>
      </c>
      <c r="AC477" s="35" t="s">
        <v>552</v>
      </c>
      <c r="AD477" s="37" t="s">
        <v>151</v>
      </c>
      <c r="AE477" s="10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1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0" t="s">
        <v>155</v>
      </c>
      <c r="AC478" s="35" t="s">
        <v>552</v>
      </c>
      <c r="AD478" s="37" t="s">
        <v>151</v>
      </c>
      <c r="AE478" s="10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1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0" t="e">
        <v>#N/A</v>
      </c>
      <c r="AC479" s="35" t="s">
        <v>552</v>
      </c>
      <c r="AD479" s="37" t="s">
        <v>149</v>
      </c>
      <c r="AE479" s="10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1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0" t="s">
        <v>151</v>
      </c>
      <c r="AC480" s="35" t="s">
        <v>552</v>
      </c>
      <c r="AD480" s="37" t="s">
        <v>149</v>
      </c>
      <c r="AE480" s="10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1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0" t="s">
        <v>151</v>
      </c>
      <c r="AC481" s="35" t="s">
        <v>552</v>
      </c>
      <c r="AD481" s="37" t="s">
        <v>153</v>
      </c>
      <c r="AE481" s="10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1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0" t="e">
        <v>#N/A</v>
      </c>
      <c r="AC482" s="35" t="s">
        <v>552</v>
      </c>
      <c r="AD482" s="37" t="s">
        <v>170</v>
      </c>
      <c r="AE482" s="10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1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0" t="s">
        <v>151</v>
      </c>
      <c r="AC483" s="35" t="s">
        <v>552</v>
      </c>
      <c r="AD483" s="37" t="s">
        <v>149</v>
      </c>
      <c r="AE483" s="10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1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0" t="e">
        <v>#N/A</v>
      </c>
      <c r="AC484" s="35" t="s">
        <v>552</v>
      </c>
      <c r="AD484" s="37" t="s">
        <v>167</v>
      </c>
      <c r="AE484" s="10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1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0" t="s">
        <v>150</v>
      </c>
      <c r="AC485" s="35" t="s">
        <v>552</v>
      </c>
      <c r="AD485" s="37" t="s">
        <v>149</v>
      </c>
      <c r="AE485" s="10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1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0" t="s">
        <v>172</v>
      </c>
      <c r="AC486" s="35" t="s">
        <v>557</v>
      </c>
      <c r="AD486" s="37" t="s">
        <v>150</v>
      </c>
      <c r="AE486" s="10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1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0" t="s">
        <v>165</v>
      </c>
      <c r="AC487" s="35" t="s">
        <v>557</v>
      </c>
      <c r="AD487" s="37" t="s">
        <v>168</v>
      </c>
      <c r="AE487" s="10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1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0" t="e">
        <v>#N/A</v>
      </c>
      <c r="AC488" s="35" t="s">
        <v>557</v>
      </c>
      <c r="AD488" s="37" t="s">
        <v>165</v>
      </c>
      <c r="AE488" s="10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1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0" t="s">
        <v>151</v>
      </c>
      <c r="AC489" s="35" t="s">
        <v>557</v>
      </c>
      <c r="AD489" s="37" t="s">
        <v>150</v>
      </c>
      <c r="AE489" s="10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1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0" t="s">
        <v>175</v>
      </c>
      <c r="AC490" s="35" t="s">
        <v>557</v>
      </c>
      <c r="AD490" s="37" t="s">
        <v>168</v>
      </c>
      <c r="AE490" s="10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1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0" t="s">
        <v>162</v>
      </c>
      <c r="AC491" s="35" t="s">
        <v>557</v>
      </c>
      <c r="AD491" s="37" t="s">
        <v>178</v>
      </c>
      <c r="AE491" s="10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1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0" t="s">
        <v>165</v>
      </c>
      <c r="AC492" s="35" t="s">
        <v>557</v>
      </c>
      <c r="AD492" s="37" t="s">
        <v>150</v>
      </c>
      <c r="AE492" s="10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1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0" t="e">
        <v>#N/A</v>
      </c>
      <c r="AC493" s="35" t="s">
        <v>557</v>
      </c>
      <c r="AD493" s="37" t="s">
        <v>149</v>
      </c>
      <c r="AE493" s="10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1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0" t="s">
        <v>155</v>
      </c>
      <c r="AC494" s="35" t="s">
        <v>557</v>
      </c>
      <c r="AD494" s="37" t="s">
        <v>151</v>
      </c>
      <c r="AE494" s="10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1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0" t="s">
        <v>155</v>
      </c>
      <c r="AC495" s="35" t="s">
        <v>557</v>
      </c>
      <c r="AD495" s="37" t="s">
        <v>152</v>
      </c>
      <c r="AE495" s="10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1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0" t="s">
        <v>151</v>
      </c>
      <c r="AC496" s="35" t="s">
        <v>557</v>
      </c>
      <c r="AD496" s="37" t="s">
        <v>153</v>
      </c>
      <c r="AE496" s="10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1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0" t="s">
        <v>151</v>
      </c>
      <c r="AC497" s="35" t="s">
        <v>557</v>
      </c>
      <c r="AD497" s="37" t="s">
        <v>169</v>
      </c>
      <c r="AE497" s="10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1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0" t="s">
        <v>151</v>
      </c>
      <c r="AC498" s="35" t="s">
        <v>557</v>
      </c>
      <c r="AD498" s="37" t="s">
        <v>151</v>
      </c>
      <c r="AE498" s="10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1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0" t="s">
        <v>151</v>
      </c>
      <c r="AC499" s="35" t="s">
        <v>557</v>
      </c>
      <c r="AD499" s="37" t="s">
        <v>151</v>
      </c>
      <c r="AE499" s="10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1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0" t="s">
        <v>165</v>
      </c>
      <c r="AC500" s="35" t="s">
        <v>557</v>
      </c>
      <c r="AD500" s="37" t="s">
        <v>165</v>
      </c>
      <c r="AE500" s="10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1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0" t="s">
        <v>155</v>
      </c>
      <c r="AC501" s="35" t="s">
        <v>557</v>
      </c>
      <c r="AD501" s="37" t="s">
        <v>151</v>
      </c>
      <c r="AE501" s="10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1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0" t="s">
        <v>151</v>
      </c>
      <c r="AC502" s="35" t="s">
        <v>557</v>
      </c>
      <c r="AD502" s="37" t="s">
        <v>154</v>
      </c>
      <c r="AE502" s="10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1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0" t="s">
        <v>151</v>
      </c>
      <c r="AC503" s="35" t="s">
        <v>557</v>
      </c>
      <c r="AD503" s="37" t="s">
        <v>393</v>
      </c>
      <c r="AE503" s="10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1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0" t="s">
        <v>155</v>
      </c>
      <c r="AC504" s="35" t="s">
        <v>557</v>
      </c>
      <c r="AD504" s="37" t="s">
        <v>168</v>
      </c>
      <c r="AE504" s="10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1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0" t="s">
        <v>152</v>
      </c>
      <c r="AC505" s="35" t="s">
        <v>557</v>
      </c>
      <c r="AD505" s="37" t="s">
        <v>150</v>
      </c>
      <c r="AE505" s="10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1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0" t="s">
        <v>162</v>
      </c>
      <c r="AC506" s="35" t="s">
        <v>557</v>
      </c>
      <c r="AD506" s="37" t="s">
        <v>170</v>
      </c>
      <c r="AE506" s="10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1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0" t="s">
        <v>162</v>
      </c>
      <c r="AC507" s="35" t="s">
        <v>557</v>
      </c>
      <c r="AD507" s="37" t="s">
        <v>165</v>
      </c>
      <c r="AE507" s="10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1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0" t="s">
        <v>151</v>
      </c>
      <c r="AC508" s="35" t="s">
        <v>557</v>
      </c>
      <c r="AD508" s="37" t="s">
        <v>149</v>
      </c>
      <c r="AE508" s="10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1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0" t="e">
        <v>#N/A</v>
      </c>
      <c r="AC509" s="35" t="s">
        <v>557</v>
      </c>
      <c r="AD509" s="37" t="s">
        <v>153</v>
      </c>
      <c r="AE509" s="10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1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0" t="s">
        <v>151</v>
      </c>
      <c r="AC510" s="35" t="s">
        <v>557</v>
      </c>
      <c r="AD510" s="37" t="s">
        <v>154</v>
      </c>
      <c r="AE510" s="10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1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0" t="e">
        <v>#N/A</v>
      </c>
      <c r="AC511" s="35" t="s">
        <v>557</v>
      </c>
      <c r="AD511" s="37" t="s">
        <v>391</v>
      </c>
      <c r="AE511" s="10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1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0" t="s">
        <v>155</v>
      </c>
      <c r="AC512" s="35" t="s">
        <v>557</v>
      </c>
      <c r="AD512" s="37" t="s">
        <v>176</v>
      </c>
      <c r="AE512" s="10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1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0" t="e">
        <v>#N/A</v>
      </c>
      <c r="AC513" s="35" t="s">
        <v>557</v>
      </c>
      <c r="AD513" s="37" t="s">
        <v>150</v>
      </c>
      <c r="AE513" s="10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1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0" t="s">
        <v>151</v>
      </c>
      <c r="AC514" s="35" t="s">
        <v>557</v>
      </c>
      <c r="AD514" s="37" t="s">
        <v>154</v>
      </c>
      <c r="AE514" s="10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1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0" t="s">
        <v>155</v>
      </c>
      <c r="AC515" s="35" t="s">
        <v>557</v>
      </c>
      <c r="AD515" s="37" t="s">
        <v>151</v>
      </c>
      <c r="AE515" s="10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1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0" t="e">
        <v>#N/A</v>
      </c>
      <c r="AC516" s="35" t="s">
        <v>557</v>
      </c>
      <c r="AD516" s="37" t="s">
        <v>170</v>
      </c>
      <c r="AE516" s="10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1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0" t="s">
        <v>150</v>
      </c>
      <c r="AC517" s="35" t="s">
        <v>557</v>
      </c>
      <c r="AD517" s="37" t="s">
        <v>163</v>
      </c>
      <c r="AE517" s="10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1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0" t="s">
        <v>151</v>
      </c>
      <c r="AC518" s="35" t="s">
        <v>557</v>
      </c>
      <c r="AD518" s="37" t="s">
        <v>163</v>
      </c>
      <c r="AE518" s="10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1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0" t="s">
        <v>153</v>
      </c>
      <c r="AC519" s="35" t="s">
        <v>557</v>
      </c>
      <c r="AD519" s="37" t="s">
        <v>151</v>
      </c>
      <c r="AE519" s="10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1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0" t="e">
        <v>#N/A</v>
      </c>
      <c r="AC520" s="35" t="s">
        <v>557</v>
      </c>
      <c r="AD520" s="37" t="s">
        <v>164</v>
      </c>
      <c r="AE520" s="10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1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0" t="s">
        <v>151</v>
      </c>
      <c r="AC521" s="35" t="s">
        <v>557</v>
      </c>
      <c r="AD521" s="37" t="s">
        <v>150</v>
      </c>
      <c r="AE521" s="10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1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0" t="s">
        <v>162</v>
      </c>
      <c r="AC522" s="35" t="s">
        <v>557</v>
      </c>
      <c r="AD522" s="37" t="s">
        <v>151</v>
      </c>
      <c r="AE522" s="10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1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0" t="s">
        <v>163</v>
      </c>
      <c r="AC523" s="35" t="s">
        <v>557</v>
      </c>
      <c r="AD523" s="37" t="s">
        <v>275</v>
      </c>
      <c r="AE523" s="10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1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0" t="s">
        <v>154</v>
      </c>
      <c r="AC524" s="35" t="s">
        <v>557</v>
      </c>
      <c r="AD524" s="37" t="s">
        <v>152</v>
      </c>
      <c r="AE524" s="10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1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0" t="s">
        <v>162</v>
      </c>
      <c r="AC525" s="35" t="s">
        <v>557</v>
      </c>
      <c r="AD525" s="37" t="s">
        <v>154</v>
      </c>
      <c r="AE525" s="10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1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0" t="s">
        <v>176</v>
      </c>
      <c r="AC526" s="35" t="s">
        <v>557</v>
      </c>
      <c r="AD526" s="37" t="s">
        <v>154</v>
      </c>
      <c r="AE526" s="10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1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0" t="s">
        <v>155</v>
      </c>
      <c r="AC527" s="35" t="s">
        <v>557</v>
      </c>
      <c r="AD527" s="37" t="s">
        <v>169</v>
      </c>
      <c r="AE527" s="10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1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0" t="e">
        <v>#N/A</v>
      </c>
      <c r="AC528" s="35" t="s">
        <v>557</v>
      </c>
      <c r="AD528" s="37" t="s">
        <v>150</v>
      </c>
      <c r="AE528" s="10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1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0" t="s">
        <v>151</v>
      </c>
      <c r="AC529" s="35" t="s">
        <v>557</v>
      </c>
      <c r="AD529" s="37" t="s">
        <v>152</v>
      </c>
      <c r="AE529" s="10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3" t="s">
        <v>154</v>
      </c>
      <c r="AC530" s="54" t="s">
        <v>557</v>
      </c>
      <c r="AD530" s="37" t="s">
        <v>149</v>
      </c>
      <c r="AE530" s="10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3" t="s">
        <v>151</v>
      </c>
      <c r="AC531" s="54" t="s">
        <v>557</v>
      </c>
      <c r="AD531" s="37" t="s">
        <v>170</v>
      </c>
      <c r="AE531" s="10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3" t="s">
        <v>151</v>
      </c>
      <c r="AC532" s="54" t="s">
        <v>557</v>
      </c>
      <c r="AD532" s="37" t="s">
        <v>162</v>
      </c>
      <c r="AE532" s="10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3" t="s">
        <v>162</v>
      </c>
      <c r="AC533" s="54" t="s">
        <v>557</v>
      </c>
      <c r="AD533" s="37" t="s">
        <v>170</v>
      </c>
      <c r="AE533" s="10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3" t="s">
        <v>162</v>
      </c>
      <c r="AC534" s="54" t="s">
        <v>557</v>
      </c>
      <c r="AD534" s="37" t="s">
        <v>152</v>
      </c>
      <c r="AE534" s="10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3" t="s">
        <v>155</v>
      </c>
      <c r="AC535" s="54" t="s">
        <v>561</v>
      </c>
      <c r="AD535" s="37" t="s">
        <v>175</v>
      </c>
      <c r="AE535" s="10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3" t="s">
        <v>162</v>
      </c>
      <c r="AC536" s="54" t="s">
        <v>561</v>
      </c>
      <c r="AD536" s="37" t="s">
        <v>155</v>
      </c>
      <c r="AE536" s="10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3" t="s">
        <v>151</v>
      </c>
      <c r="AC537" s="54" t="s">
        <v>561</v>
      </c>
      <c r="AD537" s="37" t="s">
        <v>150</v>
      </c>
      <c r="AE537" s="10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3" t="s">
        <v>155</v>
      </c>
      <c r="AC538" s="54" t="s">
        <v>561</v>
      </c>
      <c r="AD538" s="37" t="s">
        <v>152</v>
      </c>
      <c r="AE538" s="10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3" t="e">
        <v>#N/A</v>
      </c>
      <c r="AC539" s="54" t="s">
        <v>561</v>
      </c>
      <c r="AD539" s="37" t="s">
        <v>178</v>
      </c>
      <c r="AE539" s="10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3" t="s">
        <v>151</v>
      </c>
      <c r="AC540" s="54" t="s">
        <v>561</v>
      </c>
      <c r="AD540" s="37" t="s">
        <v>170</v>
      </c>
      <c r="AE540" s="10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3" t="s">
        <v>151</v>
      </c>
      <c r="AC541" s="54" t="s">
        <v>561</v>
      </c>
      <c r="AD541" s="37" t="s">
        <v>152</v>
      </c>
      <c r="AE541" s="10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3" t="s">
        <v>151</v>
      </c>
      <c r="AC542" s="54" t="s">
        <v>561</v>
      </c>
      <c r="AD542" s="37" t="s">
        <v>149</v>
      </c>
      <c r="AE542" s="10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3" t="e">
        <v>#N/A</v>
      </c>
      <c r="AC543" s="54" t="s">
        <v>561</v>
      </c>
      <c r="AD543" s="37" t="s">
        <v>170</v>
      </c>
      <c r="AE543" s="10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3" t="e">
        <v>#N/A</v>
      </c>
      <c r="AC544" s="54" t="s">
        <v>561</v>
      </c>
      <c r="AD544" s="37" t="s">
        <v>149</v>
      </c>
      <c r="AE544" s="10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3" t="s">
        <v>155</v>
      </c>
      <c r="AC545" s="54" t="s">
        <v>561</v>
      </c>
      <c r="AD545" s="37" t="s">
        <v>162</v>
      </c>
      <c r="AE545" s="10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3" t="s">
        <v>162</v>
      </c>
      <c r="AC546" s="54" t="s">
        <v>561</v>
      </c>
      <c r="AD546" s="37" t="s">
        <v>162</v>
      </c>
      <c r="AE546" s="10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3" t="s">
        <v>155</v>
      </c>
      <c r="AC547" s="54" t="s">
        <v>562</v>
      </c>
      <c r="AD547" s="37" t="s">
        <v>150</v>
      </c>
      <c r="AE547" s="10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3" t="s">
        <v>162</v>
      </c>
      <c r="AC548" s="54" t="s">
        <v>562</v>
      </c>
      <c r="AD548" s="37" t="s">
        <v>168</v>
      </c>
      <c r="AE548" s="10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3" t="e">
        <v>#N/A</v>
      </c>
      <c r="AC549" s="54" t="s">
        <v>562</v>
      </c>
      <c r="AD549" s="37" t="s">
        <v>162</v>
      </c>
      <c r="AE549" s="10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3" t="e">
        <v>#N/A</v>
      </c>
      <c r="AC550" s="54" t="s">
        <v>562</v>
      </c>
      <c r="AD550" s="37" t="s">
        <v>153</v>
      </c>
      <c r="AE550" s="10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3" t="s">
        <v>155</v>
      </c>
      <c r="AC551" s="54" t="s">
        <v>562</v>
      </c>
      <c r="AD551" s="37" t="s">
        <v>151</v>
      </c>
      <c r="AE551" s="10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3" t="s">
        <v>151</v>
      </c>
      <c r="AC552" s="54" t="s">
        <v>562</v>
      </c>
      <c r="AD552" s="37" t="s">
        <v>151</v>
      </c>
      <c r="AE552" s="10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3" t="s">
        <v>155</v>
      </c>
      <c r="AC553" s="54" t="s">
        <v>562</v>
      </c>
      <c r="AD553" s="37" t="s">
        <v>152</v>
      </c>
      <c r="AE553" s="10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3" t="s">
        <v>151</v>
      </c>
      <c r="AC554" s="54" t="s">
        <v>562</v>
      </c>
      <c r="AD554" s="37" t="s">
        <v>176</v>
      </c>
      <c r="AE554" s="10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3" t="s">
        <v>155</v>
      </c>
      <c r="AC555" s="54" t="s">
        <v>562</v>
      </c>
      <c r="AD555" s="37" t="s">
        <v>178</v>
      </c>
      <c r="AE555" s="10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3" t="e">
        <v>#N/A</v>
      </c>
      <c r="AC556" s="54" t="s">
        <v>562</v>
      </c>
      <c r="AD556" s="37" t="s">
        <v>170</v>
      </c>
      <c r="AE556" s="10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3" t="s">
        <v>162</v>
      </c>
      <c r="AC557" s="54" t="s">
        <v>562</v>
      </c>
      <c r="AD557" s="37" t="s">
        <v>226</v>
      </c>
      <c r="AE557" s="10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3" t="s">
        <v>162</v>
      </c>
      <c r="AC558" s="54" t="s">
        <v>562</v>
      </c>
      <c r="AD558" s="37" t="s">
        <v>150</v>
      </c>
      <c r="AE558" s="10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3" t="s">
        <v>151</v>
      </c>
      <c r="AC559" s="54" t="s">
        <v>562</v>
      </c>
      <c r="AD559" s="37" t="s">
        <v>151</v>
      </c>
      <c r="AE559" s="10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3" t="e">
        <v>#N/A</v>
      </c>
      <c r="AC560" s="54" t="s">
        <v>562</v>
      </c>
      <c r="AD560" s="37" t="s">
        <v>162</v>
      </c>
      <c r="AE560" s="10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3" t="s">
        <v>151</v>
      </c>
      <c r="AC561" s="54" t="s">
        <v>562</v>
      </c>
      <c r="AD561" s="37" t="s">
        <v>170</v>
      </c>
      <c r="AE561" s="10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3" t="s">
        <v>151</v>
      </c>
      <c r="AC562" s="54" t="s">
        <v>562</v>
      </c>
      <c r="AD562" s="37" t="s">
        <v>154</v>
      </c>
      <c r="AE562" s="10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3" t="s">
        <v>162</v>
      </c>
      <c r="AC563" s="54" t="s">
        <v>562</v>
      </c>
      <c r="AD563" s="37" t="s">
        <v>176</v>
      </c>
      <c r="AE563" s="10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3" t="s">
        <v>162</v>
      </c>
      <c r="AC564" s="54" t="s">
        <v>562</v>
      </c>
      <c r="AD564" s="37" t="s">
        <v>162</v>
      </c>
      <c r="AE564" s="10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3" t="s">
        <v>151</v>
      </c>
      <c r="AC565" s="54" t="s">
        <v>562</v>
      </c>
      <c r="AD565" s="37" t="s">
        <v>154</v>
      </c>
      <c r="AE565" s="10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3" t="s">
        <v>150</v>
      </c>
      <c r="AC566" s="54" t="s">
        <v>562</v>
      </c>
      <c r="AD566" s="37" t="s">
        <v>168</v>
      </c>
      <c r="AE566" s="10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3" t="e">
        <v>#N/A</v>
      </c>
      <c r="AC567" s="54" t="s">
        <v>562</v>
      </c>
      <c r="AD567" s="37" t="s">
        <v>151</v>
      </c>
      <c r="AE567" s="10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3" t="s">
        <v>151</v>
      </c>
      <c r="AC568" s="54" t="s">
        <v>563</v>
      </c>
      <c r="AD568" s="37" t="s">
        <v>360</v>
      </c>
      <c r="AE568" s="10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3" t="s">
        <v>162</v>
      </c>
      <c r="AC569" s="54" t="s">
        <v>563</v>
      </c>
      <c r="AD569" s="37" t="s">
        <v>152</v>
      </c>
      <c r="AE569" s="10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3" t="e">
        <v>#N/A</v>
      </c>
      <c r="AC570" s="54" t="s">
        <v>563</v>
      </c>
      <c r="AD570" s="37" t="s">
        <v>155</v>
      </c>
      <c r="AE570" s="10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3" t="e">
        <v>#N/A</v>
      </c>
      <c r="AC571" s="54" t="s">
        <v>563</v>
      </c>
      <c r="AD571" s="37" t="s">
        <v>164</v>
      </c>
      <c r="AE571" s="10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3" t="s">
        <v>151</v>
      </c>
      <c r="AC572" s="54" t="s">
        <v>563</v>
      </c>
      <c r="AD572" s="37" t="s">
        <v>167</v>
      </c>
      <c r="AE572" s="10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3" t="s">
        <v>155</v>
      </c>
      <c r="AC573" s="54" t="s">
        <v>563</v>
      </c>
      <c r="AD573" s="37" t="s">
        <v>151</v>
      </c>
      <c r="AE573" s="10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3" t="s">
        <v>155</v>
      </c>
      <c r="AC574" s="54" t="s">
        <v>563</v>
      </c>
      <c r="AD574" s="37" t="s">
        <v>162</v>
      </c>
      <c r="AE574" s="10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3" t="s">
        <v>155</v>
      </c>
      <c r="AC575" s="54" t="s">
        <v>563</v>
      </c>
      <c r="AD575" s="37" t="s">
        <v>176</v>
      </c>
      <c r="AE575" s="10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3" t="s">
        <v>151</v>
      </c>
      <c r="AC576" s="54" t="s">
        <v>563</v>
      </c>
      <c r="AD576" s="37" t="s">
        <v>172</v>
      </c>
      <c r="AE576" s="10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3" t="s">
        <v>165</v>
      </c>
      <c r="AC577" s="54" t="s">
        <v>563</v>
      </c>
      <c r="AD577" s="37" t="s">
        <v>359</v>
      </c>
      <c r="AE577" s="10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3" t="s">
        <v>162</v>
      </c>
      <c r="AC578" s="54" t="s">
        <v>563</v>
      </c>
      <c r="AD578" s="37" t="s">
        <v>164</v>
      </c>
      <c r="AE578" s="10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3" t="s">
        <v>162</v>
      </c>
      <c r="AC579" s="54" t="s">
        <v>563</v>
      </c>
      <c r="AD579" s="37" t="s">
        <v>149</v>
      </c>
      <c r="AE579" s="10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3" t="s">
        <v>162</v>
      </c>
      <c r="AC580" s="54" t="s">
        <v>563</v>
      </c>
      <c r="AD580" s="37" t="s">
        <v>176</v>
      </c>
      <c r="AE580" s="10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3" t="s">
        <v>155</v>
      </c>
      <c r="AC581" s="54" t="s">
        <v>563</v>
      </c>
      <c r="AD581" s="37" t="s">
        <v>165</v>
      </c>
      <c r="AE581" s="10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3" t="s">
        <v>162</v>
      </c>
      <c r="AC582" s="54" t="s">
        <v>563</v>
      </c>
      <c r="AD582" s="37" t="s">
        <v>359</v>
      </c>
      <c r="AE582" s="10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3" t="s">
        <v>155</v>
      </c>
      <c r="AC583" s="54" t="s">
        <v>563</v>
      </c>
      <c r="AD583" s="37" t="s">
        <v>151</v>
      </c>
      <c r="AE583" s="10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3" t="s">
        <v>151</v>
      </c>
      <c r="AC584" s="54" t="s">
        <v>563</v>
      </c>
      <c r="AD584" s="37" t="s">
        <v>153</v>
      </c>
      <c r="AE584" s="10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3" t="s">
        <v>162</v>
      </c>
      <c r="AC585" s="54" t="s">
        <v>563</v>
      </c>
      <c r="AD585" s="37" t="s">
        <v>150</v>
      </c>
      <c r="AE585" s="10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3" t="s">
        <v>151</v>
      </c>
      <c r="AC586" s="54" t="s">
        <v>563</v>
      </c>
      <c r="AD586" s="37" t="s">
        <v>155</v>
      </c>
      <c r="AE586" s="10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3" t="s">
        <v>162</v>
      </c>
      <c r="AC587" s="54" t="s">
        <v>563</v>
      </c>
      <c r="AD587" s="37" t="s">
        <v>150</v>
      </c>
      <c r="AE587" s="10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3" t="s">
        <v>151</v>
      </c>
      <c r="AC588" s="54" t="s">
        <v>563</v>
      </c>
      <c r="AD588" s="37" t="s">
        <v>151</v>
      </c>
      <c r="AE588" s="10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3" t="s">
        <v>162</v>
      </c>
      <c r="AC589" s="54" t="s">
        <v>563</v>
      </c>
      <c r="AD589" s="37" t="s">
        <v>155</v>
      </c>
      <c r="AE589" s="10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3" t="s">
        <v>151</v>
      </c>
      <c r="AC590" s="54" t="s">
        <v>563</v>
      </c>
      <c r="AD590" s="37" t="s">
        <v>151</v>
      </c>
      <c r="AE590" s="10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3" t="s">
        <v>151</v>
      </c>
      <c r="AC591" s="54" t="s">
        <v>563</v>
      </c>
      <c r="AD591" s="37" t="s">
        <v>151</v>
      </c>
      <c r="AE591" s="10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3" t="s">
        <v>152</v>
      </c>
      <c r="AC592" s="54" t="s">
        <v>563</v>
      </c>
      <c r="AD592" s="37" t="s">
        <v>176</v>
      </c>
      <c r="AE592" s="10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3" t="s">
        <v>151</v>
      </c>
      <c r="AC593" s="54" t="s">
        <v>563</v>
      </c>
      <c r="AD593" s="37" t="s">
        <v>164</v>
      </c>
      <c r="AE593" s="10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3" t="s">
        <v>151</v>
      </c>
      <c r="AC594" s="54" t="s">
        <v>563</v>
      </c>
      <c r="AD594" s="37" t="s">
        <v>149</v>
      </c>
      <c r="AE594" s="10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3" t="s">
        <v>170</v>
      </c>
      <c r="AC595" s="54" t="s">
        <v>563</v>
      </c>
      <c r="AD595" s="37" t="s">
        <v>149</v>
      </c>
      <c r="AE595" s="10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3" t="s">
        <v>151</v>
      </c>
      <c r="AC596" s="54" t="s">
        <v>563</v>
      </c>
      <c r="AD596" s="37" t="s">
        <v>151</v>
      </c>
      <c r="AE596" s="10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3" t="s">
        <v>151</v>
      </c>
      <c r="AC597" s="54" t="s">
        <v>563</v>
      </c>
      <c r="AD597" s="37" t="s">
        <v>162</v>
      </c>
      <c r="AE597" s="10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3" t="s">
        <v>151</v>
      </c>
      <c r="AC598" s="54" t="s">
        <v>563</v>
      </c>
      <c r="AD598" s="37" t="s">
        <v>165</v>
      </c>
      <c r="AE598" s="10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3" t="s">
        <v>162</v>
      </c>
      <c r="AC599" s="54" t="s">
        <v>563</v>
      </c>
      <c r="AD599" s="37" t="s">
        <v>170</v>
      </c>
      <c r="AE599" s="10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3" t="s">
        <v>165</v>
      </c>
      <c r="AC600" s="54" t="s">
        <v>563</v>
      </c>
      <c r="AD600" s="37" t="s">
        <v>152</v>
      </c>
      <c r="AE600" s="10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3" t="s">
        <v>155</v>
      </c>
      <c r="AC601" s="54" t="s">
        <v>563</v>
      </c>
      <c r="AD601" s="37" t="s">
        <v>170</v>
      </c>
      <c r="AE601" s="10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3" t="s">
        <v>151</v>
      </c>
      <c r="AC602" s="54" t="s">
        <v>563</v>
      </c>
      <c r="AD602" s="37" t="s">
        <v>154</v>
      </c>
      <c r="AE602" s="10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3" t="s">
        <v>162</v>
      </c>
      <c r="AC603" s="54" t="s">
        <v>563</v>
      </c>
      <c r="AD603" s="37" t="s">
        <v>170</v>
      </c>
      <c r="AE603" s="103" t="str">
        <f>VLOOKUP(AD603,cs_lookup!$A$2:$B$55,2,FALSE)</f>
        <v>1</v>
      </c>
    </row>
    <row r="604" spans="1:31" x14ac:dyDescent="0.25">
      <c r="A604" s="56">
        <v>0.51599275377682274</v>
      </c>
      <c r="B604" s="56">
        <v>0.26599478864216114</v>
      </c>
      <c r="C604" s="56">
        <v>0.20817172729528408</v>
      </c>
      <c r="D604" s="57">
        <v>1.9380117117546192</v>
      </c>
      <c r="E604" s="58">
        <v>3.7594721502054886</v>
      </c>
      <c r="F604" s="58">
        <v>4.8037262936361005</v>
      </c>
      <c r="G604" s="59">
        <v>3.8797183138385094E-2</v>
      </c>
      <c r="H604" s="60">
        <v>1.0387971831383851</v>
      </c>
      <c r="I604" s="60">
        <v>1.8656305034439469</v>
      </c>
      <c r="J604" s="60">
        <v>3.6190627114019276</v>
      </c>
      <c r="K604" s="60">
        <v>4.6243158641643758</v>
      </c>
      <c r="L604" s="61">
        <v>2.04</v>
      </c>
      <c r="M604" s="61">
        <v>3.47</v>
      </c>
      <c r="N604" s="61">
        <v>3.84</v>
      </c>
      <c r="O604" s="60">
        <v>2.1191462536023056</v>
      </c>
      <c r="P604" s="60">
        <v>3.6046262254901964</v>
      </c>
      <c r="Q604" s="60">
        <v>3.9889811832513988</v>
      </c>
      <c r="R604" s="62">
        <v>0.47188814755004033</v>
      </c>
      <c r="S604" s="62">
        <v>0.27742127406400063</v>
      </c>
      <c r="T604" s="62">
        <v>0.25069057838595893</v>
      </c>
      <c r="U604" s="61">
        <v>1.0934641110520908</v>
      </c>
      <c r="V604" s="61">
        <v>0.95881179098325586</v>
      </c>
      <c r="W604" s="61">
        <v>0.8303931030658297</v>
      </c>
      <c r="X604" s="61" t="s">
        <v>402</v>
      </c>
      <c r="Y604" s="61" t="s">
        <v>229</v>
      </c>
      <c r="Z604" s="61" t="s">
        <v>135</v>
      </c>
      <c r="AA604" s="63" t="s">
        <v>166</v>
      </c>
      <c r="AB604" s="64" t="s">
        <v>151</v>
      </c>
      <c r="AC604" s="54" t="s">
        <v>563</v>
      </c>
      <c r="AD604" s="63" t="s">
        <v>150</v>
      </c>
      <c r="AE604" s="10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3" t="s">
        <v>563</v>
      </c>
      <c r="AD605" s="37" t="s">
        <v>170</v>
      </c>
      <c r="AE605" s="10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3" t="s">
        <v>563</v>
      </c>
      <c r="AD606" s="37" t="s">
        <v>154</v>
      </c>
      <c r="AE606" s="10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3" t="s">
        <v>563</v>
      </c>
      <c r="AD607" s="37" t="s">
        <v>165</v>
      </c>
      <c r="AE607" s="10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3" t="s">
        <v>563</v>
      </c>
      <c r="AD608" s="37" t="s">
        <v>151</v>
      </c>
      <c r="AE608" s="10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3" t="s">
        <v>563</v>
      </c>
      <c r="AD609" s="37" t="s">
        <v>162</v>
      </c>
      <c r="AE609" s="10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3" t="s">
        <v>563</v>
      </c>
      <c r="AD610" s="37" t="s">
        <v>165</v>
      </c>
      <c r="AE610" s="10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3" t="s">
        <v>563</v>
      </c>
      <c r="AD611" s="37" t="s">
        <v>154</v>
      </c>
      <c r="AE611" s="10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3" t="s">
        <v>563</v>
      </c>
      <c r="AD612" s="37" t="s">
        <v>151</v>
      </c>
      <c r="AE612" s="10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3" t="s">
        <v>563</v>
      </c>
      <c r="AD613" s="37" t="s">
        <v>149</v>
      </c>
      <c r="AE613" s="10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3" t="s">
        <v>563</v>
      </c>
      <c r="AD614" s="37" t="s">
        <v>153</v>
      </c>
      <c r="AE614" s="10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3" t="s">
        <v>563</v>
      </c>
      <c r="AD615" s="37" t="s">
        <v>151</v>
      </c>
      <c r="AE615" s="10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3" t="s">
        <v>563</v>
      </c>
      <c r="AD616" s="37" t="s">
        <v>162</v>
      </c>
      <c r="AE616" s="10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3" t="s">
        <v>563</v>
      </c>
      <c r="AD617" s="37" t="s">
        <v>170</v>
      </c>
      <c r="AE617" s="10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3" t="s">
        <v>563</v>
      </c>
      <c r="AD618" s="37" t="s">
        <v>176</v>
      </c>
      <c r="AE618" s="10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3" t="s">
        <v>563</v>
      </c>
      <c r="AD619" s="37" t="s">
        <v>154</v>
      </c>
      <c r="AE619" s="10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3" t="s">
        <v>563</v>
      </c>
      <c r="AD620" s="37" t="s">
        <v>155</v>
      </c>
      <c r="AE620" s="10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3" t="s">
        <v>563</v>
      </c>
      <c r="AD621" s="37" t="s">
        <v>154</v>
      </c>
      <c r="AE621" s="10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3" t="s">
        <v>563</v>
      </c>
      <c r="AD622" s="37" t="s">
        <v>154</v>
      </c>
      <c r="AE622" s="10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3" t="s">
        <v>563</v>
      </c>
      <c r="AD623" s="37" t="s">
        <v>154</v>
      </c>
      <c r="AE623" s="10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3" t="s">
        <v>563</v>
      </c>
      <c r="AD624" s="37" t="s">
        <v>170</v>
      </c>
      <c r="AE624" s="10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3" t="s">
        <v>563</v>
      </c>
      <c r="AD625" s="37" t="s">
        <v>447</v>
      </c>
      <c r="AE625" s="10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3" t="s">
        <v>563</v>
      </c>
      <c r="AD626" s="37" t="s">
        <v>153</v>
      </c>
      <c r="AE626" s="10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3" t="s">
        <v>563</v>
      </c>
      <c r="AD627" s="37" t="s">
        <v>170</v>
      </c>
      <c r="AE627" s="10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3" t="s">
        <v>563</v>
      </c>
      <c r="AD628" s="37" t="s">
        <v>151</v>
      </c>
      <c r="AE628" s="10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3" t="s">
        <v>563</v>
      </c>
      <c r="AD629" s="37" t="s">
        <v>151</v>
      </c>
      <c r="AE629" s="10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3" t="s">
        <v>563</v>
      </c>
      <c r="AD630" s="37" t="s">
        <v>172</v>
      </c>
      <c r="AE630" s="10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3" t="s">
        <v>563</v>
      </c>
      <c r="AD631" s="37" t="s">
        <v>155</v>
      </c>
      <c r="AE631" s="10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3" t="s">
        <v>563</v>
      </c>
      <c r="AD632" s="37" t="s">
        <v>152</v>
      </c>
      <c r="AE632" s="10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3" t="s">
        <v>563</v>
      </c>
      <c r="AD633" s="37" t="s">
        <v>164</v>
      </c>
      <c r="AE633" s="10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3" t="s">
        <v>563</v>
      </c>
      <c r="AD634" s="37" t="s">
        <v>165</v>
      </c>
      <c r="AE634" s="10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3" t="s">
        <v>563</v>
      </c>
      <c r="AD635" s="37" t="s">
        <v>149</v>
      </c>
      <c r="AE635" s="10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3" t="s">
        <v>563</v>
      </c>
      <c r="AD636" s="37" t="s">
        <v>154</v>
      </c>
      <c r="AE636" s="10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3" t="s">
        <v>563</v>
      </c>
      <c r="AD637" s="37" t="s">
        <v>149</v>
      </c>
      <c r="AE637" s="10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3" t="s">
        <v>563</v>
      </c>
      <c r="AD638" s="37" t="s">
        <v>151</v>
      </c>
      <c r="AE638" s="10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3" t="s">
        <v>563</v>
      </c>
      <c r="AD639" s="37" t="s">
        <v>167</v>
      </c>
      <c r="AE639" s="10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3" t="s">
        <v>563</v>
      </c>
      <c r="AD640" s="37" t="s">
        <v>149</v>
      </c>
      <c r="AE640" s="10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3" t="s">
        <v>563</v>
      </c>
      <c r="AD641" s="37" t="s">
        <v>170</v>
      </c>
      <c r="AE641" s="10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3" t="s">
        <v>563</v>
      </c>
      <c r="AD642" s="37" t="s">
        <v>152</v>
      </c>
      <c r="AE642" s="10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3" t="s">
        <v>563</v>
      </c>
      <c r="AD643" s="37" t="s">
        <v>150</v>
      </c>
      <c r="AE643" s="10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3" t="s">
        <v>563</v>
      </c>
      <c r="AD644" s="37" t="s">
        <v>154</v>
      </c>
      <c r="AE644" s="10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3" t="s">
        <v>563</v>
      </c>
      <c r="AD645" s="37" t="s">
        <v>149</v>
      </c>
      <c r="AE645" s="10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3" t="s">
        <v>563</v>
      </c>
      <c r="AD646" s="37" t="s">
        <v>446</v>
      </c>
      <c r="AE646" s="10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3" t="s">
        <v>563</v>
      </c>
      <c r="AD647" s="37" t="s">
        <v>162</v>
      </c>
      <c r="AE647" s="10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3" t="s">
        <v>563</v>
      </c>
      <c r="AD648" s="37" t="s">
        <v>152</v>
      </c>
      <c r="AE648" s="10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3" t="s">
        <v>563</v>
      </c>
      <c r="AD649" s="37" t="s">
        <v>153</v>
      </c>
      <c r="AE649" s="10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3" t="s">
        <v>563</v>
      </c>
      <c r="AD650" s="37" t="s">
        <v>172</v>
      </c>
      <c r="AE650" s="10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3" t="s">
        <v>563</v>
      </c>
      <c r="AD651" s="37" t="s">
        <v>170</v>
      </c>
      <c r="AE651" s="10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3" t="s">
        <v>563</v>
      </c>
      <c r="AD652" s="37" t="s">
        <v>170</v>
      </c>
      <c r="AE652" s="10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3" t="s">
        <v>563</v>
      </c>
      <c r="AD653" s="37" t="s">
        <v>360</v>
      </c>
      <c r="AE653" s="10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3" t="s">
        <v>563</v>
      </c>
      <c r="AD654" s="37" t="s">
        <v>154</v>
      </c>
      <c r="AE654" s="10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3" t="s">
        <v>563</v>
      </c>
      <c r="AD655" s="37" t="s">
        <v>151</v>
      </c>
      <c r="AE655" s="10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3" t="s">
        <v>563</v>
      </c>
      <c r="AD656" s="37" t="s">
        <v>176</v>
      </c>
      <c r="AE656" s="10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3" t="s">
        <v>563</v>
      </c>
      <c r="AD657" s="37" t="s">
        <v>151</v>
      </c>
      <c r="AE657" s="10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3" t="s">
        <v>563</v>
      </c>
      <c r="AD658" s="37" t="s">
        <v>153</v>
      </c>
      <c r="AE658" s="10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3" t="s">
        <v>563</v>
      </c>
      <c r="AD659" s="37" t="s">
        <v>170</v>
      </c>
      <c r="AE659" s="10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3" t="s">
        <v>563</v>
      </c>
      <c r="AD660" s="37" t="s">
        <v>154</v>
      </c>
      <c r="AE660" s="10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3" t="s">
        <v>563</v>
      </c>
      <c r="AD661" s="37" t="s">
        <v>163</v>
      </c>
      <c r="AE661" s="10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3" t="s">
        <v>563</v>
      </c>
      <c r="AD662" s="37" t="s">
        <v>152</v>
      </c>
      <c r="AE662" s="10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3" t="s">
        <v>563</v>
      </c>
      <c r="AD663" s="37" t="s">
        <v>176</v>
      </c>
      <c r="AE663" s="10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3" t="s">
        <v>563</v>
      </c>
      <c r="AD664" s="37" t="s">
        <v>155</v>
      </c>
      <c r="AE664" s="10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3" t="s">
        <v>563</v>
      </c>
      <c r="AD665" s="37" t="s">
        <v>162</v>
      </c>
      <c r="AE665" s="10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3" t="s">
        <v>563</v>
      </c>
      <c r="AD666" s="37" t="s">
        <v>176</v>
      </c>
      <c r="AE666" s="10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3" t="s">
        <v>563</v>
      </c>
      <c r="AD667" s="37" t="s">
        <v>152</v>
      </c>
      <c r="AE667" s="10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3" t="s">
        <v>563</v>
      </c>
      <c r="AD668" s="37" t="s">
        <v>155</v>
      </c>
      <c r="AE668" s="10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3" t="s">
        <v>563</v>
      </c>
      <c r="AD669" s="37" t="s">
        <v>178</v>
      </c>
      <c r="AE669" s="10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3" t="s">
        <v>563</v>
      </c>
      <c r="AD670" s="37" t="s">
        <v>151</v>
      </c>
      <c r="AE670" s="10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3" t="s">
        <v>563</v>
      </c>
      <c r="AD671" s="37" t="s">
        <v>167</v>
      </c>
      <c r="AE671" s="10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3" t="s">
        <v>563</v>
      </c>
      <c r="AD672" s="37" t="s">
        <v>162</v>
      </c>
      <c r="AE672" s="10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3" t="s">
        <v>563</v>
      </c>
      <c r="AD673" s="37" t="s">
        <v>152</v>
      </c>
      <c r="AE673" s="10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3" t="s">
        <v>563</v>
      </c>
      <c r="AD674" s="37" t="s">
        <v>151</v>
      </c>
      <c r="AE674" s="10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3" t="s">
        <v>563</v>
      </c>
      <c r="AD675" s="37" t="s">
        <v>154</v>
      </c>
      <c r="AE675" s="10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3" t="s">
        <v>563</v>
      </c>
      <c r="AD676" s="37" t="s">
        <v>152</v>
      </c>
      <c r="AE676" s="10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3" t="s">
        <v>563</v>
      </c>
      <c r="AD677" s="37" t="s">
        <v>162</v>
      </c>
      <c r="AE677" s="10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3" t="s">
        <v>563</v>
      </c>
      <c r="AD678" s="37" t="s">
        <v>155</v>
      </c>
      <c r="AE678" s="10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3" t="s">
        <v>563</v>
      </c>
      <c r="AD679" s="37" t="s">
        <v>149</v>
      </c>
      <c r="AE679" s="10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3" t="s">
        <v>563</v>
      </c>
      <c r="AD680" s="37" t="s">
        <v>162</v>
      </c>
      <c r="AE680" s="10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3" t="s">
        <v>563</v>
      </c>
      <c r="AD681" s="37" t="s">
        <v>152</v>
      </c>
      <c r="AE681" s="10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3" t="s">
        <v>563</v>
      </c>
      <c r="AD682" s="37" t="s">
        <v>170</v>
      </c>
      <c r="AE682" s="10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3" t="s">
        <v>563</v>
      </c>
      <c r="AD683" s="37" t="s">
        <v>154</v>
      </c>
      <c r="AE683" s="10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3" t="s">
        <v>563</v>
      </c>
      <c r="AD684" s="37" t="s">
        <v>359</v>
      </c>
      <c r="AE684" s="10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3" t="s">
        <v>564</v>
      </c>
      <c r="AD685" s="37" t="s">
        <v>446</v>
      </c>
      <c r="AE685" s="10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3" t="s">
        <v>564</v>
      </c>
      <c r="AD686" s="37" t="s">
        <v>150</v>
      </c>
      <c r="AE686" s="10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3" t="s">
        <v>564</v>
      </c>
      <c r="AD687" s="37" t="s">
        <v>154</v>
      </c>
      <c r="AE687" s="10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3" t="s">
        <v>564</v>
      </c>
      <c r="AD688" s="37" t="s">
        <v>153</v>
      </c>
      <c r="AE688" s="10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3" t="s">
        <v>564</v>
      </c>
      <c r="AD689" s="37" t="s">
        <v>162</v>
      </c>
      <c r="AE689" s="10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3" t="s">
        <v>564</v>
      </c>
      <c r="AD690" s="37" t="s">
        <v>154</v>
      </c>
      <c r="AE690" s="10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3" t="s">
        <v>564</v>
      </c>
      <c r="AD691" s="37" t="s">
        <v>163</v>
      </c>
      <c r="AE691" s="10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3" t="s">
        <v>564</v>
      </c>
      <c r="AD692" s="37" t="s">
        <v>170</v>
      </c>
      <c r="AE692" s="10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3" t="s">
        <v>564</v>
      </c>
      <c r="AD693" s="37" t="s">
        <v>176</v>
      </c>
      <c r="AE693" s="10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3" t="s">
        <v>564</v>
      </c>
      <c r="AD694" s="37" t="s">
        <v>151</v>
      </c>
      <c r="AE694" s="10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3" t="s">
        <v>564</v>
      </c>
      <c r="AD695" s="37" t="s">
        <v>154</v>
      </c>
      <c r="AE695" s="10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3" t="s">
        <v>564</v>
      </c>
      <c r="AD696" s="37" t="s">
        <v>152</v>
      </c>
      <c r="AE696" s="10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3" t="s">
        <v>564</v>
      </c>
      <c r="AD697" s="37" t="s">
        <v>155</v>
      </c>
      <c r="AE697" s="10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3" t="s">
        <v>564</v>
      </c>
      <c r="AD698" s="37" t="s">
        <v>170</v>
      </c>
      <c r="AE698" s="10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3" t="s">
        <v>564</v>
      </c>
      <c r="AD699" s="37" t="s">
        <v>150</v>
      </c>
      <c r="AE699" s="10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3" t="s">
        <v>564</v>
      </c>
      <c r="AD700" s="37" t="s">
        <v>150</v>
      </c>
      <c r="AE700" s="10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3" t="s">
        <v>564</v>
      </c>
      <c r="AD701" s="37" t="s">
        <v>165</v>
      </c>
      <c r="AE701" s="10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3" t="s">
        <v>564</v>
      </c>
      <c r="AD702" s="37" t="s">
        <v>162</v>
      </c>
      <c r="AE702" s="10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3" t="s">
        <v>564</v>
      </c>
      <c r="AD703" s="37" t="s">
        <v>153</v>
      </c>
      <c r="AE703" s="10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3" t="s">
        <v>564</v>
      </c>
      <c r="AD704" s="37" t="s">
        <v>155</v>
      </c>
      <c r="AE704" s="10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3" t="s">
        <v>564</v>
      </c>
      <c r="AD705" s="37" t="s">
        <v>149</v>
      </c>
      <c r="AE705" s="10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3" t="s">
        <v>564</v>
      </c>
      <c r="AD706" s="37" t="s">
        <v>175</v>
      </c>
      <c r="AE706" s="10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3" t="s">
        <v>564</v>
      </c>
      <c r="AD707" s="37" t="s">
        <v>179</v>
      </c>
      <c r="AE707" s="10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3" t="s">
        <v>564</v>
      </c>
      <c r="AD708" s="37" t="s">
        <v>447</v>
      </c>
      <c r="AE708" s="10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3" t="s">
        <v>564</v>
      </c>
      <c r="AD709" s="37" t="s">
        <v>151</v>
      </c>
      <c r="AE709" s="10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3" t="s">
        <v>564</v>
      </c>
      <c r="AD710" s="37" t="s">
        <v>154</v>
      </c>
      <c r="AE710" s="10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3" t="s">
        <v>564</v>
      </c>
      <c r="AD711" s="37" t="s">
        <v>154</v>
      </c>
      <c r="AE711" s="10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3" t="s">
        <v>564</v>
      </c>
      <c r="AD712" s="37" t="s">
        <v>168</v>
      </c>
      <c r="AE712" s="10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3" t="s">
        <v>564</v>
      </c>
      <c r="AD713" s="37" t="s">
        <v>359</v>
      </c>
      <c r="AE713" s="10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3" t="s">
        <v>564</v>
      </c>
      <c r="AD714" s="37" t="s">
        <v>165</v>
      </c>
      <c r="AE714" s="10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3" t="s">
        <v>564</v>
      </c>
      <c r="AD715" s="37" t="s">
        <v>359</v>
      </c>
      <c r="AE715" s="10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3" t="s">
        <v>564</v>
      </c>
      <c r="AD716" s="37" t="s">
        <v>152</v>
      </c>
      <c r="AE716" s="10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3" t="s">
        <v>564</v>
      </c>
      <c r="AD717" s="37" t="s">
        <v>178</v>
      </c>
      <c r="AE717" s="10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3" t="s">
        <v>564</v>
      </c>
      <c r="AD718" s="37" t="s">
        <v>162</v>
      </c>
      <c r="AE718" s="10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3" t="s">
        <v>564</v>
      </c>
      <c r="AD719" s="37" t="s">
        <v>149</v>
      </c>
      <c r="AE719" s="10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3" t="s">
        <v>564</v>
      </c>
      <c r="AD720" s="37" t="s">
        <v>152</v>
      </c>
      <c r="AE720" s="10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3" t="s">
        <v>564</v>
      </c>
      <c r="AD721" s="37" t="s">
        <v>154</v>
      </c>
      <c r="AE721" s="10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3" t="s">
        <v>564</v>
      </c>
      <c r="AD722" s="37" t="s">
        <v>154</v>
      </c>
      <c r="AE722" s="10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3" t="s">
        <v>564</v>
      </c>
      <c r="AD723" s="37" t="s">
        <v>151</v>
      </c>
      <c r="AE723" s="10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3" t="s">
        <v>564</v>
      </c>
      <c r="AD724" s="37" t="s">
        <v>149</v>
      </c>
      <c r="AE724" s="10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3" t="s">
        <v>564</v>
      </c>
      <c r="AD725" s="37" t="s">
        <v>162</v>
      </c>
      <c r="AE725" s="10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3" t="s">
        <v>564</v>
      </c>
      <c r="AD726" s="37" t="s">
        <v>172</v>
      </c>
      <c r="AE726" s="10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3" t="s">
        <v>564</v>
      </c>
      <c r="AD727" s="37" t="s">
        <v>164</v>
      </c>
      <c r="AE727" s="10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3" t="s">
        <v>564</v>
      </c>
      <c r="AD728" s="37" t="s">
        <v>150</v>
      </c>
      <c r="AE728" s="10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3" t="s">
        <v>564</v>
      </c>
      <c r="AD729" s="37" t="s">
        <v>162</v>
      </c>
      <c r="AE729" s="10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3" t="s">
        <v>564</v>
      </c>
      <c r="AD730" s="37" t="s">
        <v>153</v>
      </c>
      <c r="AE730" s="10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3" t="s">
        <v>564</v>
      </c>
      <c r="AD731" s="37" t="s">
        <v>149</v>
      </c>
      <c r="AE731" s="10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3" t="s">
        <v>564</v>
      </c>
      <c r="AD732" s="37" t="s">
        <v>152</v>
      </c>
      <c r="AE732" s="10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3" t="s">
        <v>564</v>
      </c>
      <c r="AD733" s="37" t="s">
        <v>150</v>
      </c>
      <c r="AE733" s="10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3" t="s">
        <v>564</v>
      </c>
      <c r="AD734" s="37" t="s">
        <v>150</v>
      </c>
      <c r="AE734" s="10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3" t="s">
        <v>564</v>
      </c>
      <c r="AD735" s="37" t="s">
        <v>153</v>
      </c>
      <c r="AE735" s="10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3" t="s">
        <v>564</v>
      </c>
      <c r="AD736" s="37" t="s">
        <v>152</v>
      </c>
      <c r="AE736" s="10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3" t="s">
        <v>565</v>
      </c>
      <c r="AD737" s="37" t="s">
        <v>152</v>
      </c>
      <c r="AE737" s="11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3" t="s">
        <v>565</v>
      </c>
      <c r="AD738" s="37" t="s">
        <v>155</v>
      </c>
      <c r="AE738" s="11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3" t="s">
        <v>565</v>
      </c>
      <c r="AD739" s="37" t="s">
        <v>153</v>
      </c>
      <c r="AE739" s="11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3" t="s">
        <v>565</v>
      </c>
      <c r="AD740" s="37" t="s">
        <v>176</v>
      </c>
      <c r="AE740" s="11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3" t="s">
        <v>565</v>
      </c>
      <c r="AD741" s="37" t="s">
        <v>152</v>
      </c>
      <c r="AE741" s="11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3" t="s">
        <v>565</v>
      </c>
      <c r="AD742" s="37" t="s">
        <v>170</v>
      </c>
      <c r="AE742" s="11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3" t="s">
        <v>565</v>
      </c>
      <c r="AD743" s="37" t="s">
        <v>153</v>
      </c>
      <c r="AE743" s="11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3" t="s">
        <v>565</v>
      </c>
      <c r="AD744" s="37" t="s">
        <v>179</v>
      </c>
      <c r="AE744" s="11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3" t="s">
        <v>565</v>
      </c>
      <c r="AD745" s="37" t="s">
        <v>149</v>
      </c>
      <c r="AE745" s="11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3" t="s">
        <v>565</v>
      </c>
      <c r="AD746" s="37" t="s">
        <v>165</v>
      </c>
      <c r="AE746" s="11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3" t="s">
        <v>565</v>
      </c>
      <c r="AD747" s="37" t="s">
        <v>151</v>
      </c>
      <c r="AE747" s="11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3" t="s">
        <v>565</v>
      </c>
      <c r="AD748" s="37" t="s">
        <v>152</v>
      </c>
      <c r="AE748" s="11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3" t="s">
        <v>665</v>
      </c>
      <c r="AD749" s="37" t="s">
        <v>149</v>
      </c>
      <c r="AE749" s="11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37" t="s">
        <v>666</v>
      </c>
      <c r="AD750" s="37" t="s">
        <v>155</v>
      </c>
      <c r="AE750" s="11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37" t="s">
        <v>667</v>
      </c>
      <c r="AD751" s="37" t="s">
        <v>154</v>
      </c>
      <c r="AE751" s="11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37" t="s">
        <v>667</v>
      </c>
      <c r="AD752" s="37" t="s">
        <v>165</v>
      </c>
      <c r="AE752" s="11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37" t="s">
        <v>667</v>
      </c>
      <c r="AD753" s="37" t="s">
        <v>151</v>
      </c>
      <c r="AE753" s="11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37" t="s">
        <v>667</v>
      </c>
      <c r="AD754" s="37" t="s">
        <v>151</v>
      </c>
      <c r="AE754" s="11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37" t="s">
        <v>667</v>
      </c>
      <c r="AD755" s="37" t="s">
        <v>154</v>
      </c>
      <c r="AE755" s="11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37" t="s">
        <v>667</v>
      </c>
      <c r="AD756" s="37" t="s">
        <v>162</v>
      </c>
      <c r="AE756" s="11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37" t="s">
        <v>667</v>
      </c>
      <c r="AD757" s="37" t="s">
        <v>566</v>
      </c>
      <c r="AE757" s="11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37" t="s">
        <v>667</v>
      </c>
      <c r="AD758" s="37" t="s">
        <v>149</v>
      </c>
      <c r="AE758" s="11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37" t="s">
        <v>667</v>
      </c>
      <c r="AD759" s="37" t="s">
        <v>178</v>
      </c>
      <c r="AE759" s="11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37" t="s">
        <v>667</v>
      </c>
      <c r="AD760" s="37" t="s">
        <v>150</v>
      </c>
      <c r="AE760" s="11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37" t="s">
        <v>667</v>
      </c>
      <c r="AD761" s="37" t="s">
        <v>170</v>
      </c>
      <c r="AE761" s="11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37" t="s">
        <v>667</v>
      </c>
      <c r="AD762" s="37" t="s">
        <v>163</v>
      </c>
      <c r="AE762" s="11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37" t="s">
        <v>667</v>
      </c>
      <c r="AD763" s="37" t="s">
        <v>172</v>
      </c>
      <c r="AE763" s="11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37" t="s">
        <v>667</v>
      </c>
      <c r="AD764" s="37" t="s">
        <v>151</v>
      </c>
      <c r="AE764" s="11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37" t="s">
        <v>667</v>
      </c>
      <c r="AD765" s="37" t="s">
        <v>154</v>
      </c>
      <c r="AE765" s="11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37" t="s">
        <v>667</v>
      </c>
      <c r="AD766" s="37" t="s">
        <v>168</v>
      </c>
      <c r="AE766" s="11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37" t="s">
        <v>667</v>
      </c>
      <c r="AD767" s="37" t="s">
        <v>149</v>
      </c>
      <c r="AE767" s="11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37" t="s">
        <v>667</v>
      </c>
      <c r="AD768" s="48" t="s">
        <v>150</v>
      </c>
      <c r="AE768" s="11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37" t="s">
        <v>667</v>
      </c>
      <c r="AD769" s="37" t="s">
        <v>150</v>
      </c>
      <c r="AE769" s="11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37" t="s">
        <v>667</v>
      </c>
      <c r="AD770" s="37" t="s">
        <v>169</v>
      </c>
      <c r="AE770" s="11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37" t="s">
        <v>667</v>
      </c>
      <c r="AD771" s="37" t="s">
        <v>391</v>
      </c>
      <c r="AE771" s="11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37" t="s">
        <v>667</v>
      </c>
      <c r="AD772" s="37" t="s">
        <v>450</v>
      </c>
      <c r="AE772" s="11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37" t="s">
        <v>667</v>
      </c>
      <c r="AD773" s="37" t="s">
        <v>168</v>
      </c>
      <c r="AE773" s="11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37" t="s">
        <v>667</v>
      </c>
      <c r="AD774" s="37" t="s">
        <v>450</v>
      </c>
      <c r="AE774" s="11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37" t="s">
        <v>667</v>
      </c>
      <c r="AD775" s="37" t="s">
        <v>150</v>
      </c>
      <c r="AE775" s="11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37" t="s">
        <v>667</v>
      </c>
      <c r="AD776" s="37" t="s">
        <v>154</v>
      </c>
      <c r="AE776" s="11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37" t="s">
        <v>667</v>
      </c>
      <c r="AD777" s="37" t="s">
        <v>151</v>
      </c>
      <c r="AE777" s="11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37" t="s">
        <v>667</v>
      </c>
      <c r="AD778" s="37" t="s">
        <v>154</v>
      </c>
      <c r="AE778" s="11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37" t="s">
        <v>667</v>
      </c>
      <c r="AD779" s="37" t="s">
        <v>170</v>
      </c>
      <c r="AE779" s="11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37" t="s">
        <v>667</v>
      </c>
      <c r="AD780" s="37" t="s">
        <v>170</v>
      </c>
      <c r="AE780" s="11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37" t="s">
        <v>667</v>
      </c>
      <c r="AD781" s="37" t="s">
        <v>151</v>
      </c>
      <c r="AE781" s="11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37" t="s">
        <v>668</v>
      </c>
      <c r="AD782" s="37" t="s">
        <v>176</v>
      </c>
      <c r="AE782" s="11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37" t="s">
        <v>668</v>
      </c>
      <c r="AD783" s="37" t="s">
        <v>151</v>
      </c>
      <c r="AE783" s="11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37" t="s">
        <v>668</v>
      </c>
      <c r="AD784" s="37" t="s">
        <v>155</v>
      </c>
      <c r="AE784" s="11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37" t="s">
        <v>668</v>
      </c>
      <c r="AD785" s="37" t="s">
        <v>447</v>
      </c>
      <c r="AE785" s="11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37" t="s">
        <v>669</v>
      </c>
      <c r="AD786" s="37" t="s">
        <v>149</v>
      </c>
      <c r="AE786" s="11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37" t="s">
        <v>669</v>
      </c>
      <c r="AD787" s="37" t="s">
        <v>155</v>
      </c>
      <c r="AE787" s="11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1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19" t="s">
        <v>567</v>
      </c>
      <c r="AD788" s="25" t="s">
        <v>176</v>
      </c>
      <c r="AE788" s="11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1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19" t="s">
        <v>567</v>
      </c>
      <c r="AD789" s="25" t="s">
        <v>170</v>
      </c>
      <c r="AE789" s="11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1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19" t="s">
        <v>567</v>
      </c>
      <c r="AD790" s="25" t="s">
        <v>172</v>
      </c>
      <c r="AE790" s="11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1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19" t="s">
        <v>567</v>
      </c>
      <c r="AD791" s="25" t="s">
        <v>150</v>
      </c>
      <c r="AE791" s="11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1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19" t="s">
        <v>567</v>
      </c>
      <c r="AD792" s="25" t="s">
        <v>162</v>
      </c>
      <c r="AE792" s="11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1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19" t="s">
        <v>567</v>
      </c>
      <c r="AD793" s="25" t="s">
        <v>149</v>
      </c>
      <c r="AE793" s="11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1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19" t="s">
        <v>567</v>
      </c>
      <c r="AD794" s="25" t="s">
        <v>162</v>
      </c>
      <c r="AE794" s="11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1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19" t="s">
        <v>568</v>
      </c>
      <c r="AD795" s="25" t="s">
        <v>152</v>
      </c>
      <c r="AE795" s="11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1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19" t="s">
        <v>568</v>
      </c>
      <c r="AD796" s="25" t="s">
        <v>275</v>
      </c>
      <c r="AE796" s="11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1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19" t="s">
        <v>568</v>
      </c>
      <c r="AD797" s="25" t="s">
        <v>151</v>
      </c>
      <c r="AE797" s="11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1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19" t="s">
        <v>568</v>
      </c>
      <c r="AD798" s="25" t="s">
        <v>153</v>
      </c>
      <c r="AE798" s="11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1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19" t="s">
        <v>568</v>
      </c>
      <c r="AD799" s="25" t="s">
        <v>153</v>
      </c>
      <c r="AE799" s="11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1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19" t="s">
        <v>568</v>
      </c>
      <c r="AD800" s="25" t="s">
        <v>450</v>
      </c>
      <c r="AE800" s="11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1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19" t="s">
        <v>568</v>
      </c>
      <c r="AD801" s="25" t="s">
        <v>149</v>
      </c>
      <c r="AE801" s="11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1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19" t="s">
        <v>568</v>
      </c>
      <c r="AD802" s="25" t="s">
        <v>167</v>
      </c>
      <c r="AE802" s="11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1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19" t="s">
        <v>568</v>
      </c>
      <c r="AD803" s="25" t="s">
        <v>154</v>
      </c>
      <c r="AE803" s="11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1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19" t="s">
        <v>568</v>
      </c>
      <c r="AD804" s="25" t="s">
        <v>163</v>
      </c>
      <c r="AE804" s="11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1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19" t="s">
        <v>568</v>
      </c>
      <c r="AD805" s="25" t="s">
        <v>150</v>
      </c>
      <c r="AE805" s="11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1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19" t="s">
        <v>568</v>
      </c>
      <c r="AD806" s="25" t="s">
        <v>162</v>
      </c>
      <c r="AE806" s="11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1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19" t="s">
        <v>568</v>
      </c>
      <c r="AD807" s="25" t="s">
        <v>176</v>
      </c>
      <c r="AE807" s="11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1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19" t="s">
        <v>568</v>
      </c>
      <c r="AD808" s="25" t="s">
        <v>154</v>
      </c>
      <c r="AE808" s="11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1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19" t="s">
        <v>568</v>
      </c>
      <c r="AD809" s="25" t="s">
        <v>152</v>
      </c>
      <c r="AE809" s="11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1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19" t="s">
        <v>568</v>
      </c>
      <c r="AD810" s="25" t="s">
        <v>152</v>
      </c>
      <c r="AE810" s="11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1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19" t="s">
        <v>568</v>
      </c>
      <c r="AD811" s="25" t="s">
        <v>175</v>
      </c>
      <c r="AE811" s="11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1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19" t="s">
        <v>568</v>
      </c>
      <c r="AD812" s="25" t="s">
        <v>149</v>
      </c>
      <c r="AE812" s="11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1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19" t="s">
        <v>568</v>
      </c>
      <c r="AD813" s="25" t="s">
        <v>153</v>
      </c>
      <c r="AE813" s="11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1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19" t="s">
        <v>568</v>
      </c>
      <c r="AD814" s="25" t="s">
        <v>176</v>
      </c>
      <c r="AE814" s="11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1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19" t="s">
        <v>568</v>
      </c>
      <c r="AD815" s="25" t="s">
        <v>150</v>
      </c>
      <c r="AE815" s="11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1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19" t="s">
        <v>568</v>
      </c>
      <c r="AD816" s="25" t="s">
        <v>154</v>
      </c>
      <c r="AE816" s="11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1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19" t="s">
        <v>568</v>
      </c>
      <c r="AD817" s="25" t="s">
        <v>176</v>
      </c>
      <c r="AE817" s="11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1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19" t="s">
        <v>568</v>
      </c>
      <c r="AD818" s="25" t="s">
        <v>149</v>
      </c>
      <c r="AE818" s="11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1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19" t="s">
        <v>568</v>
      </c>
      <c r="AD819" s="25" t="s">
        <v>170</v>
      </c>
      <c r="AE819" s="11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1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19" t="s">
        <v>568</v>
      </c>
      <c r="AD820" s="25" t="s">
        <v>169</v>
      </c>
      <c r="AE820" s="11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1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19" t="s">
        <v>568</v>
      </c>
      <c r="AD821" s="25" t="s">
        <v>375</v>
      </c>
      <c r="AE821" s="11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1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19" t="s">
        <v>568</v>
      </c>
      <c r="AD822" s="25" t="s">
        <v>162</v>
      </c>
      <c r="AE822" s="11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1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19" t="s">
        <v>568</v>
      </c>
      <c r="AD823" s="25" t="s">
        <v>149</v>
      </c>
      <c r="AE823" s="11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1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19" t="s">
        <v>568</v>
      </c>
      <c r="AD824" s="25" t="s">
        <v>151</v>
      </c>
      <c r="AE824" s="11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1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19" t="s">
        <v>568</v>
      </c>
      <c r="AD825" s="25" t="s">
        <v>151</v>
      </c>
      <c r="AE825" s="11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1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19" t="s">
        <v>568</v>
      </c>
      <c r="AD826" s="25" t="s">
        <v>329</v>
      </c>
      <c r="AE826" s="11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1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19" t="s">
        <v>568</v>
      </c>
      <c r="AD827" s="25" t="s">
        <v>155</v>
      </c>
      <c r="AE827" s="11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1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19" t="s">
        <v>568</v>
      </c>
      <c r="AD828" s="25" t="s">
        <v>263</v>
      </c>
      <c r="AE828" s="11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1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19" t="s">
        <v>568</v>
      </c>
      <c r="AD829" s="25" t="s">
        <v>154</v>
      </c>
      <c r="AE829" s="11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1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19" t="s">
        <v>568</v>
      </c>
      <c r="AD830" s="25" t="s">
        <v>450</v>
      </c>
      <c r="AE830" s="11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1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19" t="s">
        <v>568</v>
      </c>
      <c r="AD831" s="25" t="s">
        <v>149</v>
      </c>
      <c r="AE831" s="11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1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19" t="s">
        <v>568</v>
      </c>
      <c r="AD832" s="25" t="s">
        <v>176</v>
      </c>
      <c r="AE832" s="11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1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19" t="s">
        <v>568</v>
      </c>
      <c r="AD833" s="25" t="s">
        <v>275</v>
      </c>
      <c r="AE833" s="11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1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19" t="s">
        <v>568</v>
      </c>
      <c r="AD834" s="25" t="s">
        <v>151</v>
      </c>
      <c r="AE834" s="11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1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19" t="s">
        <v>568</v>
      </c>
      <c r="AD835" s="25" t="s">
        <v>162</v>
      </c>
      <c r="AE835" s="11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1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19" t="s">
        <v>568</v>
      </c>
      <c r="AD836" s="25" t="s">
        <v>162</v>
      </c>
      <c r="AE836" s="11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1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19" t="s">
        <v>568</v>
      </c>
      <c r="AD837" s="25" t="s">
        <v>162</v>
      </c>
      <c r="AE837" s="11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1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19" t="s">
        <v>568</v>
      </c>
      <c r="AD838" s="25" t="s">
        <v>154</v>
      </c>
      <c r="AE838" s="11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1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19" t="s">
        <v>568</v>
      </c>
      <c r="AD839" s="25" t="s">
        <v>154</v>
      </c>
      <c r="AE839" s="11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1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19" t="s">
        <v>568</v>
      </c>
      <c r="AD840" s="25" t="s">
        <v>164</v>
      </c>
      <c r="AE840" s="11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1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19" t="s">
        <v>568</v>
      </c>
      <c r="AD841" s="25" t="s">
        <v>154</v>
      </c>
      <c r="AE841" s="11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1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19" t="s">
        <v>568</v>
      </c>
      <c r="AD842" s="25" t="s">
        <v>154</v>
      </c>
      <c r="AE842" s="11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1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19" t="s">
        <v>568</v>
      </c>
      <c r="AD843" s="25" t="s">
        <v>179</v>
      </c>
      <c r="AE843" s="11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1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19" t="s">
        <v>568</v>
      </c>
      <c r="AD844" s="25" t="s">
        <v>162</v>
      </c>
      <c r="AE844" s="11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1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19" t="s">
        <v>568</v>
      </c>
      <c r="AD845" s="25" t="s">
        <v>155</v>
      </c>
      <c r="AE845" s="11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1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19" t="s">
        <v>568</v>
      </c>
      <c r="AD846" s="25" t="s">
        <v>165</v>
      </c>
      <c r="AE846" s="11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1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19" t="s">
        <v>568</v>
      </c>
      <c r="AD847" s="25" t="s">
        <v>155</v>
      </c>
      <c r="AE847" s="11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1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19" t="s">
        <v>568</v>
      </c>
      <c r="AD848" s="25" t="s">
        <v>151</v>
      </c>
      <c r="AE848" s="11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1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19" t="s">
        <v>568</v>
      </c>
      <c r="AD849" s="25" t="s">
        <v>172</v>
      </c>
      <c r="AE849" s="11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1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19" t="s">
        <v>568</v>
      </c>
      <c r="AD850" s="25" t="s">
        <v>149</v>
      </c>
      <c r="AE850" s="11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1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19" t="s">
        <v>568</v>
      </c>
      <c r="AD851" s="25" t="s">
        <v>165</v>
      </c>
      <c r="AE851" s="11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1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19" t="s">
        <v>568</v>
      </c>
      <c r="AD852" s="25" t="s">
        <v>163</v>
      </c>
      <c r="AE852" s="11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1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19" t="s">
        <v>568</v>
      </c>
      <c r="AD853" s="25" t="s">
        <v>178</v>
      </c>
      <c r="AE853" s="11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1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19" t="s">
        <v>568</v>
      </c>
      <c r="AD854" s="25" t="s">
        <v>154</v>
      </c>
      <c r="AE854" s="11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1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19" t="s">
        <v>568</v>
      </c>
      <c r="AD855" s="25" t="s">
        <v>151</v>
      </c>
      <c r="AE855" s="11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1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19" t="s">
        <v>568</v>
      </c>
      <c r="AD856" s="25" t="s">
        <v>154</v>
      </c>
      <c r="AE856" s="11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1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19" t="s">
        <v>568</v>
      </c>
      <c r="AD857" s="25" t="s">
        <v>155</v>
      </c>
      <c r="AE857" s="11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1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19" t="s">
        <v>568</v>
      </c>
      <c r="AD858" s="25" t="s">
        <v>164</v>
      </c>
      <c r="AE858" s="11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1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19" t="s">
        <v>568</v>
      </c>
      <c r="AD859" s="25" t="s">
        <v>153</v>
      </c>
      <c r="AE859" s="11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1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19" t="s">
        <v>568</v>
      </c>
      <c r="AD860" s="25" t="s">
        <v>152</v>
      </c>
      <c r="AE860" s="11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1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19" t="s">
        <v>568</v>
      </c>
      <c r="AD861" s="25" t="s">
        <v>154</v>
      </c>
      <c r="AE861" s="11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1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19" t="s">
        <v>568</v>
      </c>
      <c r="AD862" s="25" t="s">
        <v>152</v>
      </c>
      <c r="AE862" s="11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1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19" t="s">
        <v>568</v>
      </c>
      <c r="AD863" s="25" t="s">
        <v>164</v>
      </c>
      <c r="AE863" s="11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1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19" t="s">
        <v>568</v>
      </c>
      <c r="AD864" s="25" t="s">
        <v>155</v>
      </c>
      <c r="AE864" s="11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1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19" t="s">
        <v>568</v>
      </c>
      <c r="AD865" s="25" t="s">
        <v>162</v>
      </c>
      <c r="AE865" s="11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1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19" t="s">
        <v>568</v>
      </c>
      <c r="AD866" s="25" t="s">
        <v>149</v>
      </c>
      <c r="AE866" s="11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1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19" t="s">
        <v>568</v>
      </c>
      <c r="AD867" s="25" t="s">
        <v>162</v>
      </c>
      <c r="AE867" s="11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1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19" t="s">
        <v>568</v>
      </c>
      <c r="AD868" s="25" t="s">
        <v>155</v>
      </c>
      <c r="AE868" s="11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1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19" t="s">
        <v>568</v>
      </c>
      <c r="AD869" s="25" t="s">
        <v>149</v>
      </c>
      <c r="AE869" s="11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1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19" t="s">
        <v>568</v>
      </c>
      <c r="AD870" s="25" t="s">
        <v>164</v>
      </c>
      <c r="AE870" s="11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1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19" t="s">
        <v>568</v>
      </c>
      <c r="AD871" s="25" t="s">
        <v>155</v>
      </c>
      <c r="AE871" s="11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1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19" t="s">
        <v>568</v>
      </c>
      <c r="AD872" s="25" t="s">
        <v>162</v>
      </c>
      <c r="AE872" s="11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1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19" t="s">
        <v>568</v>
      </c>
      <c r="AD873" s="25" t="s">
        <v>155</v>
      </c>
      <c r="AE873" s="11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1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19" t="s">
        <v>568</v>
      </c>
      <c r="AD874" s="25" t="s">
        <v>178</v>
      </c>
      <c r="AE874" s="11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1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19" t="s">
        <v>568</v>
      </c>
      <c r="AD875" s="25" t="s">
        <v>152</v>
      </c>
      <c r="AE875" s="11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1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19" t="s">
        <v>568</v>
      </c>
      <c r="AD876" s="25" t="s">
        <v>149</v>
      </c>
      <c r="AE876" s="11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1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19" t="s">
        <v>568</v>
      </c>
      <c r="AD877" s="25" t="s">
        <v>151</v>
      </c>
      <c r="AE877" s="11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1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19" t="s">
        <v>568</v>
      </c>
      <c r="AD878" s="25" t="s">
        <v>167</v>
      </c>
      <c r="AE878" s="11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1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19" t="s">
        <v>568</v>
      </c>
      <c r="AD879" s="25" t="s">
        <v>151</v>
      </c>
      <c r="AE879" s="11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1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19" t="s">
        <v>568</v>
      </c>
      <c r="AD880" s="25" t="s">
        <v>154</v>
      </c>
      <c r="AE880" s="11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1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19" t="s">
        <v>568</v>
      </c>
      <c r="AD881" s="25" t="s">
        <v>360</v>
      </c>
      <c r="AE881" s="11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1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19" t="s">
        <v>568</v>
      </c>
      <c r="AD882" s="25" t="s">
        <v>153</v>
      </c>
      <c r="AE882" s="11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1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19" t="s">
        <v>568</v>
      </c>
      <c r="AD883" s="25" t="s">
        <v>163</v>
      </c>
      <c r="AE883" s="11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1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19" t="s">
        <v>568</v>
      </c>
      <c r="AD884" s="25" t="s">
        <v>149</v>
      </c>
      <c r="AE884" s="11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1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19" t="s">
        <v>568</v>
      </c>
      <c r="AD885" s="25" t="s">
        <v>451</v>
      </c>
      <c r="AE885" s="11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1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19" t="s">
        <v>568</v>
      </c>
      <c r="AD886" s="25" t="s">
        <v>151</v>
      </c>
      <c r="AE886" s="11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1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19" t="s">
        <v>568</v>
      </c>
      <c r="AD887" s="25" t="s">
        <v>155</v>
      </c>
      <c r="AE887" s="11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1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19" t="s">
        <v>568</v>
      </c>
      <c r="AD888" s="25" t="s">
        <v>176</v>
      </c>
      <c r="AE888" s="11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1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19" t="s">
        <v>568</v>
      </c>
      <c r="AD889" s="25" t="s">
        <v>149</v>
      </c>
      <c r="AE889" s="11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1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19" t="s">
        <v>568</v>
      </c>
      <c r="AD890" s="25" t="s">
        <v>170</v>
      </c>
      <c r="AE890" s="11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1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19" t="s">
        <v>568</v>
      </c>
      <c r="AD891" s="25" t="s">
        <v>149</v>
      </c>
      <c r="AE891" s="11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1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19" t="s">
        <v>568</v>
      </c>
      <c r="AD892" s="25" t="s">
        <v>164</v>
      </c>
      <c r="AE892" s="11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1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19" t="s">
        <v>568</v>
      </c>
      <c r="AD893" s="25" t="s">
        <v>165</v>
      </c>
      <c r="AE893" s="11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1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19" t="s">
        <v>568</v>
      </c>
      <c r="AD894" s="25" t="s">
        <v>165</v>
      </c>
      <c r="AE894" s="11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1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19" t="s">
        <v>568</v>
      </c>
      <c r="AD895" s="25" t="s">
        <v>154</v>
      </c>
      <c r="AE895" s="11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1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19" t="s">
        <v>568</v>
      </c>
      <c r="AD896" s="25" t="s">
        <v>152</v>
      </c>
      <c r="AE896" s="11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1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19" t="s">
        <v>568</v>
      </c>
      <c r="AD897" s="25" t="s">
        <v>170</v>
      </c>
      <c r="AE897" s="11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1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19" t="s">
        <v>568</v>
      </c>
      <c r="AD898" s="25" t="s">
        <v>151</v>
      </c>
      <c r="AE898" s="11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1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19" t="s">
        <v>568</v>
      </c>
      <c r="AD899" s="25" t="s">
        <v>359</v>
      </c>
      <c r="AE899" s="11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1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19" t="s">
        <v>568</v>
      </c>
      <c r="AD900" s="25" t="s">
        <v>168</v>
      </c>
      <c r="AE900" s="11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1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19" t="s">
        <v>568</v>
      </c>
      <c r="AD901" s="25" t="s">
        <v>149</v>
      </c>
      <c r="AE901" s="11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1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19" t="s">
        <v>568</v>
      </c>
      <c r="AD902" s="25" t="s">
        <v>162</v>
      </c>
      <c r="AE902" s="11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1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19" t="s">
        <v>568</v>
      </c>
      <c r="AD903" s="25" t="s">
        <v>155</v>
      </c>
      <c r="AE903" s="11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1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19" t="s">
        <v>568</v>
      </c>
      <c r="AD904" s="25" t="s">
        <v>151</v>
      </c>
      <c r="AE904" s="11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1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19" t="s">
        <v>568</v>
      </c>
      <c r="AD905" s="25" t="s">
        <v>154</v>
      </c>
      <c r="AE905" s="11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1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19" t="s">
        <v>568</v>
      </c>
      <c r="AD906" s="25" t="s">
        <v>152</v>
      </c>
      <c r="AE906" s="11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1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19" t="s">
        <v>568</v>
      </c>
      <c r="AD907" s="25" t="s">
        <v>151</v>
      </c>
      <c r="AE907" s="11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1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19" t="s">
        <v>568</v>
      </c>
      <c r="AD908" s="25" t="s">
        <v>170</v>
      </c>
      <c r="AE908" s="11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1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19" t="s">
        <v>568</v>
      </c>
      <c r="AD909" s="25" t="s">
        <v>150</v>
      </c>
      <c r="AE909" s="11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1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19" t="s">
        <v>568</v>
      </c>
      <c r="AD910" s="25" t="s">
        <v>172</v>
      </c>
      <c r="AE910" s="11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1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19" t="s">
        <v>568</v>
      </c>
      <c r="AD911" s="25" t="s">
        <v>151</v>
      </c>
      <c r="AE911" s="11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1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19" t="s">
        <v>568</v>
      </c>
      <c r="AD912" s="25" t="s">
        <v>178</v>
      </c>
      <c r="AE912" s="11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1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19" t="s">
        <v>568</v>
      </c>
      <c r="AD913" s="25" t="s">
        <v>164</v>
      </c>
      <c r="AE913" s="11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1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19" t="s">
        <v>568</v>
      </c>
      <c r="AD914" s="25" t="s">
        <v>165</v>
      </c>
      <c r="AE914" s="11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1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19" t="s">
        <v>568</v>
      </c>
      <c r="AD915" s="25" t="s">
        <v>176</v>
      </c>
      <c r="AE915" s="11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1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19" t="s">
        <v>568</v>
      </c>
      <c r="AD916" s="25" t="s">
        <v>170</v>
      </c>
      <c r="AE916" s="11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1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19" t="s">
        <v>571</v>
      </c>
      <c r="AD917" s="25" t="s">
        <v>468</v>
      </c>
      <c r="AE917" s="11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1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19" t="s">
        <v>571</v>
      </c>
      <c r="AD918" s="25" t="s">
        <v>172</v>
      </c>
      <c r="AE918" s="11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1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19" t="s">
        <v>571</v>
      </c>
      <c r="AD919" s="25" t="s">
        <v>152</v>
      </c>
      <c r="AE919" s="11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1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19" t="s">
        <v>571</v>
      </c>
      <c r="AD920" s="25" t="s">
        <v>151</v>
      </c>
      <c r="AE920" s="11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1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19" t="s">
        <v>571</v>
      </c>
      <c r="AD921" s="25" t="s">
        <v>162</v>
      </c>
      <c r="AE921" s="11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1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19" t="s">
        <v>571</v>
      </c>
      <c r="AD922" s="25" t="s">
        <v>151</v>
      </c>
      <c r="AE922" s="11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1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19" t="s">
        <v>571</v>
      </c>
      <c r="AD923" s="25" t="s">
        <v>178</v>
      </c>
      <c r="AE923" s="11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1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19" t="s">
        <v>571</v>
      </c>
      <c r="AD924" s="25" t="s">
        <v>165</v>
      </c>
      <c r="AE924" s="11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1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19" t="s">
        <v>571</v>
      </c>
      <c r="AD925" s="25" t="s">
        <v>152</v>
      </c>
      <c r="AE925" s="11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1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19" t="s">
        <v>571</v>
      </c>
      <c r="AD926" s="25" t="s">
        <v>162</v>
      </c>
      <c r="AE926" s="11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1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19" t="s">
        <v>571</v>
      </c>
      <c r="AD927" s="25" t="s">
        <v>162</v>
      </c>
      <c r="AE927" s="11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1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19" t="s">
        <v>571</v>
      </c>
      <c r="AD928" s="25" t="s">
        <v>152</v>
      </c>
      <c r="AE928" s="11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1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19" t="s">
        <v>571</v>
      </c>
      <c r="AD929" s="25" t="s">
        <v>150</v>
      </c>
      <c r="AE929" s="11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1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19" t="s">
        <v>571</v>
      </c>
      <c r="AD930" s="25" t="s">
        <v>163</v>
      </c>
      <c r="AE930" s="11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1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19" t="s">
        <v>571</v>
      </c>
      <c r="AD931" s="25" t="s">
        <v>155</v>
      </c>
      <c r="AE931" s="11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1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19" t="s">
        <v>571</v>
      </c>
      <c r="AD932" s="25" t="s">
        <v>170</v>
      </c>
      <c r="AE932" s="11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1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19" t="s">
        <v>571</v>
      </c>
      <c r="AD933" s="25" t="s">
        <v>172</v>
      </c>
      <c r="AE933" s="11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1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19" t="s">
        <v>571</v>
      </c>
      <c r="AD934" s="25" t="s">
        <v>151</v>
      </c>
      <c r="AE934" s="11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1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19" t="s">
        <v>571</v>
      </c>
      <c r="AD935" s="25" t="s">
        <v>153</v>
      </c>
      <c r="AE935" s="11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1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19" t="s">
        <v>571</v>
      </c>
      <c r="AD936" s="25" t="s">
        <v>153</v>
      </c>
      <c r="AE936" s="11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1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19" t="s">
        <v>571</v>
      </c>
      <c r="AD937" s="25" t="s">
        <v>153</v>
      </c>
      <c r="AE937" s="11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1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19" t="s">
        <v>571</v>
      </c>
      <c r="AD938" s="25" t="s">
        <v>165</v>
      </c>
      <c r="AE938" s="11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1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19" t="s">
        <v>571</v>
      </c>
      <c r="AD939" s="25" t="s">
        <v>162</v>
      </c>
      <c r="AE939" s="11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1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19" t="s">
        <v>571</v>
      </c>
      <c r="AD940" s="25" t="s">
        <v>152</v>
      </c>
      <c r="AE940" s="11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1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19" t="s">
        <v>571</v>
      </c>
      <c r="AD941" s="25" t="s">
        <v>176</v>
      </c>
      <c r="AE941" s="11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1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19" t="s">
        <v>571</v>
      </c>
      <c r="AD942" s="25" t="s">
        <v>149</v>
      </c>
      <c r="AE942" s="11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1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19" t="s">
        <v>571</v>
      </c>
      <c r="AD943" s="25" t="s">
        <v>150</v>
      </c>
      <c r="AE943" s="11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1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19" t="s">
        <v>571</v>
      </c>
      <c r="AD944" s="25" t="s">
        <v>172</v>
      </c>
      <c r="AE944" s="11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1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19" t="s">
        <v>571</v>
      </c>
      <c r="AD945" s="25" t="s">
        <v>152</v>
      </c>
      <c r="AE945" s="11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1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19" t="s">
        <v>571</v>
      </c>
      <c r="AD946" s="25" t="s">
        <v>164</v>
      </c>
      <c r="AE946" s="11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1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19" t="s">
        <v>571</v>
      </c>
      <c r="AD947" s="25" t="s">
        <v>170</v>
      </c>
      <c r="AE947" s="11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1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19" t="s">
        <v>571</v>
      </c>
      <c r="AD948" s="25" t="s">
        <v>162</v>
      </c>
      <c r="AE948" s="11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1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19" t="s">
        <v>571</v>
      </c>
      <c r="AD949" s="25" t="s">
        <v>162</v>
      </c>
      <c r="AE949" s="11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1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19" t="s">
        <v>571</v>
      </c>
      <c r="AD950" s="25" t="s">
        <v>170</v>
      </c>
      <c r="AE950" s="11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1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19" t="s">
        <v>571</v>
      </c>
      <c r="AD951" s="25" t="s">
        <v>179</v>
      </c>
      <c r="AE951" s="11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1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19" t="s">
        <v>571</v>
      </c>
      <c r="AD952" s="25" t="s">
        <v>149</v>
      </c>
      <c r="AE952" s="11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1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19" t="s">
        <v>571</v>
      </c>
      <c r="AD953" s="25" t="s">
        <v>151</v>
      </c>
      <c r="AE953" s="11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1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19" t="s">
        <v>571</v>
      </c>
      <c r="AD954" s="25" t="s">
        <v>165</v>
      </c>
      <c r="AE954" s="11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1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19" t="s">
        <v>571</v>
      </c>
      <c r="AD955" s="25" t="s">
        <v>155</v>
      </c>
      <c r="AE955" s="11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1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19" t="s">
        <v>571</v>
      </c>
      <c r="AD956" s="25" t="s">
        <v>150</v>
      </c>
      <c r="AE956" s="11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1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19" t="s">
        <v>571</v>
      </c>
      <c r="AD957" s="25" t="s">
        <v>151</v>
      </c>
      <c r="AE957" s="11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1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19" t="s">
        <v>571</v>
      </c>
      <c r="AD958" s="25" t="s">
        <v>150</v>
      </c>
      <c r="AE958" s="11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1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19" t="s">
        <v>571</v>
      </c>
      <c r="AD959" s="25" t="s">
        <v>149</v>
      </c>
      <c r="AE959" s="11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1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19" t="s">
        <v>571</v>
      </c>
      <c r="AD960" s="25" t="s">
        <v>149</v>
      </c>
      <c r="AE960" s="11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1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19" t="s">
        <v>571</v>
      </c>
      <c r="AD961" s="25" t="s">
        <v>155</v>
      </c>
      <c r="AE961" s="11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1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19" t="s">
        <v>571</v>
      </c>
      <c r="AD962" s="25" t="s">
        <v>167</v>
      </c>
      <c r="AE962" s="11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1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19" t="s">
        <v>571</v>
      </c>
      <c r="AD963" s="25" t="s">
        <v>153</v>
      </c>
      <c r="AE963" s="11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1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19" t="s">
        <v>571</v>
      </c>
      <c r="AD964" s="25" t="s">
        <v>360</v>
      </c>
      <c r="AE964" s="11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1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19" t="s">
        <v>571</v>
      </c>
      <c r="AD965" s="25" t="s">
        <v>170</v>
      </c>
      <c r="AE965" s="11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1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19" t="s">
        <v>571</v>
      </c>
      <c r="AD966" s="25" t="s">
        <v>153</v>
      </c>
      <c r="AE966" s="11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1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19" t="s">
        <v>571</v>
      </c>
      <c r="AD967" s="25" t="s">
        <v>154</v>
      </c>
      <c r="AE967" s="11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1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19" t="s">
        <v>571</v>
      </c>
      <c r="AD968" s="25" t="s">
        <v>151</v>
      </c>
      <c r="AE968" s="11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1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19" t="s">
        <v>571</v>
      </c>
      <c r="AD969" s="25" t="s">
        <v>170</v>
      </c>
      <c r="AE969" s="11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1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19" t="s">
        <v>571</v>
      </c>
      <c r="AD970" s="25" t="s">
        <v>151</v>
      </c>
      <c r="AE970" s="11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1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19" t="s">
        <v>571</v>
      </c>
      <c r="AD971" s="25" t="s">
        <v>153</v>
      </c>
      <c r="AE971" s="11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1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19" t="s">
        <v>571</v>
      </c>
      <c r="AD972" s="25" t="s">
        <v>162</v>
      </c>
      <c r="AE972" s="11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1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19" t="s">
        <v>571</v>
      </c>
      <c r="AD973" s="25" t="s">
        <v>150</v>
      </c>
      <c r="AE973" s="11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1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19" t="s">
        <v>576</v>
      </c>
      <c r="AD974" s="25" t="s">
        <v>152</v>
      </c>
      <c r="AE974" s="11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1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19" t="s">
        <v>576</v>
      </c>
      <c r="AD975" s="25" t="s">
        <v>165</v>
      </c>
      <c r="AE975" s="11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1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19" t="s">
        <v>576</v>
      </c>
      <c r="AD976" s="25" t="s">
        <v>151</v>
      </c>
      <c r="AE976" s="11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1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19" t="s">
        <v>576</v>
      </c>
      <c r="AD977" s="25" t="s">
        <v>149</v>
      </c>
      <c r="AE977" s="11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1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19" t="s">
        <v>576</v>
      </c>
      <c r="AD978" s="25" t="s">
        <v>154</v>
      </c>
      <c r="AE978" s="11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1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19" t="s">
        <v>576</v>
      </c>
      <c r="AD979" s="25" t="s">
        <v>150</v>
      </c>
      <c r="AE979" s="11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1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19" t="s">
        <v>576</v>
      </c>
      <c r="AD980" s="25" t="s">
        <v>155</v>
      </c>
      <c r="AE980" s="11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1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19" t="s">
        <v>576</v>
      </c>
      <c r="AD981" s="25" t="s">
        <v>152</v>
      </c>
      <c r="AE981" s="11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1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19" t="s">
        <v>576</v>
      </c>
      <c r="AD982" s="25" t="s">
        <v>155</v>
      </c>
      <c r="AE982" s="11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1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19" t="s">
        <v>576</v>
      </c>
      <c r="AD983" s="25" t="s">
        <v>168</v>
      </c>
      <c r="AE983" s="11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1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19" t="s">
        <v>576</v>
      </c>
      <c r="AD984" s="25" t="s">
        <v>154</v>
      </c>
      <c r="AE984" s="117" t="str">
        <f>VLOOKUP(AD984,cs_lookup!$A$2:$B$55,2,FALSE)</f>
        <v>1</v>
      </c>
    </row>
    <row r="985" spans="1:31" x14ac:dyDescent="0.25">
      <c r="A985" s="115">
        <v>0.56392777421899087</v>
      </c>
      <c r="B985" s="115">
        <v>0.24536589773495054</v>
      </c>
      <c r="C985" s="115">
        <v>0.18271982119873603</v>
      </c>
      <c r="D985" s="105">
        <f t="shared" si="66"/>
        <v>1.7732767310227719</v>
      </c>
      <c r="E985" s="106">
        <f t="shared" si="66"/>
        <v>4.0755459875692308</v>
      </c>
      <c r="F985" s="106">
        <f t="shared" si="66"/>
        <v>5.4728599964660951</v>
      </c>
      <c r="G985" s="120">
        <v>3.2823464593421336E-2</v>
      </c>
      <c r="H985" s="108">
        <f t="shared" si="67"/>
        <v>1.0328234645934213</v>
      </c>
      <c r="I985" s="108">
        <f t="shared" si="68"/>
        <v>1.7169214215333843</v>
      </c>
      <c r="J985" s="108">
        <f t="shared" si="69"/>
        <v>3.9460238146057223</v>
      </c>
      <c r="K985" s="108">
        <f t="shared" si="70"/>
        <v>5.298930731226684</v>
      </c>
      <c r="L985" s="96">
        <v>2.34</v>
      </c>
      <c r="M985" s="96">
        <v>3.46</v>
      </c>
      <c r="N985" s="96">
        <v>3.16</v>
      </c>
      <c r="O985" s="108">
        <f t="shared" si="71"/>
        <v>2.4168069071486058</v>
      </c>
      <c r="P985" s="108">
        <f t="shared" si="72"/>
        <v>3.5735691874932378</v>
      </c>
      <c r="Q985" s="108">
        <f t="shared" si="73"/>
        <v>3.2637221481152117</v>
      </c>
      <c r="R985" s="109">
        <f t="shared" si="74"/>
        <v>0.41376909220266123</v>
      </c>
      <c r="S985" s="109">
        <f t="shared" si="74"/>
        <v>0.27983227622954543</v>
      </c>
      <c r="T985" s="109">
        <f t="shared" si="74"/>
        <v>0.3063986315677934</v>
      </c>
      <c r="U985" s="96">
        <f t="shared" si="75"/>
        <v>1.3629045398653967</v>
      </c>
      <c r="V985" s="96">
        <f t="shared" si="75"/>
        <v>0.87683201180723624</v>
      </c>
      <c r="W985" s="96">
        <f t="shared" si="75"/>
        <v>0.59634672734596605</v>
      </c>
      <c r="X985" s="96" t="s">
        <v>80</v>
      </c>
      <c r="Y985" s="96" t="s">
        <v>122</v>
      </c>
      <c r="Z985" s="96" t="s">
        <v>147</v>
      </c>
      <c r="AA985" s="110" t="s">
        <v>160</v>
      </c>
      <c r="AB985" s="110" t="s">
        <v>162</v>
      </c>
      <c r="AC985" s="121" t="s">
        <v>576</v>
      </c>
      <c r="AD985" s="110" t="s">
        <v>170</v>
      </c>
      <c r="AE985" s="11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1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19" t="s">
        <v>578</v>
      </c>
      <c r="AD986" s="25" t="s">
        <v>170</v>
      </c>
      <c r="AE986" s="11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1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19" t="s">
        <v>578</v>
      </c>
      <c r="AD987" s="25" t="s">
        <v>163</v>
      </c>
      <c r="AE987" s="11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1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19" t="s">
        <v>578</v>
      </c>
      <c r="AD988" s="25" t="s">
        <v>162</v>
      </c>
      <c r="AE988" s="11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1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19" t="s">
        <v>578</v>
      </c>
      <c r="AD989" s="25" t="s">
        <v>150</v>
      </c>
      <c r="AE989" s="11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1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19" t="s">
        <v>578</v>
      </c>
      <c r="AD990" s="25" t="s">
        <v>165</v>
      </c>
      <c r="AE990" s="11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1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19" t="s">
        <v>578</v>
      </c>
      <c r="AD991" s="25" t="s">
        <v>149</v>
      </c>
      <c r="AE991" s="11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1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19" t="s">
        <v>578</v>
      </c>
      <c r="AD992" s="25" t="s">
        <v>151</v>
      </c>
      <c r="AE992" s="11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1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19" t="s">
        <v>578</v>
      </c>
      <c r="AD993" s="25" t="s">
        <v>152</v>
      </c>
      <c r="AE993" s="11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1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19" t="s">
        <v>578</v>
      </c>
      <c r="AD994" s="25" t="s">
        <v>154</v>
      </c>
      <c r="AE994" s="11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1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19" t="s">
        <v>578</v>
      </c>
      <c r="AD995" s="25" t="s">
        <v>150</v>
      </c>
      <c r="AE995" s="11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1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19" t="s">
        <v>578</v>
      </c>
      <c r="AD996" s="25" t="s">
        <v>447</v>
      </c>
      <c r="AE996" s="11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1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19" t="s">
        <v>578</v>
      </c>
      <c r="AD997" s="25" t="s">
        <v>447</v>
      </c>
      <c r="AE997" s="11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1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19" t="s">
        <v>578</v>
      </c>
      <c r="AD998" s="25" t="s">
        <v>175</v>
      </c>
      <c r="AE998" s="11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1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19" t="s">
        <v>578</v>
      </c>
      <c r="AD999" s="25" t="s">
        <v>165</v>
      </c>
      <c r="AE999" s="11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1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19" t="s">
        <v>578</v>
      </c>
      <c r="AD1000" s="25" t="s">
        <v>153</v>
      </c>
      <c r="AE1000" s="11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1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19" t="s">
        <v>578</v>
      </c>
      <c r="AD1001" s="25" t="s">
        <v>168</v>
      </c>
      <c r="AE1001" s="11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1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19" t="s">
        <v>578</v>
      </c>
      <c r="AD1002" s="25" t="s">
        <v>162</v>
      </c>
      <c r="AE1002" s="11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1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19" t="s">
        <v>578</v>
      </c>
      <c r="AD1003" s="25" t="s">
        <v>172</v>
      </c>
      <c r="AE1003" s="11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1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19" t="s">
        <v>578</v>
      </c>
      <c r="AD1004" s="25" t="s">
        <v>154</v>
      </c>
      <c r="AE1004" s="11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1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19" t="s">
        <v>578</v>
      </c>
      <c r="AD1005" s="25" t="s">
        <v>162</v>
      </c>
      <c r="AE1005" s="11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1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19" t="s">
        <v>579</v>
      </c>
      <c r="AD1006" s="25" t="s">
        <v>167</v>
      </c>
      <c r="AE1006" s="11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1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19" t="s">
        <v>579</v>
      </c>
      <c r="AD1007" s="25" t="s">
        <v>151</v>
      </c>
      <c r="AE1007" s="11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1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19" t="s">
        <v>579</v>
      </c>
      <c r="AD1008" s="25" t="s">
        <v>154</v>
      </c>
      <c r="AE1008" s="11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1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19" t="s">
        <v>579</v>
      </c>
      <c r="AD1009" s="25" t="s">
        <v>153</v>
      </c>
      <c r="AE1009" s="11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1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19" t="s">
        <v>579</v>
      </c>
      <c r="AD1010" s="25" t="s">
        <v>151</v>
      </c>
      <c r="AE1010" s="117" t="str">
        <f>VLOOKUP(AD1010,cs_lookup!$A$2:$B$55,2,FALSE)</f>
        <v>X</v>
      </c>
    </row>
    <row r="1011" spans="1:31" x14ac:dyDescent="0.25">
      <c r="A1011" s="115">
        <v>0.4727869952238048</v>
      </c>
      <c r="B1011" s="115">
        <v>0.31524924688073247</v>
      </c>
      <c r="C1011" s="115">
        <v>0.20423778560174327</v>
      </c>
      <c r="D1011" s="105">
        <f t="shared" si="76"/>
        <v>2.1151173998062838</v>
      </c>
      <c r="E1011" s="106">
        <f t="shared" si="76"/>
        <v>3.1720932243125319</v>
      </c>
      <c r="F1011" s="106">
        <f t="shared" si="76"/>
        <v>4.8962536342318455</v>
      </c>
      <c r="G1011" s="120">
        <v>2.6527199658382905E-2</v>
      </c>
      <c r="H1011" s="108">
        <f t="shared" si="67"/>
        <v>1.0265271996583829</v>
      </c>
      <c r="I1011" s="108">
        <f t="shared" si="68"/>
        <v>2.0604591875501903</v>
      </c>
      <c r="J1011" s="108">
        <f t="shared" si="69"/>
        <v>3.0901209684148361</v>
      </c>
      <c r="K1011" s="108">
        <f t="shared" si="70"/>
        <v>4.7697261561712789</v>
      </c>
      <c r="L1011" s="96">
        <v>2.74</v>
      </c>
      <c r="M1011" s="96">
        <v>3.1</v>
      </c>
      <c r="N1011" s="96">
        <v>2.95</v>
      </c>
      <c r="O1011" s="108">
        <f t="shared" si="71"/>
        <v>2.8126845270639693</v>
      </c>
      <c r="P1011" s="108">
        <f t="shared" si="72"/>
        <v>3.1822343189409872</v>
      </c>
      <c r="Q1011" s="108">
        <f t="shared" si="73"/>
        <v>3.0282552389922297</v>
      </c>
      <c r="R1011" s="109">
        <f t="shared" si="77"/>
        <v>0.35553222922012284</v>
      </c>
      <c r="S1011" s="109">
        <f t="shared" si="77"/>
        <v>0.3142446155042376</v>
      </c>
      <c r="T1011" s="109">
        <f t="shared" si="77"/>
        <v>0.33022315527563956</v>
      </c>
      <c r="U1011" s="96">
        <f t="shared" si="78"/>
        <v>1.3298006660630628</v>
      </c>
      <c r="V1011" s="96">
        <f t="shared" si="78"/>
        <v>1.0031969724441667</v>
      </c>
      <c r="W1011" s="96">
        <f t="shared" si="78"/>
        <v>0.61848414424865084</v>
      </c>
      <c r="X1011" s="96" t="s">
        <v>215</v>
      </c>
      <c r="Y1011" s="96" t="s">
        <v>324</v>
      </c>
      <c r="Z1011" s="96" t="s">
        <v>202</v>
      </c>
      <c r="AA1011" s="110" t="s">
        <v>166</v>
      </c>
      <c r="AB1011" s="110" t="s">
        <v>151</v>
      </c>
      <c r="AC1011" s="121" t="s">
        <v>579</v>
      </c>
      <c r="AD1011" s="110" t="s">
        <v>149</v>
      </c>
      <c r="AE1011" s="11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1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22" t="s">
        <v>580</v>
      </c>
      <c r="AD1012" s="25" t="s">
        <v>155</v>
      </c>
      <c r="AE1012" s="11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1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22" t="s">
        <v>580</v>
      </c>
      <c r="AD1013" s="25" t="s">
        <v>162</v>
      </c>
      <c r="AE1013" s="11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1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22" t="s">
        <v>580</v>
      </c>
      <c r="AD1014" s="25" t="s">
        <v>154</v>
      </c>
      <c r="AE1014" s="11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1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22" t="s">
        <v>580</v>
      </c>
      <c r="AD1015" s="25" t="s">
        <v>155</v>
      </c>
      <c r="AE1015" s="11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1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22" t="s">
        <v>580</v>
      </c>
      <c r="AD1016" s="25" t="s">
        <v>151</v>
      </c>
      <c r="AE1016" s="11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1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22" t="s">
        <v>580</v>
      </c>
      <c r="AD1017" s="25" t="s">
        <v>176</v>
      </c>
      <c r="AE1017" s="11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1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22" t="s">
        <v>580</v>
      </c>
      <c r="AD1018" s="25" t="s">
        <v>154</v>
      </c>
      <c r="AE1018" s="11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1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22" t="s">
        <v>580</v>
      </c>
      <c r="AD1019" s="25" t="s">
        <v>152</v>
      </c>
      <c r="AE1019" s="11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1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22" t="s">
        <v>580</v>
      </c>
      <c r="AD1020" s="25" t="s">
        <v>153</v>
      </c>
      <c r="AE1020" s="11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1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22" t="s">
        <v>580</v>
      </c>
      <c r="AD1021" s="25" t="s">
        <v>150</v>
      </c>
      <c r="AE1021" s="11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1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22" t="s">
        <v>580</v>
      </c>
      <c r="AD1022" s="25" t="s">
        <v>151</v>
      </c>
      <c r="AE1022" s="11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1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22" t="s">
        <v>580</v>
      </c>
      <c r="AD1023" s="25" t="s">
        <v>162</v>
      </c>
      <c r="AE1023" s="11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1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22" t="s">
        <v>580</v>
      </c>
      <c r="AD1024" s="25" t="s">
        <v>150</v>
      </c>
      <c r="AE1024" s="11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1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22" t="s">
        <v>580</v>
      </c>
      <c r="AD1025" s="25" t="s">
        <v>155</v>
      </c>
      <c r="AE1025" s="11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1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22" t="s">
        <v>580</v>
      </c>
      <c r="AD1026" s="25" t="s">
        <v>179</v>
      </c>
      <c r="AE1026" s="11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1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22" t="s">
        <v>580</v>
      </c>
      <c r="AD1027" s="25" t="s">
        <v>162</v>
      </c>
      <c r="AE1027" s="11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1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22" t="s">
        <v>580</v>
      </c>
      <c r="AD1028" s="25" t="s">
        <v>450</v>
      </c>
      <c r="AE1028" s="11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1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22" t="s">
        <v>581</v>
      </c>
      <c r="AD1029" s="25" t="s">
        <v>165</v>
      </c>
      <c r="AE1029" s="11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1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22" t="s">
        <v>581</v>
      </c>
      <c r="AD1030" s="25" t="s">
        <v>170</v>
      </c>
      <c r="AE1030" s="11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1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22" t="s">
        <v>581</v>
      </c>
      <c r="AD1031" s="25" t="s">
        <v>162</v>
      </c>
      <c r="AE1031" s="11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1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22" t="s">
        <v>581</v>
      </c>
      <c r="AD1032" s="25" t="s">
        <v>152</v>
      </c>
      <c r="AE1032" s="11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1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22" t="s">
        <v>581</v>
      </c>
      <c r="AD1033" s="25" t="s">
        <v>154</v>
      </c>
      <c r="AE1033" s="11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1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22" t="s">
        <v>581</v>
      </c>
      <c r="AD1034" s="25" t="s">
        <v>509</v>
      </c>
      <c r="AE1034" s="11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1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22" t="s">
        <v>581</v>
      </c>
      <c r="AD1035" s="25" t="s">
        <v>149</v>
      </c>
      <c r="AE1035" s="11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1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22" t="s">
        <v>581</v>
      </c>
      <c r="AD1036" s="25" t="s">
        <v>149</v>
      </c>
      <c r="AE1036" s="11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1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22" t="s">
        <v>581</v>
      </c>
      <c r="AD1037" s="25" t="s">
        <v>151</v>
      </c>
      <c r="AE1037" s="11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1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22" t="s">
        <v>581</v>
      </c>
      <c r="AD1038" s="25" t="s">
        <v>151</v>
      </c>
      <c r="AE1038" s="11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1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22" t="s">
        <v>581</v>
      </c>
      <c r="AD1039" s="25" t="s">
        <v>163</v>
      </c>
      <c r="AE1039" s="11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1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22" t="s">
        <v>581</v>
      </c>
      <c r="AD1040" s="25" t="s">
        <v>178</v>
      </c>
      <c r="AE1040" s="11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1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22" t="s">
        <v>581</v>
      </c>
      <c r="AD1041" s="25" t="s">
        <v>153</v>
      </c>
      <c r="AE1041" s="11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1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22" t="s">
        <v>581</v>
      </c>
      <c r="AD1042" s="25" t="s">
        <v>153</v>
      </c>
      <c r="AE1042" s="11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1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22" t="s">
        <v>581</v>
      </c>
      <c r="AD1043" s="25" t="s">
        <v>152</v>
      </c>
      <c r="AE1043" s="11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1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22" t="s">
        <v>581</v>
      </c>
      <c r="AD1044" s="25" t="s">
        <v>176</v>
      </c>
      <c r="AE1044" s="11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1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22" t="s">
        <v>581</v>
      </c>
      <c r="AD1045" s="25" t="s">
        <v>149</v>
      </c>
      <c r="AE1045" s="11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1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22" t="s">
        <v>581</v>
      </c>
      <c r="AD1046" s="25" t="s">
        <v>178</v>
      </c>
      <c r="AE1046" s="11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1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22" t="s">
        <v>581</v>
      </c>
      <c r="AD1047" s="25" t="s">
        <v>176</v>
      </c>
      <c r="AE1047" s="11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1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22" t="s">
        <v>581</v>
      </c>
      <c r="AD1048" s="25" t="s">
        <v>178</v>
      </c>
      <c r="AE1048" s="11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1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22" t="s">
        <v>581</v>
      </c>
      <c r="AD1049" s="25" t="s">
        <v>149</v>
      </c>
      <c r="AE1049" s="11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1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22" t="s">
        <v>581</v>
      </c>
      <c r="AD1050" s="25" t="s">
        <v>152</v>
      </c>
      <c r="AE1050" s="11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1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22" t="s">
        <v>581</v>
      </c>
      <c r="AD1051" s="25" t="s">
        <v>162</v>
      </c>
      <c r="AE1051" s="11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1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22" t="s">
        <v>581</v>
      </c>
      <c r="AD1052" s="25" t="s">
        <v>155</v>
      </c>
      <c r="AE1052" s="11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1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22" t="s">
        <v>581</v>
      </c>
      <c r="AD1053" s="25" t="s">
        <v>153</v>
      </c>
      <c r="AE1053" s="11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1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22" t="s">
        <v>581</v>
      </c>
      <c r="AD1054" s="25" t="s">
        <v>169</v>
      </c>
      <c r="AE1054" s="11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1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22" t="s">
        <v>581</v>
      </c>
      <c r="AD1055" s="25" t="s">
        <v>155</v>
      </c>
      <c r="AE1055" s="11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1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22" t="s">
        <v>581</v>
      </c>
      <c r="AD1056" s="25" t="s">
        <v>151</v>
      </c>
      <c r="AE1056" s="11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1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22" t="s">
        <v>581</v>
      </c>
      <c r="AD1057" s="25" t="s">
        <v>176</v>
      </c>
      <c r="AE1057" s="11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1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22" t="s">
        <v>581</v>
      </c>
      <c r="AD1058" s="25" t="s">
        <v>151</v>
      </c>
      <c r="AE1058" s="11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1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22" t="s">
        <v>581</v>
      </c>
      <c r="AD1059" s="25" t="s">
        <v>155</v>
      </c>
      <c r="AE1059" s="11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1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22" t="s">
        <v>581</v>
      </c>
      <c r="AD1060" s="25" t="s">
        <v>167</v>
      </c>
      <c r="AE1060" s="11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1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22" t="s">
        <v>581</v>
      </c>
      <c r="AD1061" s="25" t="s">
        <v>152</v>
      </c>
      <c r="AE1061" s="11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1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22" t="s">
        <v>581</v>
      </c>
      <c r="AD1062" s="25" t="s">
        <v>153</v>
      </c>
      <c r="AE1062" s="11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1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22" t="s">
        <v>581</v>
      </c>
      <c r="AD1063" s="25" t="s">
        <v>154</v>
      </c>
      <c r="AE1063" s="11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1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22" t="s">
        <v>581</v>
      </c>
      <c r="AD1064" s="25" t="s">
        <v>170</v>
      </c>
      <c r="AE1064" s="11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1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22" t="s">
        <v>581</v>
      </c>
      <c r="AD1065" s="25" t="s">
        <v>154</v>
      </c>
      <c r="AE1065" s="11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1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22" t="s">
        <v>581</v>
      </c>
      <c r="AD1066" s="25" t="s">
        <v>150</v>
      </c>
      <c r="AE1066" s="11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1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22" t="s">
        <v>581</v>
      </c>
      <c r="AD1067" s="25" t="s">
        <v>167</v>
      </c>
      <c r="AE1067" s="11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1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22" t="s">
        <v>581</v>
      </c>
      <c r="AD1068" s="25" t="s">
        <v>152</v>
      </c>
      <c r="AE1068" s="11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1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22" t="s">
        <v>581</v>
      </c>
      <c r="AD1069" s="25" t="s">
        <v>155</v>
      </c>
      <c r="AE1069" s="11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1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22" t="s">
        <v>581</v>
      </c>
      <c r="AD1070" s="25" t="s">
        <v>151</v>
      </c>
      <c r="AE1070" s="11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1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22" t="s">
        <v>581</v>
      </c>
      <c r="AD1071" s="25" t="s">
        <v>162</v>
      </c>
      <c r="AE1071" s="11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1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22" t="s">
        <v>581</v>
      </c>
      <c r="AD1072" s="25" t="s">
        <v>151</v>
      </c>
      <c r="AE1072" s="11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1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22" t="s">
        <v>581</v>
      </c>
      <c r="AD1073" s="25" t="s">
        <v>151</v>
      </c>
      <c r="AE1073" s="11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1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22" t="s">
        <v>581</v>
      </c>
      <c r="AD1074" s="25" t="s">
        <v>178</v>
      </c>
      <c r="AE1074" s="11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1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22" t="s">
        <v>581</v>
      </c>
      <c r="AD1075" s="25" t="s">
        <v>150</v>
      </c>
      <c r="AE1075" s="11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1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22" t="s">
        <v>581</v>
      </c>
      <c r="AD1076" s="25" t="s">
        <v>152</v>
      </c>
      <c r="AE1076" s="11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1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22" t="s">
        <v>581</v>
      </c>
      <c r="AD1077" s="25" t="s">
        <v>170</v>
      </c>
      <c r="AE1077" s="11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1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22" t="s">
        <v>581</v>
      </c>
      <c r="AD1078" s="25" t="s">
        <v>151</v>
      </c>
      <c r="AE1078" s="11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1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22" t="s">
        <v>581</v>
      </c>
      <c r="AD1079" s="25" t="s">
        <v>162</v>
      </c>
      <c r="AE1079" s="11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1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22" t="s">
        <v>581</v>
      </c>
      <c r="AD1080" s="25" t="s">
        <v>149</v>
      </c>
      <c r="AE1080" s="11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1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22" t="s">
        <v>581</v>
      </c>
      <c r="AD1081" s="25" t="s">
        <v>170</v>
      </c>
      <c r="AE1081" s="11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1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22" t="s">
        <v>581</v>
      </c>
      <c r="AD1082" s="25" t="s">
        <v>179</v>
      </c>
      <c r="AE1082" s="11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1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22" t="s">
        <v>581</v>
      </c>
      <c r="AD1083" s="25" t="s">
        <v>170</v>
      </c>
      <c r="AE1083" s="11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1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22" t="s">
        <v>581</v>
      </c>
      <c r="AD1084" s="25" t="s">
        <v>170</v>
      </c>
      <c r="AE1084" s="11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1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22" t="s">
        <v>581</v>
      </c>
      <c r="AD1085" s="25" t="s">
        <v>170</v>
      </c>
      <c r="AE1085" s="11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1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22" t="s">
        <v>581</v>
      </c>
      <c r="AD1086" s="25" t="s">
        <v>176</v>
      </c>
      <c r="AE1086" s="11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1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22" t="s">
        <v>581</v>
      </c>
      <c r="AD1087" s="25" t="s">
        <v>154</v>
      </c>
      <c r="AE1087" s="11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1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22" t="s">
        <v>581</v>
      </c>
      <c r="AD1088" s="25" t="s">
        <v>165</v>
      </c>
      <c r="AE1088" s="11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1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22" t="s">
        <v>581</v>
      </c>
      <c r="AD1089" s="25" t="s">
        <v>154</v>
      </c>
      <c r="AE1089" s="11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1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22" t="s">
        <v>581</v>
      </c>
      <c r="AD1090" s="25" t="s">
        <v>150</v>
      </c>
      <c r="AE1090" s="11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1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22" t="s">
        <v>581</v>
      </c>
      <c r="AD1091" s="25" t="s">
        <v>154</v>
      </c>
      <c r="AE1091" s="11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1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22" t="s">
        <v>581</v>
      </c>
      <c r="AD1092" s="25" t="s">
        <v>153</v>
      </c>
      <c r="AE1092" s="11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1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22" t="s">
        <v>581</v>
      </c>
      <c r="AD1093" s="25" t="s">
        <v>151</v>
      </c>
      <c r="AE1093" s="11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1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22" t="s">
        <v>581</v>
      </c>
      <c r="AD1094" s="25" t="s">
        <v>154</v>
      </c>
      <c r="AE1094" s="11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1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22" t="s">
        <v>581</v>
      </c>
      <c r="AD1095" s="25" t="s">
        <v>155</v>
      </c>
      <c r="AE1095" s="11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1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22" t="s">
        <v>581</v>
      </c>
      <c r="AD1096" s="25" t="s">
        <v>170</v>
      </c>
      <c r="AE1096" s="11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1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22" t="s">
        <v>581</v>
      </c>
      <c r="AD1097" s="25" t="s">
        <v>175</v>
      </c>
      <c r="AE1097" s="11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1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22" t="s">
        <v>581</v>
      </c>
      <c r="AD1098" s="25" t="s">
        <v>151</v>
      </c>
      <c r="AE1098" s="11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1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22" t="s">
        <v>581</v>
      </c>
      <c r="AD1099" s="25" t="s">
        <v>170</v>
      </c>
      <c r="AE1099" s="11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1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22" t="s">
        <v>581</v>
      </c>
      <c r="AD1100" s="25" t="s">
        <v>151</v>
      </c>
      <c r="AE1100" s="11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1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22" t="s">
        <v>581</v>
      </c>
      <c r="AD1101" s="25" t="s">
        <v>169</v>
      </c>
      <c r="AE1101" s="11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1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22" t="s">
        <v>581</v>
      </c>
      <c r="AD1102" s="25" t="s">
        <v>170</v>
      </c>
      <c r="AE1102" s="11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1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22" t="s">
        <v>581</v>
      </c>
      <c r="AD1103" s="25" t="s">
        <v>151</v>
      </c>
      <c r="AE1103" s="11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1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22" t="s">
        <v>581</v>
      </c>
      <c r="AD1104" s="25" t="s">
        <v>149</v>
      </c>
      <c r="AE1104" s="11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1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22" t="s">
        <v>581</v>
      </c>
      <c r="AD1105" s="25" t="s">
        <v>153</v>
      </c>
      <c r="AE1105" s="11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1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22" t="s">
        <v>581</v>
      </c>
      <c r="AD1106" s="25" t="s">
        <v>154</v>
      </c>
      <c r="AE1106" s="11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1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22" t="s">
        <v>581</v>
      </c>
      <c r="AD1107" s="25" t="s">
        <v>155</v>
      </c>
      <c r="AE1107" s="11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1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22" t="s">
        <v>581</v>
      </c>
      <c r="AD1108" s="25" t="s">
        <v>446</v>
      </c>
      <c r="AE1108" s="11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1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22" t="s">
        <v>581</v>
      </c>
      <c r="AD1109" s="25" t="s">
        <v>152</v>
      </c>
      <c r="AE1109" s="11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1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22" t="s">
        <v>581</v>
      </c>
      <c r="AD1110" s="25" t="s">
        <v>153</v>
      </c>
      <c r="AE1110" s="11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1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22" t="s">
        <v>581</v>
      </c>
      <c r="AD1111" s="25" t="s">
        <v>168</v>
      </c>
      <c r="AE1111" s="11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1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22" t="s">
        <v>581</v>
      </c>
      <c r="AD1112" s="25" t="s">
        <v>151</v>
      </c>
      <c r="AE1112" s="11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1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22" t="s">
        <v>581</v>
      </c>
      <c r="AD1113" s="25" t="s">
        <v>151</v>
      </c>
      <c r="AE1113" s="11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1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22" t="s">
        <v>581</v>
      </c>
      <c r="AD1114" s="25" t="s">
        <v>162</v>
      </c>
      <c r="AE1114" s="11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1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22" t="s">
        <v>581</v>
      </c>
      <c r="AD1115" s="25" t="s">
        <v>178</v>
      </c>
      <c r="AE1115" s="11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1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22" t="s">
        <v>581</v>
      </c>
      <c r="AD1116" s="25" t="s">
        <v>154</v>
      </c>
      <c r="AE1116" s="11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1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22" t="s">
        <v>581</v>
      </c>
      <c r="AD1117" s="25" t="s">
        <v>154</v>
      </c>
      <c r="AE1117" s="11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1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22" t="s">
        <v>581</v>
      </c>
      <c r="AD1118" s="25" t="s">
        <v>162</v>
      </c>
      <c r="AE1118" s="11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1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22" t="s">
        <v>581</v>
      </c>
      <c r="AD1119" s="25" t="s">
        <v>470</v>
      </c>
      <c r="AE1119" s="11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1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22" t="s">
        <v>581</v>
      </c>
      <c r="AD1120" s="25" t="s">
        <v>150</v>
      </c>
      <c r="AE1120" s="11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1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22" t="s">
        <v>581</v>
      </c>
      <c r="AD1121" s="25" t="s">
        <v>149</v>
      </c>
      <c r="AE1121" s="11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1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22" t="s">
        <v>581</v>
      </c>
      <c r="AD1122" s="25" t="s">
        <v>151</v>
      </c>
      <c r="AE1122" s="11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1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22" t="s">
        <v>581</v>
      </c>
      <c r="AD1123" s="25" t="s">
        <v>150</v>
      </c>
      <c r="AE1123" s="11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1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22" t="s">
        <v>581</v>
      </c>
      <c r="AD1124" s="25" t="s">
        <v>152</v>
      </c>
      <c r="AE1124" s="11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1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22" t="s">
        <v>581</v>
      </c>
      <c r="AD1125" s="25" t="s">
        <v>150</v>
      </c>
      <c r="AE1125" s="11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1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22" t="s">
        <v>581</v>
      </c>
      <c r="AD1126" s="25" t="s">
        <v>150</v>
      </c>
      <c r="AE1126" s="11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1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22" t="s">
        <v>581</v>
      </c>
      <c r="AD1127" s="25" t="s">
        <v>149</v>
      </c>
      <c r="AE1127" s="11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1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22" t="s">
        <v>581</v>
      </c>
      <c r="AD1128" s="25" t="s">
        <v>153</v>
      </c>
      <c r="AE1128" s="11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1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22" t="s">
        <v>581</v>
      </c>
      <c r="AD1129" s="25" t="s">
        <v>152</v>
      </c>
      <c r="AE1129" s="11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1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22" t="s">
        <v>581</v>
      </c>
      <c r="AD1130" s="25" t="s">
        <v>153</v>
      </c>
      <c r="AE1130" s="11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1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22" t="s">
        <v>581</v>
      </c>
      <c r="AD1131" s="25" t="s">
        <v>153</v>
      </c>
      <c r="AE1131" s="11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1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22" t="s">
        <v>581</v>
      </c>
      <c r="AD1132" s="25" t="s">
        <v>176</v>
      </c>
      <c r="AE1132" s="11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1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22" t="s">
        <v>581</v>
      </c>
      <c r="AD1133" s="25" t="s">
        <v>150</v>
      </c>
      <c r="AE1133" s="11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1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22" t="s">
        <v>581</v>
      </c>
      <c r="AD1134" s="25" t="s">
        <v>155</v>
      </c>
      <c r="AE1134" s="11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1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22" t="s">
        <v>581</v>
      </c>
      <c r="AD1135" s="25" t="s">
        <v>153</v>
      </c>
      <c r="AE1135" s="11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1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22" t="s">
        <v>581</v>
      </c>
      <c r="AD1136" s="25" t="s">
        <v>152</v>
      </c>
      <c r="AE1136" s="11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1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22" t="s">
        <v>581</v>
      </c>
      <c r="AD1137" s="25" t="s">
        <v>163</v>
      </c>
      <c r="AE1137" s="11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1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22" t="s">
        <v>581</v>
      </c>
      <c r="AD1138" s="25" t="s">
        <v>151</v>
      </c>
      <c r="AE1138" s="11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1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22" t="s">
        <v>581</v>
      </c>
      <c r="AD1139" s="25" t="s">
        <v>153</v>
      </c>
      <c r="AE1139" s="11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1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22" t="s">
        <v>581</v>
      </c>
      <c r="AD1140" s="25" t="s">
        <v>170</v>
      </c>
      <c r="AE1140" s="11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1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22" t="s">
        <v>581</v>
      </c>
      <c r="AD1141" s="25" t="s">
        <v>176</v>
      </c>
      <c r="AE1141" s="11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1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22" t="s">
        <v>581</v>
      </c>
      <c r="AD1142" s="25" t="s">
        <v>149</v>
      </c>
      <c r="AE1142" s="11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1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22" t="s">
        <v>581</v>
      </c>
      <c r="AD1143" s="25" t="s">
        <v>151</v>
      </c>
      <c r="AE1143" s="11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1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22" t="s">
        <v>581</v>
      </c>
      <c r="AD1144" s="25" t="s">
        <v>153</v>
      </c>
      <c r="AE1144" s="11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1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22" t="s">
        <v>581</v>
      </c>
      <c r="AD1145" s="25" t="s">
        <v>151</v>
      </c>
      <c r="AE1145" s="11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1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22" t="s">
        <v>581</v>
      </c>
      <c r="AD1146" s="25" t="s">
        <v>154</v>
      </c>
      <c r="AE1146" s="11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1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22" t="s">
        <v>581</v>
      </c>
      <c r="AD1147" s="25" t="s">
        <v>151</v>
      </c>
      <c r="AE1147" s="11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1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22" t="s">
        <v>581</v>
      </c>
      <c r="AD1148" s="25" t="s">
        <v>154</v>
      </c>
      <c r="AE1148" s="11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1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22" t="s">
        <v>581</v>
      </c>
      <c r="AD1149" s="25" t="s">
        <v>162</v>
      </c>
      <c r="AE1149" s="11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1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22" t="s">
        <v>581</v>
      </c>
      <c r="AD1150" s="25" t="s">
        <v>151</v>
      </c>
      <c r="AE1150" s="11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1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22" t="s">
        <v>581</v>
      </c>
      <c r="AD1151" s="25" t="s">
        <v>152</v>
      </c>
      <c r="AE1151" s="11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1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22" t="s">
        <v>581</v>
      </c>
      <c r="AD1152" s="25" t="s">
        <v>165</v>
      </c>
      <c r="AE1152" s="11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1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22" t="s">
        <v>581</v>
      </c>
      <c r="AD1153" s="25" t="s">
        <v>172</v>
      </c>
      <c r="AE1153" s="11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1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22" t="s">
        <v>582</v>
      </c>
      <c r="AD1154" s="25" t="s">
        <v>155</v>
      </c>
      <c r="AE1154" s="11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1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22" t="s">
        <v>582</v>
      </c>
      <c r="AD1155" s="25" t="s">
        <v>162</v>
      </c>
      <c r="AE1155" s="11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1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22" t="s">
        <v>582</v>
      </c>
      <c r="AD1156" s="25" t="s">
        <v>152</v>
      </c>
      <c r="AE1156" s="11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1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22" t="s">
        <v>582</v>
      </c>
      <c r="AD1157" s="25" t="s">
        <v>154</v>
      </c>
      <c r="AE1157" s="11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1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22" t="s">
        <v>582</v>
      </c>
      <c r="AD1158" s="25" t="s">
        <v>178</v>
      </c>
      <c r="AE1158" s="11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1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22" t="s">
        <v>582</v>
      </c>
      <c r="AD1159" s="25" t="s">
        <v>447</v>
      </c>
      <c r="AE1159" s="11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1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22" t="s">
        <v>582</v>
      </c>
      <c r="AD1160" s="25" t="s">
        <v>151</v>
      </c>
      <c r="AE1160" s="11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1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22" t="s">
        <v>582</v>
      </c>
      <c r="AD1161" s="25" t="s">
        <v>154</v>
      </c>
      <c r="AE1161" s="11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1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22" t="s">
        <v>582</v>
      </c>
      <c r="AD1162" s="25" t="s">
        <v>167</v>
      </c>
      <c r="AE1162" s="11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1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22" t="s">
        <v>582</v>
      </c>
      <c r="AD1163" s="25" t="s">
        <v>175</v>
      </c>
      <c r="AE1163" s="11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1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22" t="s">
        <v>582</v>
      </c>
      <c r="AD1164" s="25" t="s">
        <v>162</v>
      </c>
      <c r="AE1164" s="11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1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22" t="s">
        <v>582</v>
      </c>
      <c r="AD1165" s="25" t="s">
        <v>155</v>
      </c>
      <c r="AE1165" s="11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1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22" t="s">
        <v>582</v>
      </c>
      <c r="AD1166" s="25" t="s">
        <v>163</v>
      </c>
      <c r="AE1166" s="11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1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22" t="s">
        <v>582</v>
      </c>
      <c r="AD1167" s="25" t="s">
        <v>150</v>
      </c>
      <c r="AE1167" s="11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1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22" t="s">
        <v>582</v>
      </c>
      <c r="AD1168" s="25" t="s">
        <v>167</v>
      </c>
      <c r="AE1168" s="11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1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22" t="s">
        <v>582</v>
      </c>
      <c r="AD1169" s="25" t="s">
        <v>151</v>
      </c>
      <c r="AE1169" s="11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1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22" t="s">
        <v>582</v>
      </c>
      <c r="AD1170" s="25" t="s">
        <v>149</v>
      </c>
      <c r="AE1170" s="11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1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22" t="s">
        <v>582</v>
      </c>
      <c r="AD1171" s="25" t="s">
        <v>151</v>
      </c>
      <c r="AE1171" s="11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1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22" t="s">
        <v>582</v>
      </c>
      <c r="AD1172" s="25" t="s">
        <v>170</v>
      </c>
      <c r="AE1172" s="11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1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22" t="s">
        <v>582</v>
      </c>
      <c r="AD1173" s="25" t="s">
        <v>162</v>
      </c>
      <c r="AE1173" s="11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1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22" t="s">
        <v>582</v>
      </c>
      <c r="AD1174" s="25" t="s">
        <v>178</v>
      </c>
      <c r="AE1174" s="11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1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22" t="s">
        <v>582</v>
      </c>
      <c r="AD1175" s="25" t="s">
        <v>155</v>
      </c>
      <c r="AE1175" s="11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1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22" t="s">
        <v>582</v>
      </c>
      <c r="AD1176" s="25" t="s">
        <v>169</v>
      </c>
      <c r="AE1176" s="11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1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22" t="s">
        <v>582</v>
      </c>
      <c r="AD1177" s="25" t="s">
        <v>152</v>
      </c>
      <c r="AE1177" s="11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1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22" t="s">
        <v>582</v>
      </c>
      <c r="AD1178" s="25" t="s">
        <v>155</v>
      </c>
      <c r="AE1178" s="11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1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22" t="s">
        <v>582</v>
      </c>
      <c r="AD1179" s="25" t="s">
        <v>163</v>
      </c>
      <c r="AE1179" s="11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1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22" t="s">
        <v>582</v>
      </c>
      <c r="AD1180" s="25" t="s">
        <v>155</v>
      </c>
      <c r="AE1180" s="11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1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22" t="s">
        <v>582</v>
      </c>
      <c r="AD1181" s="25" t="s">
        <v>150</v>
      </c>
      <c r="AE1181" s="11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1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22" t="s">
        <v>582</v>
      </c>
      <c r="AD1182" s="25" t="s">
        <v>168</v>
      </c>
      <c r="AE1182" s="11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1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22" t="s">
        <v>582</v>
      </c>
      <c r="AD1183" s="25" t="s">
        <v>151</v>
      </c>
      <c r="AE1183" s="11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1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22" t="s">
        <v>582</v>
      </c>
      <c r="AD1184" s="25" t="s">
        <v>155</v>
      </c>
      <c r="AE1184" s="11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1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22" t="s">
        <v>582</v>
      </c>
      <c r="AD1185" s="25" t="s">
        <v>154</v>
      </c>
      <c r="AE1185" s="11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1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22" t="s">
        <v>582</v>
      </c>
      <c r="AD1186" s="25" t="s">
        <v>179</v>
      </c>
      <c r="AE1186" s="11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1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22" t="s">
        <v>582</v>
      </c>
      <c r="AD1187" s="25" t="s">
        <v>168</v>
      </c>
      <c r="AE1187" s="11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1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22" t="s">
        <v>582</v>
      </c>
      <c r="AD1188" s="25" t="s">
        <v>167</v>
      </c>
      <c r="AE1188" s="11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1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22" t="s">
        <v>582</v>
      </c>
      <c r="AD1189" s="25" t="s">
        <v>151</v>
      </c>
      <c r="AE1189" s="11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1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22" t="s">
        <v>582</v>
      </c>
      <c r="AD1190" s="25" t="s">
        <v>359</v>
      </c>
      <c r="AE1190" s="11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1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22" t="s">
        <v>582</v>
      </c>
      <c r="AD1191" s="25" t="s">
        <v>152</v>
      </c>
      <c r="AE1191" s="11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1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22" t="s">
        <v>582</v>
      </c>
      <c r="AD1192" s="25" t="s">
        <v>154</v>
      </c>
      <c r="AE1192" s="11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1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22" t="s">
        <v>582</v>
      </c>
      <c r="AD1193" s="25" t="s">
        <v>154</v>
      </c>
      <c r="AE1193" s="11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1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22" t="s">
        <v>582</v>
      </c>
      <c r="AD1194" s="25" t="s">
        <v>151</v>
      </c>
      <c r="AE1194" s="11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1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22" t="s">
        <v>582</v>
      </c>
      <c r="AD1195" s="25" t="s">
        <v>149</v>
      </c>
      <c r="AE1195" s="11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1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22" t="s">
        <v>582</v>
      </c>
      <c r="AD1196" s="25" t="s">
        <v>149</v>
      </c>
      <c r="AE1196" s="11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1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22" t="s">
        <v>582</v>
      </c>
      <c r="AD1197" s="25" t="s">
        <v>150</v>
      </c>
      <c r="AE1197" s="11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1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22" t="s">
        <v>582</v>
      </c>
      <c r="AD1198" s="25" t="s">
        <v>155</v>
      </c>
      <c r="AE1198" s="11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1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22" t="s">
        <v>582</v>
      </c>
      <c r="AD1199" s="25" t="s">
        <v>149</v>
      </c>
      <c r="AE1199" s="11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1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22" t="s">
        <v>582</v>
      </c>
      <c r="AD1200" s="25" t="s">
        <v>164</v>
      </c>
      <c r="AE1200" s="11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1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22" t="s">
        <v>582</v>
      </c>
      <c r="AD1201" s="25" t="s">
        <v>168</v>
      </c>
      <c r="AE1201" s="11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1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22" t="s">
        <v>582</v>
      </c>
      <c r="AD1202" s="25" t="s">
        <v>155</v>
      </c>
      <c r="AE1202" s="11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1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22" t="s">
        <v>582</v>
      </c>
      <c r="AD1203" s="25" t="s">
        <v>149</v>
      </c>
      <c r="AE1203" s="11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1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22" t="s">
        <v>582</v>
      </c>
      <c r="AD1204" s="25" t="s">
        <v>152</v>
      </c>
      <c r="AE1204" s="11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1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22" t="s">
        <v>582</v>
      </c>
      <c r="AD1205" s="25" t="s">
        <v>170</v>
      </c>
      <c r="AE1205" s="11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1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22" t="s">
        <v>582</v>
      </c>
      <c r="AD1206" s="25" t="s">
        <v>162</v>
      </c>
      <c r="AE1206" s="11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1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22" t="s">
        <v>583</v>
      </c>
      <c r="AD1207" s="117" t="s">
        <v>179</v>
      </c>
      <c r="AE1207" s="11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1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22" t="s">
        <v>583</v>
      </c>
      <c r="AD1208" s="117" t="s">
        <v>165</v>
      </c>
      <c r="AE1208" s="11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1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22" t="s">
        <v>583</v>
      </c>
      <c r="AD1209" s="117" t="s">
        <v>165</v>
      </c>
      <c r="AE1209" s="11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1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22" t="s">
        <v>583</v>
      </c>
      <c r="AD1210" s="117" t="s">
        <v>151</v>
      </c>
      <c r="AE1210" s="117" t="str">
        <f>VLOOKUP(AD1210,cs_lookup!$A$2:$B$55,2,FALSE)</f>
        <v>X</v>
      </c>
    </row>
    <row r="1211" spans="1:31" x14ac:dyDescent="0.25">
      <c r="A1211" s="115" t="e">
        <v>#N/A</v>
      </c>
      <c r="B1211" s="115" t="e">
        <v>#N/A</v>
      </c>
      <c r="C1211" s="115" t="e">
        <v>#N/A</v>
      </c>
      <c r="D1211" s="105" t="e">
        <f t="shared" si="99"/>
        <v>#N/A</v>
      </c>
      <c r="E1211" s="106" t="e">
        <f t="shared" si="99"/>
        <v>#N/A</v>
      </c>
      <c r="F1211" s="106" t="e">
        <f t="shared" si="99"/>
        <v>#N/A</v>
      </c>
      <c r="G1211" s="120">
        <v>3.9090347153078131E-2</v>
      </c>
      <c r="H1211" s="108">
        <f t="shared" si="102"/>
        <v>1.0390903471530781</v>
      </c>
      <c r="I1211" s="108" t="e">
        <f t="shared" si="103"/>
        <v>#N/A</v>
      </c>
      <c r="J1211" s="108" t="e">
        <f t="shared" si="104"/>
        <v>#N/A</v>
      </c>
      <c r="K1211" s="108" t="e">
        <f t="shared" si="105"/>
        <v>#N/A</v>
      </c>
      <c r="L1211" s="96">
        <v>2.58</v>
      </c>
      <c r="M1211" s="96">
        <v>3.05</v>
      </c>
      <c r="N1211" s="96">
        <v>3.09</v>
      </c>
      <c r="O1211" s="108">
        <f t="shared" si="106"/>
        <v>2.6808530956549417</v>
      </c>
      <c r="P1211" s="108">
        <f t="shared" si="107"/>
        <v>3.1692255588168883</v>
      </c>
      <c r="Q1211" s="108">
        <f t="shared" si="108"/>
        <v>3.2107891727030111</v>
      </c>
      <c r="R1211" s="109">
        <f t="shared" si="100"/>
        <v>0.37301559030622544</v>
      </c>
      <c r="S1211" s="109">
        <f t="shared" si="100"/>
        <v>0.31553449934100386</v>
      </c>
      <c r="T1211" s="109">
        <f t="shared" si="100"/>
        <v>0.31144991035277081</v>
      </c>
      <c r="U1211" s="96" t="e">
        <f t="shared" si="101"/>
        <v>#N/A</v>
      </c>
      <c r="V1211" s="96" t="e">
        <f t="shared" si="101"/>
        <v>#N/A</v>
      </c>
      <c r="W1211" s="96" t="e">
        <f t="shared" si="101"/>
        <v>#N/A</v>
      </c>
      <c r="X1211" s="96" t="s">
        <v>547</v>
      </c>
      <c r="Y1211" s="96" t="s">
        <v>377</v>
      </c>
      <c r="Z1211" s="96" t="s">
        <v>349</v>
      </c>
      <c r="AA1211" s="110" t="e">
        <v>#N/A</v>
      </c>
      <c r="AB1211" s="110" t="e">
        <v>#N/A</v>
      </c>
      <c r="AC1211" s="121" t="s">
        <v>583</v>
      </c>
      <c r="AD1211" s="117" t="s">
        <v>149</v>
      </c>
      <c r="AE1211" s="11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1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19" t="s">
        <v>584</v>
      </c>
      <c r="AD1212" s="117" t="s">
        <v>178</v>
      </c>
      <c r="AE1212" s="11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1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19" t="s">
        <v>584</v>
      </c>
      <c r="AD1213" s="117" t="s">
        <v>151</v>
      </c>
      <c r="AE1213" s="11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1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19" t="s">
        <v>584</v>
      </c>
      <c r="AD1214" s="117" t="s">
        <v>150</v>
      </c>
      <c r="AE1214" s="11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1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19" t="s">
        <v>584</v>
      </c>
      <c r="AD1215" s="117" t="s">
        <v>150</v>
      </c>
      <c r="AE1215" s="11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1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19" t="s">
        <v>584</v>
      </c>
      <c r="AD1216" s="117" t="s">
        <v>149</v>
      </c>
      <c r="AE1216" s="11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1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19" t="s">
        <v>584</v>
      </c>
      <c r="AD1217" s="117" t="s">
        <v>149</v>
      </c>
      <c r="AE1217" s="11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1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19" t="s">
        <v>584</v>
      </c>
      <c r="AD1218" s="117" t="s">
        <v>150</v>
      </c>
      <c r="AE1218" s="11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1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19" t="s">
        <v>584</v>
      </c>
      <c r="AD1219" s="117" t="s">
        <v>154</v>
      </c>
      <c r="AE1219" s="11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1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19" t="s">
        <v>584</v>
      </c>
      <c r="AD1220" s="117" t="s">
        <v>152</v>
      </c>
      <c r="AE1220" s="11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1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19" t="s">
        <v>584</v>
      </c>
      <c r="AD1221" s="117" t="s">
        <v>153</v>
      </c>
      <c r="AE1221" s="11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1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19" t="s">
        <v>584</v>
      </c>
      <c r="AD1222" s="117" t="s">
        <v>175</v>
      </c>
      <c r="AE1222" s="11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1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19" t="s">
        <v>584</v>
      </c>
      <c r="AD1223" s="117" t="s">
        <v>155</v>
      </c>
      <c r="AE1223" s="11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1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19" t="s">
        <v>584</v>
      </c>
      <c r="AD1224" s="117" t="s">
        <v>154</v>
      </c>
      <c r="AE1224" s="11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1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19" t="s">
        <v>584</v>
      </c>
      <c r="AD1225" s="117" t="s">
        <v>170</v>
      </c>
      <c r="AE1225" s="11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1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19" t="s">
        <v>584</v>
      </c>
      <c r="AD1226" s="117" t="s">
        <v>162</v>
      </c>
      <c r="AE1226" s="11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1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19" t="s">
        <v>584</v>
      </c>
      <c r="AD1227" s="117" t="s">
        <v>150</v>
      </c>
      <c r="AE1227" s="11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1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19" t="s">
        <v>584</v>
      </c>
      <c r="AD1228" s="117" t="s">
        <v>162</v>
      </c>
      <c r="AE1228" s="11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1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19" t="s">
        <v>584</v>
      </c>
      <c r="AD1229" s="117" t="s">
        <v>178</v>
      </c>
      <c r="AE1229" s="11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1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19" t="s">
        <v>584</v>
      </c>
      <c r="AD1230" s="117" t="s">
        <v>178</v>
      </c>
      <c r="AE1230" s="11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1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19" t="s">
        <v>584</v>
      </c>
      <c r="AD1231" s="117" t="s">
        <v>175</v>
      </c>
      <c r="AE1231" s="11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1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19" t="s">
        <v>584</v>
      </c>
      <c r="AD1232" s="117" t="s">
        <v>170</v>
      </c>
      <c r="AE1232" s="11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1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19" t="s">
        <v>584</v>
      </c>
      <c r="AD1233" s="117" t="s">
        <v>163</v>
      </c>
      <c r="AE1233" s="11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1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19" t="s">
        <v>584</v>
      </c>
      <c r="AD1234" s="117" t="s">
        <v>162</v>
      </c>
      <c r="AE1234" s="11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1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19" t="s">
        <v>584</v>
      </c>
      <c r="AD1235" s="117" t="s">
        <v>151</v>
      </c>
      <c r="AE1235" s="11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1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19" t="s">
        <v>584</v>
      </c>
      <c r="AD1236" s="117" t="s">
        <v>168</v>
      </c>
      <c r="AE1236" s="11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1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19" t="s">
        <v>584</v>
      </c>
      <c r="AD1237" s="117" t="s">
        <v>451</v>
      </c>
      <c r="AE1237" s="11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1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19" t="s">
        <v>584</v>
      </c>
      <c r="AD1238" s="117" t="s">
        <v>155</v>
      </c>
      <c r="AE1238" s="11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1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19" t="s">
        <v>584</v>
      </c>
      <c r="AD1239" s="117" t="s">
        <v>155</v>
      </c>
      <c r="AE1239" s="11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1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19" t="s">
        <v>584</v>
      </c>
      <c r="AD1240" s="117" t="s">
        <v>155</v>
      </c>
      <c r="AE1240" s="11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1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19" t="s">
        <v>584</v>
      </c>
      <c r="AD1241" s="117" t="s">
        <v>153</v>
      </c>
      <c r="AE1241" s="11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1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19" t="s">
        <v>584</v>
      </c>
      <c r="AD1242" s="117" t="s">
        <v>149</v>
      </c>
      <c r="AE1242" s="11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1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19" t="s">
        <v>584</v>
      </c>
      <c r="AD1243" s="117" t="s">
        <v>155</v>
      </c>
      <c r="AE1243" s="11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1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19" t="s">
        <v>584</v>
      </c>
      <c r="AD1244" s="117" t="s">
        <v>169</v>
      </c>
      <c r="AE1244" s="11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1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19" t="s">
        <v>584</v>
      </c>
      <c r="AD1245" s="117" t="s">
        <v>152</v>
      </c>
      <c r="AE1245" s="11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1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19" t="s">
        <v>585</v>
      </c>
      <c r="AD1246" s="117" t="s">
        <v>447</v>
      </c>
      <c r="AE1246" s="11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1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19" t="s">
        <v>585</v>
      </c>
      <c r="AD1247" s="117" t="s">
        <v>162</v>
      </c>
      <c r="AE1247" s="11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1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19" t="s">
        <v>585</v>
      </c>
      <c r="AD1248" s="117" t="s">
        <v>165</v>
      </c>
      <c r="AE1248" s="11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1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19" t="s">
        <v>585</v>
      </c>
      <c r="AD1249" s="117" t="s">
        <v>169</v>
      </c>
      <c r="AE1249" s="11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1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19" t="s">
        <v>585</v>
      </c>
      <c r="AD1250" s="117" t="s">
        <v>165</v>
      </c>
      <c r="AE1250" s="11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1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19" t="s">
        <v>585</v>
      </c>
      <c r="AD1251" s="117" t="s">
        <v>392</v>
      </c>
      <c r="AE1251" s="11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1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19" t="s">
        <v>585</v>
      </c>
      <c r="AD1252" s="117" t="s">
        <v>149</v>
      </c>
      <c r="AE1252" s="11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1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19" t="s">
        <v>585</v>
      </c>
      <c r="AD1253" s="117" t="s">
        <v>152</v>
      </c>
      <c r="AE1253" s="11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1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19" t="s">
        <v>585</v>
      </c>
      <c r="AD1254" s="117" t="s">
        <v>154</v>
      </c>
      <c r="AE1254" s="11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1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19" t="s">
        <v>585</v>
      </c>
      <c r="AD1255" s="117" t="s">
        <v>165</v>
      </c>
      <c r="AE1255" s="11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1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19" t="s">
        <v>585</v>
      </c>
      <c r="AD1256" s="117" t="s">
        <v>155</v>
      </c>
      <c r="AE1256" s="11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1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19" t="s">
        <v>585</v>
      </c>
      <c r="AD1257" s="117" t="s">
        <v>149</v>
      </c>
      <c r="AE1257" s="11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1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19" t="s">
        <v>585</v>
      </c>
      <c r="AD1258" s="117" t="s">
        <v>175</v>
      </c>
      <c r="AE1258" s="11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1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19" t="s">
        <v>585</v>
      </c>
      <c r="AD1259" s="117" t="s">
        <v>155</v>
      </c>
      <c r="AE1259" s="11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1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19" t="s">
        <v>585</v>
      </c>
      <c r="AD1260" s="117" t="s">
        <v>154</v>
      </c>
      <c r="AE1260" s="11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1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19" t="s">
        <v>585</v>
      </c>
      <c r="AD1261" s="117" t="s">
        <v>154</v>
      </c>
      <c r="AE1261" s="11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1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19" t="s">
        <v>585</v>
      </c>
      <c r="AD1262" s="117" t="s">
        <v>150</v>
      </c>
      <c r="AE1262" s="11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1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19" t="s">
        <v>585</v>
      </c>
      <c r="AD1263" s="117" t="s">
        <v>172</v>
      </c>
      <c r="AE1263" s="11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1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19" t="s">
        <v>585</v>
      </c>
      <c r="AD1264" s="117" t="s">
        <v>153</v>
      </c>
      <c r="AE1264" s="11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1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19" t="s">
        <v>585</v>
      </c>
      <c r="AD1265" s="117" t="s">
        <v>170</v>
      </c>
      <c r="AE1265" s="11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1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19" t="s">
        <v>585</v>
      </c>
      <c r="AD1266" s="117" t="s">
        <v>165</v>
      </c>
      <c r="AE1266" s="11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1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19" t="s">
        <v>585</v>
      </c>
      <c r="AD1267" s="117" t="s">
        <v>163</v>
      </c>
      <c r="AE1267" s="11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1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19" t="s">
        <v>585</v>
      </c>
      <c r="AD1268" s="117" t="s">
        <v>155</v>
      </c>
      <c r="AE1268" s="11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1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19" t="s">
        <v>585</v>
      </c>
      <c r="AD1269" s="117" t="s">
        <v>163</v>
      </c>
      <c r="AE1269" s="11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1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19" t="s">
        <v>585</v>
      </c>
      <c r="AD1270" s="117" t="s">
        <v>152</v>
      </c>
      <c r="AE1270" s="11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1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19" t="s">
        <v>585</v>
      </c>
      <c r="AD1271" s="117" t="s">
        <v>165</v>
      </c>
      <c r="AE1271" s="11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1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19" t="s">
        <v>585</v>
      </c>
      <c r="AD1272" s="117" t="s">
        <v>151</v>
      </c>
      <c r="AE1272" s="11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1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19" t="s">
        <v>585</v>
      </c>
      <c r="AD1273" s="117" t="s">
        <v>154</v>
      </c>
      <c r="AE1273" s="11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1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19" t="s">
        <v>585</v>
      </c>
      <c r="AD1274" s="117" t="s">
        <v>165</v>
      </c>
      <c r="AE1274" s="11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1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19" t="s">
        <v>585</v>
      </c>
      <c r="AD1275" s="117" t="s">
        <v>446</v>
      </c>
      <c r="AE1275" s="11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1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19" t="s">
        <v>585</v>
      </c>
      <c r="AD1276" s="117" t="s">
        <v>175</v>
      </c>
      <c r="AE1276" s="11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1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19" t="s">
        <v>585</v>
      </c>
      <c r="AD1277" s="117" t="s">
        <v>154</v>
      </c>
      <c r="AE1277" s="11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1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19" t="s">
        <v>585</v>
      </c>
      <c r="AD1278" s="117" t="s">
        <v>153</v>
      </c>
      <c r="AE1278" s="11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1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19" t="s">
        <v>585</v>
      </c>
      <c r="AD1279" s="117" t="s">
        <v>176</v>
      </c>
      <c r="AE1279" s="11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1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19" t="s">
        <v>586</v>
      </c>
      <c r="AD1280" s="117" t="s">
        <v>151</v>
      </c>
      <c r="AE1280" s="11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1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19" t="s">
        <v>586</v>
      </c>
      <c r="AD1281" s="117" t="s">
        <v>149</v>
      </c>
      <c r="AE1281" s="11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1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19" t="s">
        <v>586</v>
      </c>
      <c r="AD1282" s="117" t="s">
        <v>176</v>
      </c>
      <c r="AE1282" s="11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1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19" t="s">
        <v>586</v>
      </c>
      <c r="AD1283" s="117" t="s">
        <v>179</v>
      </c>
      <c r="AE1283" s="11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1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19" t="s">
        <v>586</v>
      </c>
      <c r="AD1284" s="117" t="s">
        <v>151</v>
      </c>
      <c r="AE1284" s="11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1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19" t="s">
        <v>586</v>
      </c>
      <c r="AD1285" s="117" t="s">
        <v>154</v>
      </c>
      <c r="AE1285" s="11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1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19" t="s">
        <v>586</v>
      </c>
      <c r="AD1286" s="117" t="s">
        <v>162</v>
      </c>
      <c r="AE1286" s="11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1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19" t="s">
        <v>586</v>
      </c>
      <c r="AD1287" s="117" t="s">
        <v>165</v>
      </c>
      <c r="AE1287" s="11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1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19" t="s">
        <v>586</v>
      </c>
      <c r="AD1288" s="117" t="s">
        <v>172</v>
      </c>
      <c r="AE1288" s="11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1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19" t="s">
        <v>586</v>
      </c>
      <c r="AD1289" s="117" t="s">
        <v>178</v>
      </c>
      <c r="AE1289" s="11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1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19" t="s">
        <v>586</v>
      </c>
      <c r="AD1290" s="117" t="s">
        <v>149</v>
      </c>
      <c r="AE1290" s="11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1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19" t="s">
        <v>586</v>
      </c>
      <c r="AD1291" s="117" t="s">
        <v>150</v>
      </c>
      <c r="AE1291" s="11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1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19" t="s">
        <v>586</v>
      </c>
      <c r="AD1292" s="117" t="s">
        <v>170</v>
      </c>
      <c r="AE1292" s="117" t="str">
        <f>VLOOKUP(AD1292,cs_lookup!$A$2:$B$55,2,FALSE)</f>
        <v>1</v>
      </c>
    </row>
    <row r="1293" spans="1:31" x14ac:dyDescent="0.25">
      <c r="A1293" s="115">
        <v>0.77594384793804561</v>
      </c>
      <c r="B1293" s="115">
        <v>0.22313016014842982</v>
      </c>
      <c r="C1293" s="115">
        <v>0</v>
      </c>
      <c r="D1293" s="105">
        <f t="shared" si="119"/>
        <v>1.2887530491508503</v>
      </c>
      <c r="E1293" s="106">
        <f t="shared" si="119"/>
        <v>4.4816890703380654</v>
      </c>
      <c r="F1293" s="106" t="e">
        <f t="shared" si="119"/>
        <v>#DIV/0!</v>
      </c>
      <c r="G1293" s="120">
        <v>3.2679908191737939E-2</v>
      </c>
      <c r="H1293" s="108">
        <f t="shared" si="112"/>
        <v>1.0326799081917379</v>
      </c>
      <c r="I1293" s="108">
        <f t="shared" si="113"/>
        <v>1.247969519817139</v>
      </c>
      <c r="J1293" s="108">
        <f t="shared" si="114"/>
        <v>4.3398627539734695</v>
      </c>
      <c r="K1293" s="108" t="e">
        <f t="shared" si="115"/>
        <v>#DIV/0!</v>
      </c>
      <c r="L1293" s="96">
        <v>1.4</v>
      </c>
      <c r="M1293" s="96">
        <v>4.8899999999999997</v>
      </c>
      <c r="N1293" s="96">
        <v>8.7799999999999994</v>
      </c>
      <c r="O1293" s="108">
        <f t="shared" si="116"/>
        <v>1.445751871468433</v>
      </c>
      <c r="P1293" s="108">
        <f t="shared" si="117"/>
        <v>5.0498047510575983</v>
      </c>
      <c r="Q1293" s="108">
        <f t="shared" si="118"/>
        <v>9.066929593923458</v>
      </c>
      <c r="R1293" s="109">
        <f t="shared" si="120"/>
        <v>0.69168162236878994</v>
      </c>
      <c r="S1293" s="109">
        <f t="shared" si="120"/>
        <v>0.19802745834689281</v>
      </c>
      <c r="T1293" s="109">
        <f t="shared" si="120"/>
        <v>0.11029091928431731</v>
      </c>
      <c r="U1293" s="96">
        <f t="shared" si="121"/>
        <v>1.1218222703108467</v>
      </c>
      <c r="V1293" s="96">
        <f t="shared" si="121"/>
        <v>1.1267637428217836</v>
      </c>
      <c r="W1293" s="96" t="e">
        <f t="shared" si="121"/>
        <v>#DIV/0!</v>
      </c>
      <c r="X1293" s="96" t="s">
        <v>81</v>
      </c>
      <c r="Y1293" s="96" t="s">
        <v>550</v>
      </c>
      <c r="Z1293" s="96" t="s">
        <v>147</v>
      </c>
      <c r="AA1293" s="110" t="e">
        <v>#N/A</v>
      </c>
      <c r="AB1293" s="110" t="e">
        <v>#N/A</v>
      </c>
      <c r="AC1293" s="121" t="s">
        <v>586</v>
      </c>
      <c r="AD1293" s="117" t="s">
        <v>162</v>
      </c>
      <c r="AE1293" s="11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1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19" t="s">
        <v>587</v>
      </c>
      <c r="AD1294" s="123" t="s">
        <v>151</v>
      </c>
      <c r="AE1294" s="12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1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19" t="s">
        <v>587</v>
      </c>
      <c r="AD1295" s="123" t="s">
        <v>178</v>
      </c>
      <c r="AE1295" s="12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1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19" t="s">
        <v>587</v>
      </c>
      <c r="AD1296" s="123" t="s">
        <v>162</v>
      </c>
      <c r="AE1296" s="12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1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19" t="s">
        <v>587</v>
      </c>
      <c r="AD1297" s="123" t="s">
        <v>168</v>
      </c>
      <c r="AE1297" s="12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1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19" t="s">
        <v>587</v>
      </c>
      <c r="AD1298" s="123" t="s">
        <v>176</v>
      </c>
      <c r="AE1298" s="12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1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19" t="s">
        <v>587</v>
      </c>
      <c r="AD1299" s="123" t="s">
        <v>162</v>
      </c>
      <c r="AE1299" s="12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1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19" t="s">
        <v>587</v>
      </c>
      <c r="AD1300" s="123" t="s">
        <v>162</v>
      </c>
      <c r="AE1300" s="12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1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19" t="s">
        <v>587</v>
      </c>
      <c r="AD1301" s="123" t="s">
        <v>152</v>
      </c>
      <c r="AE1301" s="12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1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19" t="s">
        <v>587</v>
      </c>
      <c r="AD1302" s="123" t="s">
        <v>151</v>
      </c>
      <c r="AE1302" s="12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1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19" t="s">
        <v>587</v>
      </c>
      <c r="AD1303" s="123" t="s">
        <v>152</v>
      </c>
      <c r="AE1303" s="12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1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19" t="s">
        <v>587</v>
      </c>
      <c r="AD1304" s="123" t="s">
        <v>175</v>
      </c>
      <c r="AE1304" s="12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1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19" t="s">
        <v>587</v>
      </c>
      <c r="AD1305" s="123" t="s">
        <v>155</v>
      </c>
      <c r="AE1305" s="12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1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19" t="s">
        <v>587</v>
      </c>
      <c r="AD1306" s="123" t="s">
        <v>150</v>
      </c>
      <c r="AE1306" s="12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1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19" t="s">
        <v>587</v>
      </c>
      <c r="AD1307" s="123" t="s">
        <v>151</v>
      </c>
      <c r="AE1307" s="12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1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19" t="s">
        <v>587</v>
      </c>
      <c r="AD1308" s="123" t="s">
        <v>149</v>
      </c>
      <c r="AE1308" s="12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1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19" t="s">
        <v>587</v>
      </c>
      <c r="AD1309" s="123" t="s">
        <v>154</v>
      </c>
      <c r="AE1309" s="12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1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19" t="s">
        <v>587</v>
      </c>
      <c r="AD1310" s="123" t="s">
        <v>155</v>
      </c>
      <c r="AE1310" s="12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1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19" t="s">
        <v>587</v>
      </c>
      <c r="AD1311" s="123" t="s">
        <v>149</v>
      </c>
      <c r="AE1311" s="12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1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19" t="s">
        <v>587</v>
      </c>
      <c r="AD1312" s="123" t="s">
        <v>153</v>
      </c>
      <c r="AE1312" s="12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1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19" t="s">
        <v>587</v>
      </c>
      <c r="AD1313" s="123" t="s">
        <v>165</v>
      </c>
      <c r="AE1313" s="12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1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19" t="s">
        <v>587</v>
      </c>
      <c r="AD1314" s="123" t="s">
        <v>162</v>
      </c>
      <c r="AE1314" s="12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1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19" t="s">
        <v>588</v>
      </c>
      <c r="AD1315" s="123" t="s">
        <v>163</v>
      </c>
      <c r="AE1315" s="12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1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19" t="s">
        <v>588</v>
      </c>
      <c r="AD1316" s="123" t="s">
        <v>150</v>
      </c>
      <c r="AE1316" s="12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1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19" t="s">
        <v>588</v>
      </c>
      <c r="AD1317" s="123" t="s">
        <v>155</v>
      </c>
      <c r="AE1317" s="12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1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19" t="s">
        <v>588</v>
      </c>
      <c r="AD1318" s="123" t="s">
        <v>151</v>
      </c>
      <c r="AE1318" s="12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1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19" t="s">
        <v>588</v>
      </c>
      <c r="AD1319" s="123" t="s">
        <v>165</v>
      </c>
      <c r="AE1319" s="12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1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19" t="s">
        <v>588</v>
      </c>
      <c r="AD1320" s="123" t="s">
        <v>154</v>
      </c>
      <c r="AE1320" s="12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1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19" t="s">
        <v>588</v>
      </c>
      <c r="AD1321" s="123" t="s">
        <v>392</v>
      </c>
      <c r="AE1321" s="12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1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19" t="s">
        <v>588</v>
      </c>
      <c r="AD1322" s="123" t="s">
        <v>154</v>
      </c>
      <c r="AE1322" s="12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1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19" t="s">
        <v>588</v>
      </c>
      <c r="AD1323" s="123" t="s">
        <v>154</v>
      </c>
      <c r="AE1323" s="12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1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19" t="s">
        <v>588</v>
      </c>
      <c r="AD1324" s="123" t="s">
        <v>155</v>
      </c>
      <c r="AE1324" s="12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1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19" t="s">
        <v>588</v>
      </c>
      <c r="AD1325" s="123" t="s">
        <v>178</v>
      </c>
      <c r="AE1325" s="12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1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19" t="s">
        <v>588</v>
      </c>
      <c r="AD1326" s="123" t="s">
        <v>155</v>
      </c>
      <c r="AE1326" s="12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1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19" t="s">
        <v>588</v>
      </c>
      <c r="AD1327" s="123" t="s">
        <v>153</v>
      </c>
      <c r="AE1327" s="12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1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19" t="s">
        <v>588</v>
      </c>
      <c r="AD1328" s="123" t="s">
        <v>152</v>
      </c>
      <c r="AE1328" s="12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1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19" t="s">
        <v>588</v>
      </c>
      <c r="AD1329" s="123" t="s">
        <v>152</v>
      </c>
      <c r="AE1329" s="12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1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19" t="s">
        <v>588</v>
      </c>
      <c r="AD1330" s="123" t="s">
        <v>170</v>
      </c>
      <c r="AE1330" s="12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1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19" t="s">
        <v>588</v>
      </c>
      <c r="AD1331" s="123" t="s">
        <v>155</v>
      </c>
      <c r="AE1331" s="12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1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19" t="s">
        <v>588</v>
      </c>
      <c r="AD1332" s="123" t="s">
        <v>150</v>
      </c>
      <c r="AE1332" s="12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1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19" t="s">
        <v>588</v>
      </c>
      <c r="AD1333" s="123" t="s">
        <v>151</v>
      </c>
      <c r="AE1333" s="12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1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19" t="s">
        <v>588</v>
      </c>
      <c r="AD1334" s="123" t="s">
        <v>169</v>
      </c>
      <c r="AE1334" s="12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1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19" t="s">
        <v>588</v>
      </c>
      <c r="AD1335" s="123" t="s">
        <v>154</v>
      </c>
      <c r="AE1335" s="12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1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19" t="s">
        <v>588</v>
      </c>
      <c r="AD1336" s="123" t="s">
        <v>149</v>
      </c>
      <c r="AE1336" s="12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1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19" t="s">
        <v>588</v>
      </c>
      <c r="AD1337" s="123" t="s">
        <v>226</v>
      </c>
      <c r="AE1337" s="12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1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19" t="s">
        <v>588</v>
      </c>
      <c r="AD1338" s="123" t="s">
        <v>154</v>
      </c>
      <c r="AE1338" s="12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1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19" t="s">
        <v>588</v>
      </c>
      <c r="AD1339" s="123" t="s">
        <v>162</v>
      </c>
      <c r="AE1339" s="12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1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19" t="s">
        <v>588</v>
      </c>
      <c r="AD1340" s="123" t="s">
        <v>151</v>
      </c>
      <c r="AE1340" s="12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1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19" t="s">
        <v>588</v>
      </c>
      <c r="AD1341" s="123" t="s">
        <v>151</v>
      </c>
      <c r="AE1341" s="12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1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19" t="s">
        <v>588</v>
      </c>
      <c r="AD1342" s="123" t="s">
        <v>154</v>
      </c>
      <c r="AE1342" s="12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1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19" t="s">
        <v>588</v>
      </c>
      <c r="AD1343" s="123" t="s">
        <v>170</v>
      </c>
      <c r="AE1343" s="12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1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19" t="s">
        <v>588</v>
      </c>
      <c r="AD1344" s="123" t="s">
        <v>154</v>
      </c>
      <c r="AE1344" s="12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1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19" t="s">
        <v>588</v>
      </c>
      <c r="AD1345" s="123" t="s">
        <v>155</v>
      </c>
      <c r="AE1345" s="12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1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19" t="s">
        <v>588</v>
      </c>
      <c r="AD1346" s="123" t="s">
        <v>150</v>
      </c>
      <c r="AE1346" s="12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1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19" t="s">
        <v>588</v>
      </c>
      <c r="AD1347" s="123" t="s">
        <v>150</v>
      </c>
      <c r="AE1347" s="12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1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19" t="s">
        <v>588</v>
      </c>
      <c r="AD1348" s="123" t="s">
        <v>151</v>
      </c>
      <c r="AE1348" s="12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1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19" t="s">
        <v>588</v>
      </c>
      <c r="AD1349" s="123" t="s">
        <v>154</v>
      </c>
      <c r="AE1349" s="12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1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19" t="s">
        <v>588</v>
      </c>
      <c r="AD1350" s="123" t="s">
        <v>169</v>
      </c>
      <c r="AE1350" s="12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1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19" t="s">
        <v>588</v>
      </c>
      <c r="AD1351" s="123" t="s">
        <v>151</v>
      </c>
      <c r="AE1351" s="12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1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19" t="s">
        <v>588</v>
      </c>
      <c r="AD1352" s="123" t="s">
        <v>162</v>
      </c>
      <c r="AE1352" s="12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1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19" t="s">
        <v>588</v>
      </c>
      <c r="AD1353" s="123" t="s">
        <v>151</v>
      </c>
      <c r="AE1353" s="12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1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19" t="s">
        <v>588</v>
      </c>
      <c r="AD1354" s="123" t="s">
        <v>162</v>
      </c>
      <c r="AE1354" s="12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1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19" t="s">
        <v>588</v>
      </c>
      <c r="AD1355" s="123" t="s">
        <v>154</v>
      </c>
      <c r="AE1355" s="12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1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19" t="s">
        <v>588</v>
      </c>
      <c r="AD1356" s="123" t="s">
        <v>170</v>
      </c>
      <c r="AE1356" s="12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1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19" t="s">
        <v>588</v>
      </c>
      <c r="AD1357" s="123" t="s">
        <v>162</v>
      </c>
      <c r="AE1357" s="12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1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19" t="s">
        <v>588</v>
      </c>
      <c r="AD1358" s="123" t="s">
        <v>149</v>
      </c>
      <c r="AE1358" s="12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1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19" t="s">
        <v>588</v>
      </c>
      <c r="AD1359" s="123" t="s">
        <v>149</v>
      </c>
      <c r="AE1359" s="12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1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19" t="s">
        <v>588</v>
      </c>
      <c r="AD1360" s="123" t="s">
        <v>151</v>
      </c>
      <c r="AE1360" s="12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1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19" t="s">
        <v>588</v>
      </c>
      <c r="AD1361" s="123" t="s">
        <v>149</v>
      </c>
      <c r="AE1361" s="12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1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19" t="s">
        <v>588</v>
      </c>
      <c r="AD1362" s="123" t="s">
        <v>152</v>
      </c>
      <c r="AE1362" s="12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1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19" t="s">
        <v>588</v>
      </c>
      <c r="AD1363" s="123" t="s">
        <v>150</v>
      </c>
      <c r="AE1363" s="12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1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19" t="s">
        <v>588</v>
      </c>
      <c r="AD1364" s="123" t="s">
        <v>152</v>
      </c>
      <c r="AE1364" s="12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1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19" t="s">
        <v>588</v>
      </c>
      <c r="AD1365" s="123" t="s">
        <v>164</v>
      </c>
      <c r="AE1365" s="12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1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19" t="s">
        <v>588</v>
      </c>
      <c r="AD1366" s="123" t="s">
        <v>149</v>
      </c>
      <c r="AE1366" s="12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1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19" t="s">
        <v>588</v>
      </c>
      <c r="AD1367" s="123" t="s">
        <v>155</v>
      </c>
      <c r="AE1367" s="12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1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19" t="s">
        <v>588</v>
      </c>
      <c r="AD1368" s="123" t="s">
        <v>152</v>
      </c>
      <c r="AE1368" s="12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1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19" t="s">
        <v>588</v>
      </c>
      <c r="AD1369" s="123" t="s">
        <v>154</v>
      </c>
      <c r="AE1369" s="12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1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19" t="s">
        <v>588</v>
      </c>
      <c r="AD1370" s="123" t="s">
        <v>165</v>
      </c>
      <c r="AE1370" s="12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1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19" t="s">
        <v>588</v>
      </c>
      <c r="AD1371" s="123" t="s">
        <v>162</v>
      </c>
      <c r="AE1371" s="12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1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19" t="s">
        <v>588</v>
      </c>
      <c r="AD1372" s="123" t="s">
        <v>226</v>
      </c>
      <c r="AE1372" s="12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1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19" t="s">
        <v>588</v>
      </c>
      <c r="AD1373" s="123" t="s">
        <v>152</v>
      </c>
      <c r="AE1373" s="12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1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19" t="s">
        <v>588</v>
      </c>
      <c r="AD1374" s="123" t="s">
        <v>168</v>
      </c>
      <c r="AE1374" s="12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1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19" t="s">
        <v>588</v>
      </c>
      <c r="AD1375" s="123" t="s">
        <v>152</v>
      </c>
      <c r="AE1375" s="12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1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19" t="s">
        <v>588</v>
      </c>
      <c r="AD1376" s="123" t="s">
        <v>151</v>
      </c>
      <c r="AE1376" s="12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1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19" t="s">
        <v>588</v>
      </c>
      <c r="AD1377" s="123" t="s">
        <v>162</v>
      </c>
      <c r="AE1377" s="12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1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19" t="s">
        <v>588</v>
      </c>
      <c r="AD1378" s="123" t="s">
        <v>150</v>
      </c>
      <c r="AE1378" s="12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1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19" t="s">
        <v>588</v>
      </c>
      <c r="AD1379" s="123" t="s">
        <v>163</v>
      </c>
      <c r="AE1379" s="12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1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19" t="s">
        <v>588</v>
      </c>
      <c r="AD1380" s="123" t="s">
        <v>155</v>
      </c>
      <c r="AE1380" s="12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1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19" t="s">
        <v>588</v>
      </c>
      <c r="AD1381" s="123" t="s">
        <v>151</v>
      </c>
      <c r="AE1381" s="12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1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19" t="s">
        <v>588</v>
      </c>
      <c r="AD1382" s="123" t="s">
        <v>170</v>
      </c>
      <c r="AE1382" s="12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1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19" t="s">
        <v>588</v>
      </c>
      <c r="AD1383" s="123" t="s">
        <v>170</v>
      </c>
      <c r="AE1383" s="12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1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19" t="s">
        <v>588</v>
      </c>
      <c r="AD1384" s="123" t="s">
        <v>155</v>
      </c>
      <c r="AE1384" s="12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1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19" t="s">
        <v>588</v>
      </c>
      <c r="AD1385" s="123" t="s">
        <v>150</v>
      </c>
      <c r="AE1385" s="12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1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19" t="s">
        <v>588</v>
      </c>
      <c r="AD1386" s="123" t="s">
        <v>169</v>
      </c>
      <c r="AE1386" s="12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1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19" t="s">
        <v>588</v>
      </c>
      <c r="AD1387" s="123" t="s">
        <v>172</v>
      </c>
      <c r="AE1387" s="12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1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19" t="s">
        <v>588</v>
      </c>
      <c r="AD1388" s="123" t="s">
        <v>155</v>
      </c>
      <c r="AE1388" s="12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1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19" t="s">
        <v>588</v>
      </c>
      <c r="AD1389" s="123" t="s">
        <v>151</v>
      </c>
      <c r="AE1389" s="12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1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19" t="s">
        <v>588</v>
      </c>
      <c r="AD1390" s="123" t="s">
        <v>165</v>
      </c>
      <c r="AE1390" s="12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1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19" t="s">
        <v>588</v>
      </c>
      <c r="AD1391" s="123" t="s">
        <v>149</v>
      </c>
      <c r="AE1391" s="12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1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19" t="s">
        <v>588</v>
      </c>
      <c r="AD1392" s="123" t="s">
        <v>154</v>
      </c>
      <c r="AE1392" s="12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1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19" t="s">
        <v>588</v>
      </c>
      <c r="AD1393" s="123" t="s">
        <v>162</v>
      </c>
      <c r="AE1393" s="12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1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19" t="s">
        <v>588</v>
      </c>
      <c r="AD1394" s="123" t="s">
        <v>176</v>
      </c>
      <c r="AE1394" s="12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1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19" t="s">
        <v>588</v>
      </c>
      <c r="AD1395" s="123" t="s">
        <v>151</v>
      </c>
      <c r="AE1395" s="12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1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19" t="s">
        <v>588</v>
      </c>
      <c r="AD1396" s="123" t="s">
        <v>475</v>
      </c>
      <c r="AE1396" s="12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1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19" t="s">
        <v>588</v>
      </c>
      <c r="AD1397" s="123" t="s">
        <v>226</v>
      </c>
      <c r="AE1397" s="12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1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19" t="s">
        <v>588</v>
      </c>
      <c r="AD1398" s="123" t="s">
        <v>162</v>
      </c>
      <c r="AE1398" s="12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1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19" t="s">
        <v>588</v>
      </c>
      <c r="AD1399" s="123" t="s">
        <v>178</v>
      </c>
      <c r="AE1399" s="12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1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19" t="s">
        <v>588</v>
      </c>
      <c r="AD1400" s="123" t="s">
        <v>168</v>
      </c>
      <c r="AE1400" s="12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1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19" t="s">
        <v>588</v>
      </c>
      <c r="AD1401" s="123" t="s">
        <v>152</v>
      </c>
      <c r="AE1401" s="12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1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19" t="s">
        <v>588</v>
      </c>
      <c r="AD1402" s="123" t="s">
        <v>176</v>
      </c>
      <c r="AE1402" s="12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1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19" t="s">
        <v>588</v>
      </c>
      <c r="AD1403" s="123" t="s">
        <v>162</v>
      </c>
      <c r="AE1403" s="12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1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19" t="s">
        <v>588</v>
      </c>
      <c r="AD1404" s="123" t="s">
        <v>149</v>
      </c>
      <c r="AE1404" s="12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1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19" t="s">
        <v>588</v>
      </c>
      <c r="AD1405" s="123" t="s">
        <v>149</v>
      </c>
      <c r="AE1405" s="12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1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19" t="s">
        <v>588</v>
      </c>
      <c r="AD1406" s="123" t="s">
        <v>162</v>
      </c>
      <c r="AE1406" s="12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1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19" t="s">
        <v>588</v>
      </c>
      <c r="AD1407" s="123" t="s">
        <v>154</v>
      </c>
      <c r="AE1407" s="12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1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19" t="s">
        <v>588</v>
      </c>
      <c r="AD1408" s="123" t="s">
        <v>151</v>
      </c>
      <c r="AE1408" s="12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1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19" t="s">
        <v>588</v>
      </c>
      <c r="AD1409" s="123" t="s">
        <v>153</v>
      </c>
      <c r="AE1409" s="12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1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19" t="s">
        <v>588</v>
      </c>
      <c r="AD1410" s="123" t="s">
        <v>150</v>
      </c>
      <c r="AE1410" s="12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1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19" t="s">
        <v>588</v>
      </c>
      <c r="AD1411" s="123" t="s">
        <v>168</v>
      </c>
      <c r="AE1411" s="12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1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19" t="s">
        <v>588</v>
      </c>
      <c r="AD1412" s="123" t="s">
        <v>178</v>
      </c>
      <c r="AE1412" s="12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1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19" t="s">
        <v>588</v>
      </c>
      <c r="AD1413" s="123" t="s">
        <v>165</v>
      </c>
      <c r="AE1413" s="12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1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19" t="s">
        <v>588</v>
      </c>
      <c r="AD1414" s="123" t="s">
        <v>154</v>
      </c>
      <c r="AE1414" s="12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1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19" t="s">
        <v>588</v>
      </c>
      <c r="AD1415" s="123" t="s">
        <v>155</v>
      </c>
      <c r="AE1415" s="12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1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19" t="s">
        <v>588</v>
      </c>
      <c r="AD1416" s="123" t="s">
        <v>164</v>
      </c>
      <c r="AE1416" s="12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1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19" t="s">
        <v>588</v>
      </c>
      <c r="AD1417" s="123" t="s">
        <v>154</v>
      </c>
      <c r="AE1417" s="12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1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19" t="s">
        <v>588</v>
      </c>
      <c r="AD1418" s="123" t="s">
        <v>151</v>
      </c>
      <c r="AE1418" s="12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1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19" t="s">
        <v>588</v>
      </c>
      <c r="AD1419" s="123" t="s">
        <v>170</v>
      </c>
      <c r="AE1419" s="12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1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19" t="s">
        <v>588</v>
      </c>
      <c r="AD1420" s="123" t="s">
        <v>149</v>
      </c>
      <c r="AE1420" s="12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1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19" t="s">
        <v>588</v>
      </c>
      <c r="AD1421" s="123" t="s">
        <v>170</v>
      </c>
      <c r="AE1421" s="12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1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19" t="s">
        <v>588</v>
      </c>
      <c r="AD1422" s="123" t="s">
        <v>151</v>
      </c>
      <c r="AE1422" s="12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1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19" t="s">
        <v>588</v>
      </c>
      <c r="AD1423" s="123" t="s">
        <v>162</v>
      </c>
      <c r="AE1423" s="12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1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19" t="s">
        <v>588</v>
      </c>
      <c r="AD1424" s="123" t="s">
        <v>164</v>
      </c>
      <c r="AE1424" s="12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1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19" t="s">
        <v>588</v>
      </c>
      <c r="AD1425" s="123" t="s">
        <v>154</v>
      </c>
      <c r="AE1425" s="12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1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19" t="s">
        <v>588</v>
      </c>
      <c r="AD1426" s="123" t="s">
        <v>164</v>
      </c>
      <c r="AE1426" s="12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1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19" t="s">
        <v>589</v>
      </c>
      <c r="AD1427" s="123" t="s">
        <v>155</v>
      </c>
      <c r="AE1427" s="12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1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19" t="s">
        <v>589</v>
      </c>
      <c r="AD1428" s="123" t="s">
        <v>162</v>
      </c>
      <c r="AE1428" s="12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1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19" t="s">
        <v>589</v>
      </c>
      <c r="AD1429" s="123" t="s">
        <v>150</v>
      </c>
      <c r="AE1429" s="12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1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19" t="s">
        <v>589</v>
      </c>
      <c r="AD1430" s="123" t="s">
        <v>153</v>
      </c>
      <c r="AE1430" s="12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1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19" t="s">
        <v>589</v>
      </c>
      <c r="AD1431" s="123" t="s">
        <v>176</v>
      </c>
      <c r="AE1431" s="12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1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19" t="s">
        <v>589</v>
      </c>
      <c r="AD1432" s="123" t="s">
        <v>149</v>
      </c>
      <c r="AE1432" s="12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1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19" t="s">
        <v>589</v>
      </c>
      <c r="AD1433" s="123" t="s">
        <v>176</v>
      </c>
      <c r="AE1433" s="12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1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19" t="s">
        <v>589</v>
      </c>
      <c r="AD1434" s="123" t="s">
        <v>176</v>
      </c>
      <c r="AE1434" s="12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1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19" t="s">
        <v>589</v>
      </c>
      <c r="AD1435" s="123" t="s">
        <v>150</v>
      </c>
      <c r="AE1435" s="12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1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19" t="s">
        <v>589</v>
      </c>
      <c r="AD1436" s="123" t="s">
        <v>155</v>
      </c>
      <c r="AE1436" s="12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1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19" t="s">
        <v>589</v>
      </c>
      <c r="AD1437" s="123" t="s">
        <v>152</v>
      </c>
      <c r="AE1437" s="12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1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19" t="s">
        <v>589</v>
      </c>
      <c r="AD1438" s="123" t="s">
        <v>165</v>
      </c>
      <c r="AE1438" s="12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1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19" t="s">
        <v>589</v>
      </c>
      <c r="AD1439" s="123" t="s">
        <v>151</v>
      </c>
      <c r="AE1439" s="12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1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19" t="s">
        <v>589</v>
      </c>
      <c r="AD1440" s="123" t="s">
        <v>155</v>
      </c>
      <c r="AE1440" s="12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1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19" t="s">
        <v>589</v>
      </c>
      <c r="AD1441" s="123" t="s">
        <v>165</v>
      </c>
      <c r="AE1441" s="12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1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19" t="s">
        <v>589</v>
      </c>
      <c r="AD1442" s="123" t="s">
        <v>151</v>
      </c>
      <c r="AE1442" s="12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1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19" t="s">
        <v>589</v>
      </c>
      <c r="AD1443" s="123" t="s">
        <v>178</v>
      </c>
      <c r="AE1443" s="12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1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19" t="s">
        <v>589</v>
      </c>
      <c r="AD1444" s="123" t="s">
        <v>172</v>
      </c>
      <c r="AE1444" s="12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1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19" t="s">
        <v>589</v>
      </c>
      <c r="AD1445" s="123" t="s">
        <v>153</v>
      </c>
      <c r="AE1445" s="12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1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19" t="s">
        <v>589</v>
      </c>
      <c r="AD1446" s="123" t="s">
        <v>226</v>
      </c>
      <c r="AE1446" s="12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1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19" t="s">
        <v>589</v>
      </c>
      <c r="AD1447" s="123" t="s">
        <v>150</v>
      </c>
      <c r="AE1447" s="12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1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19" t="s">
        <v>589</v>
      </c>
      <c r="AD1448" s="123" t="s">
        <v>170</v>
      </c>
      <c r="AE1448" s="12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1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19" t="s">
        <v>589</v>
      </c>
      <c r="AD1449" s="123" t="s">
        <v>168</v>
      </c>
      <c r="AE1449" s="12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1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19" t="s">
        <v>589</v>
      </c>
      <c r="AD1450" s="123" t="s">
        <v>447</v>
      </c>
      <c r="AE1450" s="12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1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19" t="s">
        <v>589</v>
      </c>
      <c r="AD1451" s="123" t="s">
        <v>154</v>
      </c>
      <c r="AE1451" s="12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1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19" t="s">
        <v>589</v>
      </c>
      <c r="AD1452" s="123" t="s">
        <v>152</v>
      </c>
      <c r="AE1452" s="12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1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19" t="s">
        <v>589</v>
      </c>
      <c r="AD1453" s="123" t="s">
        <v>168</v>
      </c>
      <c r="AE1453" s="12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1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19" t="s">
        <v>589</v>
      </c>
      <c r="AD1454" s="123" t="s">
        <v>170</v>
      </c>
      <c r="AE1454" s="12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1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19" t="s">
        <v>589</v>
      </c>
      <c r="AD1455" s="123" t="s">
        <v>151</v>
      </c>
      <c r="AE1455" s="12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1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19" t="s">
        <v>589</v>
      </c>
      <c r="AD1456" s="123" t="s">
        <v>151</v>
      </c>
      <c r="AE1456" s="12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1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19" t="s">
        <v>589</v>
      </c>
      <c r="AD1457" s="123" t="s">
        <v>154</v>
      </c>
      <c r="AE1457" s="12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1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19" t="s">
        <v>589</v>
      </c>
      <c r="AD1458" s="123" t="s">
        <v>152</v>
      </c>
      <c r="AE1458" s="12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1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19" t="s">
        <v>589</v>
      </c>
      <c r="AD1459" s="123" t="s">
        <v>179</v>
      </c>
      <c r="AE1459" s="12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1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19" t="s">
        <v>589</v>
      </c>
      <c r="AD1460" s="123" t="s">
        <v>359</v>
      </c>
      <c r="AE1460" s="12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1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19" t="s">
        <v>589</v>
      </c>
      <c r="AD1461" s="123" t="s">
        <v>172</v>
      </c>
      <c r="AE1461" s="12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1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19" t="s">
        <v>589</v>
      </c>
      <c r="AD1462" s="123" t="s">
        <v>154</v>
      </c>
      <c r="AE1462" s="12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1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19" t="s">
        <v>589</v>
      </c>
      <c r="AD1463" s="123" t="s">
        <v>151</v>
      </c>
      <c r="AE1463" s="12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1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19" t="s">
        <v>589</v>
      </c>
      <c r="AD1464" s="123" t="s">
        <v>149</v>
      </c>
      <c r="AE1464" s="12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1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19" t="s">
        <v>589</v>
      </c>
      <c r="AD1465" s="123" t="s">
        <v>168</v>
      </c>
      <c r="AE1465" s="12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1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19" t="s">
        <v>589</v>
      </c>
      <c r="AD1466" s="123" t="s">
        <v>151</v>
      </c>
      <c r="AE1466" s="12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1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19" t="s">
        <v>589</v>
      </c>
      <c r="AD1467" s="123" t="s">
        <v>154</v>
      </c>
      <c r="AE1467" s="12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1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19" t="s">
        <v>589</v>
      </c>
      <c r="AD1468" s="123" t="s">
        <v>168</v>
      </c>
      <c r="AE1468" s="12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1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19" t="s">
        <v>589</v>
      </c>
      <c r="AD1469" s="123" t="s">
        <v>172</v>
      </c>
      <c r="AE1469" s="12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1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19" t="s">
        <v>589</v>
      </c>
      <c r="AD1470" s="123" t="s">
        <v>176</v>
      </c>
      <c r="AE1470" s="12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1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19" t="s">
        <v>589</v>
      </c>
      <c r="AD1471" s="123" t="s">
        <v>154</v>
      </c>
      <c r="AE1471" s="12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1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19" t="s">
        <v>589</v>
      </c>
      <c r="AD1472" s="123" t="s">
        <v>165</v>
      </c>
      <c r="AE1472" s="12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1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19" t="s">
        <v>589</v>
      </c>
      <c r="AD1473" s="123" t="s">
        <v>170</v>
      </c>
      <c r="AE1473" s="12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1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19" t="s">
        <v>589</v>
      </c>
      <c r="AD1474" s="123" t="s">
        <v>155</v>
      </c>
      <c r="AE1474" s="12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1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19" t="s">
        <v>589</v>
      </c>
      <c r="AD1475" s="123" t="s">
        <v>162</v>
      </c>
      <c r="AE1475" s="12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1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19" t="s">
        <v>589</v>
      </c>
      <c r="AD1476" s="123" t="s">
        <v>149</v>
      </c>
      <c r="AE1476" s="12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1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19" t="s">
        <v>589</v>
      </c>
      <c r="AD1477" s="123" t="s">
        <v>151</v>
      </c>
      <c r="AE1477" s="12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1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19" t="s">
        <v>589</v>
      </c>
      <c r="AD1478" s="123" t="s">
        <v>170</v>
      </c>
      <c r="AE1478" s="12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1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19" t="s">
        <v>589</v>
      </c>
      <c r="AD1479" s="123" t="s">
        <v>151</v>
      </c>
      <c r="AE1479" s="12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1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19" t="s">
        <v>589</v>
      </c>
      <c r="AD1480" s="123" t="s">
        <v>176</v>
      </c>
      <c r="AE1480" s="12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1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19" t="s">
        <v>589</v>
      </c>
      <c r="AD1481" s="123" t="s">
        <v>155</v>
      </c>
      <c r="AE1481" s="12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1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19" t="s">
        <v>589</v>
      </c>
      <c r="AD1482" s="123" t="s">
        <v>162</v>
      </c>
      <c r="AE1482" s="12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1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19" t="s">
        <v>590</v>
      </c>
      <c r="AD1483" s="25" t="s">
        <v>151</v>
      </c>
      <c r="AE1483" s="12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1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19" t="s">
        <v>590</v>
      </c>
      <c r="AD1484" s="25" t="s">
        <v>172</v>
      </c>
      <c r="AE1484" s="12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1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19" t="s">
        <v>590</v>
      </c>
      <c r="AD1485" s="25" t="s">
        <v>151</v>
      </c>
      <c r="AE1485" s="12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1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19" t="s">
        <v>590</v>
      </c>
      <c r="AD1486" s="25" t="s">
        <v>149</v>
      </c>
      <c r="AE1486" s="12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1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19" t="s">
        <v>590</v>
      </c>
      <c r="AD1487" s="25" t="s">
        <v>178</v>
      </c>
      <c r="AE1487" s="12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1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19" t="s">
        <v>590</v>
      </c>
      <c r="AD1488" s="25" t="s">
        <v>151</v>
      </c>
      <c r="AE1488" s="12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1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19" t="s">
        <v>590</v>
      </c>
      <c r="AD1489" s="25" t="s">
        <v>150</v>
      </c>
      <c r="AE1489" s="12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1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19" t="s">
        <v>590</v>
      </c>
      <c r="AD1490" s="25" t="s">
        <v>151</v>
      </c>
      <c r="AE1490" s="12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1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19" t="s">
        <v>590</v>
      </c>
      <c r="AD1491" s="25" t="s">
        <v>154</v>
      </c>
      <c r="AE1491" s="12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18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19" t="s">
        <v>590</v>
      </c>
      <c r="AD1492" s="25" t="s">
        <v>162</v>
      </c>
      <c r="AE1492" s="12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1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19" t="s">
        <v>590</v>
      </c>
      <c r="AD1493" s="25" t="s">
        <v>150</v>
      </c>
      <c r="AE1493" s="12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1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19" t="s">
        <v>590</v>
      </c>
      <c r="AD1494" s="25" t="s">
        <v>151</v>
      </c>
      <c r="AE1494" s="123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2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5" t="s">
        <v>160</v>
      </c>
      <c r="AB1495" s="75" t="s">
        <v>162</v>
      </c>
      <c r="AC1495" s="119" t="s">
        <v>591</v>
      </c>
      <c r="AD1495" s="75" t="s">
        <v>179</v>
      </c>
      <c r="AE1495" s="124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2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5" t="s">
        <v>166</v>
      </c>
      <c r="AB1496" s="75" t="s">
        <v>151</v>
      </c>
      <c r="AC1496" s="119" t="s">
        <v>591</v>
      </c>
      <c r="AD1496" s="75" t="s">
        <v>168</v>
      </c>
      <c r="AE1496" s="124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2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5" t="s">
        <v>166</v>
      </c>
      <c r="AB1497" s="75" t="s">
        <v>151</v>
      </c>
      <c r="AC1497" s="119" t="s">
        <v>591</v>
      </c>
      <c r="AD1497" s="75" t="s">
        <v>151</v>
      </c>
      <c r="AE1497" s="124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2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5" t="s">
        <v>160</v>
      </c>
      <c r="AB1498" s="75" t="s">
        <v>170</v>
      </c>
      <c r="AC1498" s="119" t="s">
        <v>591</v>
      </c>
      <c r="AD1498" s="75" t="s">
        <v>170</v>
      </c>
      <c r="AE1498" s="124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2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5" t="s">
        <v>166</v>
      </c>
      <c r="AB1499" s="75" t="s">
        <v>151</v>
      </c>
      <c r="AC1499" s="119" t="s">
        <v>591</v>
      </c>
      <c r="AD1499" s="75" t="s">
        <v>151</v>
      </c>
      <c r="AE1499" s="124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2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5" t="s">
        <v>166</v>
      </c>
      <c r="AB1500" s="75" t="s">
        <v>151</v>
      </c>
      <c r="AC1500" s="119" t="s">
        <v>591</v>
      </c>
      <c r="AD1500" s="75" t="s">
        <v>170</v>
      </c>
      <c r="AE1500" s="124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2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5" t="s">
        <v>161</v>
      </c>
      <c r="AB1501" s="75" t="s">
        <v>155</v>
      </c>
      <c r="AC1501" s="119" t="s">
        <v>591</v>
      </c>
      <c r="AD1501" s="75" t="s">
        <v>162</v>
      </c>
      <c r="AE1501" s="124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2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5" t="s">
        <v>166</v>
      </c>
      <c r="AB1502" s="75" t="s">
        <v>151</v>
      </c>
      <c r="AC1502" s="119" t="s">
        <v>591</v>
      </c>
      <c r="AD1502" s="75" t="s">
        <v>153</v>
      </c>
      <c r="AE1502" s="124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2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5" t="s">
        <v>161</v>
      </c>
      <c r="AB1503" s="75" t="s">
        <v>155</v>
      </c>
      <c r="AC1503" s="119" t="s">
        <v>591</v>
      </c>
      <c r="AD1503" s="75" t="s">
        <v>167</v>
      </c>
      <c r="AE1503" s="124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2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5" t="s">
        <v>166</v>
      </c>
      <c r="AB1504" s="75" t="s">
        <v>151</v>
      </c>
      <c r="AC1504" s="119" t="s">
        <v>591</v>
      </c>
      <c r="AD1504" s="75" t="s">
        <v>392</v>
      </c>
      <c r="AE1504" s="124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2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5" t="s">
        <v>166</v>
      </c>
      <c r="AB1505" s="75" t="s">
        <v>151</v>
      </c>
      <c r="AC1505" s="119" t="s">
        <v>591</v>
      </c>
      <c r="AD1505" s="75" t="s">
        <v>169</v>
      </c>
      <c r="AE1505" s="124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2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5" t="s">
        <v>161</v>
      </c>
      <c r="AB1506" s="75" t="s">
        <v>155</v>
      </c>
      <c r="AC1506" s="119" t="s">
        <v>591</v>
      </c>
      <c r="AD1506" s="75" t="s">
        <v>170</v>
      </c>
      <c r="AE1506" s="124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2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5" t="s">
        <v>160</v>
      </c>
      <c r="AB1507" s="75" t="s">
        <v>162</v>
      </c>
      <c r="AC1507" s="119" t="s">
        <v>591</v>
      </c>
      <c r="AD1507" s="75" t="s">
        <v>226</v>
      </c>
      <c r="AE1507" s="124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2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5" t="s">
        <v>166</v>
      </c>
      <c r="AB1508" s="75" t="s">
        <v>151</v>
      </c>
      <c r="AC1508" s="119" t="s">
        <v>591</v>
      </c>
      <c r="AD1508" s="75" t="s">
        <v>151</v>
      </c>
      <c r="AE1508" s="124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2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5" t="s">
        <v>166</v>
      </c>
      <c r="AB1509" s="75" t="s">
        <v>150</v>
      </c>
      <c r="AC1509" s="119" t="s">
        <v>591</v>
      </c>
      <c r="AD1509" s="75" t="s">
        <v>176</v>
      </c>
      <c r="AE1509" s="124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2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5" t="s">
        <v>160</v>
      </c>
      <c r="AB1510" s="75" t="s">
        <v>162</v>
      </c>
      <c r="AC1510" s="119" t="s">
        <v>591</v>
      </c>
      <c r="AD1510" s="75" t="s">
        <v>155</v>
      </c>
      <c r="AE1510" s="124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2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5" t="s">
        <v>166</v>
      </c>
      <c r="AB1511" s="75" t="s">
        <v>151</v>
      </c>
      <c r="AC1511" s="119" t="s">
        <v>591</v>
      </c>
      <c r="AD1511" s="75" t="s">
        <v>359</v>
      </c>
      <c r="AE1511" s="124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2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5" t="s">
        <v>160</v>
      </c>
      <c r="AB1512" s="75" t="s">
        <v>162</v>
      </c>
      <c r="AC1512" s="119" t="s">
        <v>591</v>
      </c>
      <c r="AD1512" s="75" t="s">
        <v>155</v>
      </c>
      <c r="AE1512" s="124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2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5" t="s">
        <v>160</v>
      </c>
      <c r="AB1513" s="75" t="s">
        <v>162</v>
      </c>
      <c r="AC1513" s="119" t="s">
        <v>591</v>
      </c>
      <c r="AD1513" s="75" t="s">
        <v>175</v>
      </c>
      <c r="AE1513" s="124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2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5" t="s">
        <v>160</v>
      </c>
      <c r="AB1514" s="75" t="s">
        <v>162</v>
      </c>
      <c r="AC1514" s="119" t="s">
        <v>591</v>
      </c>
      <c r="AD1514" s="75" t="s">
        <v>165</v>
      </c>
      <c r="AE1514" s="124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2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5" t="s">
        <v>161</v>
      </c>
      <c r="AB1515" s="75" t="s">
        <v>155</v>
      </c>
      <c r="AC1515" s="119" t="s">
        <v>591</v>
      </c>
      <c r="AD1515" s="75" t="s">
        <v>165</v>
      </c>
      <c r="AE1515" s="124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2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5" t="s">
        <v>166</v>
      </c>
      <c r="AB1516" s="75" t="s">
        <v>151</v>
      </c>
      <c r="AC1516" s="119" t="s">
        <v>592</v>
      </c>
      <c r="AD1516" s="75" t="s">
        <v>178</v>
      </c>
      <c r="AE1516" s="124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2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5" t="s">
        <v>166</v>
      </c>
      <c r="AB1517" s="75" t="s">
        <v>151</v>
      </c>
      <c r="AC1517" s="119" t="s">
        <v>592</v>
      </c>
      <c r="AD1517" s="75" t="s">
        <v>154</v>
      </c>
      <c r="AE1517" s="124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2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5" t="s">
        <v>161</v>
      </c>
      <c r="AB1518" s="75" t="s">
        <v>152</v>
      </c>
      <c r="AC1518" s="119" t="s">
        <v>592</v>
      </c>
      <c r="AD1518" s="75" t="s">
        <v>165</v>
      </c>
      <c r="AE1518" s="124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2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5" t="s">
        <v>166</v>
      </c>
      <c r="AB1519" s="75" t="s">
        <v>151</v>
      </c>
      <c r="AC1519" s="119" t="s">
        <v>592</v>
      </c>
      <c r="AD1519" s="75" t="s">
        <v>359</v>
      </c>
      <c r="AE1519" s="124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2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5" t="s">
        <v>166</v>
      </c>
      <c r="AB1520" s="75" t="s">
        <v>151</v>
      </c>
      <c r="AC1520" s="119" t="s">
        <v>592</v>
      </c>
      <c r="AD1520" s="75" t="s">
        <v>154</v>
      </c>
      <c r="AE1520" s="124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2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5" t="s">
        <v>160</v>
      </c>
      <c r="AB1521" s="75" t="s">
        <v>162</v>
      </c>
      <c r="AC1521" s="119" t="s">
        <v>592</v>
      </c>
      <c r="AD1521" s="75" t="s">
        <v>149</v>
      </c>
      <c r="AE1521" s="124" t="str">
        <f>VLOOKUP(AD1521,cs_lookup!$A$2:$B$55,2,FALSE)</f>
        <v>X</v>
      </c>
    </row>
    <row r="1522" spans="1:31" x14ac:dyDescent="0.25">
      <c r="A1522" s="115">
        <v>0.54453699892452623</v>
      </c>
      <c r="B1522" s="115">
        <v>0.2249310347232388</v>
      </c>
      <c r="C1522" s="115">
        <v>0.21813160445468319</v>
      </c>
      <c r="D1522" s="105">
        <f t="shared" si="162"/>
        <v>1.8364225056791812</v>
      </c>
      <c r="E1522" s="106">
        <f t="shared" si="162"/>
        <v>4.4458071391990304</v>
      </c>
      <c r="F1522" s="106">
        <f t="shared" si="162"/>
        <v>4.584388413132265</v>
      </c>
      <c r="G1522" s="120">
        <v>5.4833479742347979E-2</v>
      </c>
      <c r="H1522" s="108">
        <f t="shared" si="155"/>
        <v>1.054833479742348</v>
      </c>
      <c r="I1522" s="108">
        <f t="shared" si="156"/>
        <v>1.7409596310194315</v>
      </c>
      <c r="J1522" s="108">
        <f t="shared" si="157"/>
        <v>4.2147004475862451</v>
      </c>
      <c r="K1522" s="108">
        <f t="shared" si="158"/>
        <v>4.3460778418334245</v>
      </c>
      <c r="L1522" s="96">
        <v>2.2999999999999998</v>
      </c>
      <c r="M1522" s="96">
        <v>3.35</v>
      </c>
      <c r="N1522" s="96">
        <v>3.11</v>
      </c>
      <c r="O1522" s="108">
        <f t="shared" si="159"/>
        <v>2.4261170034074002</v>
      </c>
      <c r="P1522" s="108">
        <f t="shared" si="160"/>
        <v>3.533692157136866</v>
      </c>
      <c r="Q1522" s="108">
        <f t="shared" si="161"/>
        <v>3.2805321219987023</v>
      </c>
      <c r="R1522" s="109">
        <f t="shared" si="163"/>
        <v>0.41218127509742253</v>
      </c>
      <c r="S1522" s="109">
        <f t="shared" si="163"/>
        <v>0.28299012917136468</v>
      </c>
      <c r="T1522" s="109">
        <f t="shared" si="163"/>
        <v>0.30482859573121279</v>
      </c>
      <c r="U1522" s="96">
        <f t="shared" si="164"/>
        <v>1.3211104720752302</v>
      </c>
      <c r="V1522" s="96">
        <f t="shared" si="164"/>
        <v>0.79483703329818889</v>
      </c>
      <c r="W1522" s="96">
        <f t="shared" si="164"/>
        <v>0.71558773523670338</v>
      </c>
      <c r="X1522" s="96" t="s">
        <v>261</v>
      </c>
      <c r="Y1522" s="96" t="s">
        <v>264</v>
      </c>
      <c r="Z1522" s="96" t="s">
        <v>262</v>
      </c>
      <c r="AA1522" s="110" t="s">
        <v>160</v>
      </c>
      <c r="AB1522" s="110" t="s">
        <v>162</v>
      </c>
      <c r="AC1522" s="121" t="s">
        <v>592</v>
      </c>
      <c r="AD1522" s="110" t="s">
        <v>151</v>
      </c>
      <c r="AE1522" s="124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2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5" t="s">
        <v>161</v>
      </c>
      <c r="AB1523" s="75" t="s">
        <v>155</v>
      </c>
      <c r="AC1523" s="119" t="s">
        <v>593</v>
      </c>
      <c r="AD1523" s="75" t="s">
        <v>165</v>
      </c>
      <c r="AE1523" s="124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2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5" t="s">
        <v>161</v>
      </c>
      <c r="AB1524" s="75" t="s">
        <v>155</v>
      </c>
      <c r="AC1524" s="119" t="s">
        <v>593</v>
      </c>
      <c r="AD1524" s="75" t="s">
        <v>165</v>
      </c>
      <c r="AE1524" s="124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2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5" t="s">
        <v>166</v>
      </c>
      <c r="AB1525" s="75" t="s">
        <v>150</v>
      </c>
      <c r="AC1525" s="119" t="s">
        <v>593</v>
      </c>
      <c r="AD1525" s="75" t="s">
        <v>151</v>
      </c>
      <c r="AE1525" s="124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2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5" t="s">
        <v>166</v>
      </c>
      <c r="AB1526" s="75" t="s">
        <v>151</v>
      </c>
      <c r="AC1526" s="119" t="s">
        <v>593</v>
      </c>
      <c r="AD1526" s="75" t="s">
        <v>176</v>
      </c>
      <c r="AE1526" s="124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2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5" t="s">
        <v>160</v>
      </c>
      <c r="AB1527" s="75" t="s">
        <v>162</v>
      </c>
      <c r="AC1527" s="119" t="s">
        <v>593</v>
      </c>
      <c r="AD1527" s="75" t="s">
        <v>154</v>
      </c>
      <c r="AE1527" s="124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2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5" t="s">
        <v>160</v>
      </c>
      <c r="AB1528" s="75" t="s">
        <v>162</v>
      </c>
      <c r="AC1528" s="119" t="s">
        <v>593</v>
      </c>
      <c r="AD1528" s="75" t="s">
        <v>170</v>
      </c>
      <c r="AE1528" s="124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2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5" t="s">
        <v>161</v>
      </c>
      <c r="AB1529" s="75" t="s">
        <v>155</v>
      </c>
      <c r="AC1529" s="119" t="s">
        <v>593</v>
      </c>
      <c r="AD1529" s="75" t="s">
        <v>151</v>
      </c>
      <c r="AE1529" s="124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2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5" t="s">
        <v>161</v>
      </c>
      <c r="AB1530" s="75" t="s">
        <v>155</v>
      </c>
      <c r="AC1530" s="119" t="s">
        <v>593</v>
      </c>
      <c r="AD1530" s="75" t="s">
        <v>176</v>
      </c>
      <c r="AE1530" s="124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2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5" t="s">
        <v>166</v>
      </c>
      <c r="AB1531" s="75" t="s">
        <v>151</v>
      </c>
      <c r="AC1531" s="119" t="s">
        <v>593</v>
      </c>
      <c r="AD1531" s="75" t="s">
        <v>151</v>
      </c>
      <c r="AE1531" s="124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2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5" t="s">
        <v>166</v>
      </c>
      <c r="AB1532" s="75" t="s">
        <v>151</v>
      </c>
      <c r="AC1532" s="119" t="s">
        <v>593</v>
      </c>
      <c r="AD1532" s="75" t="s">
        <v>149</v>
      </c>
      <c r="AE1532" s="124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2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5" t="s">
        <v>166</v>
      </c>
      <c r="AB1533" s="75" t="s">
        <v>151</v>
      </c>
      <c r="AC1533" s="119" t="s">
        <v>593</v>
      </c>
      <c r="AD1533" s="75" t="s">
        <v>155</v>
      </c>
      <c r="AE1533" s="124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2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5" t="s">
        <v>166</v>
      </c>
      <c r="AB1534" s="75" t="s">
        <v>151</v>
      </c>
      <c r="AC1534" s="119" t="s">
        <v>593</v>
      </c>
      <c r="AD1534" s="75" t="s">
        <v>151</v>
      </c>
      <c r="AE1534" s="124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2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5" t="s">
        <v>160</v>
      </c>
      <c r="AB1535" s="75" t="s">
        <v>162</v>
      </c>
      <c r="AC1535" s="119" t="s">
        <v>593</v>
      </c>
      <c r="AD1535" s="75" t="s">
        <v>154</v>
      </c>
      <c r="AE1535" s="124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2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5" t="s">
        <v>166</v>
      </c>
      <c r="AB1536" s="75" t="s">
        <v>151</v>
      </c>
      <c r="AC1536" s="119" t="s">
        <v>593</v>
      </c>
      <c r="AD1536" s="75" t="s">
        <v>150</v>
      </c>
      <c r="AE1536" s="124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2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5" t="s">
        <v>160</v>
      </c>
      <c r="AB1537" s="75" t="s">
        <v>165</v>
      </c>
      <c r="AC1537" s="119" t="s">
        <v>593</v>
      </c>
      <c r="AD1537" s="75" t="s">
        <v>155</v>
      </c>
      <c r="AE1537" s="124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2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5" t="s">
        <v>160</v>
      </c>
      <c r="AB1538" s="75" t="s">
        <v>162</v>
      </c>
      <c r="AC1538" s="119" t="s">
        <v>593</v>
      </c>
      <c r="AD1538" s="75" t="s">
        <v>165</v>
      </c>
      <c r="AE1538" s="124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2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5" t="s">
        <v>166</v>
      </c>
      <c r="AB1539" s="75" t="s">
        <v>150</v>
      </c>
      <c r="AC1539" s="119" t="s">
        <v>594</v>
      </c>
      <c r="AD1539" s="75" t="s">
        <v>150</v>
      </c>
      <c r="AE1539" s="124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2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5" t="s">
        <v>161</v>
      </c>
      <c r="AB1540" s="75" t="s">
        <v>155</v>
      </c>
      <c r="AC1540" s="119" t="s">
        <v>594</v>
      </c>
      <c r="AD1540" s="75" t="s">
        <v>163</v>
      </c>
      <c r="AE1540" s="124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2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5" t="s">
        <v>166</v>
      </c>
      <c r="AB1541" s="75" t="s">
        <v>151</v>
      </c>
      <c r="AC1541" s="119" t="s">
        <v>594</v>
      </c>
      <c r="AD1541" s="75" t="s">
        <v>151</v>
      </c>
      <c r="AE1541" s="124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2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5" t="s">
        <v>160</v>
      </c>
      <c r="AB1542" s="75" t="s">
        <v>162</v>
      </c>
      <c r="AC1542" s="119" t="s">
        <v>594</v>
      </c>
      <c r="AD1542" s="75" t="s">
        <v>149</v>
      </c>
      <c r="AE1542" s="124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2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5" t="s">
        <v>160</v>
      </c>
      <c r="AB1543" s="75" t="s">
        <v>162</v>
      </c>
      <c r="AC1543" s="119" t="s">
        <v>594</v>
      </c>
      <c r="AD1543" s="75" t="s">
        <v>162</v>
      </c>
      <c r="AE1543" s="124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2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5" t="s">
        <v>166</v>
      </c>
      <c r="AB1544" s="75" t="s">
        <v>151</v>
      </c>
      <c r="AC1544" s="119" t="s">
        <v>594</v>
      </c>
      <c r="AD1544" s="75" t="s">
        <v>155</v>
      </c>
      <c r="AE1544" s="124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2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5" t="s">
        <v>160</v>
      </c>
      <c r="AB1545" s="75" t="s">
        <v>162</v>
      </c>
      <c r="AC1545" s="119" t="s">
        <v>594</v>
      </c>
      <c r="AD1545" s="75" t="s">
        <v>165</v>
      </c>
      <c r="AE1545" s="124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2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5" t="s">
        <v>160</v>
      </c>
      <c r="AB1546" s="75" t="s">
        <v>162</v>
      </c>
      <c r="AC1546" s="119" t="s">
        <v>594</v>
      </c>
      <c r="AD1546" s="75" t="s">
        <v>178</v>
      </c>
      <c r="AE1546" s="124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2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5" t="s">
        <v>166</v>
      </c>
      <c r="AB1547" s="75" t="s">
        <v>151</v>
      </c>
      <c r="AC1547" s="119" t="s">
        <v>594</v>
      </c>
      <c r="AD1547" s="75" t="s">
        <v>176</v>
      </c>
      <c r="AE1547" s="124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2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5" t="s">
        <v>166</v>
      </c>
      <c r="AB1548" s="75" t="s">
        <v>151</v>
      </c>
      <c r="AC1548" s="119" t="s">
        <v>594</v>
      </c>
      <c r="AD1548" s="75" t="s">
        <v>172</v>
      </c>
      <c r="AE1548" s="124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2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5" t="s">
        <v>161</v>
      </c>
      <c r="AB1549" s="75" t="s">
        <v>155</v>
      </c>
      <c r="AC1549" s="119" t="s">
        <v>594</v>
      </c>
      <c r="AD1549" s="75" t="s">
        <v>153</v>
      </c>
      <c r="AE1549" s="124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2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5" t="s">
        <v>161</v>
      </c>
      <c r="AB1550" s="75" t="s">
        <v>155</v>
      </c>
      <c r="AC1550" s="119" t="s">
        <v>594</v>
      </c>
      <c r="AD1550" s="75" t="s">
        <v>150</v>
      </c>
      <c r="AE1550" s="124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2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5" t="s">
        <v>166</v>
      </c>
      <c r="AB1551" s="75" t="s">
        <v>151</v>
      </c>
      <c r="AC1551" s="119" t="s">
        <v>594</v>
      </c>
      <c r="AD1551" s="75" t="s">
        <v>149</v>
      </c>
      <c r="AE1551" s="124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2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5" t="s">
        <v>160</v>
      </c>
      <c r="AB1552" s="75" t="s">
        <v>162</v>
      </c>
      <c r="AC1552" s="119" t="s">
        <v>594</v>
      </c>
      <c r="AD1552" s="75" t="s">
        <v>151</v>
      </c>
      <c r="AE1552" s="124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2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5" t="s">
        <v>161</v>
      </c>
      <c r="AB1553" s="75" t="s">
        <v>155</v>
      </c>
      <c r="AC1553" s="119" t="s">
        <v>594</v>
      </c>
      <c r="AD1553" s="75" t="s">
        <v>149</v>
      </c>
      <c r="AE1553" s="124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2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5" t="s">
        <v>160</v>
      </c>
      <c r="AB1554" s="75" t="s">
        <v>165</v>
      </c>
      <c r="AC1554" s="119" t="s">
        <v>594</v>
      </c>
      <c r="AD1554" s="75" t="s">
        <v>165</v>
      </c>
      <c r="AE1554" s="124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2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5" t="s">
        <v>166</v>
      </c>
      <c r="AB1555" s="75" t="s">
        <v>151</v>
      </c>
      <c r="AC1555" s="119" t="s">
        <v>594</v>
      </c>
      <c r="AD1555" s="75" t="s">
        <v>154</v>
      </c>
      <c r="AE1555" s="124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2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5" t="s">
        <v>166</v>
      </c>
      <c r="AB1556" s="75" t="s">
        <v>151</v>
      </c>
      <c r="AC1556" s="119" t="s">
        <v>594</v>
      </c>
      <c r="AD1556" s="75" t="s">
        <v>162</v>
      </c>
      <c r="AE1556" s="124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2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5" t="s">
        <v>166</v>
      </c>
      <c r="AB1557" s="75" t="s">
        <v>151</v>
      </c>
      <c r="AC1557" s="119" t="s">
        <v>594</v>
      </c>
      <c r="AD1557" s="75" t="s">
        <v>149</v>
      </c>
      <c r="AE1557" s="124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2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5" t="s">
        <v>166</v>
      </c>
      <c r="AB1558" s="75" t="s">
        <v>151</v>
      </c>
      <c r="AC1558" s="119" t="s">
        <v>594</v>
      </c>
      <c r="AD1558" s="75" t="s">
        <v>175</v>
      </c>
      <c r="AE1558" s="124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2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5" t="s">
        <v>166</v>
      </c>
      <c r="AB1559" s="75" t="s">
        <v>151</v>
      </c>
      <c r="AC1559" s="119" t="s">
        <v>594</v>
      </c>
      <c r="AD1559" s="75" t="s">
        <v>152</v>
      </c>
      <c r="AE1559" s="124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2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5" t="s">
        <v>166</v>
      </c>
      <c r="AB1560" s="75" t="s">
        <v>151</v>
      </c>
      <c r="AC1560" s="119" t="s">
        <v>594</v>
      </c>
      <c r="AD1560" s="75" t="s">
        <v>163</v>
      </c>
      <c r="AE1560" s="124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2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5" t="s">
        <v>166</v>
      </c>
      <c r="AB1561" s="75" t="s">
        <v>151</v>
      </c>
      <c r="AC1561" s="119" t="s">
        <v>594</v>
      </c>
      <c r="AD1561" s="75" t="s">
        <v>162</v>
      </c>
      <c r="AE1561" s="124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2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5" t="s">
        <v>160</v>
      </c>
      <c r="AB1562" s="75" t="s">
        <v>170</v>
      </c>
      <c r="AC1562" s="119" t="s">
        <v>594</v>
      </c>
      <c r="AD1562" s="75" t="s">
        <v>162</v>
      </c>
      <c r="AE1562" s="124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2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5" t="s">
        <v>160</v>
      </c>
      <c r="AB1563" s="75" t="s">
        <v>162</v>
      </c>
      <c r="AC1563" s="119" t="s">
        <v>594</v>
      </c>
      <c r="AD1563" s="75" t="s">
        <v>152</v>
      </c>
      <c r="AE1563" s="124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2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5" t="s">
        <v>166</v>
      </c>
      <c r="AB1564" s="75" t="s">
        <v>151</v>
      </c>
      <c r="AC1564" s="119" t="s">
        <v>594</v>
      </c>
      <c r="AD1564" s="75" t="s">
        <v>149</v>
      </c>
      <c r="AE1564" s="124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2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5" t="s">
        <v>166</v>
      </c>
      <c r="AB1565" s="75" t="s">
        <v>151</v>
      </c>
      <c r="AC1565" s="119" t="s">
        <v>594</v>
      </c>
      <c r="AD1565" s="75" t="s">
        <v>170</v>
      </c>
      <c r="AE1565" s="124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2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5" t="s">
        <v>160</v>
      </c>
      <c r="AB1566" s="75" t="s">
        <v>162</v>
      </c>
      <c r="AC1566" s="119" t="s">
        <v>594</v>
      </c>
      <c r="AD1566" s="75" t="s">
        <v>149</v>
      </c>
      <c r="AE1566" s="124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2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5" t="s">
        <v>160</v>
      </c>
      <c r="AB1567" s="75" t="s">
        <v>165</v>
      </c>
      <c r="AC1567" s="119" t="s">
        <v>594</v>
      </c>
      <c r="AD1567" s="75" t="s">
        <v>172</v>
      </c>
      <c r="AE1567" s="124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2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5" t="s">
        <v>160</v>
      </c>
      <c r="AB1568" s="75" t="s">
        <v>162</v>
      </c>
      <c r="AC1568" s="119" t="s">
        <v>594</v>
      </c>
      <c r="AD1568" s="75" t="s">
        <v>168</v>
      </c>
      <c r="AE1568" s="124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2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5" t="s">
        <v>166</v>
      </c>
      <c r="AB1569" s="75" t="s">
        <v>151</v>
      </c>
      <c r="AC1569" s="119" t="s">
        <v>594</v>
      </c>
      <c r="AD1569" s="75" t="s">
        <v>162</v>
      </c>
      <c r="AE1569" s="124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2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5" t="s">
        <v>166</v>
      </c>
      <c r="AB1570" s="75" t="s">
        <v>151</v>
      </c>
      <c r="AC1570" s="119" t="s">
        <v>594</v>
      </c>
      <c r="AD1570" s="75" t="s">
        <v>151</v>
      </c>
      <c r="AE1570" s="124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2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5" t="s">
        <v>166</v>
      </c>
      <c r="AB1571" s="75" t="s">
        <v>151</v>
      </c>
      <c r="AC1571" s="119" t="s">
        <v>594</v>
      </c>
      <c r="AD1571" s="75" t="s">
        <v>162</v>
      </c>
      <c r="AE1571" s="124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2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5" t="s">
        <v>166</v>
      </c>
      <c r="AB1572" s="75" t="s">
        <v>151</v>
      </c>
      <c r="AC1572" s="119" t="s">
        <v>594</v>
      </c>
      <c r="AD1572" s="75" t="s">
        <v>153</v>
      </c>
      <c r="AE1572" s="124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2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5" t="s">
        <v>161</v>
      </c>
      <c r="AB1573" s="75" t="s">
        <v>155</v>
      </c>
      <c r="AC1573" s="119" t="s">
        <v>594</v>
      </c>
      <c r="AD1573" s="75" t="s">
        <v>150</v>
      </c>
      <c r="AE1573" s="124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2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5" t="s">
        <v>160</v>
      </c>
      <c r="AB1574" s="75" t="s">
        <v>162</v>
      </c>
      <c r="AC1574" s="119" t="s">
        <v>594</v>
      </c>
      <c r="AD1574" s="75" t="s">
        <v>162</v>
      </c>
      <c r="AE1574" s="124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2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5" t="s">
        <v>166</v>
      </c>
      <c r="AB1575" s="75" t="s">
        <v>151</v>
      </c>
      <c r="AC1575" s="119" t="s">
        <v>594</v>
      </c>
      <c r="AD1575" s="75" t="s">
        <v>155</v>
      </c>
      <c r="AE1575" s="124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2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5" t="s">
        <v>160</v>
      </c>
      <c r="AB1576" s="75" t="s">
        <v>162</v>
      </c>
      <c r="AC1576" s="119" t="s">
        <v>594</v>
      </c>
      <c r="AD1576" s="75" t="s">
        <v>153</v>
      </c>
      <c r="AE1576" s="124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2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5" t="s">
        <v>160</v>
      </c>
      <c r="AB1577" s="75" t="s">
        <v>162</v>
      </c>
      <c r="AC1577" s="119" t="s">
        <v>594</v>
      </c>
      <c r="AD1577" s="75" t="s">
        <v>150</v>
      </c>
      <c r="AE1577" s="124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2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5" t="s">
        <v>166</v>
      </c>
      <c r="AB1578" s="75" t="s">
        <v>151</v>
      </c>
      <c r="AC1578" s="119" t="s">
        <v>594</v>
      </c>
      <c r="AD1578" s="75" t="s">
        <v>164</v>
      </c>
      <c r="AE1578" s="124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2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5" t="s">
        <v>166</v>
      </c>
      <c r="AB1579" s="75" t="s">
        <v>151</v>
      </c>
      <c r="AC1579" s="119" t="s">
        <v>594</v>
      </c>
      <c r="AD1579" s="75" t="s">
        <v>155</v>
      </c>
      <c r="AE1579" s="124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2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5" t="s">
        <v>161</v>
      </c>
      <c r="AB1580" s="75" t="s">
        <v>155</v>
      </c>
      <c r="AC1580" s="119" t="s">
        <v>594</v>
      </c>
      <c r="AD1580" s="75" t="s">
        <v>391</v>
      </c>
      <c r="AE1580" s="124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2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5" t="s">
        <v>166</v>
      </c>
      <c r="AB1581" s="75" t="s">
        <v>151</v>
      </c>
      <c r="AC1581" s="119" t="s">
        <v>594</v>
      </c>
      <c r="AD1581" s="75" t="s">
        <v>170</v>
      </c>
      <c r="AE1581" s="124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2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5" t="s">
        <v>160</v>
      </c>
      <c r="AB1582" s="75" t="s">
        <v>162</v>
      </c>
      <c r="AC1582" s="119" t="s">
        <v>594</v>
      </c>
      <c r="AD1582" s="75" t="s">
        <v>178</v>
      </c>
      <c r="AE1582" s="124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2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5" t="s">
        <v>166</v>
      </c>
      <c r="AB1583" s="75" t="s">
        <v>151</v>
      </c>
      <c r="AC1583" s="119" t="s">
        <v>594</v>
      </c>
      <c r="AD1583" s="75" t="s">
        <v>153</v>
      </c>
      <c r="AE1583" s="124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2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5" t="s">
        <v>166</v>
      </c>
      <c r="AB1584" s="75" t="s">
        <v>151</v>
      </c>
      <c r="AC1584" s="119" t="s">
        <v>594</v>
      </c>
      <c r="AD1584" s="75" t="s">
        <v>153</v>
      </c>
      <c r="AE1584" s="124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2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5" t="s">
        <v>166</v>
      </c>
      <c r="AB1585" s="75" t="s">
        <v>151</v>
      </c>
      <c r="AC1585" s="119" t="s">
        <v>594</v>
      </c>
      <c r="AD1585" s="75" t="s">
        <v>150</v>
      </c>
      <c r="AE1585" s="124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2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5" t="s">
        <v>166</v>
      </c>
      <c r="AB1586" s="75" t="s">
        <v>151</v>
      </c>
      <c r="AC1586" s="119" t="s">
        <v>594</v>
      </c>
      <c r="AD1586" s="75" t="s">
        <v>152</v>
      </c>
      <c r="AE1586" s="124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2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5" t="s">
        <v>166</v>
      </c>
      <c r="AB1587" s="75" t="s">
        <v>151</v>
      </c>
      <c r="AC1587" s="119" t="s">
        <v>594</v>
      </c>
      <c r="AD1587" s="75" t="s">
        <v>176</v>
      </c>
      <c r="AE1587" s="124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2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5" t="s">
        <v>166</v>
      </c>
      <c r="AB1588" s="75" t="s">
        <v>151</v>
      </c>
      <c r="AC1588" s="119" t="s">
        <v>594</v>
      </c>
      <c r="AD1588" s="75" t="s">
        <v>153</v>
      </c>
      <c r="AE1588" s="124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2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5" t="s">
        <v>161</v>
      </c>
      <c r="AB1589" s="75" t="s">
        <v>155</v>
      </c>
      <c r="AC1589" s="119" t="s">
        <v>594</v>
      </c>
      <c r="AD1589" s="75" t="s">
        <v>155</v>
      </c>
      <c r="AE1589" s="124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2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5" t="s">
        <v>166</v>
      </c>
      <c r="AB1590" s="75" t="s">
        <v>151</v>
      </c>
      <c r="AC1590" s="119" t="s">
        <v>594</v>
      </c>
      <c r="AD1590" s="75" t="s">
        <v>168</v>
      </c>
      <c r="AE1590" s="124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2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5" t="s">
        <v>166</v>
      </c>
      <c r="AB1591" s="75" t="s">
        <v>151</v>
      </c>
      <c r="AC1591" s="119" t="s">
        <v>594</v>
      </c>
      <c r="AD1591" s="75" t="s">
        <v>170</v>
      </c>
      <c r="AE1591" s="124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2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5" t="s">
        <v>160</v>
      </c>
      <c r="AB1592" s="75" t="s">
        <v>162</v>
      </c>
      <c r="AC1592" s="119" t="s">
        <v>594</v>
      </c>
      <c r="AD1592" s="75" t="s">
        <v>162</v>
      </c>
      <c r="AE1592" s="124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2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5" t="s">
        <v>161</v>
      </c>
      <c r="AB1593" s="75" t="s">
        <v>155</v>
      </c>
      <c r="AC1593" s="119" t="s">
        <v>594</v>
      </c>
      <c r="AD1593" s="75" t="s">
        <v>393</v>
      </c>
      <c r="AE1593" s="124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2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5" t="s">
        <v>161</v>
      </c>
      <c r="AB1594" s="75" t="s">
        <v>155</v>
      </c>
      <c r="AC1594" s="119" t="s">
        <v>594</v>
      </c>
      <c r="AD1594" s="75" t="s">
        <v>149</v>
      </c>
      <c r="AE1594" s="124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2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5" t="s">
        <v>166</v>
      </c>
      <c r="AB1595" s="75" t="s">
        <v>151</v>
      </c>
      <c r="AC1595" s="119" t="s">
        <v>594</v>
      </c>
      <c r="AD1595" s="75" t="s">
        <v>172</v>
      </c>
      <c r="AE1595" s="124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2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5" t="s">
        <v>160</v>
      </c>
      <c r="AB1596" s="75" t="s">
        <v>162</v>
      </c>
      <c r="AC1596" s="119" t="s">
        <v>594</v>
      </c>
      <c r="AD1596" s="75" t="s">
        <v>392</v>
      </c>
      <c r="AE1596" s="124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2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5" t="s">
        <v>160</v>
      </c>
      <c r="AB1597" s="75" t="s">
        <v>165</v>
      </c>
      <c r="AC1597" s="119" t="s">
        <v>594</v>
      </c>
      <c r="AD1597" s="75" t="s">
        <v>172</v>
      </c>
      <c r="AE1597" s="124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2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5" t="s">
        <v>160</v>
      </c>
      <c r="AB1598" s="75" t="s">
        <v>162</v>
      </c>
      <c r="AC1598" s="119" t="s">
        <v>594</v>
      </c>
      <c r="AD1598" s="75" t="s">
        <v>167</v>
      </c>
      <c r="AE1598" s="124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2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5" t="s">
        <v>160</v>
      </c>
      <c r="AB1599" s="75" t="s">
        <v>170</v>
      </c>
      <c r="AC1599" s="119" t="s">
        <v>594</v>
      </c>
      <c r="AD1599" s="75" t="s">
        <v>170</v>
      </c>
      <c r="AE1599" s="124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2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5" t="s">
        <v>160</v>
      </c>
      <c r="AB1600" s="75" t="s">
        <v>176</v>
      </c>
      <c r="AC1600" s="119" t="s">
        <v>594</v>
      </c>
      <c r="AD1600" s="75" t="s">
        <v>359</v>
      </c>
      <c r="AE1600" s="124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2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5" t="s">
        <v>161</v>
      </c>
      <c r="AB1601" s="75" t="s">
        <v>178</v>
      </c>
      <c r="AC1601" s="119" t="s">
        <v>594</v>
      </c>
      <c r="AD1601" s="75" t="s">
        <v>155</v>
      </c>
      <c r="AE1601" s="124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2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5" t="s">
        <v>166</v>
      </c>
      <c r="AB1602" s="75" t="s">
        <v>151</v>
      </c>
      <c r="AC1602" s="119" t="s">
        <v>594</v>
      </c>
      <c r="AD1602" s="75" t="s">
        <v>151</v>
      </c>
      <c r="AE1602" s="124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2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5" t="s">
        <v>166</v>
      </c>
      <c r="AB1603" s="75" t="s">
        <v>150</v>
      </c>
      <c r="AC1603" s="119" t="s">
        <v>594</v>
      </c>
      <c r="AD1603" s="75" t="s">
        <v>151</v>
      </c>
      <c r="AE1603" s="124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2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5" t="s">
        <v>160</v>
      </c>
      <c r="AB1604" s="75" t="s">
        <v>162</v>
      </c>
      <c r="AC1604" s="119" t="s">
        <v>594</v>
      </c>
      <c r="AD1604" s="75" t="s">
        <v>162</v>
      </c>
      <c r="AE1604" s="124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2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5" t="s">
        <v>166</v>
      </c>
      <c r="AB1605" s="75" t="s">
        <v>151</v>
      </c>
      <c r="AC1605" s="119" t="s">
        <v>594</v>
      </c>
      <c r="AD1605" s="75" t="s">
        <v>149</v>
      </c>
      <c r="AE1605" s="124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2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5" t="s">
        <v>160</v>
      </c>
      <c r="AB1606" s="75" t="s">
        <v>162</v>
      </c>
      <c r="AC1606" s="119" t="s">
        <v>594</v>
      </c>
      <c r="AD1606" s="75" t="s">
        <v>150</v>
      </c>
      <c r="AE1606" s="124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2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5" t="s">
        <v>160</v>
      </c>
      <c r="AB1607" s="75" t="s">
        <v>154</v>
      </c>
      <c r="AC1607" s="119" t="s">
        <v>594</v>
      </c>
      <c r="AD1607" s="75" t="s">
        <v>152</v>
      </c>
      <c r="AE1607" s="124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2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5" t="s">
        <v>166</v>
      </c>
      <c r="AB1608" s="75" t="s">
        <v>151</v>
      </c>
      <c r="AC1608" s="119" t="s">
        <v>594</v>
      </c>
      <c r="AD1608" s="75" t="s">
        <v>155</v>
      </c>
      <c r="AE1608" s="124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2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5" t="s">
        <v>166</v>
      </c>
      <c r="AB1609" s="75" t="s">
        <v>151</v>
      </c>
      <c r="AC1609" s="119" t="s">
        <v>594</v>
      </c>
      <c r="AD1609" s="75" t="s">
        <v>170</v>
      </c>
      <c r="AE1609" s="124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2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5" t="s">
        <v>160</v>
      </c>
      <c r="AB1610" s="75" t="s">
        <v>162</v>
      </c>
      <c r="AC1610" s="119" t="s">
        <v>594</v>
      </c>
      <c r="AD1610" s="75" t="s">
        <v>170</v>
      </c>
      <c r="AE1610" s="124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2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5" t="s">
        <v>166</v>
      </c>
      <c r="AB1611" s="75" t="s">
        <v>151</v>
      </c>
      <c r="AC1611" s="119" t="s">
        <v>594</v>
      </c>
      <c r="AD1611" s="75" t="s">
        <v>162</v>
      </c>
      <c r="AE1611" s="124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2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5" t="s">
        <v>166</v>
      </c>
      <c r="AB1612" s="75" t="s">
        <v>151</v>
      </c>
      <c r="AC1612" s="119" t="s">
        <v>594</v>
      </c>
      <c r="AD1612" s="75" t="s">
        <v>170</v>
      </c>
      <c r="AE1612" s="124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2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5" t="s">
        <v>160</v>
      </c>
      <c r="AB1613" s="75" t="s">
        <v>162</v>
      </c>
      <c r="AC1613" s="119" t="s">
        <v>594</v>
      </c>
      <c r="AD1613" s="75" t="s">
        <v>151</v>
      </c>
      <c r="AE1613" s="124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2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5" t="s">
        <v>160</v>
      </c>
      <c r="AB1614" s="75" t="s">
        <v>162</v>
      </c>
      <c r="AC1614" s="119" t="s">
        <v>594</v>
      </c>
      <c r="AD1614" s="75" t="s">
        <v>154</v>
      </c>
      <c r="AE1614" s="124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2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5" t="s">
        <v>166</v>
      </c>
      <c r="AB1615" s="75" t="s">
        <v>151</v>
      </c>
      <c r="AC1615" s="119" t="s">
        <v>594</v>
      </c>
      <c r="AD1615" s="75" t="s">
        <v>162</v>
      </c>
      <c r="AE1615" s="124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2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5" t="s">
        <v>166</v>
      </c>
      <c r="AB1616" s="75" t="s">
        <v>151</v>
      </c>
      <c r="AC1616" s="119" t="s">
        <v>594</v>
      </c>
      <c r="AD1616" s="75" t="s">
        <v>149</v>
      </c>
      <c r="AE1616" s="124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2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5" t="s">
        <v>160</v>
      </c>
      <c r="AB1617" s="75" t="s">
        <v>162</v>
      </c>
      <c r="AC1617" s="119" t="s">
        <v>594</v>
      </c>
      <c r="AD1617" s="75" t="s">
        <v>154</v>
      </c>
      <c r="AE1617" s="124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2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5" t="s">
        <v>161</v>
      </c>
      <c r="AB1618" s="75" t="s">
        <v>178</v>
      </c>
      <c r="AC1618" s="119" t="s">
        <v>594</v>
      </c>
      <c r="AD1618" s="75" t="s">
        <v>152</v>
      </c>
      <c r="AE1618" s="124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2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5" t="s">
        <v>161</v>
      </c>
      <c r="AB1619" s="75" t="s">
        <v>155</v>
      </c>
      <c r="AC1619" s="119" t="s">
        <v>594</v>
      </c>
      <c r="AD1619" s="75" t="s">
        <v>155</v>
      </c>
      <c r="AE1619" s="124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2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5" t="s">
        <v>160</v>
      </c>
      <c r="AB1620" s="75" t="s">
        <v>162</v>
      </c>
      <c r="AC1620" s="119" t="s">
        <v>594</v>
      </c>
      <c r="AD1620" s="75" t="s">
        <v>154</v>
      </c>
      <c r="AE1620" s="124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2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5" t="s">
        <v>160</v>
      </c>
      <c r="AB1621" s="75" t="s">
        <v>162</v>
      </c>
      <c r="AC1621" s="119" t="s">
        <v>594</v>
      </c>
      <c r="AD1621" s="75" t="s">
        <v>170</v>
      </c>
      <c r="AE1621" s="124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2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5" t="s">
        <v>166</v>
      </c>
      <c r="AB1622" s="75" t="s">
        <v>151</v>
      </c>
      <c r="AC1622" s="119" t="s">
        <v>594</v>
      </c>
      <c r="AD1622" s="75" t="s">
        <v>150</v>
      </c>
      <c r="AE1622" s="124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2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5" t="s">
        <v>166</v>
      </c>
      <c r="AB1623" s="75" t="s">
        <v>151</v>
      </c>
      <c r="AC1623" s="119" t="s">
        <v>594</v>
      </c>
      <c r="AD1623" s="75" t="s">
        <v>152</v>
      </c>
      <c r="AE1623" s="124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2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5" t="s">
        <v>166</v>
      </c>
      <c r="AB1624" s="75" t="s">
        <v>151</v>
      </c>
      <c r="AC1624" s="119" t="s">
        <v>594</v>
      </c>
      <c r="AD1624" s="75" t="s">
        <v>170</v>
      </c>
      <c r="AE1624" s="124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2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5" t="s">
        <v>160</v>
      </c>
      <c r="AB1625" s="75" t="s">
        <v>162</v>
      </c>
      <c r="AC1625" s="119" t="s">
        <v>594</v>
      </c>
      <c r="AD1625" s="75" t="s">
        <v>150</v>
      </c>
      <c r="AE1625" s="124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2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5" t="s">
        <v>160</v>
      </c>
      <c r="AB1626" s="75" t="s">
        <v>170</v>
      </c>
      <c r="AC1626" s="119" t="s">
        <v>594</v>
      </c>
      <c r="AD1626" s="75" t="s">
        <v>151</v>
      </c>
      <c r="AE1626" s="124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2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5" t="s">
        <v>160</v>
      </c>
      <c r="AB1627" s="75" t="s">
        <v>162</v>
      </c>
      <c r="AC1627" s="119" t="s">
        <v>594</v>
      </c>
      <c r="AD1627" s="75" t="s">
        <v>168</v>
      </c>
      <c r="AE1627" s="124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2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5" t="s">
        <v>166</v>
      </c>
      <c r="AB1628" s="75" t="s">
        <v>151</v>
      </c>
      <c r="AC1628" s="119" t="s">
        <v>594</v>
      </c>
      <c r="AD1628" s="75" t="s">
        <v>152</v>
      </c>
      <c r="AE1628" s="124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2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5" t="s">
        <v>166</v>
      </c>
      <c r="AB1629" s="75" t="s">
        <v>150</v>
      </c>
      <c r="AC1629" s="119" t="s">
        <v>594</v>
      </c>
      <c r="AD1629" s="75" t="s">
        <v>178</v>
      </c>
      <c r="AE1629" s="124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2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5" t="s">
        <v>160</v>
      </c>
      <c r="AB1630" s="75" t="s">
        <v>170</v>
      </c>
      <c r="AC1630" s="119" t="s">
        <v>594</v>
      </c>
      <c r="AD1630" s="75" t="s">
        <v>151</v>
      </c>
      <c r="AE1630" s="124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2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5" t="s">
        <v>160</v>
      </c>
      <c r="AB1631" s="75" t="s">
        <v>162</v>
      </c>
      <c r="AC1631" s="119" t="s">
        <v>594</v>
      </c>
      <c r="AD1631" s="75" t="s">
        <v>162</v>
      </c>
      <c r="AE1631" s="124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2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5" t="s">
        <v>161</v>
      </c>
      <c r="AB1632" s="75" t="s">
        <v>155</v>
      </c>
      <c r="AC1632" s="119" t="s">
        <v>594</v>
      </c>
      <c r="AD1632" s="75" t="s">
        <v>155</v>
      </c>
      <c r="AE1632" s="124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2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5" t="s">
        <v>166</v>
      </c>
      <c r="AB1633" s="75" t="s">
        <v>151</v>
      </c>
      <c r="AC1633" s="119" t="s">
        <v>594</v>
      </c>
      <c r="AD1633" s="75" t="s">
        <v>154</v>
      </c>
      <c r="AE1633" s="124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2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5" t="s">
        <v>160</v>
      </c>
      <c r="AB1634" s="75" t="s">
        <v>165</v>
      </c>
      <c r="AC1634" s="119" t="s">
        <v>594</v>
      </c>
      <c r="AD1634" s="75" t="s">
        <v>170</v>
      </c>
      <c r="AE1634" s="124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2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5" t="s">
        <v>166</v>
      </c>
      <c r="AB1635" s="75" t="s">
        <v>151</v>
      </c>
      <c r="AC1635" s="119" t="s">
        <v>594</v>
      </c>
      <c r="AD1635" s="75" t="s">
        <v>152</v>
      </c>
      <c r="AE1635" s="124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2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5" t="s">
        <v>166</v>
      </c>
      <c r="AB1636" s="75" t="s">
        <v>151</v>
      </c>
      <c r="AC1636" s="119" t="s">
        <v>594</v>
      </c>
      <c r="AD1636" s="75" t="s">
        <v>165</v>
      </c>
      <c r="AE1636" s="124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2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5" t="s">
        <v>161</v>
      </c>
      <c r="AB1637" s="75" t="s">
        <v>155</v>
      </c>
      <c r="AC1637" s="119" t="s">
        <v>594</v>
      </c>
      <c r="AD1637" s="75" t="s">
        <v>162</v>
      </c>
      <c r="AE1637" s="124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2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5" t="s">
        <v>166</v>
      </c>
      <c r="AB1638" s="75" t="s">
        <v>150</v>
      </c>
      <c r="AC1638" s="119" t="s">
        <v>594</v>
      </c>
      <c r="AD1638" s="75" t="s">
        <v>178</v>
      </c>
      <c r="AE1638" s="124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2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5" t="s">
        <v>166</v>
      </c>
      <c r="AB1639" s="75" t="s">
        <v>151</v>
      </c>
      <c r="AC1639" s="119" t="s">
        <v>594</v>
      </c>
      <c r="AD1639" s="75" t="s">
        <v>150</v>
      </c>
      <c r="AE1639" s="124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2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5" t="s">
        <v>160</v>
      </c>
      <c r="AB1640" s="75" t="s">
        <v>165</v>
      </c>
      <c r="AC1640" s="119" t="s">
        <v>594</v>
      </c>
      <c r="AD1640" s="75" t="s">
        <v>164</v>
      </c>
      <c r="AE1640" s="124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2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5" t="s">
        <v>161</v>
      </c>
      <c r="AB1641" s="75" t="s">
        <v>155</v>
      </c>
      <c r="AC1641" s="119" t="s">
        <v>594</v>
      </c>
      <c r="AD1641" s="75" t="s">
        <v>154</v>
      </c>
      <c r="AE1641" s="124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2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5" t="s">
        <v>160</v>
      </c>
      <c r="AB1642" s="75" t="s">
        <v>165</v>
      </c>
      <c r="AC1642" s="119" t="s">
        <v>594</v>
      </c>
      <c r="AD1642" s="75" t="s">
        <v>162</v>
      </c>
      <c r="AE1642" s="124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2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5" t="s">
        <v>166</v>
      </c>
      <c r="AB1643" s="75" t="s">
        <v>151</v>
      </c>
      <c r="AC1643" s="119" t="s">
        <v>594</v>
      </c>
      <c r="AD1643" s="75" t="s">
        <v>178</v>
      </c>
      <c r="AE1643" s="124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2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5" t="s">
        <v>160</v>
      </c>
      <c r="AB1644" s="75" t="s">
        <v>162</v>
      </c>
      <c r="AC1644" s="119" t="s">
        <v>594</v>
      </c>
      <c r="AD1644" s="75" t="s">
        <v>162</v>
      </c>
      <c r="AE1644" s="124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2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5" t="s">
        <v>166</v>
      </c>
      <c r="AB1645" s="75" t="s">
        <v>151</v>
      </c>
      <c r="AC1645" s="119" t="s">
        <v>594</v>
      </c>
      <c r="AD1645" s="75" t="s">
        <v>359</v>
      </c>
      <c r="AE1645" s="124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2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5" t="s">
        <v>166</v>
      </c>
      <c r="AB1646" s="75" t="s">
        <v>150</v>
      </c>
      <c r="AC1646" s="119" t="s">
        <v>594</v>
      </c>
      <c r="AD1646" s="75" t="s">
        <v>153</v>
      </c>
      <c r="AE1646" s="124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2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5" t="s">
        <v>166</v>
      </c>
      <c r="AB1647" s="75" t="s">
        <v>149</v>
      </c>
      <c r="AC1647" s="119" t="s">
        <v>594</v>
      </c>
      <c r="AD1647" s="75" t="s">
        <v>162</v>
      </c>
      <c r="AE1647" s="124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2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5" t="s">
        <v>166</v>
      </c>
      <c r="AB1648" s="75" t="s">
        <v>151</v>
      </c>
      <c r="AC1648" s="119" t="s">
        <v>594</v>
      </c>
      <c r="AD1648" s="75" t="s">
        <v>151</v>
      </c>
      <c r="AE1648" s="124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2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5" t="s">
        <v>160</v>
      </c>
      <c r="AB1649" s="75" t="s">
        <v>165</v>
      </c>
      <c r="AC1649" s="119" t="s">
        <v>594</v>
      </c>
      <c r="AD1649" s="75" t="s">
        <v>154</v>
      </c>
      <c r="AE1649" s="124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2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5" t="s">
        <v>166</v>
      </c>
      <c r="AB1650" s="75" t="s">
        <v>151</v>
      </c>
      <c r="AC1650" s="119" t="s">
        <v>594</v>
      </c>
      <c r="AD1650" s="75" t="s">
        <v>154</v>
      </c>
      <c r="AE1650" s="124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2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5" t="s">
        <v>160</v>
      </c>
      <c r="AB1651" s="75" t="s">
        <v>162</v>
      </c>
      <c r="AC1651" s="119" t="s">
        <v>594</v>
      </c>
      <c r="AD1651" s="75" t="s">
        <v>154</v>
      </c>
      <c r="AE1651" s="124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2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5" t="s">
        <v>166</v>
      </c>
      <c r="AB1652" s="75" t="s">
        <v>151</v>
      </c>
      <c r="AC1652" s="119" t="s">
        <v>594</v>
      </c>
      <c r="AD1652" s="75" t="s">
        <v>149</v>
      </c>
      <c r="AE1652" s="124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2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5" t="s">
        <v>166</v>
      </c>
      <c r="AB1653" s="75" t="s">
        <v>151</v>
      </c>
      <c r="AC1653" s="119" t="s">
        <v>594</v>
      </c>
      <c r="AD1653" s="75" t="s">
        <v>170</v>
      </c>
      <c r="AE1653" s="124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2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5" t="s">
        <v>160</v>
      </c>
      <c r="AB1654" s="75" t="s">
        <v>162</v>
      </c>
      <c r="AC1654" s="119" t="s">
        <v>594</v>
      </c>
      <c r="AD1654" s="75" t="s">
        <v>151</v>
      </c>
      <c r="AE1654" s="124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2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5" t="s">
        <v>166</v>
      </c>
      <c r="AB1655" s="75" t="s">
        <v>151</v>
      </c>
      <c r="AC1655" s="119" t="s">
        <v>594</v>
      </c>
      <c r="AD1655" s="75" t="s">
        <v>155</v>
      </c>
      <c r="AE1655" s="124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2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5" t="s">
        <v>166</v>
      </c>
      <c r="AB1656" s="75" t="s">
        <v>151</v>
      </c>
      <c r="AC1656" s="119" t="s">
        <v>594</v>
      </c>
      <c r="AD1656" s="75" t="s">
        <v>149</v>
      </c>
      <c r="AE1656" s="124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2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5" t="s">
        <v>161</v>
      </c>
      <c r="AB1657" s="75" t="s">
        <v>152</v>
      </c>
      <c r="AC1657" s="119" t="s">
        <v>594</v>
      </c>
      <c r="AD1657" s="75" t="s">
        <v>167</v>
      </c>
      <c r="AE1657" s="124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2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5" t="s">
        <v>166</v>
      </c>
      <c r="AB1658" s="75" t="s">
        <v>151</v>
      </c>
      <c r="AC1658" s="119" t="s">
        <v>594</v>
      </c>
      <c r="AD1658" s="75" t="s">
        <v>151</v>
      </c>
      <c r="AE1658" s="124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2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5" t="s">
        <v>160</v>
      </c>
      <c r="AB1659" s="75" t="s">
        <v>154</v>
      </c>
      <c r="AC1659" s="119" t="s">
        <v>594</v>
      </c>
      <c r="AD1659" s="75" t="s">
        <v>152</v>
      </c>
      <c r="AE1659" s="124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2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5" t="s">
        <v>161</v>
      </c>
      <c r="AB1660" s="75" t="s">
        <v>152</v>
      </c>
      <c r="AC1660" s="119" t="s">
        <v>594</v>
      </c>
      <c r="AD1660" s="75" t="s">
        <v>155</v>
      </c>
      <c r="AE1660" s="124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2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5" t="s">
        <v>160</v>
      </c>
      <c r="AB1661" s="75" t="s">
        <v>162</v>
      </c>
      <c r="AC1661" s="119" t="s">
        <v>594</v>
      </c>
      <c r="AD1661" s="75" t="s">
        <v>162</v>
      </c>
      <c r="AE1661" s="124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2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5" t="s">
        <v>166</v>
      </c>
      <c r="AB1662" s="75" t="s">
        <v>151</v>
      </c>
      <c r="AC1662" s="119" t="s">
        <v>595</v>
      </c>
      <c r="AD1662" s="75" t="s">
        <v>151</v>
      </c>
      <c r="AE1662" s="124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2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5" t="s">
        <v>166</v>
      </c>
      <c r="AB1663" s="75" t="s">
        <v>151</v>
      </c>
      <c r="AC1663" s="119" t="s">
        <v>595</v>
      </c>
      <c r="AD1663" s="75" t="s">
        <v>226</v>
      </c>
      <c r="AE1663" s="124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2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5" t="s">
        <v>161</v>
      </c>
      <c r="AB1664" s="75" t="s">
        <v>155</v>
      </c>
      <c r="AC1664" s="119" t="s">
        <v>595</v>
      </c>
      <c r="AD1664" s="75" t="s">
        <v>154</v>
      </c>
      <c r="AE1664" s="124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2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5" t="s">
        <v>166</v>
      </c>
      <c r="AB1665" s="75" t="s">
        <v>150</v>
      </c>
      <c r="AC1665" s="119" t="s">
        <v>595</v>
      </c>
      <c r="AD1665" s="75" t="s">
        <v>168</v>
      </c>
      <c r="AE1665" s="124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2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5" t="s">
        <v>166</v>
      </c>
      <c r="AB1666" s="75" t="s">
        <v>151</v>
      </c>
      <c r="AC1666" s="119" t="s">
        <v>595</v>
      </c>
      <c r="AD1666" s="75" t="s">
        <v>155</v>
      </c>
      <c r="AE1666" s="124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2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5" t="s">
        <v>160</v>
      </c>
      <c r="AB1667" s="75" t="s">
        <v>447</v>
      </c>
      <c r="AC1667" s="119" t="s">
        <v>595</v>
      </c>
      <c r="AD1667" s="75" t="s">
        <v>155</v>
      </c>
      <c r="AE1667" s="124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2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5" t="s">
        <v>161</v>
      </c>
      <c r="AB1668" s="75" t="s">
        <v>152</v>
      </c>
      <c r="AC1668" s="119" t="s">
        <v>595</v>
      </c>
      <c r="AD1668" s="75" t="s">
        <v>179</v>
      </c>
      <c r="AE1668" s="124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2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5" t="s">
        <v>166</v>
      </c>
      <c r="AB1669" s="75" t="s">
        <v>150</v>
      </c>
      <c r="AC1669" s="119" t="s">
        <v>595</v>
      </c>
      <c r="AD1669" s="75" t="s">
        <v>483</v>
      </c>
      <c r="AE1669" s="124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2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5" t="s">
        <v>160</v>
      </c>
      <c r="AB1670" s="75" t="s">
        <v>165</v>
      </c>
      <c r="AC1670" s="119" t="s">
        <v>595</v>
      </c>
      <c r="AD1670" s="75" t="s">
        <v>176</v>
      </c>
      <c r="AE1670" s="124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2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5" t="s">
        <v>160</v>
      </c>
      <c r="AB1671" s="75" t="s">
        <v>165</v>
      </c>
      <c r="AC1671" s="119" t="s">
        <v>595</v>
      </c>
      <c r="AD1671" s="75" t="s">
        <v>176</v>
      </c>
      <c r="AE1671" s="124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2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5" t="s">
        <v>161</v>
      </c>
      <c r="AB1672" s="75" t="s">
        <v>155</v>
      </c>
      <c r="AC1672" s="119" t="s">
        <v>595</v>
      </c>
      <c r="AD1672" s="75" t="s">
        <v>150</v>
      </c>
      <c r="AE1672" s="124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2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5" t="s">
        <v>166</v>
      </c>
      <c r="AB1673" s="75" t="s">
        <v>151</v>
      </c>
      <c r="AC1673" s="119" t="s">
        <v>595</v>
      </c>
      <c r="AD1673" s="75" t="s">
        <v>162</v>
      </c>
      <c r="AE1673" s="124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2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5" t="s">
        <v>161</v>
      </c>
      <c r="AB1674" s="75" t="s">
        <v>155</v>
      </c>
      <c r="AC1674" s="119" t="s">
        <v>595</v>
      </c>
      <c r="AD1674" s="75" t="s">
        <v>155</v>
      </c>
      <c r="AE1674" s="124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2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5" t="s">
        <v>161</v>
      </c>
      <c r="AB1675" s="75" t="s">
        <v>155</v>
      </c>
      <c r="AC1675" s="119" t="s">
        <v>595</v>
      </c>
      <c r="AD1675" s="75" t="s">
        <v>150</v>
      </c>
      <c r="AE1675" s="124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2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5" t="s">
        <v>161</v>
      </c>
      <c r="AB1676" s="75" t="s">
        <v>155</v>
      </c>
      <c r="AC1676" s="119" t="s">
        <v>595</v>
      </c>
      <c r="AD1676" s="75" t="s">
        <v>170</v>
      </c>
      <c r="AE1676" s="124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2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5" t="s">
        <v>166</v>
      </c>
      <c r="AB1677" s="75" t="s">
        <v>151</v>
      </c>
      <c r="AC1677" s="119" t="s">
        <v>595</v>
      </c>
      <c r="AD1677" s="75" t="s">
        <v>168</v>
      </c>
      <c r="AE1677" s="124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2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5" t="s">
        <v>161</v>
      </c>
      <c r="AB1678" s="75" t="s">
        <v>155</v>
      </c>
      <c r="AC1678" s="119" t="s">
        <v>595</v>
      </c>
      <c r="AD1678" s="75" t="s">
        <v>151</v>
      </c>
      <c r="AE1678" s="124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2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5" t="s">
        <v>160</v>
      </c>
      <c r="AB1679" s="75" t="s">
        <v>165</v>
      </c>
      <c r="AC1679" s="119" t="s">
        <v>595</v>
      </c>
      <c r="AD1679" s="75" t="s">
        <v>176</v>
      </c>
      <c r="AE1679" s="124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2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5" t="s">
        <v>161</v>
      </c>
      <c r="AB1680" s="75" t="s">
        <v>155</v>
      </c>
      <c r="AC1680" s="119" t="s">
        <v>595</v>
      </c>
      <c r="AD1680" s="75" t="s">
        <v>170</v>
      </c>
      <c r="AE1680" s="124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2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5" t="s">
        <v>160</v>
      </c>
      <c r="AB1681" s="75" t="s">
        <v>154</v>
      </c>
      <c r="AC1681" s="119" t="s">
        <v>595</v>
      </c>
      <c r="AD1681" s="75" t="s">
        <v>170</v>
      </c>
      <c r="AE1681" s="124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2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5" t="s">
        <v>161</v>
      </c>
      <c r="AB1682" s="75" t="s">
        <v>155</v>
      </c>
      <c r="AC1682" s="119" t="s">
        <v>595</v>
      </c>
      <c r="AD1682" s="75" t="s">
        <v>151</v>
      </c>
      <c r="AE1682" s="124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2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5" t="s">
        <v>166</v>
      </c>
      <c r="AB1683" s="75" t="s">
        <v>151</v>
      </c>
      <c r="AC1683" s="119" t="s">
        <v>595</v>
      </c>
      <c r="AD1683" s="75" t="s">
        <v>151</v>
      </c>
      <c r="AE1683" s="124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2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5" t="s">
        <v>160</v>
      </c>
      <c r="AB1684" s="75" t="s">
        <v>162</v>
      </c>
      <c r="AC1684" s="119" t="s">
        <v>595</v>
      </c>
      <c r="AD1684" s="75" t="s">
        <v>178</v>
      </c>
      <c r="AE1684" s="124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2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5" t="s">
        <v>161</v>
      </c>
      <c r="AB1685" s="75" t="s">
        <v>155</v>
      </c>
      <c r="AC1685" s="119" t="s">
        <v>595</v>
      </c>
      <c r="AD1685" s="75" t="s">
        <v>178</v>
      </c>
      <c r="AE1685" s="124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2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5" t="s">
        <v>166</v>
      </c>
      <c r="AB1686" s="75" t="s">
        <v>149</v>
      </c>
      <c r="AC1686" s="119" t="s">
        <v>595</v>
      </c>
      <c r="AD1686" s="75" t="s">
        <v>155</v>
      </c>
      <c r="AE1686" s="124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2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5" t="s">
        <v>160</v>
      </c>
      <c r="AB1687" s="75" t="s">
        <v>176</v>
      </c>
      <c r="AC1687" s="119" t="s">
        <v>595</v>
      </c>
      <c r="AD1687" s="75" t="s">
        <v>149</v>
      </c>
      <c r="AE1687" s="124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2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5" t="s">
        <v>166</v>
      </c>
      <c r="AB1688" s="75" t="s">
        <v>150</v>
      </c>
      <c r="AC1688" s="119" t="s">
        <v>595</v>
      </c>
      <c r="AD1688" s="75" t="s">
        <v>176</v>
      </c>
      <c r="AE1688" s="124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2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5" t="s">
        <v>160</v>
      </c>
      <c r="AB1689" s="75" t="s">
        <v>162</v>
      </c>
      <c r="AC1689" s="119" t="s">
        <v>595</v>
      </c>
      <c r="AD1689" s="75" t="s">
        <v>169</v>
      </c>
      <c r="AE1689" s="124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2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5" t="s">
        <v>166</v>
      </c>
      <c r="AB1690" s="75" t="s">
        <v>151</v>
      </c>
      <c r="AC1690" s="119" t="s">
        <v>595</v>
      </c>
      <c r="AD1690" s="75" t="s">
        <v>164</v>
      </c>
      <c r="AE1690" s="124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2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5" t="s">
        <v>161</v>
      </c>
      <c r="AB1691" s="75" t="s">
        <v>155</v>
      </c>
      <c r="AC1691" s="119" t="s">
        <v>595</v>
      </c>
      <c r="AD1691" s="75" t="s">
        <v>155</v>
      </c>
      <c r="AE1691" s="124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2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5" t="s">
        <v>160</v>
      </c>
      <c r="AB1692" s="75" t="s">
        <v>162</v>
      </c>
      <c r="AC1692" s="119" t="s">
        <v>595</v>
      </c>
      <c r="AD1692" s="75" t="s">
        <v>170</v>
      </c>
      <c r="AE1692" s="124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2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5" t="s">
        <v>161</v>
      </c>
      <c r="AB1693" s="75" t="s">
        <v>155</v>
      </c>
      <c r="AC1693" s="119" t="s">
        <v>595</v>
      </c>
      <c r="AD1693" s="75" t="s">
        <v>172</v>
      </c>
      <c r="AE1693" s="124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2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5" t="s">
        <v>160</v>
      </c>
      <c r="AB1694" s="75" t="s">
        <v>175</v>
      </c>
      <c r="AC1694" s="119" t="s">
        <v>595</v>
      </c>
      <c r="AD1694" s="75" t="s">
        <v>275</v>
      </c>
      <c r="AE1694" s="124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2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5" t="s">
        <v>160</v>
      </c>
      <c r="AB1695" s="75" t="s">
        <v>162</v>
      </c>
      <c r="AC1695" s="119" t="s">
        <v>595</v>
      </c>
      <c r="AD1695" s="75" t="s">
        <v>275</v>
      </c>
      <c r="AE1695" s="124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2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5" t="s">
        <v>161</v>
      </c>
      <c r="AB1696" s="75" t="s">
        <v>152</v>
      </c>
      <c r="AC1696" s="119" t="s">
        <v>595</v>
      </c>
      <c r="AD1696" s="75" t="s">
        <v>149</v>
      </c>
      <c r="AE1696" s="124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2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5" t="s">
        <v>166</v>
      </c>
      <c r="AB1697" s="75" t="s">
        <v>151</v>
      </c>
      <c r="AC1697" s="119" t="s">
        <v>595</v>
      </c>
      <c r="AD1697" s="75" t="s">
        <v>152</v>
      </c>
      <c r="AE1697" s="124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2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5" t="s">
        <v>160</v>
      </c>
      <c r="AB1698" s="75" t="s">
        <v>165</v>
      </c>
      <c r="AC1698" s="119" t="s">
        <v>595</v>
      </c>
      <c r="AD1698" s="75" t="s">
        <v>178</v>
      </c>
      <c r="AE1698" s="124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2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5" t="s">
        <v>161</v>
      </c>
      <c r="AB1699" s="75" t="s">
        <v>178</v>
      </c>
      <c r="AC1699" s="119" t="s">
        <v>595</v>
      </c>
      <c r="AD1699" s="75" t="s">
        <v>162</v>
      </c>
      <c r="AE1699" s="124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2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5" t="s">
        <v>160</v>
      </c>
      <c r="AB1700" s="75" t="s">
        <v>162</v>
      </c>
      <c r="AC1700" s="119" t="s">
        <v>595</v>
      </c>
      <c r="AD1700" s="75" t="s">
        <v>162</v>
      </c>
      <c r="AE1700" s="124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2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5" t="s">
        <v>166</v>
      </c>
      <c r="AB1701" s="75" t="s">
        <v>151</v>
      </c>
      <c r="AC1701" s="119" t="s">
        <v>595</v>
      </c>
      <c r="AD1701" s="75" t="s">
        <v>153</v>
      </c>
      <c r="AE1701" s="124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2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5" t="s">
        <v>160</v>
      </c>
      <c r="AB1702" s="75" t="s">
        <v>162</v>
      </c>
      <c r="AC1702" s="119" t="s">
        <v>595</v>
      </c>
      <c r="AD1702" s="75" t="s">
        <v>152</v>
      </c>
      <c r="AE1702" s="124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2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5" t="s">
        <v>166</v>
      </c>
      <c r="AB1703" s="75" t="s">
        <v>149</v>
      </c>
      <c r="AC1703" s="119" t="s">
        <v>595</v>
      </c>
      <c r="AD1703" s="75" t="s">
        <v>150</v>
      </c>
      <c r="AE1703" s="124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2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5" t="s">
        <v>160</v>
      </c>
      <c r="AB1704" s="75" t="s">
        <v>162</v>
      </c>
      <c r="AC1704" s="119" t="s">
        <v>595</v>
      </c>
      <c r="AD1704" s="75" t="s">
        <v>150</v>
      </c>
      <c r="AE1704" s="124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2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5" t="s">
        <v>161</v>
      </c>
      <c r="AB1705" s="75" t="s">
        <v>155</v>
      </c>
      <c r="AC1705" s="119" t="s">
        <v>595</v>
      </c>
      <c r="AD1705" s="75" t="s">
        <v>155</v>
      </c>
      <c r="AE1705" s="124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2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5" t="s">
        <v>160</v>
      </c>
      <c r="AB1706" s="75" t="s">
        <v>170</v>
      </c>
      <c r="AC1706" s="119" t="s">
        <v>595</v>
      </c>
      <c r="AD1706" s="75" t="s">
        <v>162</v>
      </c>
      <c r="AE1706" s="124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2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5" t="s">
        <v>160</v>
      </c>
      <c r="AB1707" s="75" t="s">
        <v>176</v>
      </c>
      <c r="AC1707" s="119" t="s">
        <v>595</v>
      </c>
      <c r="AD1707" s="75" t="s">
        <v>151</v>
      </c>
      <c r="AE1707" s="124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2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5" t="s">
        <v>166</v>
      </c>
      <c r="AB1708" s="75" t="s">
        <v>151</v>
      </c>
      <c r="AC1708" s="119" t="s">
        <v>595</v>
      </c>
      <c r="AD1708" s="75" t="s">
        <v>154</v>
      </c>
      <c r="AE1708" s="124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2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5" t="s">
        <v>166</v>
      </c>
      <c r="AB1709" s="75" t="s">
        <v>151</v>
      </c>
      <c r="AC1709" s="119" t="s">
        <v>595</v>
      </c>
      <c r="AD1709" s="75" t="s">
        <v>162</v>
      </c>
      <c r="AE1709" s="124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2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5" t="s">
        <v>166</v>
      </c>
      <c r="AB1710" s="75" t="s">
        <v>151</v>
      </c>
      <c r="AC1710" s="119" t="s">
        <v>595</v>
      </c>
      <c r="AD1710" s="75" t="s">
        <v>151</v>
      </c>
      <c r="AE1710" s="124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2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5" t="s">
        <v>160</v>
      </c>
      <c r="AB1711" s="75" t="s">
        <v>162</v>
      </c>
      <c r="AC1711" s="119" t="s">
        <v>595</v>
      </c>
      <c r="AD1711" s="75" t="s">
        <v>170</v>
      </c>
      <c r="AE1711" s="124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2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5" t="s">
        <v>161</v>
      </c>
      <c r="AB1712" s="75" t="s">
        <v>155</v>
      </c>
      <c r="AC1712" s="119" t="s">
        <v>595</v>
      </c>
      <c r="AD1712" s="75" t="s">
        <v>154</v>
      </c>
      <c r="AE1712" s="124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2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5" t="s">
        <v>166</v>
      </c>
      <c r="AB1713" s="75" t="s">
        <v>151</v>
      </c>
      <c r="AC1713" s="119" t="s">
        <v>595</v>
      </c>
      <c r="AD1713" s="75" t="s">
        <v>165</v>
      </c>
      <c r="AE1713" s="124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2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5" t="s">
        <v>166</v>
      </c>
      <c r="AB1714" s="75" t="s">
        <v>151</v>
      </c>
      <c r="AC1714" s="119" t="s">
        <v>595</v>
      </c>
      <c r="AD1714" s="75" t="s">
        <v>154</v>
      </c>
      <c r="AE1714" s="124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2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5" t="s">
        <v>160</v>
      </c>
      <c r="AB1715" s="75" t="s">
        <v>154</v>
      </c>
      <c r="AC1715" s="119" t="s">
        <v>595</v>
      </c>
      <c r="AD1715" s="75" t="s">
        <v>154</v>
      </c>
      <c r="AE1715" s="124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2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5" t="s">
        <v>160</v>
      </c>
      <c r="AB1716" s="75" t="s">
        <v>162</v>
      </c>
      <c r="AC1716" s="119" t="s">
        <v>595</v>
      </c>
      <c r="AD1716" s="75" t="s">
        <v>175</v>
      </c>
      <c r="AE1716" s="124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2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5" t="s">
        <v>160</v>
      </c>
      <c r="AB1717" s="75" t="s">
        <v>162</v>
      </c>
      <c r="AC1717" s="119" t="s">
        <v>595</v>
      </c>
      <c r="AD1717" s="75" t="s">
        <v>151</v>
      </c>
      <c r="AE1717" s="124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2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5" t="s">
        <v>166</v>
      </c>
      <c r="AB1718" s="75" t="s">
        <v>151</v>
      </c>
      <c r="AC1718" s="119" t="s">
        <v>595</v>
      </c>
      <c r="AD1718" s="75" t="s">
        <v>153</v>
      </c>
      <c r="AE1718" s="124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2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5" t="s">
        <v>160</v>
      </c>
      <c r="AB1719" s="75" t="s">
        <v>162</v>
      </c>
      <c r="AC1719" s="119" t="s">
        <v>595</v>
      </c>
      <c r="AD1719" s="75" t="s">
        <v>162</v>
      </c>
      <c r="AE1719" s="124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2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5" t="s">
        <v>160</v>
      </c>
      <c r="AB1720" s="75" t="s">
        <v>154</v>
      </c>
      <c r="AC1720" s="119" t="s">
        <v>595</v>
      </c>
      <c r="AD1720" s="75" t="s">
        <v>175</v>
      </c>
      <c r="AE1720" s="124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2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5" t="s">
        <v>161</v>
      </c>
      <c r="AB1721" s="75" t="s">
        <v>155</v>
      </c>
      <c r="AC1721" s="119" t="s">
        <v>595</v>
      </c>
      <c r="AD1721" s="75" t="s">
        <v>172</v>
      </c>
      <c r="AE1721" s="124" t="str">
        <f>VLOOKUP(AD1721,cs_lookup!$A$2:$B$55,2,FALSE)</f>
        <v>2</v>
      </c>
    </row>
    <row r="1722" spans="1:31" x14ac:dyDescent="0.25">
      <c r="A1722" s="115">
        <v>0.32424517938103681</v>
      </c>
      <c r="B1722" s="115">
        <v>0.35393912303874353</v>
      </c>
      <c r="C1722" s="115">
        <v>0.30480414636021691</v>
      </c>
      <c r="D1722" s="105">
        <f t="shared" ref="D1722:F1737" si="195">(100%/A1722)</f>
        <v>3.084085943571885</v>
      </c>
      <c r="E1722" s="106">
        <f t="shared" si="195"/>
        <v>2.825344628235789</v>
      </c>
      <c r="F1722" s="106">
        <f t="shared" si="195"/>
        <v>3.2807952645703251</v>
      </c>
      <c r="G1722" s="120">
        <v>3.8979154146157935E-2</v>
      </c>
      <c r="H1722" s="108">
        <f t="shared" si="188"/>
        <v>1.0389791541461579</v>
      </c>
      <c r="I1722" s="108">
        <f t="shared" si="189"/>
        <v>2.9683809643961658</v>
      </c>
      <c r="J1722" s="108">
        <f t="shared" si="190"/>
        <v>2.7193467905115782</v>
      </c>
      <c r="K1722" s="108">
        <f t="shared" si="191"/>
        <v>3.1577103847348229</v>
      </c>
      <c r="L1722" s="96">
        <v>2.71</v>
      </c>
      <c r="M1722" s="96">
        <v>3.11</v>
      </c>
      <c r="N1722" s="96">
        <v>2.87</v>
      </c>
      <c r="O1722" s="108">
        <f t="shared" si="192"/>
        <v>2.8156335077360879</v>
      </c>
      <c r="P1722" s="108">
        <f t="shared" si="193"/>
        <v>3.2312251693945511</v>
      </c>
      <c r="Q1722" s="108">
        <f t="shared" si="194"/>
        <v>2.9818701723994732</v>
      </c>
      <c r="R1722" s="109">
        <f t="shared" ref="R1722:T1737" si="196">(1/O1722)</f>
        <v>0.3551598591409188</v>
      </c>
      <c r="S1722" s="109">
        <f t="shared" si="196"/>
        <v>0.30948013449256911</v>
      </c>
      <c r="T1722" s="109">
        <f t="shared" si="196"/>
        <v>0.33536000636651214</v>
      </c>
      <c r="U1722" s="96">
        <f t="shared" ref="U1722:W1737" si="197">(L1722/I1722)</f>
        <v>0.91295559178714569</v>
      </c>
      <c r="V1722" s="96">
        <f t="shared" si="197"/>
        <v>1.143657002796223</v>
      </c>
      <c r="W1722" s="96">
        <f t="shared" si="197"/>
        <v>0.9088863924552143</v>
      </c>
      <c r="X1722" s="96" t="s">
        <v>388</v>
      </c>
      <c r="Y1722" s="96" t="s">
        <v>380</v>
      </c>
      <c r="Z1722" s="96" t="s">
        <v>349</v>
      </c>
      <c r="AA1722" s="110" t="s">
        <v>166</v>
      </c>
      <c r="AB1722" s="110" t="s">
        <v>151</v>
      </c>
      <c r="AC1722" s="121" t="s">
        <v>596</v>
      </c>
      <c r="AD1722" s="110" t="s">
        <v>155</v>
      </c>
      <c r="AE1722" s="124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2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5" t="s">
        <v>160</v>
      </c>
      <c r="AB1723" s="75" t="s">
        <v>162</v>
      </c>
      <c r="AC1723" s="119" t="s">
        <v>597</v>
      </c>
      <c r="AD1723" s="124" t="s">
        <v>172</v>
      </c>
      <c r="AE1723" s="124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2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5" t="s">
        <v>161</v>
      </c>
      <c r="AB1724" s="75" t="s">
        <v>155</v>
      </c>
      <c r="AC1724" s="119" t="s">
        <v>597</v>
      </c>
      <c r="AD1724" s="124" t="s">
        <v>170</v>
      </c>
      <c r="AE1724" s="124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2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5" t="s">
        <v>160</v>
      </c>
      <c r="AB1725" s="75" t="s">
        <v>162</v>
      </c>
      <c r="AC1725" s="119" t="s">
        <v>597</v>
      </c>
      <c r="AD1725" s="124" t="s">
        <v>176</v>
      </c>
      <c r="AE1725" s="124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2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5" t="s">
        <v>161</v>
      </c>
      <c r="AB1726" s="75" t="s">
        <v>155</v>
      </c>
      <c r="AC1726" s="119" t="s">
        <v>597</v>
      </c>
      <c r="AD1726" s="124" t="s">
        <v>155</v>
      </c>
      <c r="AE1726" s="124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2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5" t="s">
        <v>161</v>
      </c>
      <c r="AB1727" s="75" t="s">
        <v>155</v>
      </c>
      <c r="AC1727" s="119" t="s">
        <v>597</v>
      </c>
      <c r="AD1727" s="124" t="s">
        <v>168</v>
      </c>
      <c r="AE1727" s="124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2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5" t="s">
        <v>160</v>
      </c>
      <c r="AB1728" s="75" t="s">
        <v>162</v>
      </c>
      <c r="AC1728" s="119" t="s">
        <v>597</v>
      </c>
      <c r="AD1728" s="124" t="s">
        <v>151</v>
      </c>
      <c r="AE1728" s="124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2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5" t="s">
        <v>166</v>
      </c>
      <c r="AB1729" s="75" t="s">
        <v>151</v>
      </c>
      <c r="AC1729" s="119" t="s">
        <v>597</v>
      </c>
      <c r="AD1729" s="124" t="s">
        <v>154</v>
      </c>
      <c r="AE1729" s="124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2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5" t="s">
        <v>166</v>
      </c>
      <c r="AB1730" s="75" t="s">
        <v>150</v>
      </c>
      <c r="AC1730" s="119" t="s">
        <v>597</v>
      </c>
      <c r="AD1730" s="124" t="s">
        <v>149</v>
      </c>
      <c r="AE1730" s="124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2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5" t="s">
        <v>161</v>
      </c>
      <c r="AB1731" s="75" t="s">
        <v>155</v>
      </c>
      <c r="AC1731" s="119" t="s">
        <v>597</v>
      </c>
      <c r="AD1731" s="124" t="s">
        <v>154</v>
      </c>
      <c r="AE1731" s="124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2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5" t="s">
        <v>166</v>
      </c>
      <c r="AB1732" s="75" t="s">
        <v>151</v>
      </c>
      <c r="AC1732" s="119" t="s">
        <v>597</v>
      </c>
      <c r="AD1732" s="124" t="s">
        <v>151</v>
      </c>
      <c r="AE1732" s="124" t="str">
        <f>VLOOKUP(AD1732,cs_lookup!$A$2:$B$55,2,FALSE)</f>
        <v>X</v>
      </c>
    </row>
    <row r="1733" spans="1:31" x14ac:dyDescent="0.25">
      <c r="A1733" s="115">
        <v>0.36628047079641446</v>
      </c>
      <c r="B1733" s="115">
        <v>0.25651408123160879</v>
      </c>
      <c r="C1733" s="115">
        <v>0.34848161378288017</v>
      </c>
      <c r="D1733" s="105">
        <f t="shared" si="195"/>
        <v>2.7301482872555844</v>
      </c>
      <c r="E1733" s="106">
        <f t="shared" si="195"/>
        <v>3.8984214636431256</v>
      </c>
      <c r="F1733" s="106">
        <f t="shared" si="195"/>
        <v>2.8695918534831089</v>
      </c>
      <c r="G1733" s="120">
        <v>4.7382235173918597E-2</v>
      </c>
      <c r="H1733" s="108">
        <f t="shared" si="188"/>
        <v>1.0473822351739186</v>
      </c>
      <c r="I1733" s="108">
        <f t="shared" si="189"/>
        <v>2.6066398641965138</v>
      </c>
      <c r="J1733" s="108">
        <f t="shared" si="190"/>
        <v>3.7220618535656085</v>
      </c>
      <c r="K1733" s="108">
        <f t="shared" si="191"/>
        <v>2.7397751815091755</v>
      </c>
      <c r="L1733" s="96">
        <v>1.88</v>
      </c>
      <c r="M1733" s="96">
        <v>3.87</v>
      </c>
      <c r="N1733" s="96">
        <v>3.89</v>
      </c>
      <c r="O1733" s="108">
        <f t="shared" si="192"/>
        <v>1.9690786021269668</v>
      </c>
      <c r="P1733" s="108">
        <f t="shared" si="193"/>
        <v>4.0533692501230654</v>
      </c>
      <c r="Q1733" s="108">
        <f t="shared" si="194"/>
        <v>4.0743168948265431</v>
      </c>
      <c r="R1733" s="109">
        <f t="shared" si="196"/>
        <v>0.50785174290138346</v>
      </c>
      <c r="S1733" s="109">
        <f t="shared" si="196"/>
        <v>0.2467083402208271</v>
      </c>
      <c r="T1733" s="109">
        <f t="shared" si="196"/>
        <v>0.24543991687778946</v>
      </c>
      <c r="U1733" s="96">
        <f t="shared" si="197"/>
        <v>0.72123503742221107</v>
      </c>
      <c r="V1733" s="96">
        <f t="shared" si="197"/>
        <v>1.0397462890877731</v>
      </c>
      <c r="W1733" s="96">
        <f t="shared" si="197"/>
        <v>1.4198245265720071</v>
      </c>
      <c r="X1733" s="96" t="s">
        <v>257</v>
      </c>
      <c r="Y1733" s="96" t="s">
        <v>439</v>
      </c>
      <c r="Z1733" s="96" t="s">
        <v>137</v>
      </c>
      <c r="AA1733" s="110" t="s">
        <v>166</v>
      </c>
      <c r="AB1733" s="110" t="s">
        <v>151</v>
      </c>
      <c r="AC1733" s="121" t="s">
        <v>597</v>
      </c>
      <c r="AD1733" s="111" t="s">
        <v>149</v>
      </c>
      <c r="AE1733" s="124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2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5" t="s">
        <v>160</v>
      </c>
      <c r="AB1734" s="75" t="s">
        <v>170</v>
      </c>
      <c r="AC1734" s="119" t="s">
        <v>598</v>
      </c>
      <c r="AD1734" s="75" t="s">
        <v>170</v>
      </c>
      <c r="AE1734" s="124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2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5" t="s">
        <v>166</v>
      </c>
      <c r="AB1735" s="75" t="s">
        <v>151</v>
      </c>
      <c r="AC1735" s="119" t="s">
        <v>598</v>
      </c>
      <c r="AD1735" s="75" t="s">
        <v>151</v>
      </c>
      <c r="AE1735" s="124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2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5" t="s">
        <v>166</v>
      </c>
      <c r="AB1736" s="75" t="s">
        <v>151</v>
      </c>
      <c r="AC1736" s="119" t="s">
        <v>599</v>
      </c>
      <c r="AD1736" s="75" t="s">
        <v>162</v>
      </c>
      <c r="AE1736" s="124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2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5" t="s">
        <v>161</v>
      </c>
      <c r="AB1737" s="75" t="s">
        <v>155</v>
      </c>
      <c r="AC1737" s="119" t="s">
        <v>599</v>
      </c>
      <c r="AD1737" s="75" t="s">
        <v>162</v>
      </c>
      <c r="AE1737" s="124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2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5" t="s">
        <v>166</v>
      </c>
      <c r="AB1738" s="75" t="s">
        <v>151</v>
      </c>
      <c r="AC1738" s="119" t="s">
        <v>599</v>
      </c>
      <c r="AD1738" s="75" t="s">
        <v>154</v>
      </c>
      <c r="AE1738" s="124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2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5" t="s">
        <v>161</v>
      </c>
      <c r="AB1739" s="75" t="s">
        <v>155</v>
      </c>
      <c r="AC1739" s="119" t="s">
        <v>599</v>
      </c>
      <c r="AD1739" s="75" t="s">
        <v>170</v>
      </c>
      <c r="AE1739" s="124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2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5" t="s">
        <v>160</v>
      </c>
      <c r="AB1740" s="75" t="s">
        <v>162</v>
      </c>
      <c r="AC1740" s="119" t="s">
        <v>599</v>
      </c>
      <c r="AD1740" s="75" t="s">
        <v>153</v>
      </c>
      <c r="AE1740" s="124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2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5" t="s">
        <v>166</v>
      </c>
      <c r="AB1741" s="75" t="s">
        <v>151</v>
      </c>
      <c r="AC1741" s="119" t="s">
        <v>599</v>
      </c>
      <c r="AD1741" s="75" t="s">
        <v>151</v>
      </c>
      <c r="AE1741" s="124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2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5" t="s">
        <v>166</v>
      </c>
      <c r="AB1742" s="75" t="s">
        <v>151</v>
      </c>
      <c r="AC1742" s="119" t="s">
        <v>599</v>
      </c>
      <c r="AD1742" s="75" t="s">
        <v>176</v>
      </c>
      <c r="AE1742" s="124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2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5" t="s">
        <v>166</v>
      </c>
      <c r="AB1743" s="75" t="s">
        <v>151</v>
      </c>
      <c r="AC1743" s="119" t="s">
        <v>599</v>
      </c>
      <c r="AD1743" s="75" t="s">
        <v>446</v>
      </c>
      <c r="AE1743" s="124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2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5" t="s">
        <v>160</v>
      </c>
      <c r="AB1744" s="75" t="s">
        <v>162</v>
      </c>
      <c r="AC1744" s="119" t="s">
        <v>599</v>
      </c>
      <c r="AD1744" s="75" t="s">
        <v>162</v>
      </c>
      <c r="AE1744" s="124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2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5" t="s">
        <v>166</v>
      </c>
      <c r="AB1745" s="75" t="s">
        <v>150</v>
      </c>
      <c r="AC1745" s="119" t="s">
        <v>599</v>
      </c>
      <c r="AD1745" s="75" t="s">
        <v>149</v>
      </c>
      <c r="AE1745" s="124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2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5" t="s">
        <v>166</v>
      </c>
      <c r="AB1746" s="75" t="s">
        <v>151</v>
      </c>
      <c r="AC1746" s="119" t="s">
        <v>599</v>
      </c>
      <c r="AD1746" s="75" t="s">
        <v>149</v>
      </c>
      <c r="AE1746" s="124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2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5" t="s">
        <v>161</v>
      </c>
      <c r="AB1747" s="75" t="s">
        <v>155</v>
      </c>
      <c r="AC1747" s="119" t="s">
        <v>599</v>
      </c>
      <c r="AD1747" s="75" t="s">
        <v>152</v>
      </c>
      <c r="AE1747" s="124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2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5" t="s">
        <v>166</v>
      </c>
      <c r="AB1748" s="75" t="s">
        <v>151</v>
      </c>
      <c r="AC1748" s="119" t="s">
        <v>599</v>
      </c>
      <c r="AD1748" s="75" t="s">
        <v>150</v>
      </c>
      <c r="AE1748" s="124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2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5" t="s">
        <v>160</v>
      </c>
      <c r="AB1749" s="75" t="s">
        <v>162</v>
      </c>
      <c r="AC1749" s="119" t="s">
        <v>599</v>
      </c>
      <c r="AD1749" s="75" t="s">
        <v>391</v>
      </c>
      <c r="AE1749" s="124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2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5" t="s">
        <v>166</v>
      </c>
      <c r="AB1750" s="75" t="s">
        <v>151</v>
      </c>
      <c r="AC1750" s="119" t="s">
        <v>599</v>
      </c>
      <c r="AD1750" s="75" t="s">
        <v>162</v>
      </c>
      <c r="AE1750" s="124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2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5" t="s">
        <v>161</v>
      </c>
      <c r="AB1751" s="75" t="s">
        <v>155</v>
      </c>
      <c r="AC1751" s="119" t="s">
        <v>599</v>
      </c>
      <c r="AD1751" s="75" t="s">
        <v>170</v>
      </c>
      <c r="AE1751" s="124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2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5" t="s">
        <v>166</v>
      </c>
      <c r="AB1752" s="75" t="s">
        <v>151</v>
      </c>
      <c r="AC1752" s="119" t="s">
        <v>599</v>
      </c>
      <c r="AD1752" s="75" t="s">
        <v>170</v>
      </c>
      <c r="AE1752" s="124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2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5" t="s">
        <v>161</v>
      </c>
      <c r="AB1753" s="75" t="s">
        <v>155</v>
      </c>
      <c r="AC1753" s="119" t="s">
        <v>599</v>
      </c>
      <c r="AD1753" s="75" t="s">
        <v>170</v>
      </c>
      <c r="AE1753" s="124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2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5" t="s">
        <v>166</v>
      </c>
      <c r="AB1754" s="75" t="s">
        <v>150</v>
      </c>
      <c r="AC1754" s="119" t="s">
        <v>599</v>
      </c>
      <c r="AD1754" s="75" t="s">
        <v>155</v>
      </c>
      <c r="AE1754" s="124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2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5" t="s">
        <v>160</v>
      </c>
      <c r="AB1755" s="75" t="s">
        <v>162</v>
      </c>
      <c r="AC1755" s="119" t="s">
        <v>599</v>
      </c>
      <c r="AD1755" s="75" t="s">
        <v>170</v>
      </c>
      <c r="AE1755" s="124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2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5" t="s">
        <v>166</v>
      </c>
      <c r="AB1756" s="75" t="s">
        <v>151</v>
      </c>
      <c r="AC1756" s="119" t="s">
        <v>599</v>
      </c>
      <c r="AD1756" s="75" t="s">
        <v>152</v>
      </c>
      <c r="AE1756" s="124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2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5" t="s">
        <v>166</v>
      </c>
      <c r="AB1757" s="75" t="s">
        <v>151</v>
      </c>
      <c r="AC1757" s="119" t="s">
        <v>599</v>
      </c>
      <c r="AD1757" s="75" t="s">
        <v>179</v>
      </c>
      <c r="AE1757" s="124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2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5" t="s">
        <v>166</v>
      </c>
      <c r="AB1758" s="75" t="s">
        <v>151</v>
      </c>
      <c r="AC1758" s="119" t="s">
        <v>599</v>
      </c>
      <c r="AD1758" s="75" t="s">
        <v>154</v>
      </c>
      <c r="AE1758" s="124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2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5" t="s">
        <v>161</v>
      </c>
      <c r="AB1759" s="75" t="s">
        <v>155</v>
      </c>
      <c r="AC1759" s="119" t="s">
        <v>599</v>
      </c>
      <c r="AD1759" s="75" t="s">
        <v>155</v>
      </c>
      <c r="AE1759" s="124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2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5" t="s">
        <v>160</v>
      </c>
      <c r="AB1760" s="75" t="s">
        <v>162</v>
      </c>
      <c r="AC1760" s="119" t="s">
        <v>599</v>
      </c>
      <c r="AD1760" s="75" t="s">
        <v>152</v>
      </c>
      <c r="AE1760" s="124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2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5" t="s">
        <v>166</v>
      </c>
      <c r="AB1761" s="75" t="s">
        <v>151</v>
      </c>
      <c r="AC1761" s="119" t="s">
        <v>599</v>
      </c>
      <c r="AD1761" s="75" t="s">
        <v>153</v>
      </c>
      <c r="AE1761" s="124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2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5" t="s">
        <v>166</v>
      </c>
      <c r="AB1762" s="75" t="s">
        <v>151</v>
      </c>
      <c r="AC1762" s="119" t="s">
        <v>599</v>
      </c>
      <c r="AD1762" s="75" t="s">
        <v>154</v>
      </c>
      <c r="AE1762" s="124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2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5" t="s">
        <v>166</v>
      </c>
      <c r="AB1763" s="75" t="s">
        <v>151</v>
      </c>
      <c r="AC1763" s="119" t="s">
        <v>599</v>
      </c>
      <c r="AD1763" s="75" t="s">
        <v>169</v>
      </c>
      <c r="AE1763" s="124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2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5" t="s">
        <v>160</v>
      </c>
      <c r="AB1764" s="75" t="s">
        <v>162</v>
      </c>
      <c r="AC1764" s="119" t="s">
        <v>599</v>
      </c>
      <c r="AD1764" s="75" t="s">
        <v>151</v>
      </c>
      <c r="AE1764" s="124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2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5" t="s">
        <v>166</v>
      </c>
      <c r="AB1765" s="75" t="s">
        <v>151</v>
      </c>
      <c r="AC1765" s="119" t="s">
        <v>599</v>
      </c>
      <c r="AD1765" s="75" t="s">
        <v>151</v>
      </c>
      <c r="AE1765" s="124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2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5" t="s">
        <v>166</v>
      </c>
      <c r="AB1766" s="75" t="s">
        <v>151</v>
      </c>
      <c r="AC1766" s="119" t="s">
        <v>600</v>
      </c>
      <c r="AD1766" s="75" t="s">
        <v>151</v>
      </c>
      <c r="AE1766" s="124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2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5" t="s">
        <v>166</v>
      </c>
      <c r="AB1767" s="75" t="s">
        <v>151</v>
      </c>
      <c r="AC1767" s="119" t="s">
        <v>600</v>
      </c>
      <c r="AD1767" s="75" t="s">
        <v>226</v>
      </c>
      <c r="AE1767" s="124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2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5" t="s">
        <v>161</v>
      </c>
      <c r="AB1768" s="75" t="s">
        <v>152</v>
      </c>
      <c r="AC1768" s="119" t="s">
        <v>600</v>
      </c>
      <c r="AD1768" s="75" t="s">
        <v>154</v>
      </c>
      <c r="AE1768" s="124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2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5" t="s">
        <v>166</v>
      </c>
      <c r="AB1769" s="75" t="s">
        <v>151</v>
      </c>
      <c r="AC1769" s="119" t="s">
        <v>600</v>
      </c>
      <c r="AD1769" s="75" t="s">
        <v>162</v>
      </c>
      <c r="AE1769" s="124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2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5" t="s">
        <v>160</v>
      </c>
      <c r="AB1770" s="75" t="s">
        <v>154</v>
      </c>
      <c r="AC1770" s="119" t="s">
        <v>600</v>
      </c>
      <c r="AD1770" s="75" t="s">
        <v>162</v>
      </c>
      <c r="AE1770" s="124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2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5" t="s">
        <v>161</v>
      </c>
      <c r="AB1771" s="75" t="s">
        <v>152</v>
      </c>
      <c r="AC1771" s="119" t="s">
        <v>601</v>
      </c>
      <c r="AD1771" s="75" t="s">
        <v>149</v>
      </c>
      <c r="AE1771" s="124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18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19" t="s">
        <v>602</v>
      </c>
      <c r="AD1772" s="25" t="s">
        <v>170</v>
      </c>
      <c r="AE1772" s="125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18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19" t="s">
        <v>602</v>
      </c>
      <c r="AD1773" s="25" t="s">
        <v>359</v>
      </c>
      <c r="AE1773" s="125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18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19" t="s">
        <v>602</v>
      </c>
      <c r="AD1774" s="25" t="s">
        <v>152</v>
      </c>
      <c r="AE1774" s="125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18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19" t="s">
        <v>602</v>
      </c>
      <c r="AD1775" s="25" t="s">
        <v>151</v>
      </c>
      <c r="AE1775" s="125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18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19" t="s">
        <v>602</v>
      </c>
      <c r="AD1776" s="25" t="s">
        <v>154</v>
      </c>
      <c r="AE1776" s="125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18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19" t="s">
        <v>602</v>
      </c>
      <c r="AD1777" s="25" t="s">
        <v>168</v>
      </c>
      <c r="AE1777" s="125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18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19" t="s">
        <v>602</v>
      </c>
      <c r="AD1778" s="25" t="s">
        <v>162</v>
      </c>
      <c r="AE1778" s="125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18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19" t="s">
        <v>602</v>
      </c>
      <c r="AD1779" s="25" t="s">
        <v>483</v>
      </c>
      <c r="AE1779" s="125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18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19" t="s">
        <v>602</v>
      </c>
      <c r="AD1780" s="25" t="s">
        <v>172</v>
      </c>
      <c r="AE1780" s="125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18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19" t="s">
        <v>602</v>
      </c>
      <c r="AD1781" s="25" t="s">
        <v>154</v>
      </c>
      <c r="AE1781" s="125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18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19" t="s">
        <v>602</v>
      </c>
      <c r="AD1782" s="25" t="s">
        <v>168</v>
      </c>
      <c r="AE1782" s="125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18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19" t="s">
        <v>603</v>
      </c>
      <c r="AD1783" s="25" t="s">
        <v>447</v>
      </c>
      <c r="AE1783" s="125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18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19" t="s">
        <v>603</v>
      </c>
      <c r="AD1784" s="25" t="s">
        <v>162</v>
      </c>
      <c r="AE1784" s="125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18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19" t="s">
        <v>603</v>
      </c>
      <c r="AD1785" s="25" t="s">
        <v>162</v>
      </c>
      <c r="AE1785" s="125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18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19" t="s">
        <v>603</v>
      </c>
      <c r="AD1786" s="25" t="s">
        <v>150</v>
      </c>
      <c r="AE1786" s="125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18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19" t="s">
        <v>603</v>
      </c>
      <c r="AD1787" s="25" t="s">
        <v>165</v>
      </c>
      <c r="AE1787" s="125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18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19" t="s">
        <v>603</v>
      </c>
      <c r="AD1788" s="25" t="s">
        <v>155</v>
      </c>
      <c r="AE1788" s="125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18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19" t="s">
        <v>603</v>
      </c>
      <c r="AD1789" s="25" t="s">
        <v>151</v>
      </c>
      <c r="AE1789" s="125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18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19" t="s">
        <v>603</v>
      </c>
      <c r="AD1790" s="25" t="s">
        <v>152</v>
      </c>
      <c r="AE1790" s="125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18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19" t="s">
        <v>603</v>
      </c>
      <c r="AD1791" s="25" t="s">
        <v>170</v>
      </c>
      <c r="AE1791" s="125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18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19" t="s">
        <v>603</v>
      </c>
      <c r="AD1792" s="25" t="s">
        <v>151</v>
      </c>
      <c r="AE1792" s="125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18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19" t="s">
        <v>603</v>
      </c>
      <c r="AD1793" s="25" t="s">
        <v>275</v>
      </c>
      <c r="AE1793" s="125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18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19" t="s">
        <v>603</v>
      </c>
      <c r="AD1794" s="25" t="s">
        <v>151</v>
      </c>
      <c r="AE1794" s="125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18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19" t="s">
        <v>603</v>
      </c>
      <c r="AD1795" s="25" t="s">
        <v>162</v>
      </c>
      <c r="AE1795" s="125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18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19" t="s">
        <v>603</v>
      </c>
      <c r="AD1796" s="25" t="s">
        <v>151</v>
      </c>
      <c r="AE1796" s="125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18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19" t="s">
        <v>603</v>
      </c>
      <c r="AD1797" s="25" t="s">
        <v>451</v>
      </c>
      <c r="AE1797" s="125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18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19" t="s">
        <v>603</v>
      </c>
      <c r="AD1798" s="25" t="s">
        <v>172</v>
      </c>
      <c r="AE1798" s="125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18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19" t="s">
        <v>603</v>
      </c>
      <c r="AD1799" s="25" t="s">
        <v>447</v>
      </c>
      <c r="AE1799" s="125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18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19" t="s">
        <v>603</v>
      </c>
      <c r="AD1800" s="25" t="s">
        <v>170</v>
      </c>
      <c r="AE1800" s="125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18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19" t="s">
        <v>603</v>
      </c>
      <c r="AD1801" s="25" t="s">
        <v>149</v>
      </c>
      <c r="AE1801" s="125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18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19" t="s">
        <v>603</v>
      </c>
      <c r="AD1802" s="25" t="s">
        <v>154</v>
      </c>
      <c r="AE1802" s="125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18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19" t="s">
        <v>603</v>
      </c>
      <c r="AD1803" s="25" t="s">
        <v>152</v>
      </c>
      <c r="AE1803" s="125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18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19" t="s">
        <v>603</v>
      </c>
      <c r="AD1804" s="25" t="s">
        <v>175</v>
      </c>
      <c r="AE1804" s="125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18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19" t="s">
        <v>603</v>
      </c>
      <c r="AD1805" s="25" t="s">
        <v>150</v>
      </c>
      <c r="AE1805" s="125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18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19" t="s">
        <v>603</v>
      </c>
      <c r="AD1806" s="25" t="s">
        <v>153</v>
      </c>
      <c r="AE1806" s="125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18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19" t="s">
        <v>603</v>
      </c>
      <c r="AD1807" s="25" t="s">
        <v>170</v>
      </c>
      <c r="AE1807" s="125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18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19" t="s">
        <v>603</v>
      </c>
      <c r="AD1808" s="25" t="s">
        <v>170</v>
      </c>
      <c r="AE1808" s="125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18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19" t="s">
        <v>603</v>
      </c>
      <c r="AD1809" s="25" t="s">
        <v>153</v>
      </c>
      <c r="AE1809" s="125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18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19" t="s">
        <v>603</v>
      </c>
      <c r="AD1810" s="25" t="s">
        <v>162</v>
      </c>
      <c r="AE1810" s="125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18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19" t="s">
        <v>603</v>
      </c>
      <c r="AD1811" s="25" t="s">
        <v>149</v>
      </c>
      <c r="AE1811" s="125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18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19" t="s">
        <v>603</v>
      </c>
      <c r="AD1812" s="25" t="s">
        <v>154</v>
      </c>
      <c r="AE1812" s="125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18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19" t="s">
        <v>603</v>
      </c>
      <c r="AD1813" s="25" t="s">
        <v>162</v>
      </c>
      <c r="AE1813" s="125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18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19" t="s">
        <v>603</v>
      </c>
      <c r="AD1814" s="25" t="s">
        <v>150</v>
      </c>
      <c r="AE1814" s="125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18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19" t="s">
        <v>603</v>
      </c>
      <c r="AD1815" s="25" t="s">
        <v>179</v>
      </c>
      <c r="AE1815" s="125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18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19" t="s">
        <v>603</v>
      </c>
      <c r="AD1816" s="25" t="s">
        <v>150</v>
      </c>
      <c r="AE1816" s="125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18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19" t="s">
        <v>603</v>
      </c>
      <c r="AD1817" s="25" t="s">
        <v>154</v>
      </c>
      <c r="AE1817" s="125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18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19" t="s">
        <v>603</v>
      </c>
      <c r="AD1818" s="25" t="s">
        <v>153</v>
      </c>
      <c r="AE1818" s="125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18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19" t="s">
        <v>603</v>
      </c>
      <c r="AD1819" s="25" t="s">
        <v>176</v>
      </c>
      <c r="AE1819" s="125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18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19" t="s">
        <v>603</v>
      </c>
      <c r="AD1820" s="25" t="s">
        <v>155</v>
      </c>
      <c r="AE1820" s="125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18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19" t="s">
        <v>603</v>
      </c>
      <c r="AD1821" s="25" t="s">
        <v>162</v>
      </c>
      <c r="AE1821" s="125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18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19" t="s">
        <v>603</v>
      </c>
      <c r="AD1822" s="25" t="s">
        <v>178</v>
      </c>
      <c r="AE1822" s="125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18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19" t="s">
        <v>603</v>
      </c>
      <c r="AD1823" s="25" t="s">
        <v>175</v>
      </c>
      <c r="AE1823" s="125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18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19" t="s">
        <v>603</v>
      </c>
      <c r="AD1824" s="25" t="s">
        <v>154</v>
      </c>
      <c r="AE1824" s="125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18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19" t="s">
        <v>603</v>
      </c>
      <c r="AD1825" s="25" t="s">
        <v>150</v>
      </c>
      <c r="AE1825" s="125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18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19" t="s">
        <v>603</v>
      </c>
      <c r="AD1826" s="25" t="s">
        <v>152</v>
      </c>
      <c r="AE1826" s="125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18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19" t="s">
        <v>603</v>
      </c>
      <c r="AD1827" s="25" t="s">
        <v>154</v>
      </c>
      <c r="AE1827" s="125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18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19" t="s">
        <v>603</v>
      </c>
      <c r="AD1828" s="25" t="s">
        <v>152</v>
      </c>
      <c r="AE1828" s="125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18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19" t="s">
        <v>603</v>
      </c>
      <c r="AD1829" s="25" t="s">
        <v>150</v>
      </c>
      <c r="AE1829" s="125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18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19" t="s">
        <v>603</v>
      </c>
      <c r="AD1830" s="25" t="s">
        <v>149</v>
      </c>
      <c r="AE1830" s="125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18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19" t="s">
        <v>603</v>
      </c>
      <c r="AD1831" s="25" t="s">
        <v>170</v>
      </c>
      <c r="AE1831" s="125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18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19" t="s">
        <v>603</v>
      </c>
      <c r="AD1832" s="25" t="s">
        <v>176</v>
      </c>
      <c r="AE1832" s="125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18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19" t="s">
        <v>603</v>
      </c>
      <c r="AD1833" s="25" t="s">
        <v>165</v>
      </c>
      <c r="AE1833" s="125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18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19" t="s">
        <v>603</v>
      </c>
      <c r="AD1834" s="25" t="s">
        <v>170</v>
      </c>
      <c r="AE1834" s="125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18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19" t="s">
        <v>603</v>
      </c>
      <c r="AD1835" s="25" t="s">
        <v>153</v>
      </c>
      <c r="AE1835" s="125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18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19" t="s">
        <v>603</v>
      </c>
      <c r="AD1836" s="25" t="s">
        <v>150</v>
      </c>
      <c r="AE1836" s="125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18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19" t="s">
        <v>603</v>
      </c>
      <c r="AD1837" s="25" t="s">
        <v>154</v>
      </c>
      <c r="AE1837" s="125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18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19" t="s">
        <v>603</v>
      </c>
      <c r="AD1838" s="25" t="s">
        <v>170</v>
      </c>
      <c r="AE1838" s="125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18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19" t="s">
        <v>603</v>
      </c>
      <c r="AD1839" s="25" t="s">
        <v>392</v>
      </c>
      <c r="AE1839" s="125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18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19" t="s">
        <v>603</v>
      </c>
      <c r="AD1840" s="25" t="s">
        <v>149</v>
      </c>
      <c r="AE1840" s="125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18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19" t="s">
        <v>603</v>
      </c>
      <c r="AD1841" s="25" t="s">
        <v>150</v>
      </c>
      <c r="AE1841" s="125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18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19" t="s">
        <v>603</v>
      </c>
      <c r="AD1842" s="25" t="s">
        <v>154</v>
      </c>
      <c r="AE1842" s="125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18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19" t="s">
        <v>603</v>
      </c>
      <c r="AD1843" s="25" t="s">
        <v>162</v>
      </c>
      <c r="AE1843" s="125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18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19" t="s">
        <v>603</v>
      </c>
      <c r="AD1844" s="25" t="s">
        <v>154</v>
      </c>
      <c r="AE1844" s="125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18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19" t="s">
        <v>603</v>
      </c>
      <c r="AD1845" s="25" t="s">
        <v>163</v>
      </c>
      <c r="AE1845" s="125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18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19" t="s">
        <v>603</v>
      </c>
      <c r="AD1846" s="25" t="s">
        <v>152</v>
      </c>
      <c r="AE1846" s="125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18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19" t="s">
        <v>603</v>
      </c>
      <c r="AD1847" s="25" t="s">
        <v>178</v>
      </c>
      <c r="AE1847" s="125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18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19" t="s">
        <v>603</v>
      </c>
      <c r="AD1848" s="25" t="s">
        <v>152</v>
      </c>
      <c r="AE1848" s="125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18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19" t="s">
        <v>603</v>
      </c>
      <c r="AD1849" s="25" t="s">
        <v>175</v>
      </c>
      <c r="AE1849" s="125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18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19" t="s">
        <v>603</v>
      </c>
      <c r="AD1850" s="25" t="s">
        <v>162</v>
      </c>
      <c r="AE1850" s="125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18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19" t="s">
        <v>603</v>
      </c>
      <c r="AD1851" s="25" t="s">
        <v>165</v>
      </c>
      <c r="AE1851" s="125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18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19" t="s">
        <v>603</v>
      </c>
      <c r="AD1852" s="25" t="s">
        <v>168</v>
      </c>
      <c r="AE1852" s="125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18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19" t="s">
        <v>603</v>
      </c>
      <c r="AD1853" s="25" t="s">
        <v>151</v>
      </c>
      <c r="AE1853" s="125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18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19" t="s">
        <v>603</v>
      </c>
      <c r="AD1854" s="25" t="s">
        <v>162</v>
      </c>
      <c r="AE1854" s="125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18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19" t="s">
        <v>603</v>
      </c>
      <c r="AD1855" s="25" t="s">
        <v>178</v>
      </c>
      <c r="AE1855" s="125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18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19" t="s">
        <v>603</v>
      </c>
      <c r="AD1856" s="25" t="s">
        <v>152</v>
      </c>
      <c r="AE1856" s="125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18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19" t="s">
        <v>603</v>
      </c>
      <c r="AD1857" s="25" t="s">
        <v>151</v>
      </c>
      <c r="AE1857" s="125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18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19" t="s">
        <v>603</v>
      </c>
      <c r="AD1858" s="25" t="s">
        <v>154</v>
      </c>
      <c r="AE1858" s="125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18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19" t="s">
        <v>603</v>
      </c>
      <c r="AD1859" s="25" t="s">
        <v>170</v>
      </c>
      <c r="AE1859" s="125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18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19" t="s">
        <v>603</v>
      </c>
      <c r="AD1860" s="25" t="s">
        <v>150</v>
      </c>
      <c r="AE1860" s="125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18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19" t="s">
        <v>603</v>
      </c>
      <c r="AD1861" s="25" t="s">
        <v>447</v>
      </c>
      <c r="AE1861" s="125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18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19" t="s">
        <v>603</v>
      </c>
      <c r="AD1862" s="25" t="s">
        <v>153</v>
      </c>
      <c r="AE1862" s="125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18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19" t="s">
        <v>603</v>
      </c>
      <c r="AD1863" s="25" t="s">
        <v>154</v>
      </c>
      <c r="AE1863" s="125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18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19" t="s">
        <v>603</v>
      </c>
      <c r="AD1864" s="25" t="s">
        <v>165</v>
      </c>
      <c r="AE1864" s="125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18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19" t="s">
        <v>603</v>
      </c>
      <c r="AD1865" s="25" t="s">
        <v>163</v>
      </c>
      <c r="AE1865" s="125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18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19" t="s">
        <v>603</v>
      </c>
      <c r="AD1866" s="25" t="s">
        <v>153</v>
      </c>
      <c r="AE1866" s="125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18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19" t="s">
        <v>603</v>
      </c>
      <c r="AD1867" s="25" t="s">
        <v>151</v>
      </c>
      <c r="AE1867" s="125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18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19" t="s">
        <v>603</v>
      </c>
      <c r="AD1868" s="25" t="s">
        <v>172</v>
      </c>
      <c r="AE1868" s="125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18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19" t="s">
        <v>603</v>
      </c>
      <c r="AD1869" s="25" t="s">
        <v>163</v>
      </c>
      <c r="AE1869" s="125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18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19" t="s">
        <v>603</v>
      </c>
      <c r="AD1870" s="25" t="s">
        <v>162</v>
      </c>
      <c r="AE1870" s="125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18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19" t="s">
        <v>603</v>
      </c>
      <c r="AD1871" s="25" t="s">
        <v>162</v>
      </c>
      <c r="AE1871" s="125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18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19" t="s">
        <v>603</v>
      </c>
      <c r="AD1872" s="25" t="s">
        <v>150</v>
      </c>
      <c r="AE1872" s="125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18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19" t="s">
        <v>603</v>
      </c>
      <c r="AD1873" s="25" t="s">
        <v>170</v>
      </c>
      <c r="AE1873" s="125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18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19" t="s">
        <v>603</v>
      </c>
      <c r="AD1874" s="25" t="s">
        <v>162</v>
      </c>
      <c r="AE1874" s="125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18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19" t="s">
        <v>603</v>
      </c>
      <c r="AD1875" s="25" t="s">
        <v>275</v>
      </c>
      <c r="AE1875" s="125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18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19" t="s">
        <v>603</v>
      </c>
      <c r="AD1876" s="25" t="s">
        <v>451</v>
      </c>
      <c r="AE1876" s="125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18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19" t="s">
        <v>603</v>
      </c>
      <c r="AD1877" s="25" t="s">
        <v>163</v>
      </c>
      <c r="AE1877" s="125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18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19" t="s">
        <v>603</v>
      </c>
      <c r="AD1878" s="25" t="s">
        <v>447</v>
      </c>
      <c r="AE1878" s="125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18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19" t="s">
        <v>603</v>
      </c>
      <c r="AD1879" s="25" t="s">
        <v>163</v>
      </c>
      <c r="AE1879" s="125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18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19" t="s">
        <v>603</v>
      </c>
      <c r="AD1880" s="25" t="s">
        <v>170</v>
      </c>
      <c r="AE1880" s="125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18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19" t="s">
        <v>603</v>
      </c>
      <c r="AD1881" s="25" t="s">
        <v>153</v>
      </c>
      <c r="AE1881" s="125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18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19" t="s">
        <v>603</v>
      </c>
      <c r="AD1882" s="25" t="s">
        <v>170</v>
      </c>
      <c r="AE1882" s="125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18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19" t="s">
        <v>603</v>
      </c>
      <c r="AD1883" s="25" t="s">
        <v>151</v>
      </c>
      <c r="AE1883" s="125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18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19" t="s">
        <v>603</v>
      </c>
      <c r="AD1884" s="25" t="s">
        <v>149</v>
      </c>
      <c r="AE1884" s="125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18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19" t="s">
        <v>603</v>
      </c>
      <c r="AD1885" s="25" t="s">
        <v>154</v>
      </c>
      <c r="AE1885" s="125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18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19" t="s">
        <v>603</v>
      </c>
      <c r="AD1886" s="25" t="s">
        <v>172</v>
      </c>
      <c r="AE1886" s="125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18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19" t="s">
        <v>603</v>
      </c>
      <c r="AD1887" s="25" t="s">
        <v>178</v>
      </c>
      <c r="AE1887" s="125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18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19" t="s">
        <v>603</v>
      </c>
      <c r="AD1888" s="25" t="s">
        <v>162</v>
      </c>
      <c r="AE1888" s="125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18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19" t="s">
        <v>603</v>
      </c>
      <c r="AD1889" s="25" t="s">
        <v>151</v>
      </c>
      <c r="AE1889" s="125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18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19" t="s">
        <v>603</v>
      </c>
      <c r="AD1890" s="25" t="s">
        <v>154</v>
      </c>
      <c r="AE1890" s="125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18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19" t="s">
        <v>603</v>
      </c>
      <c r="AD1891" s="25" t="s">
        <v>170</v>
      </c>
      <c r="AE1891" s="125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18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19" t="s">
        <v>603</v>
      </c>
      <c r="AD1892" s="25" t="s">
        <v>150</v>
      </c>
      <c r="AE1892" s="125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18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19" t="s">
        <v>603</v>
      </c>
      <c r="AD1893" s="25" t="s">
        <v>153</v>
      </c>
      <c r="AE1893" s="125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18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19" t="s">
        <v>604</v>
      </c>
      <c r="AD1894" s="25" t="s">
        <v>150</v>
      </c>
      <c r="AE1894" s="125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18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19" t="s">
        <v>604</v>
      </c>
      <c r="AD1895" s="25" t="s">
        <v>152</v>
      </c>
      <c r="AE1895" s="125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18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19" t="s">
        <v>604</v>
      </c>
      <c r="AD1896" s="25" t="s">
        <v>170</v>
      </c>
      <c r="AE1896" s="125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18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19" t="s">
        <v>604</v>
      </c>
      <c r="AD1897" s="25" t="s">
        <v>170</v>
      </c>
      <c r="AE1897" s="125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18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19" t="s">
        <v>604</v>
      </c>
      <c r="AD1898" s="25" t="s">
        <v>329</v>
      </c>
      <c r="AE1898" s="125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18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19" t="s">
        <v>604</v>
      </c>
      <c r="AD1899" s="25" t="s">
        <v>151</v>
      </c>
      <c r="AE1899" s="125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18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19" t="s">
        <v>604</v>
      </c>
      <c r="AD1900" s="25" t="s">
        <v>176</v>
      </c>
      <c r="AE1900" s="125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18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19" t="s">
        <v>604</v>
      </c>
      <c r="AD1901" s="25" t="s">
        <v>152</v>
      </c>
      <c r="AE1901" s="125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18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19" t="s">
        <v>604</v>
      </c>
      <c r="AD1902" s="25" t="s">
        <v>151</v>
      </c>
      <c r="AE1902" s="125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18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19" t="s">
        <v>604</v>
      </c>
      <c r="AD1903" s="25" t="s">
        <v>152</v>
      </c>
      <c r="AE1903" s="125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18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19" t="s">
        <v>604</v>
      </c>
      <c r="AD1904" s="25" t="s">
        <v>172</v>
      </c>
      <c r="AE1904" s="125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18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19" t="s">
        <v>604</v>
      </c>
      <c r="AD1905" s="25" t="s">
        <v>176</v>
      </c>
      <c r="AE1905" s="125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18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19" t="s">
        <v>604</v>
      </c>
      <c r="AD1906" s="25" t="s">
        <v>154</v>
      </c>
      <c r="AE1906" s="125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18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19" t="s">
        <v>604</v>
      </c>
      <c r="AD1907" s="25" t="s">
        <v>151</v>
      </c>
      <c r="AE1907" s="125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18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19" t="s">
        <v>604</v>
      </c>
      <c r="AD1908" s="25" t="s">
        <v>151</v>
      </c>
      <c r="AE1908" s="125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18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19" t="s">
        <v>604</v>
      </c>
      <c r="AD1909" s="25" t="s">
        <v>163</v>
      </c>
      <c r="AE1909" s="125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18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19" t="s">
        <v>604</v>
      </c>
      <c r="AD1910" s="25" t="s">
        <v>226</v>
      </c>
      <c r="AE1910" s="125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18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19" t="s">
        <v>604</v>
      </c>
      <c r="AD1911" s="25" t="s">
        <v>154</v>
      </c>
      <c r="AE1911" s="125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18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19" t="s">
        <v>604</v>
      </c>
      <c r="AD1912" s="25" t="s">
        <v>175</v>
      </c>
      <c r="AE1912" s="125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18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19" t="s">
        <v>604</v>
      </c>
      <c r="AD1913" s="25" t="s">
        <v>155</v>
      </c>
      <c r="AE1913" s="125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18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19" t="s">
        <v>604</v>
      </c>
      <c r="AD1914" s="25" t="s">
        <v>433</v>
      </c>
      <c r="AE1914" s="125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18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19" t="s">
        <v>604</v>
      </c>
      <c r="AD1915" s="25" t="s">
        <v>176</v>
      </c>
      <c r="AE1915" s="125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18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19" t="s">
        <v>604</v>
      </c>
      <c r="AD1916" s="25" t="s">
        <v>155</v>
      </c>
      <c r="AE1916" s="125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18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19" t="s">
        <v>604</v>
      </c>
      <c r="AD1917" s="25" t="s">
        <v>165</v>
      </c>
      <c r="AE1917" s="125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18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19" t="s">
        <v>604</v>
      </c>
      <c r="AD1918" s="25" t="s">
        <v>167</v>
      </c>
      <c r="AE1918" s="125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18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19" t="s">
        <v>604</v>
      </c>
      <c r="AD1919" s="25" t="s">
        <v>150</v>
      </c>
      <c r="AE1919" s="125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18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19" t="s">
        <v>604</v>
      </c>
      <c r="AD1920" s="25" t="s">
        <v>151</v>
      </c>
      <c r="AE1920" s="125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18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19" t="s">
        <v>604</v>
      </c>
      <c r="AD1921" s="25" t="s">
        <v>154</v>
      </c>
      <c r="AE1921" s="125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18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19" t="s">
        <v>604</v>
      </c>
      <c r="AD1922" s="25" t="s">
        <v>154</v>
      </c>
      <c r="AE1922" s="125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18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19" t="s">
        <v>604</v>
      </c>
      <c r="AD1923" s="25" t="s">
        <v>151</v>
      </c>
      <c r="AE1923" s="125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18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19" t="s">
        <v>604</v>
      </c>
      <c r="AD1924" s="25" t="s">
        <v>149</v>
      </c>
      <c r="AE1924" s="125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18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19" t="s">
        <v>604</v>
      </c>
      <c r="AD1925" s="25" t="s">
        <v>149</v>
      </c>
      <c r="AE1925" s="125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18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19" t="s">
        <v>604</v>
      </c>
      <c r="AD1926" s="25" t="s">
        <v>226</v>
      </c>
      <c r="AE1926" s="125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18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19" t="s">
        <v>604</v>
      </c>
      <c r="AD1927" s="25" t="s">
        <v>152</v>
      </c>
      <c r="AE1927" s="125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18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19" t="s">
        <v>604</v>
      </c>
      <c r="AD1928" s="25" t="s">
        <v>151</v>
      </c>
      <c r="AE1928" s="125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18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19" t="s">
        <v>604</v>
      </c>
      <c r="AD1929" s="25" t="s">
        <v>151</v>
      </c>
      <c r="AE1929" s="125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18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19" t="s">
        <v>604</v>
      </c>
      <c r="AD1930" s="25" t="s">
        <v>162</v>
      </c>
      <c r="AE1930" s="125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18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19" t="s">
        <v>604</v>
      </c>
      <c r="AD1931" s="25" t="s">
        <v>152</v>
      </c>
      <c r="AE1931" s="125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18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19" t="s">
        <v>604</v>
      </c>
      <c r="AD1932" s="25" t="s">
        <v>155</v>
      </c>
      <c r="AE1932" s="125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18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19" t="s">
        <v>604</v>
      </c>
      <c r="AD1933" s="25" t="s">
        <v>165</v>
      </c>
      <c r="AE1933" s="125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18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19" t="s">
        <v>604</v>
      </c>
      <c r="AD1934" s="25" t="s">
        <v>153</v>
      </c>
      <c r="AE1934" s="125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18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19" t="s">
        <v>604</v>
      </c>
      <c r="AD1935" s="25" t="s">
        <v>153</v>
      </c>
      <c r="AE1935" s="125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18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19" t="s">
        <v>604</v>
      </c>
      <c r="AD1936" s="25" t="s">
        <v>151</v>
      </c>
      <c r="AE1936" s="125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18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19" t="s">
        <v>604</v>
      </c>
      <c r="AD1937" s="25" t="s">
        <v>151</v>
      </c>
      <c r="AE1937" s="125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18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19" t="s">
        <v>604</v>
      </c>
      <c r="AD1938" s="25" t="s">
        <v>149</v>
      </c>
      <c r="AE1938" s="125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18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19" t="s">
        <v>604</v>
      </c>
      <c r="AD1939" s="25" t="s">
        <v>155</v>
      </c>
      <c r="AE1939" s="125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18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19" t="s">
        <v>604</v>
      </c>
      <c r="AD1940" s="25" t="s">
        <v>152</v>
      </c>
      <c r="AE1940" s="125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18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19" t="s">
        <v>604</v>
      </c>
      <c r="AD1941" s="25" t="s">
        <v>154</v>
      </c>
      <c r="AE1941" s="125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18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19" t="s">
        <v>604</v>
      </c>
      <c r="AD1942" s="25" t="s">
        <v>165</v>
      </c>
      <c r="AE1942" s="125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18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19" t="s">
        <v>605</v>
      </c>
      <c r="AD1943" s="25" t="s">
        <v>150</v>
      </c>
      <c r="AE1943" s="125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18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19" t="s">
        <v>605</v>
      </c>
      <c r="AD1944" s="25" t="s">
        <v>153</v>
      </c>
      <c r="AE1944" s="125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18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19" t="s">
        <v>605</v>
      </c>
      <c r="AD1945" s="25" t="s">
        <v>152</v>
      </c>
      <c r="AE1945" s="125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18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19" t="s">
        <v>605</v>
      </c>
      <c r="AD1946" s="25" t="s">
        <v>154</v>
      </c>
      <c r="AE1946" s="125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18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19" t="s">
        <v>605</v>
      </c>
      <c r="AD1947" s="25" t="s">
        <v>152</v>
      </c>
      <c r="AE1947" s="125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18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19" t="s">
        <v>605</v>
      </c>
      <c r="AD1948" s="25" t="s">
        <v>170</v>
      </c>
      <c r="AE1948" s="125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18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19" t="s">
        <v>605</v>
      </c>
      <c r="AD1949" s="25" t="s">
        <v>477</v>
      </c>
      <c r="AE1949" s="125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18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19" t="s">
        <v>605</v>
      </c>
      <c r="AD1950" s="25" t="s">
        <v>162</v>
      </c>
      <c r="AE1950" s="125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18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26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18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26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18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26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18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26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18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26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18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26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18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26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18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26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18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26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18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26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18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26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18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26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18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26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18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26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18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26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18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26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18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26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18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26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18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26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18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26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18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26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18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26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18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26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18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26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18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26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18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26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18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26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18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26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18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26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18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26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18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26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18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26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18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26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18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26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18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26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18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26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18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26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18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26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18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26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18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26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18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26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18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26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18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26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18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s="119" t="s">
        <v>608</v>
      </c>
      <c r="AD1994" s="25" t="s">
        <v>165</v>
      </c>
      <c r="AE1994" s="131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18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s="119" t="s">
        <v>608</v>
      </c>
      <c r="AD1995" s="25" t="s">
        <v>151</v>
      </c>
      <c r="AE1995" s="131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18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s="119" t="s">
        <v>608</v>
      </c>
      <c r="AD1996" s="25" t="s">
        <v>155</v>
      </c>
      <c r="AE1996" s="131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18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122" t="s">
        <v>608</v>
      </c>
      <c r="AD1997" s="25" t="s">
        <v>178</v>
      </c>
      <c r="AE1997" s="131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18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19" t="s">
        <v>609</v>
      </c>
      <c r="AD1998" s="131" t="s">
        <v>178</v>
      </c>
      <c r="AE1998" s="131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18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19" t="s">
        <v>609</v>
      </c>
      <c r="AD1999" s="131" t="s">
        <v>175</v>
      </c>
      <c r="AE1999" s="131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18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19" t="s">
        <v>609</v>
      </c>
      <c r="AD2000" s="131" t="s">
        <v>154</v>
      </c>
      <c r="AE2000" s="131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18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19" t="s">
        <v>609</v>
      </c>
      <c r="AD2001" s="131" t="s">
        <v>155</v>
      </c>
      <c r="AE2001" s="131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18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19" t="s">
        <v>609</v>
      </c>
      <c r="AD2002" s="131" t="s">
        <v>165</v>
      </c>
      <c r="AE2002" s="131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18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19" t="s">
        <v>609</v>
      </c>
      <c r="AD2003" s="131" t="s">
        <v>150</v>
      </c>
      <c r="AE2003" s="131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18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19" t="s">
        <v>609</v>
      </c>
      <c r="AD2004" s="131" t="s">
        <v>168</v>
      </c>
      <c r="AE2004" s="131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18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19" t="s">
        <v>609</v>
      </c>
      <c r="AD2005" s="131" t="s">
        <v>162</v>
      </c>
      <c r="AE2005" s="131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18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19" t="s">
        <v>609</v>
      </c>
      <c r="AD2006" s="131" t="s">
        <v>154</v>
      </c>
      <c r="AE2006" s="131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18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19" t="s">
        <v>609</v>
      </c>
      <c r="AD2007" s="131" t="s">
        <v>151</v>
      </c>
      <c r="AE2007" s="131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18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19" t="s">
        <v>609</v>
      </c>
      <c r="AD2008" s="131" t="s">
        <v>162</v>
      </c>
      <c r="AE2008" s="131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18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19" t="s">
        <v>609</v>
      </c>
      <c r="AD2009" s="131" t="s">
        <v>151</v>
      </c>
      <c r="AE2009" s="131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18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19" t="s">
        <v>609</v>
      </c>
      <c r="AD2010" s="131" t="s">
        <v>162</v>
      </c>
      <c r="AE2010" s="131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18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19" t="s">
        <v>609</v>
      </c>
      <c r="AD2011" s="131" t="s">
        <v>162</v>
      </c>
      <c r="AE2011" s="131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18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19" t="s">
        <v>610</v>
      </c>
      <c r="AD2012" s="131" t="s">
        <v>151</v>
      </c>
      <c r="AE2012" s="131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18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19" t="s">
        <v>610</v>
      </c>
      <c r="AD2013" s="131" t="s">
        <v>154</v>
      </c>
      <c r="AE2013" s="131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18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19" t="s">
        <v>610</v>
      </c>
      <c r="AD2014" s="131" t="s">
        <v>150</v>
      </c>
      <c r="AE2014" s="131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18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19" t="s">
        <v>610</v>
      </c>
      <c r="AD2015" s="131" t="s">
        <v>172</v>
      </c>
      <c r="AE2015" s="131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18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19" t="s">
        <v>610</v>
      </c>
      <c r="AD2016" s="131" t="s">
        <v>164</v>
      </c>
      <c r="AE2016" s="131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18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19" t="s">
        <v>610</v>
      </c>
      <c r="AD2017" s="131" t="s">
        <v>178</v>
      </c>
      <c r="AE2017" s="131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18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19" t="s">
        <v>610</v>
      </c>
      <c r="AD2018" s="131" t="s">
        <v>175</v>
      </c>
      <c r="AE2018" s="131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18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19" t="s">
        <v>610</v>
      </c>
      <c r="AD2019" s="131" t="s">
        <v>153</v>
      </c>
      <c r="AE2019" s="131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18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19" t="s">
        <v>610</v>
      </c>
      <c r="AD2020" s="131" t="s">
        <v>154</v>
      </c>
      <c r="AE2020" s="131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18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19" t="s">
        <v>610</v>
      </c>
      <c r="AD2021" s="131" t="s">
        <v>165</v>
      </c>
      <c r="AE2021" s="131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18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19" t="s">
        <v>610</v>
      </c>
      <c r="AD2022" s="131" t="s">
        <v>151</v>
      </c>
      <c r="AE2022" s="131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18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19" t="s">
        <v>610</v>
      </c>
      <c r="AD2023" s="131" t="s">
        <v>164</v>
      </c>
      <c r="AE2023" s="131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18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19" t="s">
        <v>610</v>
      </c>
      <c r="AD2024" s="131" t="s">
        <v>176</v>
      </c>
      <c r="AE2024" s="131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18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19" t="s">
        <v>610</v>
      </c>
      <c r="AD2025" s="131" t="s">
        <v>509</v>
      </c>
      <c r="AE2025" s="131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18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19" t="s">
        <v>610</v>
      </c>
      <c r="AD2026" s="131" t="s">
        <v>151</v>
      </c>
      <c r="AE2026" s="131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18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19" t="s">
        <v>610</v>
      </c>
      <c r="AD2027" s="131" t="s">
        <v>263</v>
      </c>
      <c r="AE2027" s="131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18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19" t="s">
        <v>610</v>
      </c>
      <c r="AD2028" s="131" t="s">
        <v>151</v>
      </c>
      <c r="AE2028" s="131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18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19" t="s">
        <v>610</v>
      </c>
      <c r="AD2029" s="131" t="s">
        <v>150</v>
      </c>
      <c r="AE2029" s="131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18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19" t="s">
        <v>610</v>
      </c>
      <c r="AD2030" s="131" t="s">
        <v>167</v>
      </c>
      <c r="AE2030" s="131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18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19" t="s">
        <v>610</v>
      </c>
      <c r="AD2031" s="131" t="s">
        <v>153</v>
      </c>
      <c r="AE2031" s="131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18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19" t="s">
        <v>610</v>
      </c>
      <c r="AD2032" s="131" t="s">
        <v>162</v>
      </c>
      <c r="AE2032" s="131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18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19" t="s">
        <v>610</v>
      </c>
      <c r="AD2033" s="131" t="s">
        <v>170</v>
      </c>
      <c r="AE2033" s="131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18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19" t="s">
        <v>610</v>
      </c>
      <c r="AD2034" s="131" t="s">
        <v>170</v>
      </c>
      <c r="AE2034" s="131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18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19" t="s">
        <v>610</v>
      </c>
      <c r="AD2035" s="131" t="s">
        <v>176</v>
      </c>
      <c r="AE2035" s="131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18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19" t="s">
        <v>610</v>
      </c>
      <c r="AD2036" s="131" t="s">
        <v>151</v>
      </c>
      <c r="AE2036" s="131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18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19" t="s">
        <v>610</v>
      </c>
      <c r="AD2037" s="131" t="s">
        <v>154</v>
      </c>
      <c r="AE2037" s="131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18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19" t="s">
        <v>610</v>
      </c>
      <c r="AD2038" s="131" t="s">
        <v>162</v>
      </c>
      <c r="AE2038" s="131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18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19" t="s">
        <v>610</v>
      </c>
      <c r="AD2039" s="131" t="s">
        <v>162</v>
      </c>
      <c r="AE2039" s="131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18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19" t="s">
        <v>610</v>
      </c>
      <c r="AD2040" s="131" t="s">
        <v>176</v>
      </c>
      <c r="AE2040" s="131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18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19" t="s">
        <v>610</v>
      </c>
      <c r="AD2041" s="131" t="s">
        <v>150</v>
      </c>
      <c r="AE2041" s="131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18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19" t="s">
        <v>610</v>
      </c>
      <c r="AD2042" s="131" t="s">
        <v>153</v>
      </c>
      <c r="AE2042" s="131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18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19" t="s">
        <v>610</v>
      </c>
      <c r="AD2043" s="131" t="s">
        <v>150</v>
      </c>
      <c r="AE2043" s="131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18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19" t="s">
        <v>610</v>
      </c>
      <c r="AD2044" s="131" t="s">
        <v>178</v>
      </c>
      <c r="AE2044" s="131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18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19" t="s">
        <v>610</v>
      </c>
      <c r="AD2045" s="131" t="s">
        <v>168</v>
      </c>
      <c r="AE2045" s="131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18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19" t="s">
        <v>610</v>
      </c>
      <c r="AD2046" s="131" t="s">
        <v>162</v>
      </c>
      <c r="AE2046" s="131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18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19" t="s">
        <v>610</v>
      </c>
      <c r="AD2047" s="131" t="s">
        <v>163</v>
      </c>
      <c r="AE2047" s="131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18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19" t="s">
        <v>610</v>
      </c>
      <c r="AD2048" s="131" t="s">
        <v>151</v>
      </c>
      <c r="AE2048" s="131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18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19" t="s">
        <v>610</v>
      </c>
      <c r="AD2049" s="131" t="s">
        <v>151</v>
      </c>
      <c r="AE2049" s="131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18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19" t="s">
        <v>610</v>
      </c>
      <c r="AD2050" s="131" t="s">
        <v>175</v>
      </c>
      <c r="AE2050" s="131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18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19" t="s">
        <v>610</v>
      </c>
      <c r="AD2051" s="131" t="s">
        <v>152</v>
      </c>
      <c r="AE2051" s="131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18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19" t="s">
        <v>610</v>
      </c>
      <c r="AD2052" s="131" t="s">
        <v>162</v>
      </c>
      <c r="AE2052" s="131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18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19" t="s">
        <v>610</v>
      </c>
      <c r="AD2053" s="131" t="s">
        <v>178</v>
      </c>
      <c r="AE2053" s="131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18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19" t="s">
        <v>610</v>
      </c>
      <c r="AD2054" s="131" t="s">
        <v>149</v>
      </c>
      <c r="AE2054" s="131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18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19" t="s">
        <v>610</v>
      </c>
      <c r="AD2055" s="131" t="s">
        <v>162</v>
      </c>
      <c r="AE2055" s="131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18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19" t="s">
        <v>610</v>
      </c>
      <c r="AD2056" s="131" t="s">
        <v>165</v>
      </c>
      <c r="AE2056" s="131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18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19" t="s">
        <v>610</v>
      </c>
      <c r="AD2057" s="131" t="s">
        <v>168</v>
      </c>
      <c r="AE2057" s="131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18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19" t="s">
        <v>610</v>
      </c>
      <c r="AD2058" s="131" t="s">
        <v>176</v>
      </c>
      <c r="AE2058" s="131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18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19" t="s">
        <v>610</v>
      </c>
      <c r="AD2059" s="131" t="s">
        <v>168</v>
      </c>
      <c r="AE2059" s="131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18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19" t="s">
        <v>610</v>
      </c>
      <c r="AD2060" s="131" t="s">
        <v>162</v>
      </c>
      <c r="AE2060" s="131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18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19" t="s">
        <v>610</v>
      </c>
      <c r="AD2061" s="131" t="s">
        <v>149</v>
      </c>
      <c r="AE2061" s="131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18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19" t="s">
        <v>610</v>
      </c>
      <c r="AD2062" s="131" t="s">
        <v>178</v>
      </c>
      <c r="AE2062" s="131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18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19" t="s">
        <v>610</v>
      </c>
      <c r="AD2063" s="131" t="s">
        <v>153</v>
      </c>
      <c r="AE2063" s="131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18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19" t="s">
        <v>610</v>
      </c>
      <c r="AD2064" s="131" t="s">
        <v>150</v>
      </c>
      <c r="AE2064" s="131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18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19" t="s">
        <v>610</v>
      </c>
      <c r="AD2065" s="131" t="s">
        <v>172</v>
      </c>
      <c r="AE2065" s="131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18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19" t="s">
        <v>610</v>
      </c>
      <c r="AD2066" s="131" t="s">
        <v>163</v>
      </c>
      <c r="AE2066" s="131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18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19" t="s">
        <v>610</v>
      </c>
      <c r="AD2067" s="131" t="s">
        <v>162</v>
      </c>
      <c r="AE2067" s="131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18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19" t="s">
        <v>610</v>
      </c>
      <c r="AD2068" s="131" t="s">
        <v>176</v>
      </c>
      <c r="AE2068" s="131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18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19" t="s">
        <v>610</v>
      </c>
      <c r="AD2069" s="131" t="s">
        <v>162</v>
      </c>
      <c r="AE2069" s="131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18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19" t="s">
        <v>610</v>
      </c>
      <c r="AD2070" s="131" t="s">
        <v>170</v>
      </c>
      <c r="AE2070" s="131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18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19" t="s">
        <v>610</v>
      </c>
      <c r="AD2071" s="131" t="s">
        <v>162</v>
      </c>
      <c r="AE2071" s="131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18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19" t="s">
        <v>610</v>
      </c>
      <c r="AD2072" s="131" t="s">
        <v>154</v>
      </c>
      <c r="AE2072" s="131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18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19" t="s">
        <v>610</v>
      </c>
      <c r="AD2073" s="131" t="s">
        <v>170</v>
      </c>
      <c r="AE2073" s="131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18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19" t="s">
        <v>610</v>
      </c>
      <c r="AD2074" s="131" t="s">
        <v>151</v>
      </c>
      <c r="AE2074" s="131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18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19" t="s">
        <v>610</v>
      </c>
      <c r="AD2075" s="131" t="s">
        <v>168</v>
      </c>
      <c r="AE2075" s="131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18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19" t="s">
        <v>610</v>
      </c>
      <c r="AD2076" s="131" t="s">
        <v>162</v>
      </c>
      <c r="AE2076" s="131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18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19" t="s">
        <v>610</v>
      </c>
      <c r="AD2077" s="131" t="s">
        <v>151</v>
      </c>
      <c r="AE2077" s="131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18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19" t="s">
        <v>610</v>
      </c>
      <c r="AD2078" s="131" t="s">
        <v>150</v>
      </c>
      <c r="AE2078" s="131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18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19" t="s">
        <v>610</v>
      </c>
      <c r="AD2079" s="131" t="s">
        <v>170</v>
      </c>
      <c r="AE2079" s="131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18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19" t="s">
        <v>610</v>
      </c>
      <c r="AD2080" s="131" t="s">
        <v>176</v>
      </c>
      <c r="AE2080" s="131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18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19" t="s">
        <v>610</v>
      </c>
      <c r="AD2081" s="131" t="s">
        <v>151</v>
      </c>
      <c r="AE2081" s="131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18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19" t="s">
        <v>610</v>
      </c>
      <c r="AD2082" s="131" t="s">
        <v>155</v>
      </c>
      <c r="AE2082" s="131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18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19" t="s">
        <v>610</v>
      </c>
      <c r="AD2083" s="131" t="s">
        <v>165</v>
      </c>
      <c r="AE2083" s="131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18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19" t="s">
        <v>610</v>
      </c>
      <c r="AD2084" s="131" t="s">
        <v>154</v>
      </c>
      <c r="AE2084" s="131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18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19" t="s">
        <v>610</v>
      </c>
      <c r="AD2085" s="131" t="s">
        <v>153</v>
      </c>
      <c r="AE2085" s="131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18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19" t="s">
        <v>610</v>
      </c>
      <c r="AD2086" s="131" t="s">
        <v>151</v>
      </c>
      <c r="AE2086" s="131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18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19" t="s">
        <v>610</v>
      </c>
      <c r="AD2087" s="131" t="s">
        <v>153</v>
      </c>
      <c r="AE2087" s="131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18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19" t="s">
        <v>610</v>
      </c>
      <c r="AD2088" s="131" t="s">
        <v>154</v>
      </c>
      <c r="AE2088" s="131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18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19" t="s">
        <v>610</v>
      </c>
      <c r="AD2089" s="131" t="s">
        <v>162</v>
      </c>
      <c r="AE2089" s="131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18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19" t="s">
        <v>610</v>
      </c>
      <c r="AD2090" s="131" t="s">
        <v>275</v>
      </c>
      <c r="AE2090" s="131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18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19" t="s">
        <v>610</v>
      </c>
      <c r="AD2091" s="131" t="s">
        <v>165</v>
      </c>
      <c r="AE2091" s="131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18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19" t="s">
        <v>610</v>
      </c>
      <c r="AD2092" s="131" t="s">
        <v>275</v>
      </c>
      <c r="AE2092" s="131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18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19" t="s">
        <v>610</v>
      </c>
      <c r="AD2093" s="131" t="s">
        <v>176</v>
      </c>
      <c r="AE2093" s="131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18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19" t="s">
        <v>610</v>
      </c>
      <c r="AD2094" s="131" t="s">
        <v>149</v>
      </c>
      <c r="AE2094" s="131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18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19" t="s">
        <v>610</v>
      </c>
      <c r="AD2095" s="131" t="s">
        <v>154</v>
      </c>
      <c r="AE2095" s="131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18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19" t="s">
        <v>610</v>
      </c>
      <c r="AD2096" s="131" t="s">
        <v>359</v>
      </c>
      <c r="AE2096" s="131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18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19" t="s">
        <v>610</v>
      </c>
      <c r="AD2097" s="131" t="s">
        <v>162</v>
      </c>
      <c r="AE2097" s="131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18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19" t="s">
        <v>610</v>
      </c>
      <c r="AD2098" s="131" t="s">
        <v>154</v>
      </c>
      <c r="AE2098" s="131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18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19" t="s">
        <v>610</v>
      </c>
      <c r="AD2099" s="131" t="s">
        <v>162</v>
      </c>
      <c r="AE2099" s="131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18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19" t="s">
        <v>610</v>
      </c>
      <c r="AD2100" s="131" t="s">
        <v>154</v>
      </c>
      <c r="AE2100" s="131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18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19" t="s">
        <v>610</v>
      </c>
      <c r="AD2101" s="131" t="s">
        <v>154</v>
      </c>
      <c r="AE2101" s="131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18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19" t="s">
        <v>610</v>
      </c>
      <c r="AD2102" s="131" t="s">
        <v>153</v>
      </c>
      <c r="AE2102" s="131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18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19" t="s">
        <v>610</v>
      </c>
      <c r="AD2103" s="131" t="s">
        <v>178</v>
      </c>
      <c r="AE2103" s="131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18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19" t="s">
        <v>610</v>
      </c>
      <c r="AD2104" s="131" t="s">
        <v>154</v>
      </c>
      <c r="AE2104" s="131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18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19" t="s">
        <v>610</v>
      </c>
      <c r="AD2105" s="131" t="s">
        <v>154</v>
      </c>
      <c r="AE2105" s="131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18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19" t="s">
        <v>610</v>
      </c>
      <c r="AD2106" s="131" t="s">
        <v>170</v>
      </c>
      <c r="AE2106" s="131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18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19" t="s">
        <v>610</v>
      </c>
      <c r="AD2107" s="131" t="s">
        <v>162</v>
      </c>
      <c r="AE2107" s="131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18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19" t="s">
        <v>610</v>
      </c>
      <c r="AD2108" s="131" t="s">
        <v>151</v>
      </c>
      <c r="AE2108" s="131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18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19" t="s">
        <v>610</v>
      </c>
      <c r="AD2109" s="131" t="s">
        <v>172</v>
      </c>
      <c r="AE2109" s="131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18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19" t="s">
        <v>610</v>
      </c>
      <c r="AD2110" s="131" t="s">
        <v>151</v>
      </c>
      <c r="AE2110" s="131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18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19" t="s">
        <v>610</v>
      </c>
      <c r="AD2111" s="131" t="s">
        <v>162</v>
      </c>
      <c r="AE2111" s="131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18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19" t="s">
        <v>610</v>
      </c>
      <c r="AD2112" s="131" t="s">
        <v>149</v>
      </c>
      <c r="AE2112" s="131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18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19" t="s">
        <v>610</v>
      </c>
      <c r="AD2113" s="131" t="s">
        <v>149</v>
      </c>
      <c r="AE2113" s="131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18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19" t="s">
        <v>610</v>
      </c>
      <c r="AD2114" s="131" t="s">
        <v>151</v>
      </c>
      <c r="AE2114" s="131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18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19" t="s">
        <v>610</v>
      </c>
      <c r="AD2115" s="131" t="s">
        <v>168</v>
      </c>
      <c r="AE2115" s="131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18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19" t="s">
        <v>610</v>
      </c>
      <c r="AD2116" s="131" t="s">
        <v>176</v>
      </c>
      <c r="AE2116" s="131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18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19" t="s">
        <v>610</v>
      </c>
      <c r="AD2117" s="131" t="s">
        <v>175</v>
      </c>
      <c r="AE2117" s="131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18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19" t="s">
        <v>610</v>
      </c>
      <c r="AD2118" s="131" t="s">
        <v>149</v>
      </c>
      <c r="AE2118" s="131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18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19" t="s">
        <v>610</v>
      </c>
      <c r="AD2119" s="131" t="s">
        <v>150</v>
      </c>
      <c r="AE2119" s="131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18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19" t="s">
        <v>610</v>
      </c>
      <c r="AD2120" s="131" t="s">
        <v>153</v>
      </c>
      <c r="AE2120" s="131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18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19" t="s">
        <v>610</v>
      </c>
      <c r="AD2121" s="131" t="s">
        <v>150</v>
      </c>
      <c r="AE2121" s="131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18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19" t="s">
        <v>610</v>
      </c>
      <c r="AD2122" s="131" t="s">
        <v>162</v>
      </c>
      <c r="AE2122" s="131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18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19" t="s">
        <v>610</v>
      </c>
      <c r="AD2123" s="131" t="s">
        <v>165</v>
      </c>
      <c r="AE2123" s="131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18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19" t="s">
        <v>610</v>
      </c>
      <c r="AD2124" s="131" t="s">
        <v>155</v>
      </c>
      <c r="AE2124" s="131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18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19" t="s">
        <v>610</v>
      </c>
      <c r="AD2125" s="131" t="s">
        <v>154</v>
      </c>
      <c r="AE2125" s="131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18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19" t="s">
        <v>610</v>
      </c>
      <c r="AD2126" s="131" t="s">
        <v>155</v>
      </c>
      <c r="AE2126" s="131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18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19" t="s">
        <v>610</v>
      </c>
      <c r="AD2127" s="131" t="s">
        <v>162</v>
      </c>
      <c r="AE2127" s="131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18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19" t="s">
        <v>610</v>
      </c>
      <c r="AD2128" s="131" t="s">
        <v>151</v>
      </c>
      <c r="AE2128" s="131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18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19" t="s">
        <v>610</v>
      </c>
      <c r="AD2129" s="131" t="s">
        <v>170</v>
      </c>
      <c r="AE2129" s="131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18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19" t="s">
        <v>610</v>
      </c>
      <c r="AD2130" s="131" t="s">
        <v>152</v>
      </c>
      <c r="AE2130" s="131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18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19" t="s">
        <v>611</v>
      </c>
      <c r="AD2131" s="131" t="s">
        <v>151</v>
      </c>
      <c r="AE2131" s="131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18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19" t="s">
        <v>611</v>
      </c>
      <c r="AD2132" s="131" t="s">
        <v>447</v>
      </c>
      <c r="AE2132" s="131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18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19" t="s">
        <v>611</v>
      </c>
      <c r="AD2133" s="131" t="s">
        <v>163</v>
      </c>
      <c r="AE2133" s="131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18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19" t="s">
        <v>611</v>
      </c>
      <c r="AD2134" s="131" t="s">
        <v>175</v>
      </c>
      <c r="AE2134" s="131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18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19" t="s">
        <v>611</v>
      </c>
      <c r="AD2135" s="131" t="s">
        <v>150</v>
      </c>
      <c r="AE2135" s="131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18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19" t="s">
        <v>611</v>
      </c>
      <c r="AD2136" s="131" t="s">
        <v>151</v>
      </c>
      <c r="AE2136" s="131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18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19" t="s">
        <v>611</v>
      </c>
      <c r="AD2137" s="131" t="s">
        <v>170</v>
      </c>
      <c r="AE2137" s="131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18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19" t="s">
        <v>611</v>
      </c>
      <c r="AD2138" s="131" t="s">
        <v>165</v>
      </c>
      <c r="AE2138" s="131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18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19" t="s">
        <v>611</v>
      </c>
      <c r="AD2139" s="131" t="s">
        <v>150</v>
      </c>
      <c r="AE2139" s="131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18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19" t="s">
        <v>611</v>
      </c>
      <c r="AD2140" s="131" t="s">
        <v>164</v>
      </c>
      <c r="AE2140" s="131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18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19" t="s">
        <v>611</v>
      </c>
      <c r="AD2141" s="131" t="s">
        <v>155</v>
      </c>
      <c r="AE2141" s="131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18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19" t="s">
        <v>611</v>
      </c>
      <c r="AD2142" s="131" t="s">
        <v>154</v>
      </c>
      <c r="AE2142" s="131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18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19" t="s">
        <v>611</v>
      </c>
      <c r="AD2143" s="131" t="s">
        <v>451</v>
      </c>
      <c r="AE2143" s="131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18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19" t="s">
        <v>611</v>
      </c>
      <c r="AD2144" s="131" t="s">
        <v>172</v>
      </c>
      <c r="AE2144" s="131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18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19" t="s">
        <v>611</v>
      </c>
      <c r="AD2145" s="131" t="s">
        <v>179</v>
      </c>
      <c r="AE2145" s="131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18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19" t="s">
        <v>611</v>
      </c>
      <c r="AD2146" s="131" t="s">
        <v>168</v>
      </c>
      <c r="AE2146" s="131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18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19" t="s">
        <v>611</v>
      </c>
      <c r="AD2147" s="131" t="s">
        <v>175</v>
      </c>
      <c r="AE2147" s="131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18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19" t="s">
        <v>611</v>
      </c>
      <c r="AD2148" s="131" t="s">
        <v>151</v>
      </c>
      <c r="AE2148" s="131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18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19" t="s">
        <v>611</v>
      </c>
      <c r="AD2149" s="131" t="s">
        <v>155</v>
      </c>
      <c r="AE2149" s="131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18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19" t="s">
        <v>611</v>
      </c>
      <c r="AD2150" s="131" t="s">
        <v>154</v>
      </c>
      <c r="AE2150" s="131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18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19" t="s">
        <v>611</v>
      </c>
      <c r="AD2151" s="131" t="s">
        <v>165</v>
      </c>
      <c r="AE2151" s="131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18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19" t="s">
        <v>611</v>
      </c>
      <c r="AD2152" s="131" t="s">
        <v>149</v>
      </c>
      <c r="AE2152" s="131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18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19" t="s">
        <v>611</v>
      </c>
      <c r="AD2153" s="131" t="s">
        <v>226</v>
      </c>
      <c r="AE2153" s="131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18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19" t="s">
        <v>611</v>
      </c>
      <c r="AD2154" s="131" t="s">
        <v>178</v>
      </c>
      <c r="AE2154" s="131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18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19" t="s">
        <v>611</v>
      </c>
      <c r="AD2155" s="131" t="s">
        <v>149</v>
      </c>
      <c r="AE2155" s="131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18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19" t="s">
        <v>611</v>
      </c>
      <c r="AD2156" s="131" t="s">
        <v>162</v>
      </c>
      <c r="AE2156" s="131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18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19" t="s">
        <v>611</v>
      </c>
      <c r="AD2157" s="131" t="s">
        <v>151</v>
      </c>
      <c r="AE2157" s="131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18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19" t="s">
        <v>611</v>
      </c>
      <c r="AD2158" s="131" t="s">
        <v>176</v>
      </c>
      <c r="AE2158" s="131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18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19" t="s">
        <v>611</v>
      </c>
      <c r="AD2159" s="131" t="s">
        <v>175</v>
      </c>
      <c r="AE2159" s="131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18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19" t="s">
        <v>611</v>
      </c>
      <c r="AD2160" s="131" t="s">
        <v>149</v>
      </c>
      <c r="AE2160" s="131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18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19" t="s">
        <v>611</v>
      </c>
      <c r="AD2161" s="131" t="s">
        <v>151</v>
      </c>
      <c r="AE2161" s="131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18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19" t="s">
        <v>611</v>
      </c>
      <c r="AD2162" s="131" t="s">
        <v>151</v>
      </c>
      <c r="AE2162" s="131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18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19" t="s">
        <v>611</v>
      </c>
      <c r="AD2163" s="131" t="s">
        <v>162</v>
      </c>
      <c r="AE2163" s="131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18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19" t="s">
        <v>611</v>
      </c>
      <c r="AD2164" s="131" t="s">
        <v>151</v>
      </c>
      <c r="AE2164" s="131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18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19" t="s">
        <v>611</v>
      </c>
      <c r="AD2165" s="131" t="s">
        <v>155</v>
      </c>
      <c r="AE2165" s="131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18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19" t="s">
        <v>611</v>
      </c>
      <c r="AD2166" s="131" t="s">
        <v>172</v>
      </c>
      <c r="AE2166" s="131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18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19" t="s">
        <v>611</v>
      </c>
      <c r="AD2167" s="131" t="s">
        <v>155</v>
      </c>
      <c r="AE2167" s="131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18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19" t="s">
        <v>611</v>
      </c>
      <c r="AD2168" s="131" t="s">
        <v>359</v>
      </c>
      <c r="AE2168" s="131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18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19" t="s">
        <v>611</v>
      </c>
      <c r="AD2169" s="131" t="s">
        <v>170</v>
      </c>
      <c r="AE2169" s="131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18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19" t="s">
        <v>611</v>
      </c>
      <c r="AD2170" s="131" t="s">
        <v>149</v>
      </c>
      <c r="AE2170" s="131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18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19" t="s">
        <v>611</v>
      </c>
      <c r="AD2171" s="131" t="s">
        <v>152</v>
      </c>
      <c r="AE2171" s="131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18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19" t="s">
        <v>611</v>
      </c>
      <c r="AD2172" s="131" t="s">
        <v>153</v>
      </c>
      <c r="AE2172" s="131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18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19" t="s">
        <v>611</v>
      </c>
      <c r="AD2173" s="131" t="s">
        <v>155</v>
      </c>
      <c r="AE2173" s="131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18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19" t="s">
        <v>611</v>
      </c>
      <c r="AD2174" s="131" t="s">
        <v>450</v>
      </c>
      <c r="AE2174" s="131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18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19" t="s">
        <v>611</v>
      </c>
      <c r="AD2175" s="131" t="s">
        <v>475</v>
      </c>
      <c r="AE2175" s="131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18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19" t="s">
        <v>611</v>
      </c>
      <c r="AD2176" s="131" t="s">
        <v>155</v>
      </c>
      <c r="AE2176" s="131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18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19" t="s">
        <v>611</v>
      </c>
      <c r="AD2177" s="131" t="s">
        <v>168</v>
      </c>
      <c r="AE2177" s="131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18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19" t="s">
        <v>611</v>
      </c>
      <c r="AD2178" s="131" t="s">
        <v>150</v>
      </c>
      <c r="AE2178" s="131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18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19" t="s">
        <v>611</v>
      </c>
      <c r="AD2179" s="131" t="s">
        <v>155</v>
      </c>
      <c r="AE2179" s="131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18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19" t="s">
        <v>611</v>
      </c>
      <c r="AD2180" s="131" t="s">
        <v>167</v>
      </c>
      <c r="AE2180" s="131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18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19" t="s">
        <v>611</v>
      </c>
      <c r="AD2181" s="131" t="s">
        <v>165</v>
      </c>
      <c r="AE2181" s="131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18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19" t="s">
        <v>611</v>
      </c>
      <c r="AD2182" s="131" t="s">
        <v>155</v>
      </c>
      <c r="AE2182" s="131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18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19" t="s">
        <v>611</v>
      </c>
      <c r="AD2183" s="131" t="s">
        <v>176</v>
      </c>
      <c r="AE2183" s="131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18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19" t="s">
        <v>611</v>
      </c>
      <c r="AD2184" s="131" t="s">
        <v>151</v>
      </c>
      <c r="AE2184" s="131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18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19" t="s">
        <v>611</v>
      </c>
      <c r="AD2185" s="131" t="s">
        <v>155</v>
      </c>
      <c r="AE2185" s="131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18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19" t="s">
        <v>611</v>
      </c>
      <c r="AD2186" s="131" t="s">
        <v>151</v>
      </c>
      <c r="AE2186" s="131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18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19" t="s">
        <v>611</v>
      </c>
      <c r="AD2187" s="131" t="s">
        <v>155</v>
      </c>
      <c r="AE2187" s="131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18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19" t="s">
        <v>612</v>
      </c>
      <c r="AD2188" s="25" t="s">
        <v>154</v>
      </c>
      <c r="AE2188" s="131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18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19" t="s">
        <v>612</v>
      </c>
      <c r="AD2189" s="25" t="s">
        <v>152</v>
      </c>
      <c r="AE2189" s="131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18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19" t="s">
        <v>612</v>
      </c>
      <c r="AD2190" s="25" t="s">
        <v>149</v>
      </c>
      <c r="AE2190" s="131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18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19" t="s">
        <v>612</v>
      </c>
      <c r="AD2191" s="25" t="s">
        <v>163</v>
      </c>
      <c r="AE2191" s="131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18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19" t="s">
        <v>612</v>
      </c>
      <c r="AD2192" s="25" t="s">
        <v>151</v>
      </c>
      <c r="AE2192" s="131" t="str">
        <f>VLOOKUP(AD2192,cs_lookup!$A$2:$B$55,2,FALSE)</f>
        <v>X</v>
      </c>
    </row>
    <row r="2193" spans="1:31" x14ac:dyDescent="0.25">
      <c r="A2193" s="115">
        <v>0.73023479471421682</v>
      </c>
      <c r="B2193" s="115">
        <v>0.16173933133045762</v>
      </c>
      <c r="C2193" s="115">
        <v>9.7922998111393086E-2</v>
      </c>
      <c r="D2193" s="105">
        <f t="shared" si="271"/>
        <v>1.3694225572904368</v>
      </c>
      <c r="E2193" s="106">
        <f t="shared" si="271"/>
        <v>6.1827880193028042</v>
      </c>
      <c r="F2193" s="106">
        <f t="shared" si="271"/>
        <v>10.212105626733793</v>
      </c>
      <c r="G2193" s="120">
        <v>3.3002809823726942E-2</v>
      </c>
      <c r="H2193" s="108">
        <f t="shared" si="264"/>
        <v>1.0330028098237269</v>
      </c>
      <c r="I2193" s="108">
        <f t="shared" si="265"/>
        <v>1.3256716673637288</v>
      </c>
      <c r="J2193" s="108">
        <f t="shared" si="266"/>
        <v>5.9852576977577092</v>
      </c>
      <c r="K2193" s="108">
        <f t="shared" si="267"/>
        <v>9.8858449653940443</v>
      </c>
      <c r="L2193" s="96">
        <v>2.37</v>
      </c>
      <c r="M2193" s="96">
        <v>3.66</v>
      </c>
      <c r="N2193" s="96">
        <v>2.96</v>
      </c>
      <c r="O2193" s="108">
        <f t="shared" si="268"/>
        <v>2.4482166592822328</v>
      </c>
      <c r="P2193" s="108">
        <f t="shared" si="269"/>
        <v>3.7807902839548406</v>
      </c>
      <c r="Q2193" s="108">
        <f t="shared" si="270"/>
        <v>3.0576883170782319</v>
      </c>
      <c r="R2193" s="109">
        <f t="shared" si="272"/>
        <v>0.40846058138219665</v>
      </c>
      <c r="S2193" s="109">
        <f t="shared" si="272"/>
        <v>0.26449496663273386</v>
      </c>
      <c r="T2193" s="109">
        <f t="shared" si="272"/>
        <v>0.3270444519850696</v>
      </c>
      <c r="U2193" s="96">
        <f t="shared" si="273"/>
        <v>1.787772989606887</v>
      </c>
      <c r="V2193" s="96">
        <f t="shared" si="273"/>
        <v>0.61150249242754684</v>
      </c>
      <c r="W2193" s="96">
        <f t="shared" si="273"/>
        <v>0.29941800729848045</v>
      </c>
      <c r="X2193" s="96" t="s">
        <v>121</v>
      </c>
      <c r="Y2193" s="96" t="s">
        <v>24</v>
      </c>
      <c r="Z2193" s="96" t="s">
        <v>147</v>
      </c>
      <c r="AA2193" s="110" t="s">
        <v>165</v>
      </c>
      <c r="AB2193" s="110" t="s">
        <v>160</v>
      </c>
      <c r="AC2193" s="121" t="s">
        <v>612</v>
      </c>
      <c r="AD2193" s="110" t="s">
        <v>162</v>
      </c>
      <c r="AE2193" s="131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18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31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18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31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18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31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18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31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32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5" t="s">
        <v>162</v>
      </c>
      <c r="AB2198" s="75" t="s">
        <v>160</v>
      </c>
      <c r="AC2198" t="s">
        <v>613</v>
      </c>
      <c r="AD2198" s="25" t="s">
        <v>155</v>
      </c>
      <c r="AE2198" s="131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32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5" t="s">
        <v>162</v>
      </c>
      <c r="AB2199" s="75" t="s">
        <v>160</v>
      </c>
      <c r="AC2199" t="s">
        <v>613</v>
      </c>
      <c r="AD2199" s="25" t="s">
        <v>154</v>
      </c>
      <c r="AE2199" s="131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32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5" t="s">
        <v>151</v>
      </c>
      <c r="AB2200" s="75" t="s">
        <v>166</v>
      </c>
      <c r="AC2200" t="s">
        <v>613</v>
      </c>
      <c r="AD2200" s="25" t="s">
        <v>154</v>
      </c>
      <c r="AE2200" s="131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32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5" t="s">
        <v>152</v>
      </c>
      <c r="AB2201" s="75" t="s">
        <v>161</v>
      </c>
      <c r="AC2201" t="s">
        <v>613</v>
      </c>
      <c r="AD2201" s="25" t="s">
        <v>152</v>
      </c>
      <c r="AE2201" s="131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32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5" t="s">
        <v>150</v>
      </c>
      <c r="AB2202" s="75" t="s">
        <v>166</v>
      </c>
      <c r="AC2202" t="s">
        <v>613</v>
      </c>
      <c r="AD2202" s="25" t="s">
        <v>168</v>
      </c>
      <c r="AE2202" s="131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32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5" t="s">
        <v>150</v>
      </c>
      <c r="AB2203" s="75" t="s">
        <v>166</v>
      </c>
      <c r="AC2203" t="s">
        <v>613</v>
      </c>
      <c r="AD2203" s="25" t="s">
        <v>151</v>
      </c>
      <c r="AE2203" s="131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32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5" t="s">
        <v>151</v>
      </c>
      <c r="AB2204" s="75" t="s">
        <v>166</v>
      </c>
      <c r="AC2204" t="s">
        <v>613</v>
      </c>
      <c r="AD2204" s="25" t="s">
        <v>155</v>
      </c>
      <c r="AE2204" s="131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32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5" t="s">
        <v>151</v>
      </c>
      <c r="AB2205" s="75" t="s">
        <v>166</v>
      </c>
      <c r="AC2205" t="s">
        <v>613</v>
      </c>
      <c r="AD2205" s="25" t="s">
        <v>154</v>
      </c>
      <c r="AE2205" s="131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32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5" t="s">
        <v>153</v>
      </c>
      <c r="AB2206" s="75" t="s">
        <v>161</v>
      </c>
      <c r="AC2206" t="s">
        <v>613</v>
      </c>
      <c r="AD2206" s="25" t="s">
        <v>170</v>
      </c>
      <c r="AE2206" s="131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32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5" t="s">
        <v>162</v>
      </c>
      <c r="AB2207" s="75" t="s">
        <v>160</v>
      </c>
      <c r="AC2207" t="s">
        <v>613</v>
      </c>
      <c r="AD2207" s="25" t="s">
        <v>151</v>
      </c>
      <c r="AE2207" s="131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32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5" t="s">
        <v>149</v>
      </c>
      <c r="AB2208" s="75" t="s">
        <v>166</v>
      </c>
      <c r="AC2208" t="s">
        <v>613</v>
      </c>
      <c r="AD2208" s="25" t="s">
        <v>155</v>
      </c>
      <c r="AE2208" s="131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32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5" t="s">
        <v>170</v>
      </c>
      <c r="AB2209" s="75" t="s">
        <v>160</v>
      </c>
      <c r="AC2209" t="s">
        <v>613</v>
      </c>
      <c r="AD2209" s="25" t="s">
        <v>154</v>
      </c>
      <c r="AE2209" s="131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32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5" t="s">
        <v>275</v>
      </c>
      <c r="AB2210" s="75" t="s">
        <v>161</v>
      </c>
      <c r="AC2210" t="s">
        <v>613</v>
      </c>
      <c r="AD2210" s="25" t="s">
        <v>149</v>
      </c>
      <c r="AE2210" s="131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32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5" t="s">
        <v>152</v>
      </c>
      <c r="AB2211" s="75" t="s">
        <v>161</v>
      </c>
      <c r="AC2211" t="s">
        <v>613</v>
      </c>
      <c r="AD2211" s="25" t="s">
        <v>152</v>
      </c>
      <c r="AE2211" s="131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32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5" t="s">
        <v>153</v>
      </c>
      <c r="AB2212" s="75" t="s">
        <v>161</v>
      </c>
      <c r="AC2212" t="s">
        <v>613</v>
      </c>
      <c r="AD2212" s="25" t="s">
        <v>151</v>
      </c>
      <c r="AE2212" s="131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32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5" t="s">
        <v>178</v>
      </c>
      <c r="AB2213" s="75" t="s">
        <v>161</v>
      </c>
      <c r="AC2213" t="s">
        <v>613</v>
      </c>
      <c r="AD2213" s="25" t="s">
        <v>154</v>
      </c>
      <c r="AE2213" s="131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32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5" t="s">
        <v>162</v>
      </c>
      <c r="AB2214" s="75" t="s">
        <v>160</v>
      </c>
      <c r="AC2214" t="s">
        <v>613</v>
      </c>
      <c r="AD2214" s="25" t="s">
        <v>152</v>
      </c>
      <c r="AE2214" s="131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32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5" t="s">
        <v>152</v>
      </c>
      <c r="AB2215" s="75" t="s">
        <v>161</v>
      </c>
      <c r="AC2215" t="s">
        <v>613</v>
      </c>
      <c r="AD2215" s="25" t="s">
        <v>154</v>
      </c>
      <c r="AE2215" s="131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32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5" t="s">
        <v>149</v>
      </c>
      <c r="AB2216" s="75" t="s">
        <v>166</v>
      </c>
      <c r="AC2216" t="s">
        <v>613</v>
      </c>
      <c r="AD2216" s="25" t="s">
        <v>151</v>
      </c>
      <c r="AE2216" s="131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32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5" t="s">
        <v>162</v>
      </c>
      <c r="AB2217" s="75" t="s">
        <v>160</v>
      </c>
      <c r="AC2217" t="s">
        <v>613</v>
      </c>
      <c r="AD2217" s="25" t="s">
        <v>169</v>
      </c>
      <c r="AE2217" s="131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32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5" t="s">
        <v>151</v>
      </c>
      <c r="AB2218" s="75" t="s">
        <v>166</v>
      </c>
      <c r="AC2218" t="s">
        <v>614</v>
      </c>
      <c r="AD2218" s="25" t="s">
        <v>151</v>
      </c>
      <c r="AE2218" s="131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32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5" t="s">
        <v>151</v>
      </c>
      <c r="AB2219" s="75" t="s">
        <v>166</v>
      </c>
      <c r="AC2219" t="s">
        <v>614</v>
      </c>
      <c r="AD2219" s="25" t="s">
        <v>155</v>
      </c>
      <c r="AE2219" s="131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32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5" t="s">
        <v>178</v>
      </c>
      <c r="AB2220" s="75" t="s">
        <v>161</v>
      </c>
      <c r="AC2220" t="s">
        <v>614</v>
      </c>
      <c r="AD2220" s="25" t="s">
        <v>178</v>
      </c>
      <c r="AE2220" s="131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32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5" t="s">
        <v>150</v>
      </c>
      <c r="AB2221" s="75" t="s">
        <v>166</v>
      </c>
      <c r="AC2221" t="s">
        <v>614</v>
      </c>
      <c r="AD2221" s="25" t="s">
        <v>151</v>
      </c>
      <c r="AE2221" s="131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32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5" t="s">
        <v>150</v>
      </c>
      <c r="AB2222" s="75" t="s">
        <v>166</v>
      </c>
      <c r="AC2222" t="s">
        <v>614</v>
      </c>
      <c r="AD2222" s="25" t="s">
        <v>155</v>
      </c>
      <c r="AE2222" s="131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32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5" t="s">
        <v>167</v>
      </c>
      <c r="AB2223" s="75" t="s">
        <v>161</v>
      </c>
      <c r="AC2223" t="s">
        <v>614</v>
      </c>
      <c r="AD2223" s="25" t="s">
        <v>153</v>
      </c>
      <c r="AE2223" s="131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32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5" t="s">
        <v>162</v>
      </c>
      <c r="AB2224" s="75" t="s">
        <v>160</v>
      </c>
      <c r="AC2224" t="s">
        <v>614</v>
      </c>
      <c r="AD2224" s="25" t="s">
        <v>154</v>
      </c>
      <c r="AE2224" s="131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32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5" t="s">
        <v>162</v>
      </c>
      <c r="AB2225" s="75" t="s">
        <v>160</v>
      </c>
      <c r="AC2225" t="s">
        <v>614</v>
      </c>
      <c r="AD2225" s="25" t="s">
        <v>165</v>
      </c>
      <c r="AE2225" s="131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32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5" t="s">
        <v>149</v>
      </c>
      <c r="AB2226" s="75" t="s">
        <v>166</v>
      </c>
      <c r="AC2226" t="s">
        <v>614</v>
      </c>
      <c r="AD2226" s="25" t="s">
        <v>151</v>
      </c>
      <c r="AE2226" s="131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32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5" t="s">
        <v>170</v>
      </c>
      <c r="AB2227" s="75" t="s">
        <v>160</v>
      </c>
      <c r="AC2227" t="s">
        <v>614</v>
      </c>
      <c r="AD2227" s="25" t="s">
        <v>451</v>
      </c>
      <c r="AE2227" s="131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32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5" t="s">
        <v>151</v>
      </c>
      <c r="AB2228" s="75" t="s">
        <v>166</v>
      </c>
      <c r="AC2228" t="s">
        <v>614</v>
      </c>
      <c r="AD2228" s="25" t="s">
        <v>178</v>
      </c>
      <c r="AE2228" s="131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32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5" t="s">
        <v>152</v>
      </c>
      <c r="AB2229" s="75" t="s">
        <v>161</v>
      </c>
      <c r="AC2229" t="s">
        <v>614</v>
      </c>
      <c r="AD2229" s="25" t="s">
        <v>151</v>
      </c>
      <c r="AE2229" s="131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32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5" t="s">
        <v>162</v>
      </c>
      <c r="AB2230" s="75" t="s">
        <v>160</v>
      </c>
      <c r="AC2230" t="s">
        <v>614</v>
      </c>
      <c r="AD2230" s="25" t="s">
        <v>150</v>
      </c>
      <c r="AE2230" s="131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32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5" t="s">
        <v>170</v>
      </c>
      <c r="AB2231" s="75" t="s">
        <v>160</v>
      </c>
      <c r="AC2231" t="s">
        <v>614</v>
      </c>
      <c r="AD2231" s="25" t="s">
        <v>150</v>
      </c>
      <c r="AE2231" s="131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32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5" t="s">
        <v>155</v>
      </c>
      <c r="AB2232" s="75" t="s">
        <v>161</v>
      </c>
      <c r="AC2232" t="s">
        <v>614</v>
      </c>
      <c r="AD2232" s="25" t="s">
        <v>151</v>
      </c>
      <c r="AE2232" s="131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32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5" t="s">
        <v>149</v>
      </c>
      <c r="AB2233" s="75" t="s">
        <v>166</v>
      </c>
      <c r="AC2233" t="s">
        <v>614</v>
      </c>
      <c r="AD2233" s="25" t="s">
        <v>151</v>
      </c>
      <c r="AE2233" s="131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32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5" t="s">
        <v>170</v>
      </c>
      <c r="AB2234" s="75" t="s">
        <v>160</v>
      </c>
      <c r="AC2234" t="s">
        <v>614</v>
      </c>
      <c r="AD2234" s="25" t="s">
        <v>154</v>
      </c>
      <c r="AE2234" s="131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32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5" t="s">
        <v>162</v>
      </c>
      <c r="AB2235" s="75" t="s">
        <v>160</v>
      </c>
      <c r="AC2235" t="s">
        <v>614</v>
      </c>
      <c r="AD2235" s="25" t="s">
        <v>175</v>
      </c>
      <c r="AE2235" s="131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32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5" t="s">
        <v>168</v>
      </c>
      <c r="AB2236" s="75" t="s">
        <v>160</v>
      </c>
      <c r="AC2236" t="s">
        <v>614</v>
      </c>
      <c r="AD2236" s="25" t="s">
        <v>149</v>
      </c>
      <c r="AE2236" s="131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32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5" t="s">
        <v>176</v>
      </c>
      <c r="AB2237" s="75" t="s">
        <v>160</v>
      </c>
      <c r="AC2237" t="s">
        <v>615</v>
      </c>
      <c r="AD2237" s="25" t="s">
        <v>176</v>
      </c>
      <c r="AE2237" s="131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32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5" t="s">
        <v>152</v>
      </c>
      <c r="AB2238" s="75" t="s">
        <v>161</v>
      </c>
      <c r="AC2238" t="s">
        <v>615</v>
      </c>
      <c r="AD2238" s="25" t="s">
        <v>151</v>
      </c>
      <c r="AE2238" s="131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32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5" t="s">
        <v>154</v>
      </c>
      <c r="AB2239" s="75" t="s">
        <v>160</v>
      </c>
      <c r="AC2239" t="s">
        <v>615</v>
      </c>
      <c r="AD2239" s="25" t="s">
        <v>152</v>
      </c>
      <c r="AE2239" s="131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32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5" t="s">
        <v>162</v>
      </c>
      <c r="AB2240" s="75" t="s">
        <v>160</v>
      </c>
      <c r="AC2240" t="s">
        <v>615</v>
      </c>
      <c r="AD2240" s="25" t="s">
        <v>151</v>
      </c>
      <c r="AE2240" s="131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32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5" t="s">
        <v>162</v>
      </c>
      <c r="AB2241" s="75" t="s">
        <v>160</v>
      </c>
      <c r="AC2241" t="s">
        <v>615</v>
      </c>
      <c r="AD2241" s="25" t="s">
        <v>155</v>
      </c>
      <c r="AE2241" s="131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32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5" t="s">
        <v>154</v>
      </c>
      <c r="AB2242" s="75" t="s">
        <v>160</v>
      </c>
      <c r="AC2242" t="s">
        <v>615</v>
      </c>
      <c r="AD2242" s="25" t="s">
        <v>154</v>
      </c>
      <c r="AE2242" s="131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32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5" t="s">
        <v>151</v>
      </c>
      <c r="AB2243" s="75" t="s">
        <v>166</v>
      </c>
      <c r="AC2243" t="s">
        <v>615</v>
      </c>
      <c r="AD2243" s="25" t="s">
        <v>151</v>
      </c>
      <c r="AE2243" s="131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32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5" t="s">
        <v>151</v>
      </c>
      <c r="AB2244" s="75" t="s">
        <v>166</v>
      </c>
      <c r="AC2244" t="s">
        <v>615</v>
      </c>
      <c r="AD2244" s="25" t="s">
        <v>153</v>
      </c>
      <c r="AE2244" s="131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32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5" t="s">
        <v>151</v>
      </c>
      <c r="AB2245" s="75" t="s">
        <v>166</v>
      </c>
      <c r="AC2245" t="s">
        <v>615</v>
      </c>
      <c r="AD2245" s="25" t="s">
        <v>153</v>
      </c>
      <c r="AE2245" s="131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32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5" t="s">
        <v>155</v>
      </c>
      <c r="AB2246" s="75" t="s">
        <v>161</v>
      </c>
      <c r="AC2246" t="s">
        <v>615</v>
      </c>
      <c r="AD2246" s="25" t="s">
        <v>153</v>
      </c>
      <c r="AE2246" s="131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32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5" t="s">
        <v>154</v>
      </c>
      <c r="AB2247" s="75" t="s">
        <v>160</v>
      </c>
      <c r="AC2247" t="s">
        <v>615</v>
      </c>
      <c r="AD2247" s="25" t="s">
        <v>151</v>
      </c>
      <c r="AE2247" s="131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34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33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32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5" t="s">
        <v>152</v>
      </c>
      <c r="AB2249" s="75" t="s">
        <v>161</v>
      </c>
      <c r="AC2249" s="87" t="s">
        <v>616</v>
      </c>
      <c r="AD2249" s="75" t="s">
        <v>162</v>
      </c>
      <c r="AE2249" s="133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32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5" t="s">
        <v>155</v>
      </c>
      <c r="AB2250" s="75" t="s">
        <v>161</v>
      </c>
      <c r="AC2250" s="87" t="s">
        <v>616</v>
      </c>
      <c r="AD2250" s="75" t="s">
        <v>155</v>
      </c>
      <c r="AE2250" s="133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32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5" t="s">
        <v>149</v>
      </c>
      <c r="AB2251" s="75" t="s">
        <v>166</v>
      </c>
      <c r="AC2251" s="87" t="s">
        <v>616</v>
      </c>
      <c r="AD2251" s="75" t="s">
        <v>151</v>
      </c>
      <c r="AE2251" s="133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32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5" t="s">
        <v>165</v>
      </c>
      <c r="AB2252" s="75" t="s">
        <v>160</v>
      </c>
      <c r="AC2252" s="87" t="s">
        <v>616</v>
      </c>
      <c r="AD2252" s="75" t="s">
        <v>170</v>
      </c>
      <c r="AE2252" s="133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32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5" t="s">
        <v>162</v>
      </c>
      <c r="AB2253" s="75" t="s">
        <v>160</v>
      </c>
      <c r="AC2253" s="87" t="s">
        <v>616</v>
      </c>
      <c r="AD2253" s="75" t="s">
        <v>152</v>
      </c>
      <c r="AE2253" s="133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32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5" t="s">
        <v>162</v>
      </c>
      <c r="AB2254" s="75" t="s">
        <v>160</v>
      </c>
      <c r="AC2254" s="87" t="s">
        <v>616</v>
      </c>
      <c r="AD2254" s="75" t="s">
        <v>162</v>
      </c>
      <c r="AE2254" s="133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32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5" t="s">
        <v>176</v>
      </c>
      <c r="AB2255" s="75" t="s">
        <v>160</v>
      </c>
      <c r="AC2255" s="87" t="s">
        <v>616</v>
      </c>
      <c r="AD2255" s="75" t="s">
        <v>165</v>
      </c>
      <c r="AE2255" s="133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32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5" t="s">
        <v>176</v>
      </c>
      <c r="AB2256" s="75" t="s">
        <v>160</v>
      </c>
      <c r="AC2256" s="87" t="s">
        <v>616</v>
      </c>
      <c r="AD2256" s="75" t="s">
        <v>154</v>
      </c>
      <c r="AE2256" s="133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32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5" t="s">
        <v>170</v>
      </c>
      <c r="AB2257" s="75" t="s">
        <v>160</v>
      </c>
      <c r="AC2257" s="87" t="s">
        <v>616</v>
      </c>
      <c r="AD2257" s="75" t="s">
        <v>152</v>
      </c>
      <c r="AE2257" s="133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32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5" t="s">
        <v>152</v>
      </c>
      <c r="AB2258" s="75" t="s">
        <v>161</v>
      </c>
      <c r="AC2258" s="87" t="s">
        <v>616</v>
      </c>
      <c r="AD2258" s="75" t="s">
        <v>155</v>
      </c>
      <c r="AE2258" s="133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32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5" t="s">
        <v>150</v>
      </c>
      <c r="AB2259" s="75" t="s">
        <v>166</v>
      </c>
      <c r="AC2259" s="87" t="s">
        <v>616</v>
      </c>
      <c r="AD2259" s="75" t="s">
        <v>155</v>
      </c>
      <c r="AE2259" s="133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32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5" t="s">
        <v>151</v>
      </c>
      <c r="AB2260" s="75" t="s">
        <v>166</v>
      </c>
      <c r="AC2260" s="87" t="s">
        <v>616</v>
      </c>
      <c r="AD2260" s="75" t="s">
        <v>154</v>
      </c>
      <c r="AE2260" s="133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32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5" t="s">
        <v>162</v>
      </c>
      <c r="AB2261" s="75" t="s">
        <v>160</v>
      </c>
      <c r="AC2261" s="87" t="s">
        <v>616</v>
      </c>
      <c r="AD2261" s="75" t="s">
        <v>151</v>
      </c>
      <c r="AE2261" s="133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32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5" t="s">
        <v>152</v>
      </c>
      <c r="AB2262" s="75" t="s">
        <v>161</v>
      </c>
      <c r="AC2262" s="87" t="s">
        <v>616</v>
      </c>
      <c r="AD2262" s="75" t="s">
        <v>150</v>
      </c>
      <c r="AE2262" s="133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32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5" t="s">
        <v>152</v>
      </c>
      <c r="AB2263" s="75" t="s">
        <v>161</v>
      </c>
      <c r="AC2263" s="87" t="s">
        <v>616</v>
      </c>
      <c r="AD2263" s="75" t="s">
        <v>176</v>
      </c>
      <c r="AE2263" s="133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32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5" t="s">
        <v>162</v>
      </c>
      <c r="AB2264" s="75" t="s">
        <v>160</v>
      </c>
      <c r="AC2264" s="87" t="s">
        <v>616</v>
      </c>
      <c r="AD2264" s="75" t="s">
        <v>151</v>
      </c>
      <c r="AE2264" s="133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32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5" t="s">
        <v>176</v>
      </c>
      <c r="AB2265" s="75" t="s">
        <v>160</v>
      </c>
      <c r="AC2265" s="87" t="s">
        <v>616</v>
      </c>
      <c r="AD2265" s="75" t="s">
        <v>149</v>
      </c>
      <c r="AE2265" s="133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32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5" t="s">
        <v>154</v>
      </c>
      <c r="AB2266" s="75" t="s">
        <v>160</v>
      </c>
      <c r="AC2266" s="87" t="s">
        <v>616</v>
      </c>
      <c r="AD2266" s="75" t="s">
        <v>163</v>
      </c>
      <c r="AE2266" s="133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32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5" t="s">
        <v>155</v>
      </c>
      <c r="AB2267" s="75" t="s">
        <v>161</v>
      </c>
      <c r="AC2267" s="87" t="s">
        <v>616</v>
      </c>
      <c r="AD2267" s="75" t="s">
        <v>153</v>
      </c>
      <c r="AE2267" s="133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32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5" t="s">
        <v>151</v>
      </c>
      <c r="AB2268" s="75" t="s">
        <v>166</v>
      </c>
      <c r="AC2268" s="87" t="s">
        <v>616</v>
      </c>
      <c r="AD2268" s="75" t="s">
        <v>164</v>
      </c>
      <c r="AE2268" s="133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32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5" t="s">
        <v>162</v>
      </c>
      <c r="AB2269" s="75" t="s">
        <v>160</v>
      </c>
      <c r="AC2269" s="87" t="s">
        <v>616</v>
      </c>
      <c r="AD2269" s="75" t="s">
        <v>162</v>
      </c>
      <c r="AE2269" s="133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32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5" t="s">
        <v>154</v>
      </c>
      <c r="AB2270" s="75" t="s">
        <v>160</v>
      </c>
      <c r="AC2270" s="87" t="s">
        <v>616</v>
      </c>
      <c r="AD2270" s="75" t="s">
        <v>155</v>
      </c>
      <c r="AE2270" s="133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32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5" t="s">
        <v>162</v>
      </c>
      <c r="AB2271" s="75" t="s">
        <v>160</v>
      </c>
      <c r="AC2271" t="s">
        <v>617</v>
      </c>
      <c r="AD2271" s="75" t="s">
        <v>275</v>
      </c>
      <c r="AE2271" s="133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32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5" t="s">
        <v>175</v>
      </c>
      <c r="AB2272" s="75" t="s">
        <v>160</v>
      </c>
      <c r="AC2272" t="s">
        <v>617</v>
      </c>
      <c r="AD2272" s="75" t="s">
        <v>170</v>
      </c>
      <c r="AE2272" s="133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32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5" t="s">
        <v>162</v>
      </c>
      <c r="AB2273" s="75" t="s">
        <v>160</v>
      </c>
      <c r="AC2273" t="s">
        <v>617</v>
      </c>
      <c r="AD2273" s="75" t="s">
        <v>170</v>
      </c>
      <c r="AE2273" s="133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32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5" t="s">
        <v>151</v>
      </c>
      <c r="AB2274" s="75" t="s">
        <v>166</v>
      </c>
      <c r="AC2274" t="s">
        <v>617</v>
      </c>
      <c r="AD2274" s="75" t="s">
        <v>154</v>
      </c>
      <c r="AE2274" s="133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32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5" t="s">
        <v>151</v>
      </c>
      <c r="AB2275" s="75" t="s">
        <v>166</v>
      </c>
      <c r="AC2275" t="s">
        <v>617</v>
      </c>
      <c r="AD2275" s="75" t="s">
        <v>151</v>
      </c>
      <c r="AE2275" s="133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32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5" t="s">
        <v>165</v>
      </c>
      <c r="AB2276" s="75" t="s">
        <v>160</v>
      </c>
      <c r="AC2276" t="s">
        <v>617</v>
      </c>
      <c r="AD2276" s="75" t="s">
        <v>162</v>
      </c>
      <c r="AE2276" s="133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32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5" t="s">
        <v>150</v>
      </c>
      <c r="AB2277" s="75" t="s">
        <v>166</v>
      </c>
      <c r="AC2277" t="s">
        <v>617</v>
      </c>
      <c r="AD2277" s="75" t="s">
        <v>170</v>
      </c>
      <c r="AE2277" s="133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32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5" t="s">
        <v>165</v>
      </c>
      <c r="AB2278" s="75" t="s">
        <v>160</v>
      </c>
      <c r="AC2278" t="s">
        <v>617</v>
      </c>
      <c r="AD2278" s="75" t="s">
        <v>154</v>
      </c>
      <c r="AE2278" s="133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32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5" t="s">
        <v>151</v>
      </c>
      <c r="AB2279" s="75" t="s">
        <v>166</v>
      </c>
      <c r="AC2279" t="s">
        <v>617</v>
      </c>
      <c r="AD2279" s="75" t="s">
        <v>152</v>
      </c>
      <c r="AE2279" s="133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32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5" t="s">
        <v>164</v>
      </c>
      <c r="AB2280" s="75" t="s">
        <v>160</v>
      </c>
      <c r="AC2280" t="s">
        <v>617</v>
      </c>
      <c r="AD2280" s="75" t="s">
        <v>162</v>
      </c>
      <c r="AE2280" s="133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32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5" t="s">
        <v>151</v>
      </c>
      <c r="AB2281" s="75" t="s">
        <v>166</v>
      </c>
      <c r="AC2281" t="s">
        <v>618</v>
      </c>
      <c r="AD2281" s="75" t="s">
        <v>176</v>
      </c>
      <c r="AE2281" s="133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32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5" t="s">
        <v>152</v>
      </c>
      <c r="AB2282" s="75" t="s">
        <v>161</v>
      </c>
      <c r="AC2282" t="s">
        <v>618</v>
      </c>
      <c r="AD2282" s="75" t="s">
        <v>176</v>
      </c>
      <c r="AE2282" s="133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32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5" t="s">
        <v>151</v>
      </c>
      <c r="AB2283" s="75" t="s">
        <v>166</v>
      </c>
      <c r="AC2283" t="s">
        <v>618</v>
      </c>
      <c r="AD2283" s="75" t="s">
        <v>151</v>
      </c>
      <c r="AE2283" s="133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32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5" t="s">
        <v>155</v>
      </c>
      <c r="AB2284" s="75" t="s">
        <v>161</v>
      </c>
      <c r="AC2284" t="s">
        <v>618</v>
      </c>
      <c r="AD2284" s="75" t="s">
        <v>155</v>
      </c>
      <c r="AE2284" s="133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32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5" t="s">
        <v>152</v>
      </c>
      <c r="AB2285" s="75" t="s">
        <v>161</v>
      </c>
      <c r="AC2285" t="s">
        <v>618</v>
      </c>
      <c r="AD2285" s="75" t="s">
        <v>155</v>
      </c>
      <c r="AE2285" s="133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32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5" t="s">
        <v>226</v>
      </c>
      <c r="AB2286" s="75" t="s">
        <v>160</v>
      </c>
      <c r="AC2286" t="s">
        <v>618</v>
      </c>
      <c r="AD2286" s="75" t="s">
        <v>170</v>
      </c>
      <c r="AE2286" s="133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32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5" t="s">
        <v>176</v>
      </c>
      <c r="AB2287" s="75" t="s">
        <v>160</v>
      </c>
      <c r="AC2287" t="s">
        <v>618</v>
      </c>
      <c r="AD2287" s="75" t="s">
        <v>165</v>
      </c>
      <c r="AE2287" s="133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32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5" t="s">
        <v>150</v>
      </c>
      <c r="AB2288" s="75" t="s">
        <v>166</v>
      </c>
      <c r="AC2288" t="s">
        <v>618</v>
      </c>
      <c r="AD2288" s="75" t="s">
        <v>153</v>
      </c>
      <c r="AE2288" s="133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32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5" t="s">
        <v>151</v>
      </c>
      <c r="AB2289" s="75" t="s">
        <v>166</v>
      </c>
      <c r="AC2289" t="s">
        <v>618</v>
      </c>
      <c r="AD2289" s="75" t="s">
        <v>263</v>
      </c>
      <c r="AE2289" s="133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32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5" t="s">
        <v>149</v>
      </c>
      <c r="AB2290" s="75" t="s">
        <v>166</v>
      </c>
      <c r="AC2290" t="s">
        <v>618</v>
      </c>
      <c r="AD2290" s="75" t="s">
        <v>151</v>
      </c>
      <c r="AE2290" s="133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32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5" t="s">
        <v>162</v>
      </c>
      <c r="AB2291" s="75" t="s">
        <v>160</v>
      </c>
      <c r="AC2291" t="s">
        <v>618</v>
      </c>
      <c r="AD2291" s="75" t="s">
        <v>152</v>
      </c>
      <c r="AE2291" s="133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32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5" t="s">
        <v>151</v>
      </c>
      <c r="AB2292" s="75" t="s">
        <v>166</v>
      </c>
      <c r="AC2292" t="s">
        <v>618</v>
      </c>
      <c r="AD2292" s="75" t="s">
        <v>151</v>
      </c>
      <c r="AE2292" s="133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32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5" t="s">
        <v>151</v>
      </c>
      <c r="AB2293" s="75" t="s">
        <v>166</v>
      </c>
      <c r="AC2293" t="s">
        <v>618</v>
      </c>
      <c r="AD2293" s="75" t="s">
        <v>151</v>
      </c>
      <c r="AE2293" s="133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32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5" t="s">
        <v>162</v>
      </c>
      <c r="AB2294" s="75" t="s">
        <v>160</v>
      </c>
      <c r="AC2294" t="s">
        <v>618</v>
      </c>
      <c r="AD2294" s="75" t="s">
        <v>151</v>
      </c>
      <c r="AE2294" s="133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32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5" t="s">
        <v>170</v>
      </c>
      <c r="AB2295" s="75" t="s">
        <v>160</v>
      </c>
      <c r="AC2295" t="s">
        <v>618</v>
      </c>
      <c r="AD2295" s="75" t="s">
        <v>153</v>
      </c>
      <c r="AE2295" s="133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32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5" t="s">
        <v>152</v>
      </c>
      <c r="AB2296" s="75" t="s">
        <v>161</v>
      </c>
      <c r="AC2296" t="s">
        <v>618</v>
      </c>
      <c r="AD2296" s="75" t="s">
        <v>165</v>
      </c>
      <c r="AE2296" s="133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32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5" t="s">
        <v>154</v>
      </c>
      <c r="AB2297" s="75" t="s">
        <v>160</v>
      </c>
      <c r="AC2297" t="s">
        <v>618</v>
      </c>
      <c r="AD2297" s="75" t="s">
        <v>150</v>
      </c>
      <c r="AE2297" s="133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32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5" t="s">
        <v>359</v>
      </c>
      <c r="AB2298" s="75" t="s">
        <v>160</v>
      </c>
      <c r="AC2298" t="s">
        <v>618</v>
      </c>
      <c r="AD2298" s="75" t="s">
        <v>153</v>
      </c>
      <c r="AE2298" s="133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32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5" t="s">
        <v>163</v>
      </c>
      <c r="AB2299" s="75" t="s">
        <v>161</v>
      </c>
      <c r="AC2299" t="s">
        <v>618</v>
      </c>
      <c r="AD2299" s="75" t="s">
        <v>163</v>
      </c>
      <c r="AE2299" s="133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32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5" t="s">
        <v>155</v>
      </c>
      <c r="AB2300" s="75" t="s">
        <v>161</v>
      </c>
      <c r="AC2300" t="s">
        <v>618</v>
      </c>
      <c r="AD2300" s="75" t="s">
        <v>152</v>
      </c>
      <c r="AE2300" s="133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32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5" t="s">
        <v>151</v>
      </c>
      <c r="AB2301" s="75" t="s">
        <v>166</v>
      </c>
      <c r="AC2301" t="s">
        <v>618</v>
      </c>
      <c r="AD2301" s="75" t="s">
        <v>163</v>
      </c>
      <c r="AE2301" s="133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32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5" t="s">
        <v>162</v>
      </c>
      <c r="AB2302" s="75" t="s">
        <v>160</v>
      </c>
      <c r="AC2302" t="s">
        <v>618</v>
      </c>
      <c r="AD2302" s="75" t="s">
        <v>176</v>
      </c>
      <c r="AE2302" s="133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32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5" t="s">
        <v>154</v>
      </c>
      <c r="AB2303" s="75" t="s">
        <v>160</v>
      </c>
      <c r="AC2303" t="s">
        <v>618</v>
      </c>
      <c r="AD2303" s="75" t="s">
        <v>162</v>
      </c>
      <c r="AE2303" s="133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32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5" t="s">
        <v>151</v>
      </c>
      <c r="AB2304" s="75" t="s">
        <v>166</v>
      </c>
      <c r="AC2304" t="s">
        <v>618</v>
      </c>
      <c r="AD2304" s="75" t="s">
        <v>155</v>
      </c>
      <c r="AE2304" s="133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32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5" t="s">
        <v>151</v>
      </c>
      <c r="AB2305" s="75" t="s">
        <v>166</v>
      </c>
      <c r="AC2305" t="s">
        <v>618</v>
      </c>
      <c r="AD2305" s="75" t="s">
        <v>154</v>
      </c>
      <c r="AE2305" s="133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32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5" t="s">
        <v>151</v>
      </c>
      <c r="AB2306" s="75" t="s">
        <v>166</v>
      </c>
      <c r="AC2306" t="s">
        <v>618</v>
      </c>
      <c r="AD2306" s="75" t="s">
        <v>152</v>
      </c>
      <c r="AE2306" s="133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32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5" t="s">
        <v>151</v>
      </c>
      <c r="AB2307" s="75" t="s">
        <v>166</v>
      </c>
      <c r="AC2307" t="s">
        <v>618</v>
      </c>
      <c r="AD2307" s="75" t="s">
        <v>153</v>
      </c>
      <c r="AE2307" s="133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32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5" t="s">
        <v>151</v>
      </c>
      <c r="AB2308" s="75" t="s">
        <v>166</v>
      </c>
      <c r="AC2308" t="s">
        <v>618</v>
      </c>
      <c r="AD2308" s="75" t="s">
        <v>170</v>
      </c>
      <c r="AE2308" s="133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32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5" t="s">
        <v>150</v>
      </c>
      <c r="AB2309" s="75" t="s">
        <v>166</v>
      </c>
      <c r="AC2309" t="s">
        <v>618</v>
      </c>
      <c r="AD2309" s="75" t="s">
        <v>152</v>
      </c>
      <c r="AE2309" s="133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32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5" t="s">
        <v>162</v>
      </c>
      <c r="AB2310" s="75" t="s">
        <v>160</v>
      </c>
      <c r="AC2310" t="s">
        <v>618</v>
      </c>
      <c r="AD2310" s="75" t="s">
        <v>169</v>
      </c>
      <c r="AE2310" s="133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32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5" t="s">
        <v>170</v>
      </c>
      <c r="AB2311" s="75" t="s">
        <v>160</v>
      </c>
      <c r="AC2311" t="s">
        <v>618</v>
      </c>
      <c r="AD2311" s="75" t="s">
        <v>176</v>
      </c>
      <c r="AE2311" s="133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32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5" t="s">
        <v>152</v>
      </c>
      <c r="AB2312" s="75" t="s">
        <v>161</v>
      </c>
      <c r="AC2312" t="s">
        <v>618</v>
      </c>
      <c r="AD2312" s="75" t="s">
        <v>153</v>
      </c>
      <c r="AE2312" s="133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32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5" t="s">
        <v>150</v>
      </c>
      <c r="AB2313" s="75" t="s">
        <v>166</v>
      </c>
      <c r="AC2313" t="s">
        <v>618</v>
      </c>
      <c r="AD2313" s="75" t="s">
        <v>154</v>
      </c>
      <c r="AE2313" s="133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32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5" t="s">
        <v>170</v>
      </c>
      <c r="AB2314" s="75" t="s">
        <v>160</v>
      </c>
      <c r="AC2314" t="s">
        <v>618</v>
      </c>
      <c r="AD2314" s="75" t="s">
        <v>164</v>
      </c>
      <c r="AE2314" s="133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32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5" t="s">
        <v>151</v>
      </c>
      <c r="AB2315" s="75" t="s">
        <v>166</v>
      </c>
      <c r="AC2315" t="s">
        <v>618</v>
      </c>
      <c r="AD2315" s="75" t="s">
        <v>150</v>
      </c>
      <c r="AE2315" s="133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32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5" t="s">
        <v>155</v>
      </c>
      <c r="AB2316" s="75" t="s">
        <v>161</v>
      </c>
      <c r="AC2316" t="s">
        <v>618</v>
      </c>
      <c r="AD2316" s="75" t="s">
        <v>167</v>
      </c>
      <c r="AE2316" s="133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32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5" t="s">
        <v>151</v>
      </c>
      <c r="AB2317" s="75" t="s">
        <v>166</v>
      </c>
      <c r="AC2317" t="s">
        <v>618</v>
      </c>
      <c r="AD2317" s="75" t="s">
        <v>169</v>
      </c>
      <c r="AE2317" s="133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32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5" t="s">
        <v>151</v>
      </c>
      <c r="AB2318" s="75" t="s">
        <v>166</v>
      </c>
      <c r="AC2318" t="s">
        <v>618</v>
      </c>
      <c r="AD2318" s="75" t="s">
        <v>149</v>
      </c>
      <c r="AE2318" s="133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32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5" t="s">
        <v>154</v>
      </c>
      <c r="AB2319" s="75" t="s">
        <v>160</v>
      </c>
      <c r="AC2319" t="s">
        <v>618</v>
      </c>
      <c r="AD2319" s="75" t="s">
        <v>151</v>
      </c>
      <c r="AE2319" s="133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32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5" t="s">
        <v>165</v>
      </c>
      <c r="AB2320" s="75" t="s">
        <v>160</v>
      </c>
      <c r="AC2320" t="s">
        <v>618</v>
      </c>
      <c r="AD2320" s="75" t="s">
        <v>165</v>
      </c>
      <c r="AE2320" s="133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32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5" t="s">
        <v>162</v>
      </c>
      <c r="AB2321" s="75" t="s">
        <v>160</v>
      </c>
      <c r="AC2321" t="s">
        <v>618</v>
      </c>
      <c r="AD2321" s="75" t="s">
        <v>162</v>
      </c>
      <c r="AE2321" s="133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32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5" t="s">
        <v>162</v>
      </c>
      <c r="AB2322" s="75" t="s">
        <v>160</v>
      </c>
      <c r="AC2322" t="s">
        <v>618</v>
      </c>
      <c r="AD2322" s="75" t="s">
        <v>154</v>
      </c>
      <c r="AE2322" s="133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32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5" t="s">
        <v>162</v>
      </c>
      <c r="AB2323" s="75" t="s">
        <v>160</v>
      </c>
      <c r="AC2323" t="s">
        <v>618</v>
      </c>
      <c r="AD2323" s="75" t="s">
        <v>226</v>
      </c>
      <c r="AE2323" s="133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32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5" t="s">
        <v>154</v>
      </c>
      <c r="AB2324" s="75" t="s">
        <v>160</v>
      </c>
      <c r="AC2324" t="s">
        <v>618</v>
      </c>
      <c r="AD2324" s="75" t="s">
        <v>170</v>
      </c>
      <c r="AE2324" s="133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32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5" t="s">
        <v>162</v>
      </c>
      <c r="AB2325" s="75" t="s">
        <v>160</v>
      </c>
      <c r="AC2325" t="s">
        <v>618</v>
      </c>
      <c r="AD2325" s="75" t="s">
        <v>176</v>
      </c>
      <c r="AE2325" s="133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32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5" t="s">
        <v>150</v>
      </c>
      <c r="AB2326" s="75" t="s">
        <v>166</v>
      </c>
      <c r="AC2326" t="s">
        <v>618</v>
      </c>
      <c r="AD2326" s="75" t="s">
        <v>155</v>
      </c>
      <c r="AE2326" s="133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32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5" t="s">
        <v>155</v>
      </c>
      <c r="AB2327" s="75" t="s">
        <v>161</v>
      </c>
      <c r="AC2327" t="s">
        <v>618</v>
      </c>
      <c r="AD2327" s="75" t="s">
        <v>151</v>
      </c>
      <c r="AE2327" s="133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32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5" t="s">
        <v>151</v>
      </c>
      <c r="AB2328" s="75" t="s">
        <v>166</v>
      </c>
      <c r="AC2328" t="s">
        <v>618</v>
      </c>
      <c r="AD2328" s="75" t="s">
        <v>162</v>
      </c>
      <c r="AE2328" s="133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32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5" t="s">
        <v>151</v>
      </c>
      <c r="AB2329" s="75" t="s">
        <v>166</v>
      </c>
      <c r="AC2329" t="s">
        <v>618</v>
      </c>
      <c r="AD2329" s="75" t="s">
        <v>167</v>
      </c>
      <c r="AE2329" s="133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32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5" t="s">
        <v>165</v>
      </c>
      <c r="AB2330" s="75" t="s">
        <v>160</v>
      </c>
      <c r="AC2330" t="s">
        <v>618</v>
      </c>
      <c r="AD2330" s="75" t="s">
        <v>152</v>
      </c>
      <c r="AE2330" s="133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32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5" t="s">
        <v>170</v>
      </c>
      <c r="AB2331" s="75" t="s">
        <v>160</v>
      </c>
      <c r="AC2331" t="s">
        <v>618</v>
      </c>
      <c r="AD2331" s="75" t="s">
        <v>359</v>
      </c>
      <c r="AE2331" s="133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32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5" t="s">
        <v>149</v>
      </c>
      <c r="AB2332" s="75" t="s">
        <v>166</v>
      </c>
      <c r="AC2332" t="s">
        <v>618</v>
      </c>
      <c r="AD2332" s="75" t="s">
        <v>170</v>
      </c>
      <c r="AE2332" s="133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32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5" t="s">
        <v>170</v>
      </c>
      <c r="AB2333" s="75" t="s">
        <v>160</v>
      </c>
      <c r="AC2333" t="s">
        <v>618</v>
      </c>
      <c r="AD2333" s="75" t="s">
        <v>359</v>
      </c>
      <c r="AE2333" s="133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32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5" t="s">
        <v>153</v>
      </c>
      <c r="AB2334" s="75" t="s">
        <v>161</v>
      </c>
      <c r="AC2334" t="s">
        <v>618</v>
      </c>
      <c r="AD2334" s="75" t="s">
        <v>178</v>
      </c>
      <c r="AE2334" s="133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32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5" t="s">
        <v>151</v>
      </c>
      <c r="AB2335" s="75" t="s">
        <v>166</v>
      </c>
      <c r="AC2335" t="s">
        <v>618</v>
      </c>
      <c r="AD2335" s="75" t="s">
        <v>155</v>
      </c>
      <c r="AE2335" s="133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32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5" t="s">
        <v>162</v>
      </c>
      <c r="AB2336" s="75" t="s">
        <v>160</v>
      </c>
      <c r="AC2336" t="s">
        <v>618</v>
      </c>
      <c r="AD2336" s="75" t="s">
        <v>152</v>
      </c>
      <c r="AE2336" s="133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32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5" t="s">
        <v>154</v>
      </c>
      <c r="AB2337" s="75" t="s">
        <v>160</v>
      </c>
      <c r="AC2337" t="s">
        <v>618</v>
      </c>
      <c r="AD2337" s="75" t="s">
        <v>154</v>
      </c>
      <c r="AE2337" s="133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32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5" t="s">
        <v>170</v>
      </c>
      <c r="AB2338" s="75" t="s">
        <v>160</v>
      </c>
      <c r="AC2338" t="s">
        <v>618</v>
      </c>
      <c r="AD2338" s="75" t="s">
        <v>149</v>
      </c>
      <c r="AE2338" s="133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32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5" t="s">
        <v>155</v>
      </c>
      <c r="AB2339" s="75" t="s">
        <v>161</v>
      </c>
      <c r="AC2339" t="s">
        <v>618</v>
      </c>
      <c r="AD2339" s="75" t="s">
        <v>150</v>
      </c>
      <c r="AE2339" s="133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32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5" t="s">
        <v>152</v>
      </c>
      <c r="AB2340" s="75" t="s">
        <v>161</v>
      </c>
      <c r="AC2340" t="s">
        <v>618</v>
      </c>
      <c r="AD2340" s="75" t="s">
        <v>263</v>
      </c>
      <c r="AE2340" s="133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32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5" t="s">
        <v>162</v>
      </c>
      <c r="AB2341" s="75" t="s">
        <v>160</v>
      </c>
      <c r="AC2341" t="s">
        <v>618</v>
      </c>
      <c r="AD2341" s="75" t="s">
        <v>154</v>
      </c>
      <c r="AE2341" s="133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32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5" t="s">
        <v>162</v>
      </c>
      <c r="AB2342" s="75" t="s">
        <v>160</v>
      </c>
      <c r="AC2342" t="s">
        <v>618</v>
      </c>
      <c r="AD2342" s="75" t="s">
        <v>152</v>
      </c>
      <c r="AE2342" s="133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32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5" t="s">
        <v>162</v>
      </c>
      <c r="AB2343" s="75" t="s">
        <v>160</v>
      </c>
      <c r="AC2343" t="s">
        <v>618</v>
      </c>
      <c r="AD2343" s="75" t="s">
        <v>149</v>
      </c>
      <c r="AE2343" s="133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32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5" t="s">
        <v>150</v>
      </c>
      <c r="AB2344" s="75" t="s">
        <v>166</v>
      </c>
      <c r="AC2344" t="s">
        <v>618</v>
      </c>
      <c r="AD2344" s="75" t="s">
        <v>154</v>
      </c>
      <c r="AE2344" s="133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32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5" t="s">
        <v>151</v>
      </c>
      <c r="AB2345" s="75" t="s">
        <v>166</v>
      </c>
      <c r="AC2345" t="s">
        <v>618</v>
      </c>
      <c r="AD2345" s="75" t="s">
        <v>168</v>
      </c>
      <c r="AE2345" s="133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32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5" t="s">
        <v>154</v>
      </c>
      <c r="AB2346" s="75" t="s">
        <v>160</v>
      </c>
      <c r="AC2346" t="s">
        <v>618</v>
      </c>
      <c r="AD2346" s="75" t="s">
        <v>151</v>
      </c>
      <c r="AE2346" s="133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32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5" t="s">
        <v>155</v>
      </c>
      <c r="AB2347" s="75" t="s">
        <v>161</v>
      </c>
      <c r="AC2347" t="s">
        <v>618</v>
      </c>
      <c r="AD2347" s="75" t="s">
        <v>162</v>
      </c>
      <c r="AE2347" s="133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32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5" t="s">
        <v>162</v>
      </c>
      <c r="AB2348" s="75" t="s">
        <v>160</v>
      </c>
      <c r="AC2348" t="s">
        <v>618</v>
      </c>
      <c r="AD2348" s="75" t="s">
        <v>151</v>
      </c>
      <c r="AE2348" s="133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32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5" t="s">
        <v>162</v>
      </c>
      <c r="AB2349" s="75" t="s">
        <v>160</v>
      </c>
      <c r="AC2349" t="s">
        <v>618</v>
      </c>
      <c r="AD2349" s="75" t="s">
        <v>162</v>
      </c>
      <c r="AE2349" s="133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32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5" t="s">
        <v>162</v>
      </c>
      <c r="AB2350" s="75" t="s">
        <v>160</v>
      </c>
      <c r="AC2350" t="s">
        <v>618</v>
      </c>
      <c r="AD2350" s="75" t="s">
        <v>150</v>
      </c>
      <c r="AE2350" s="133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32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5" t="s">
        <v>154</v>
      </c>
      <c r="AB2351" s="75" t="s">
        <v>160</v>
      </c>
      <c r="AC2351" t="s">
        <v>618</v>
      </c>
      <c r="AD2351" s="75" t="s">
        <v>149</v>
      </c>
      <c r="AE2351" s="133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32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5" t="s">
        <v>170</v>
      </c>
      <c r="AB2352" s="75" t="s">
        <v>160</v>
      </c>
      <c r="AC2352" t="s">
        <v>618</v>
      </c>
      <c r="AD2352" s="75" t="s">
        <v>152</v>
      </c>
      <c r="AE2352" s="133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32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5" t="s">
        <v>151</v>
      </c>
      <c r="AB2353" s="75" t="s">
        <v>166</v>
      </c>
      <c r="AC2353" t="s">
        <v>618</v>
      </c>
      <c r="AD2353" s="75" t="s">
        <v>152</v>
      </c>
      <c r="AE2353" s="133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32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5" t="s">
        <v>152</v>
      </c>
      <c r="AB2354" s="75" t="s">
        <v>161</v>
      </c>
      <c r="AC2354" t="s">
        <v>618</v>
      </c>
      <c r="AD2354" s="75" t="s">
        <v>154</v>
      </c>
      <c r="AE2354" s="133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32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5" t="s">
        <v>153</v>
      </c>
      <c r="AB2355" s="75" t="s">
        <v>161</v>
      </c>
      <c r="AC2355" t="s">
        <v>618</v>
      </c>
      <c r="AD2355" s="75" t="s">
        <v>149</v>
      </c>
      <c r="AE2355" s="133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32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5" t="s">
        <v>151</v>
      </c>
      <c r="AB2356" s="75" t="s">
        <v>166</v>
      </c>
      <c r="AC2356" t="s">
        <v>618</v>
      </c>
      <c r="AD2356" s="75" t="s">
        <v>155</v>
      </c>
      <c r="AE2356" s="133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32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5" t="s">
        <v>151</v>
      </c>
      <c r="AB2357" s="75" t="s">
        <v>166</v>
      </c>
      <c r="AC2357" t="s">
        <v>618</v>
      </c>
      <c r="AD2357" s="75" t="s">
        <v>154</v>
      </c>
      <c r="AE2357" s="133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32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5" t="s">
        <v>151</v>
      </c>
      <c r="AB2358" s="75" t="s">
        <v>166</v>
      </c>
      <c r="AC2358" t="s">
        <v>618</v>
      </c>
      <c r="AD2358" s="75" t="s">
        <v>176</v>
      </c>
      <c r="AE2358" s="133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32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5" t="s">
        <v>163</v>
      </c>
      <c r="AB2359" s="75" t="s">
        <v>161</v>
      </c>
      <c r="AC2359" t="s">
        <v>618</v>
      </c>
      <c r="AD2359" s="75" t="s">
        <v>155</v>
      </c>
      <c r="AE2359" s="133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32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5" t="s">
        <v>149</v>
      </c>
      <c r="AB2360" s="75" t="s">
        <v>166</v>
      </c>
      <c r="AC2360" t="s">
        <v>618</v>
      </c>
      <c r="AD2360" s="75" t="s">
        <v>175</v>
      </c>
      <c r="AE2360" s="133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32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5" t="s">
        <v>151</v>
      </c>
      <c r="AB2361" s="75" t="s">
        <v>166</v>
      </c>
      <c r="AC2361" t="s">
        <v>618</v>
      </c>
      <c r="AD2361" s="75" t="s">
        <v>150</v>
      </c>
      <c r="AE2361" s="133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32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5" t="s">
        <v>150</v>
      </c>
      <c r="AB2362" s="75" t="s">
        <v>166</v>
      </c>
      <c r="AC2362" t="s">
        <v>618</v>
      </c>
      <c r="AD2362" s="75" t="s">
        <v>162</v>
      </c>
      <c r="AE2362" s="133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32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5" t="s">
        <v>162</v>
      </c>
      <c r="AB2363" s="75" t="s">
        <v>160</v>
      </c>
      <c r="AC2363" t="s">
        <v>618</v>
      </c>
      <c r="AD2363" s="75" t="s">
        <v>176</v>
      </c>
      <c r="AE2363" s="133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32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5" t="s">
        <v>168</v>
      </c>
      <c r="AB2364" s="75" t="s">
        <v>160</v>
      </c>
      <c r="AC2364" t="s">
        <v>618</v>
      </c>
      <c r="AD2364" s="75" t="s">
        <v>360</v>
      </c>
      <c r="AE2364" s="133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32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5" t="s">
        <v>153</v>
      </c>
      <c r="AB2365" s="75" t="s">
        <v>161</v>
      </c>
      <c r="AC2365" t="s">
        <v>618</v>
      </c>
      <c r="AD2365" s="75" t="s">
        <v>149</v>
      </c>
      <c r="AE2365" s="133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32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5" t="s">
        <v>151</v>
      </c>
      <c r="AB2366" s="75" t="s">
        <v>166</v>
      </c>
      <c r="AC2366" t="s">
        <v>618</v>
      </c>
      <c r="AD2366" s="75" t="s">
        <v>155</v>
      </c>
      <c r="AE2366" s="133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32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5" t="s">
        <v>359</v>
      </c>
      <c r="AB2367" s="75" t="s">
        <v>160</v>
      </c>
      <c r="AC2367" t="s">
        <v>618</v>
      </c>
      <c r="AD2367" s="75" t="s">
        <v>168</v>
      </c>
      <c r="AE2367" s="133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32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5" t="s">
        <v>359</v>
      </c>
      <c r="AB2368" s="75" t="s">
        <v>160</v>
      </c>
      <c r="AC2368" t="s">
        <v>618</v>
      </c>
      <c r="AD2368" s="75" t="s">
        <v>175</v>
      </c>
      <c r="AE2368" s="133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32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5" t="s">
        <v>153</v>
      </c>
      <c r="AB2369" s="75" t="s">
        <v>161</v>
      </c>
      <c r="AC2369" t="s">
        <v>618</v>
      </c>
      <c r="AD2369" s="75" t="s">
        <v>151</v>
      </c>
      <c r="AE2369" s="133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32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5" t="s">
        <v>154</v>
      </c>
      <c r="AB2370" s="75" t="s">
        <v>160</v>
      </c>
      <c r="AC2370" t="s">
        <v>618</v>
      </c>
      <c r="AD2370" s="75" t="s">
        <v>154</v>
      </c>
      <c r="AE2370" s="133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32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5" t="s">
        <v>151</v>
      </c>
      <c r="AB2371" s="75" t="s">
        <v>166</v>
      </c>
      <c r="AC2371" t="s">
        <v>618</v>
      </c>
      <c r="AD2371" s="75" t="s">
        <v>162</v>
      </c>
      <c r="AE2371" s="133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32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5" t="s">
        <v>164</v>
      </c>
      <c r="AB2372" s="75" t="s">
        <v>160</v>
      </c>
      <c r="AC2372" t="s">
        <v>618</v>
      </c>
      <c r="AD2372" s="75" t="s">
        <v>149</v>
      </c>
      <c r="AE2372" s="133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32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5" t="s">
        <v>149</v>
      </c>
      <c r="AB2373" s="75" t="s">
        <v>166</v>
      </c>
      <c r="AC2373" t="s">
        <v>618</v>
      </c>
      <c r="AD2373" s="75" t="s">
        <v>152</v>
      </c>
      <c r="AE2373" s="133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32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5" t="s">
        <v>150</v>
      </c>
      <c r="AB2374" s="75" t="s">
        <v>166</v>
      </c>
      <c r="AC2374" t="s">
        <v>618</v>
      </c>
      <c r="AD2374" s="75" t="s">
        <v>393</v>
      </c>
      <c r="AE2374" s="133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32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5" t="s">
        <v>170</v>
      </c>
      <c r="AB2375" s="75" t="s">
        <v>160</v>
      </c>
      <c r="AC2375" t="s">
        <v>618</v>
      </c>
      <c r="AD2375" s="75" t="s">
        <v>152</v>
      </c>
      <c r="AE2375" s="133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32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5" t="s">
        <v>170</v>
      </c>
      <c r="AB2376" s="75" t="s">
        <v>160</v>
      </c>
      <c r="AC2376" t="s">
        <v>618</v>
      </c>
      <c r="AD2376" s="75" t="s">
        <v>447</v>
      </c>
      <c r="AE2376" s="133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32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5" t="s">
        <v>162</v>
      </c>
      <c r="AB2377" s="75" t="s">
        <v>160</v>
      </c>
      <c r="AC2377" t="s">
        <v>618</v>
      </c>
      <c r="AD2377" s="75" t="s">
        <v>164</v>
      </c>
      <c r="AE2377" s="133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32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5" t="s">
        <v>168</v>
      </c>
      <c r="AB2378" s="75" t="s">
        <v>160</v>
      </c>
      <c r="AC2378" t="s">
        <v>618</v>
      </c>
      <c r="AD2378" s="75" t="s">
        <v>151</v>
      </c>
      <c r="AE2378" s="133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32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5" t="s">
        <v>151</v>
      </c>
      <c r="AB2379" s="75" t="s">
        <v>166</v>
      </c>
      <c r="AC2379" t="s">
        <v>618</v>
      </c>
      <c r="AD2379" s="75" t="s">
        <v>149</v>
      </c>
      <c r="AE2379" s="133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32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5" t="s">
        <v>162</v>
      </c>
      <c r="AB2380" s="75" t="s">
        <v>160</v>
      </c>
      <c r="AC2380" t="s">
        <v>618</v>
      </c>
      <c r="AD2380" s="75" t="s">
        <v>162</v>
      </c>
      <c r="AE2380" s="133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32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5" t="s">
        <v>155</v>
      </c>
      <c r="AB2381" s="75" t="s">
        <v>161</v>
      </c>
      <c r="AC2381" t="s">
        <v>618</v>
      </c>
      <c r="AD2381" s="75" t="s">
        <v>162</v>
      </c>
      <c r="AE2381" s="133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32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5" t="s">
        <v>151</v>
      </c>
      <c r="AB2382" s="75" t="s">
        <v>166</v>
      </c>
      <c r="AC2382" t="s">
        <v>618</v>
      </c>
      <c r="AD2382" s="75" t="s">
        <v>178</v>
      </c>
      <c r="AE2382" s="133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32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5" t="s">
        <v>151</v>
      </c>
      <c r="AB2383" s="75" t="s">
        <v>166</v>
      </c>
      <c r="AC2383" t="s">
        <v>618</v>
      </c>
      <c r="AD2383" s="75" t="s">
        <v>169</v>
      </c>
      <c r="AE2383" s="133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32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5" t="s">
        <v>162</v>
      </c>
      <c r="AB2384" s="75" t="s">
        <v>160</v>
      </c>
      <c r="AC2384" t="s">
        <v>618</v>
      </c>
      <c r="AD2384" s="75" t="s">
        <v>162</v>
      </c>
      <c r="AE2384" s="133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32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5" t="s">
        <v>152</v>
      </c>
      <c r="AB2385" s="75" t="s">
        <v>161</v>
      </c>
      <c r="AC2385" t="s">
        <v>618</v>
      </c>
      <c r="AD2385" s="75" t="s">
        <v>149</v>
      </c>
      <c r="AE2385" s="133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32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5" t="s">
        <v>162</v>
      </c>
      <c r="AB2386" s="75" t="s">
        <v>160</v>
      </c>
      <c r="AC2386" t="s">
        <v>618</v>
      </c>
      <c r="AD2386" s="75" t="s">
        <v>154</v>
      </c>
      <c r="AE2386" s="133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32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5" t="s">
        <v>151</v>
      </c>
      <c r="AB2387" s="75" t="s">
        <v>166</v>
      </c>
      <c r="AC2387" t="s">
        <v>618</v>
      </c>
      <c r="AD2387" s="75" t="s">
        <v>151</v>
      </c>
      <c r="AE2387" s="133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32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5" t="s">
        <v>152</v>
      </c>
      <c r="AB2388" s="75" t="s">
        <v>161</v>
      </c>
      <c r="AC2388" t="s">
        <v>618</v>
      </c>
      <c r="AD2388" s="75" t="s">
        <v>172</v>
      </c>
      <c r="AE2388" s="133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32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5" t="s">
        <v>151</v>
      </c>
      <c r="AB2389" s="75" t="s">
        <v>166</v>
      </c>
      <c r="AC2389" t="s">
        <v>618</v>
      </c>
      <c r="AD2389" s="75" t="s">
        <v>155</v>
      </c>
      <c r="AE2389" s="133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32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5" t="s">
        <v>168</v>
      </c>
      <c r="AB2390" s="75" t="s">
        <v>160</v>
      </c>
      <c r="AC2390" t="s">
        <v>618</v>
      </c>
      <c r="AD2390" s="75" t="s">
        <v>170</v>
      </c>
      <c r="AE2390" s="133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32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5" t="s">
        <v>154</v>
      </c>
      <c r="AB2391" s="75" t="s">
        <v>160</v>
      </c>
      <c r="AC2391" t="s">
        <v>618</v>
      </c>
      <c r="AD2391" s="75" t="s">
        <v>170</v>
      </c>
      <c r="AE2391" s="133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32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5" t="s">
        <v>170</v>
      </c>
      <c r="AB2392" s="75" t="s">
        <v>160</v>
      </c>
      <c r="AC2392" t="s">
        <v>618</v>
      </c>
      <c r="AD2392" s="75" t="s">
        <v>151</v>
      </c>
      <c r="AE2392" s="133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32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5" t="s">
        <v>154</v>
      </c>
      <c r="AB2393" s="75" t="s">
        <v>160</v>
      </c>
      <c r="AC2393" t="s">
        <v>618</v>
      </c>
      <c r="AD2393" s="75" t="s">
        <v>151</v>
      </c>
      <c r="AE2393" s="133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32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5" t="s">
        <v>151</v>
      </c>
      <c r="AB2394" s="75" t="s">
        <v>166</v>
      </c>
      <c r="AC2394" t="s">
        <v>618</v>
      </c>
      <c r="AD2394" s="75" t="s">
        <v>151</v>
      </c>
      <c r="AE2394" s="133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32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5" t="s">
        <v>162</v>
      </c>
      <c r="AB2395" s="75" t="s">
        <v>160</v>
      </c>
      <c r="AC2395" t="s">
        <v>618</v>
      </c>
      <c r="AD2395" s="75" t="s">
        <v>152</v>
      </c>
      <c r="AE2395" s="133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32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5" t="s">
        <v>151</v>
      </c>
      <c r="AB2396" s="75" t="s">
        <v>166</v>
      </c>
      <c r="AC2396" t="s">
        <v>618</v>
      </c>
      <c r="AD2396" s="75" t="s">
        <v>170</v>
      </c>
      <c r="AE2396" s="133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32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5" t="s">
        <v>151</v>
      </c>
      <c r="AB2397" s="75" t="s">
        <v>166</v>
      </c>
      <c r="AC2397" t="s">
        <v>618</v>
      </c>
      <c r="AD2397" s="75" t="s">
        <v>151</v>
      </c>
      <c r="AE2397" s="133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32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5" t="s">
        <v>162</v>
      </c>
      <c r="AB2398" s="75" t="s">
        <v>160</v>
      </c>
      <c r="AC2398" t="s">
        <v>618</v>
      </c>
      <c r="AD2398" s="75" t="s">
        <v>154</v>
      </c>
      <c r="AE2398" s="133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32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5" t="s">
        <v>162</v>
      </c>
      <c r="AB2399" s="75" t="s">
        <v>160</v>
      </c>
      <c r="AC2399" t="s">
        <v>618</v>
      </c>
      <c r="AD2399" s="75" t="s">
        <v>162</v>
      </c>
      <c r="AE2399" s="133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32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5" t="s">
        <v>150</v>
      </c>
      <c r="AB2400" s="75" t="s">
        <v>166</v>
      </c>
      <c r="AC2400" t="s">
        <v>619</v>
      </c>
      <c r="AD2400" s="75" t="s">
        <v>484</v>
      </c>
      <c r="AE2400" s="133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32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5" t="s">
        <v>155</v>
      </c>
      <c r="AB2401" s="75" t="s">
        <v>161</v>
      </c>
      <c r="AC2401" t="s">
        <v>619</v>
      </c>
      <c r="AD2401" s="75" t="s">
        <v>152</v>
      </c>
      <c r="AE2401" s="133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32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5" t="s">
        <v>165</v>
      </c>
      <c r="AB2402" s="75" t="s">
        <v>160</v>
      </c>
      <c r="AC2402" t="s">
        <v>619</v>
      </c>
      <c r="AD2402" s="75" t="s">
        <v>150</v>
      </c>
      <c r="AE2402" s="133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32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5" t="s">
        <v>150</v>
      </c>
      <c r="AB2403" s="75" t="s">
        <v>166</v>
      </c>
      <c r="AC2403" t="s">
        <v>619</v>
      </c>
      <c r="AD2403" s="75" t="s">
        <v>153</v>
      </c>
      <c r="AE2403" s="133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32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5" t="s">
        <v>151</v>
      </c>
      <c r="AB2404" s="75" t="s">
        <v>166</v>
      </c>
      <c r="AC2404" t="s">
        <v>619</v>
      </c>
      <c r="AD2404" s="75" t="s">
        <v>175</v>
      </c>
      <c r="AE2404" s="133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32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5" t="s">
        <v>170</v>
      </c>
      <c r="AB2405" s="75" t="s">
        <v>160</v>
      </c>
      <c r="AC2405" t="s">
        <v>619</v>
      </c>
      <c r="AD2405" s="75" t="s">
        <v>162</v>
      </c>
      <c r="AE2405" s="133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32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5" t="s">
        <v>155</v>
      </c>
      <c r="AB2406" s="75" t="s">
        <v>161</v>
      </c>
      <c r="AC2406" t="s">
        <v>619</v>
      </c>
      <c r="AD2406" s="75" t="s">
        <v>162</v>
      </c>
      <c r="AE2406" s="133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32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5" t="s">
        <v>152</v>
      </c>
      <c r="AB2407" s="75" t="s">
        <v>161</v>
      </c>
      <c r="AC2407" t="s">
        <v>619</v>
      </c>
      <c r="AD2407" s="75" t="s">
        <v>163</v>
      </c>
      <c r="AE2407" s="133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32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5" t="s">
        <v>155</v>
      </c>
      <c r="AB2408" s="75" t="s">
        <v>161</v>
      </c>
      <c r="AC2408" t="s">
        <v>619</v>
      </c>
      <c r="AD2408" s="75" t="s">
        <v>275</v>
      </c>
      <c r="AE2408" s="133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32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5" t="s">
        <v>151</v>
      </c>
      <c r="AB2409" s="75" t="s">
        <v>166</v>
      </c>
      <c r="AC2409" t="s">
        <v>619</v>
      </c>
      <c r="AD2409" s="75" t="s">
        <v>155</v>
      </c>
      <c r="AE2409" s="133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32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5" t="s">
        <v>151</v>
      </c>
      <c r="AB2410" s="75" t="s">
        <v>166</v>
      </c>
      <c r="AC2410" t="s">
        <v>619</v>
      </c>
      <c r="AD2410" s="75" t="s">
        <v>167</v>
      </c>
      <c r="AE2410" s="133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32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5" t="s">
        <v>152</v>
      </c>
      <c r="AB2411" s="75" t="s">
        <v>161</v>
      </c>
      <c r="AC2411" t="s">
        <v>619</v>
      </c>
      <c r="AD2411" s="75" t="s">
        <v>155</v>
      </c>
      <c r="AE2411" s="133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32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5" t="s">
        <v>151</v>
      </c>
      <c r="AB2412" s="75" t="s">
        <v>166</v>
      </c>
      <c r="AC2412" t="s">
        <v>619</v>
      </c>
      <c r="AD2412" s="75" t="s">
        <v>168</v>
      </c>
      <c r="AE2412" s="133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32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5" t="s">
        <v>162</v>
      </c>
      <c r="AB2413" s="75" t="s">
        <v>160</v>
      </c>
      <c r="AC2413" t="s">
        <v>619</v>
      </c>
      <c r="AD2413" s="75" t="s">
        <v>170</v>
      </c>
      <c r="AE2413" s="133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32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5" t="s">
        <v>162</v>
      </c>
      <c r="AB2414" s="75" t="s">
        <v>160</v>
      </c>
      <c r="AC2414" t="s">
        <v>619</v>
      </c>
      <c r="AD2414" s="75" t="s">
        <v>164</v>
      </c>
      <c r="AE2414" s="133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32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5" t="s">
        <v>151</v>
      </c>
      <c r="AB2415" s="75" t="s">
        <v>166</v>
      </c>
      <c r="AC2415" t="s">
        <v>619</v>
      </c>
      <c r="AD2415" s="75" t="s">
        <v>150</v>
      </c>
      <c r="AE2415" s="133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32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5" t="s">
        <v>155</v>
      </c>
      <c r="AB2416" s="75" t="s">
        <v>161</v>
      </c>
      <c r="AC2416" t="s">
        <v>619</v>
      </c>
      <c r="AD2416" s="75" t="s">
        <v>170</v>
      </c>
      <c r="AE2416" s="133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32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5" t="s">
        <v>151</v>
      </c>
      <c r="AB2417" s="75" t="s">
        <v>166</v>
      </c>
      <c r="AC2417" t="s">
        <v>619</v>
      </c>
      <c r="AD2417" s="75" t="s">
        <v>152</v>
      </c>
      <c r="AE2417" s="133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32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5" t="s">
        <v>149</v>
      </c>
      <c r="AB2418" s="75" t="s">
        <v>166</v>
      </c>
      <c r="AC2418" t="s">
        <v>619</v>
      </c>
      <c r="AD2418" s="75" t="s">
        <v>150</v>
      </c>
      <c r="AE2418" s="133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32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5" t="s">
        <v>149</v>
      </c>
      <c r="AB2419" s="75" t="s">
        <v>166</v>
      </c>
      <c r="AC2419" t="s">
        <v>619</v>
      </c>
      <c r="AD2419" s="75" t="s">
        <v>149</v>
      </c>
      <c r="AE2419" s="133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32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5" t="s">
        <v>154</v>
      </c>
      <c r="AB2420" s="75" t="s">
        <v>160</v>
      </c>
      <c r="AC2420" t="s">
        <v>619</v>
      </c>
      <c r="AD2420" s="75" t="s">
        <v>162</v>
      </c>
      <c r="AE2420" s="133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32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5" t="s">
        <v>149</v>
      </c>
      <c r="AB2421" s="75" t="s">
        <v>166</v>
      </c>
      <c r="AC2421" t="s">
        <v>619</v>
      </c>
      <c r="AD2421" s="75" t="s">
        <v>151</v>
      </c>
      <c r="AE2421" s="133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32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5" t="s">
        <v>162</v>
      </c>
      <c r="AB2422" s="75" t="s">
        <v>160</v>
      </c>
      <c r="AC2422" t="s">
        <v>619</v>
      </c>
      <c r="AD2422" s="75" t="s">
        <v>170</v>
      </c>
      <c r="AE2422" s="133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32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5" t="s">
        <v>165</v>
      </c>
      <c r="AB2423" s="75" t="s">
        <v>160</v>
      </c>
      <c r="AC2423" t="s">
        <v>619</v>
      </c>
      <c r="AD2423" s="75" t="s">
        <v>176</v>
      </c>
      <c r="AE2423" s="133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32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5" t="s">
        <v>149</v>
      </c>
      <c r="AB2424" s="75" t="s">
        <v>166</v>
      </c>
      <c r="AC2424" t="s">
        <v>619</v>
      </c>
      <c r="AD2424" s="75" t="s">
        <v>149</v>
      </c>
      <c r="AE2424" s="133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32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5" t="s">
        <v>151</v>
      </c>
      <c r="AB2425" s="75" t="s">
        <v>166</v>
      </c>
      <c r="AC2425" t="s">
        <v>619</v>
      </c>
      <c r="AD2425" s="75" t="s">
        <v>155</v>
      </c>
      <c r="AE2425" s="133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32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5" t="s">
        <v>163</v>
      </c>
      <c r="AB2426" s="75" t="s">
        <v>161</v>
      </c>
      <c r="AC2426" t="s">
        <v>619</v>
      </c>
      <c r="AD2426" s="75" t="s">
        <v>152</v>
      </c>
      <c r="AE2426" s="133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32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5" t="s">
        <v>154</v>
      </c>
      <c r="AB2427" s="75" t="s">
        <v>160</v>
      </c>
      <c r="AC2427" t="s">
        <v>619</v>
      </c>
      <c r="AD2427" s="75" t="s">
        <v>155</v>
      </c>
      <c r="AE2427" s="133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32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5" t="s">
        <v>155</v>
      </c>
      <c r="AB2428" s="75" t="s">
        <v>161</v>
      </c>
      <c r="AC2428" t="s">
        <v>619</v>
      </c>
      <c r="AD2428" s="75" t="s">
        <v>152</v>
      </c>
      <c r="AE2428" s="133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32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5" t="s">
        <v>151</v>
      </c>
      <c r="AB2429" s="75" t="s">
        <v>166</v>
      </c>
      <c r="AC2429" t="s">
        <v>619</v>
      </c>
      <c r="AD2429" s="75" t="s">
        <v>176</v>
      </c>
      <c r="AE2429" s="133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32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5" t="s">
        <v>162</v>
      </c>
      <c r="AB2430" s="75" t="s">
        <v>160</v>
      </c>
      <c r="AC2430" t="s">
        <v>619</v>
      </c>
      <c r="AD2430" s="75" t="s">
        <v>226</v>
      </c>
      <c r="AE2430" s="133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32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5" t="s">
        <v>162</v>
      </c>
      <c r="AB2431" s="75" t="s">
        <v>160</v>
      </c>
      <c r="AC2431" t="s">
        <v>619</v>
      </c>
      <c r="AD2431" s="75" t="s">
        <v>152</v>
      </c>
      <c r="AE2431" s="133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32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5" t="s">
        <v>154</v>
      </c>
      <c r="AB2432" s="75" t="s">
        <v>160</v>
      </c>
      <c r="AC2432" t="s">
        <v>619</v>
      </c>
      <c r="AD2432" s="75" t="s">
        <v>391</v>
      </c>
      <c r="AE2432" s="133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32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5" t="s">
        <v>151</v>
      </c>
      <c r="AB2433" s="75" t="s">
        <v>166</v>
      </c>
      <c r="AC2433" t="s">
        <v>619</v>
      </c>
      <c r="AD2433" s="75" t="s">
        <v>155</v>
      </c>
      <c r="AE2433" s="133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32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5" t="s">
        <v>151</v>
      </c>
      <c r="AB2434" s="75" t="s">
        <v>166</v>
      </c>
      <c r="AC2434" t="s">
        <v>619</v>
      </c>
      <c r="AD2434" s="75" t="s">
        <v>162</v>
      </c>
      <c r="AE2434" s="133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32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5" t="s">
        <v>154</v>
      </c>
      <c r="AB2435" s="75" t="s">
        <v>160</v>
      </c>
      <c r="AC2435" t="s">
        <v>619</v>
      </c>
      <c r="AD2435" s="75" t="s">
        <v>151</v>
      </c>
      <c r="AE2435" s="133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32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5" t="s">
        <v>151</v>
      </c>
      <c r="AB2436" s="75" t="s">
        <v>166</v>
      </c>
      <c r="AC2436" t="s">
        <v>619</v>
      </c>
      <c r="AD2436" s="75" t="s">
        <v>483</v>
      </c>
      <c r="AE2436" s="133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32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5" t="s">
        <v>151</v>
      </c>
      <c r="AB2437" s="75" t="s">
        <v>166</v>
      </c>
      <c r="AC2437" t="s">
        <v>619</v>
      </c>
      <c r="AD2437" s="75" t="s">
        <v>151</v>
      </c>
      <c r="AE2437" s="133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32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5" t="s">
        <v>151</v>
      </c>
      <c r="AB2438" s="75" t="s">
        <v>166</v>
      </c>
      <c r="AC2438" t="s">
        <v>619</v>
      </c>
      <c r="AD2438" s="75" t="s">
        <v>176</v>
      </c>
      <c r="AE2438" s="133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32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5" t="s">
        <v>151</v>
      </c>
      <c r="AB2439" s="75" t="s">
        <v>166</v>
      </c>
      <c r="AC2439" t="s">
        <v>619</v>
      </c>
      <c r="AD2439" s="75" t="s">
        <v>162</v>
      </c>
      <c r="AE2439" s="133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32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5" t="s">
        <v>149</v>
      </c>
      <c r="AB2440" s="75" t="s">
        <v>166</v>
      </c>
      <c r="AC2440" t="s">
        <v>619</v>
      </c>
      <c r="AD2440" s="75" t="s">
        <v>151</v>
      </c>
      <c r="AE2440" s="133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32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5" t="s">
        <v>154</v>
      </c>
      <c r="AB2441" s="75" t="s">
        <v>160</v>
      </c>
      <c r="AC2441" t="s">
        <v>619</v>
      </c>
      <c r="AD2441" s="75" t="s">
        <v>155</v>
      </c>
      <c r="AE2441" s="133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32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5" t="s">
        <v>151</v>
      </c>
      <c r="AB2442" s="75" t="s">
        <v>166</v>
      </c>
      <c r="AC2442" t="s">
        <v>619</v>
      </c>
      <c r="AD2442" s="75" t="s">
        <v>162</v>
      </c>
      <c r="AE2442" s="133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32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5" t="s">
        <v>151</v>
      </c>
      <c r="AB2443" s="75" t="s">
        <v>166</v>
      </c>
      <c r="AC2443" t="s">
        <v>619</v>
      </c>
      <c r="AD2443" s="75" t="s">
        <v>170</v>
      </c>
      <c r="AE2443" s="133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32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5" t="s">
        <v>149</v>
      </c>
      <c r="AB2444" s="75" t="s">
        <v>166</v>
      </c>
      <c r="AC2444" t="s">
        <v>619</v>
      </c>
      <c r="AD2444" s="75" t="s">
        <v>151</v>
      </c>
      <c r="AE2444" s="133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32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5" t="s">
        <v>170</v>
      </c>
      <c r="AB2445" s="75" t="s">
        <v>160</v>
      </c>
      <c r="AC2445" t="s">
        <v>619</v>
      </c>
      <c r="AD2445" s="75" t="s">
        <v>162</v>
      </c>
      <c r="AE2445" s="133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32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5" t="s">
        <v>168</v>
      </c>
      <c r="AB2446" s="75" t="s">
        <v>160</v>
      </c>
      <c r="AC2446" t="s">
        <v>619</v>
      </c>
      <c r="AD2446" s="75" t="s">
        <v>150</v>
      </c>
      <c r="AE2446" s="133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32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5" t="s">
        <v>170</v>
      </c>
      <c r="AB2447" s="75" t="s">
        <v>160</v>
      </c>
      <c r="AC2447" t="s">
        <v>619</v>
      </c>
      <c r="AD2447" s="75" t="s">
        <v>170</v>
      </c>
      <c r="AE2447" s="133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32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5" t="s">
        <v>155</v>
      </c>
      <c r="AB2448" s="75" t="s">
        <v>161</v>
      </c>
      <c r="AC2448" s="119" t="s">
        <v>620</v>
      </c>
      <c r="AD2448" s="135" t="s">
        <v>176</v>
      </c>
      <c r="AE2448" s="133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32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5" t="s">
        <v>176</v>
      </c>
      <c r="AB2449" s="75" t="s">
        <v>160</v>
      </c>
      <c r="AC2449" s="119" t="s">
        <v>620</v>
      </c>
      <c r="AD2449" s="135" t="s">
        <v>155</v>
      </c>
      <c r="AE2449" s="133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32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5" t="s">
        <v>151</v>
      </c>
      <c r="AB2450" s="75" t="s">
        <v>166</v>
      </c>
      <c r="AC2450" s="119" t="s">
        <v>620</v>
      </c>
      <c r="AD2450" s="135" t="s">
        <v>165</v>
      </c>
      <c r="AE2450" s="133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32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5" t="s">
        <v>162</v>
      </c>
      <c r="AB2451" s="75" t="s">
        <v>160</v>
      </c>
      <c r="AC2451" s="119" t="s">
        <v>620</v>
      </c>
      <c r="AD2451" s="135" t="s">
        <v>154</v>
      </c>
      <c r="AE2451" s="133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32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5" t="s">
        <v>151</v>
      </c>
      <c r="AB2452" s="75" t="s">
        <v>166</v>
      </c>
      <c r="AC2452" s="119" t="s">
        <v>620</v>
      </c>
      <c r="AD2452" s="135" t="s">
        <v>151</v>
      </c>
      <c r="AE2452" s="133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32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5" t="s">
        <v>151</v>
      </c>
      <c r="AB2453" s="75" t="s">
        <v>166</v>
      </c>
      <c r="AC2453" s="119" t="s">
        <v>620</v>
      </c>
      <c r="AD2453" s="135" t="s">
        <v>151</v>
      </c>
      <c r="AE2453" s="133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32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5" t="s">
        <v>153</v>
      </c>
      <c r="AB2454" s="75" t="s">
        <v>161</v>
      </c>
      <c r="AC2454" s="119" t="s">
        <v>620</v>
      </c>
      <c r="AD2454" s="135" t="s">
        <v>151</v>
      </c>
      <c r="AE2454" s="133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32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5" t="s">
        <v>170</v>
      </c>
      <c r="AB2455" s="75" t="s">
        <v>160</v>
      </c>
      <c r="AC2455" s="119" t="s">
        <v>620</v>
      </c>
      <c r="AD2455" s="135" t="s">
        <v>151</v>
      </c>
      <c r="AE2455" s="133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32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5" t="s">
        <v>178</v>
      </c>
      <c r="AB2456" s="75" t="s">
        <v>161</v>
      </c>
      <c r="AC2456" s="119" t="s">
        <v>620</v>
      </c>
      <c r="AD2456" s="135" t="s">
        <v>172</v>
      </c>
      <c r="AE2456" s="133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32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5" t="s">
        <v>162</v>
      </c>
      <c r="AB2457" s="75" t="s">
        <v>160</v>
      </c>
      <c r="AC2457" s="119" t="s">
        <v>620</v>
      </c>
      <c r="AD2457" s="135" t="s">
        <v>153</v>
      </c>
      <c r="AE2457" s="133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32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5" t="s">
        <v>162</v>
      </c>
      <c r="AB2458" s="75" t="s">
        <v>160</v>
      </c>
      <c r="AC2458" s="119" t="s">
        <v>620</v>
      </c>
      <c r="AD2458" s="135" t="s">
        <v>151</v>
      </c>
      <c r="AE2458" s="133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32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5" t="s">
        <v>162</v>
      </c>
      <c r="AB2459" s="75" t="s">
        <v>160</v>
      </c>
      <c r="AC2459" s="119" t="s">
        <v>620</v>
      </c>
      <c r="AD2459" s="135" t="s">
        <v>176</v>
      </c>
      <c r="AE2459" s="133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32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5" t="s">
        <v>162</v>
      </c>
      <c r="AB2460" s="75" t="s">
        <v>160</v>
      </c>
      <c r="AC2460" s="119" t="s">
        <v>620</v>
      </c>
      <c r="AD2460" s="135" t="s">
        <v>167</v>
      </c>
      <c r="AE2460" s="133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32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5" t="s">
        <v>162</v>
      </c>
      <c r="AB2461" s="75" t="s">
        <v>160</v>
      </c>
      <c r="AC2461" s="119" t="s">
        <v>620</v>
      </c>
      <c r="AD2461" s="135" t="s">
        <v>175</v>
      </c>
      <c r="AE2461" s="133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32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5" t="s">
        <v>150</v>
      </c>
      <c r="AB2462" s="75" t="s">
        <v>166</v>
      </c>
      <c r="AC2462" s="119" t="s">
        <v>620</v>
      </c>
      <c r="AD2462" s="135" t="s">
        <v>153</v>
      </c>
      <c r="AE2462" s="133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32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5" t="s">
        <v>162</v>
      </c>
      <c r="AB2463" s="75" t="s">
        <v>160</v>
      </c>
      <c r="AC2463" s="119" t="s">
        <v>620</v>
      </c>
      <c r="AD2463" s="135" t="s">
        <v>151</v>
      </c>
      <c r="AE2463" s="133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32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5" t="s">
        <v>151</v>
      </c>
      <c r="AB2464" s="75" t="s">
        <v>166</v>
      </c>
      <c r="AC2464" s="119" t="s">
        <v>620</v>
      </c>
      <c r="AD2464" s="135" t="s">
        <v>152</v>
      </c>
      <c r="AE2464" s="133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32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5" t="s">
        <v>151</v>
      </c>
      <c r="AB2465" s="75" t="s">
        <v>166</v>
      </c>
      <c r="AC2465" s="119" t="s">
        <v>620</v>
      </c>
      <c r="AD2465" s="135" t="s">
        <v>151</v>
      </c>
      <c r="AE2465" s="133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32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5" t="s">
        <v>149</v>
      </c>
      <c r="AB2466" s="75" t="s">
        <v>166</v>
      </c>
      <c r="AC2466" s="119" t="s">
        <v>621</v>
      </c>
      <c r="AD2466" s="135" t="s">
        <v>162</v>
      </c>
      <c r="AE2466" s="133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32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5" t="s">
        <v>150</v>
      </c>
      <c r="AB2467" s="75" t="s">
        <v>166</v>
      </c>
      <c r="AC2467" s="119" t="s">
        <v>621</v>
      </c>
      <c r="AD2467" s="135" t="s">
        <v>513</v>
      </c>
      <c r="AE2467" s="133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32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5" t="s">
        <v>151</v>
      </c>
      <c r="AB2468" s="75" t="s">
        <v>166</v>
      </c>
      <c r="AC2468" s="119" t="s">
        <v>621</v>
      </c>
      <c r="AD2468" s="135" t="s">
        <v>152</v>
      </c>
      <c r="AE2468" s="133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32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5" t="s">
        <v>162</v>
      </c>
      <c r="AB2469" s="75" t="s">
        <v>160</v>
      </c>
      <c r="AC2469" s="119" t="s">
        <v>621</v>
      </c>
      <c r="AD2469" s="135" t="s">
        <v>155</v>
      </c>
      <c r="AE2469" s="133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32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5" t="s">
        <v>155</v>
      </c>
      <c r="AB2470" s="75" t="s">
        <v>161</v>
      </c>
      <c r="AC2470" s="119" t="s">
        <v>621</v>
      </c>
      <c r="AD2470" s="135" t="s">
        <v>152</v>
      </c>
      <c r="AE2470" s="133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32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5" t="s">
        <v>170</v>
      </c>
      <c r="AB2471" s="75" t="s">
        <v>160</v>
      </c>
      <c r="AC2471" s="119" t="s">
        <v>621</v>
      </c>
      <c r="AD2471" s="135" t="s">
        <v>154</v>
      </c>
      <c r="AE2471" s="133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32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5" t="s">
        <v>155</v>
      </c>
      <c r="AB2472" s="75" t="s">
        <v>161</v>
      </c>
      <c r="AC2472" s="119" t="s">
        <v>621</v>
      </c>
      <c r="AD2472" s="135" t="s">
        <v>175</v>
      </c>
      <c r="AE2472" s="133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32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5" t="s">
        <v>150</v>
      </c>
      <c r="AB2473" s="75" t="s">
        <v>166</v>
      </c>
      <c r="AC2473" s="119" t="s">
        <v>621</v>
      </c>
      <c r="AD2473" s="135" t="s">
        <v>168</v>
      </c>
      <c r="AE2473" s="133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32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5" t="s">
        <v>151</v>
      </c>
      <c r="AB2474" s="75" t="s">
        <v>166</v>
      </c>
      <c r="AC2474" s="119" t="s">
        <v>621</v>
      </c>
      <c r="AD2474" s="135" t="s">
        <v>154</v>
      </c>
      <c r="AE2474" s="133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32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5" t="s">
        <v>154</v>
      </c>
      <c r="AB2475" s="75" t="s">
        <v>160</v>
      </c>
      <c r="AC2475" s="119" t="s">
        <v>621</v>
      </c>
      <c r="AD2475" s="135" t="s">
        <v>162</v>
      </c>
      <c r="AE2475" s="133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32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5" t="s">
        <v>154</v>
      </c>
      <c r="AB2476" s="75" t="s">
        <v>160</v>
      </c>
      <c r="AC2476" s="119" t="s">
        <v>622</v>
      </c>
      <c r="AD2476" s="135" t="s">
        <v>152</v>
      </c>
      <c r="AE2476" s="133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32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5" t="s">
        <v>154</v>
      </c>
      <c r="AB2477" s="75" t="s">
        <v>160</v>
      </c>
      <c r="AC2477" s="119" t="s">
        <v>622</v>
      </c>
      <c r="AD2477" s="135" t="s">
        <v>165</v>
      </c>
      <c r="AE2477" s="133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32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5" t="s">
        <v>151</v>
      </c>
      <c r="AB2478" s="75" t="s">
        <v>166</v>
      </c>
      <c r="AC2478" s="119" t="s">
        <v>622</v>
      </c>
      <c r="AD2478" s="135" t="s">
        <v>149</v>
      </c>
      <c r="AE2478" s="133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32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5" t="s">
        <v>154</v>
      </c>
      <c r="AB2479" s="75" t="s">
        <v>160</v>
      </c>
      <c r="AC2479" s="119" t="s">
        <v>622</v>
      </c>
      <c r="AD2479" s="135" t="s">
        <v>162</v>
      </c>
      <c r="AE2479" s="133" t="str">
        <f>VLOOKUP(AD2479,cs_lookup!$A$2:$B$55,2,FALSE)</f>
        <v>1</v>
      </c>
    </row>
    <row r="2480" spans="1:31" x14ac:dyDescent="0.25">
      <c r="A2480" s="109">
        <v>0.29971611466235004</v>
      </c>
      <c r="B2480" s="109">
        <v>0.21056750738906246</v>
      </c>
      <c r="C2480" s="109">
        <v>0.4463796830334526</v>
      </c>
      <c r="D2480" s="105">
        <f t="shared" si="324"/>
        <v>3.3364906025375576</v>
      </c>
      <c r="E2480" s="106">
        <f t="shared" si="324"/>
        <v>4.7490707963423571</v>
      </c>
      <c r="F2480" s="106">
        <f t="shared" si="324"/>
        <v>2.2402453292773585</v>
      </c>
      <c r="G2480" s="136">
        <v>2.8617776514582749E-2</v>
      </c>
      <c r="H2480" s="108">
        <f t="shared" si="317"/>
        <v>1.0286177765145827</v>
      </c>
      <c r="I2480" s="108">
        <f t="shared" si="318"/>
        <v>3.2436641468933978</v>
      </c>
      <c r="J2480" s="108">
        <f t="shared" si="319"/>
        <v>4.6169441212987135</v>
      </c>
      <c r="K2480" s="108">
        <f t="shared" si="320"/>
        <v>2.1779181542713681</v>
      </c>
      <c r="L2480" s="96">
        <v>3.43</v>
      </c>
      <c r="M2480" s="96">
        <v>3.62</v>
      </c>
      <c r="N2480" s="96">
        <v>2.17</v>
      </c>
      <c r="O2480" s="108">
        <f t="shared" si="321"/>
        <v>3.5281589734450192</v>
      </c>
      <c r="P2480" s="108">
        <f t="shared" si="322"/>
        <v>3.7235963509827896</v>
      </c>
      <c r="Q2480" s="108">
        <f t="shared" si="323"/>
        <v>2.2321005750366445</v>
      </c>
      <c r="R2480" s="109">
        <f t="shared" si="325"/>
        <v>0.28343394034298991</v>
      </c>
      <c r="S2480" s="109">
        <f t="shared" si="325"/>
        <v>0.26855757330841307</v>
      </c>
      <c r="T2480" s="109">
        <f t="shared" si="325"/>
        <v>0.44800848634859697</v>
      </c>
      <c r="U2480" s="96">
        <f t="shared" si="326"/>
        <v>1.0574460994320465</v>
      </c>
      <c r="V2480" s="96">
        <f t="shared" si="326"/>
        <v>0.78406840214945461</v>
      </c>
      <c r="W2480" s="96">
        <f t="shared" si="326"/>
        <v>0.99636434718364464</v>
      </c>
      <c r="X2480" s="96" t="s">
        <v>55</v>
      </c>
      <c r="Y2480" s="96" t="s">
        <v>59</v>
      </c>
      <c r="Z2480" s="96" t="s">
        <v>143</v>
      </c>
      <c r="AA2480" s="110" t="s">
        <v>150</v>
      </c>
      <c r="AB2480" s="110" t="s">
        <v>166</v>
      </c>
      <c r="AC2480" s="121" t="s">
        <v>618</v>
      </c>
      <c r="AD2480" s="135" t="e">
        <v>#N/A</v>
      </c>
      <c r="AE2480" s="133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32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5" t="s">
        <v>162</v>
      </c>
      <c r="AB2481" s="75" t="s">
        <v>160</v>
      </c>
      <c r="AC2481" s="119" t="s">
        <v>623</v>
      </c>
      <c r="AD2481" s="135" t="s">
        <v>154</v>
      </c>
      <c r="AE2481" s="133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32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5" t="s">
        <v>170</v>
      </c>
      <c r="AB2482" s="75" t="s">
        <v>160</v>
      </c>
      <c r="AC2482" s="119" t="s">
        <v>623</v>
      </c>
      <c r="AD2482" s="135" t="s">
        <v>151</v>
      </c>
      <c r="AE2482" s="133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32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5" t="s">
        <v>151</v>
      </c>
      <c r="AB2483" s="75" t="s">
        <v>166</v>
      </c>
      <c r="AC2483" s="119" t="s">
        <v>623</v>
      </c>
      <c r="AD2483" s="135" t="s">
        <v>162</v>
      </c>
      <c r="AE2483" s="133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32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5" t="s">
        <v>170</v>
      </c>
      <c r="AB2484" s="75" t="s">
        <v>160</v>
      </c>
      <c r="AC2484" s="119" t="s">
        <v>623</v>
      </c>
      <c r="AD2484" s="135" t="s">
        <v>155</v>
      </c>
      <c r="AE2484" s="133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32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5" t="s">
        <v>151</v>
      </c>
      <c r="AB2485" s="75" t="s">
        <v>166</v>
      </c>
      <c r="AC2485" s="119" t="s">
        <v>623</v>
      </c>
      <c r="AD2485" s="135" t="s">
        <v>154</v>
      </c>
      <c r="AE2485" s="133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32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5" t="s">
        <v>162</v>
      </c>
      <c r="AB2486" s="75" t="s">
        <v>160</v>
      </c>
      <c r="AC2486" s="119" t="s">
        <v>623</v>
      </c>
      <c r="AD2486" s="135" t="s">
        <v>164</v>
      </c>
      <c r="AE2486" s="133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32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5" t="s">
        <v>155</v>
      </c>
      <c r="AB2487" s="75" t="s">
        <v>161</v>
      </c>
      <c r="AC2487" s="119" t="s">
        <v>623</v>
      </c>
      <c r="AD2487" s="135" t="s">
        <v>150</v>
      </c>
      <c r="AE2487" s="133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32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5" t="s">
        <v>154</v>
      </c>
      <c r="AB2488" s="75" t="s">
        <v>160</v>
      </c>
      <c r="AC2488" s="119" t="s">
        <v>623</v>
      </c>
      <c r="AD2488" s="135" t="s">
        <v>152</v>
      </c>
      <c r="AE2488" s="133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32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5" t="s">
        <v>162</v>
      </c>
      <c r="AB2489" s="75" t="s">
        <v>160</v>
      </c>
      <c r="AC2489" s="119" t="s">
        <v>623</v>
      </c>
      <c r="AD2489" s="135" t="s">
        <v>154</v>
      </c>
      <c r="AE2489" s="133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32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5" t="s">
        <v>162</v>
      </c>
      <c r="AB2490" s="75" t="s">
        <v>160</v>
      </c>
      <c r="AC2490" s="119" t="s">
        <v>623</v>
      </c>
      <c r="AD2490" s="135" t="s">
        <v>151</v>
      </c>
      <c r="AE2490" s="133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32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5" t="s">
        <v>170</v>
      </c>
      <c r="AB2491" s="75" t="s">
        <v>160</v>
      </c>
      <c r="AC2491" s="119" t="s">
        <v>623</v>
      </c>
      <c r="AD2491" s="135" t="s">
        <v>263</v>
      </c>
      <c r="AE2491" s="133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32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5" t="s">
        <v>176</v>
      </c>
      <c r="AB2492" s="75" t="s">
        <v>160</v>
      </c>
      <c r="AC2492" s="119" t="s">
        <v>623</v>
      </c>
      <c r="AD2492" s="135" t="s">
        <v>179</v>
      </c>
      <c r="AE2492" s="133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32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5" t="s">
        <v>162</v>
      </c>
      <c r="AB2493" s="75" t="s">
        <v>160</v>
      </c>
      <c r="AC2493" s="119" t="s">
        <v>623</v>
      </c>
      <c r="AD2493" s="135" t="s">
        <v>152</v>
      </c>
      <c r="AE2493" s="133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32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5" t="s">
        <v>151</v>
      </c>
      <c r="AB2494" s="75" t="s">
        <v>166</v>
      </c>
      <c r="AC2494" s="119" t="s">
        <v>623</v>
      </c>
      <c r="AD2494" s="135" t="s">
        <v>153</v>
      </c>
      <c r="AE2494" s="133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32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5" t="s">
        <v>170</v>
      </c>
      <c r="AB2495" s="75" t="s">
        <v>160</v>
      </c>
      <c r="AC2495" s="119" t="s">
        <v>623</v>
      </c>
      <c r="AD2495" s="135" t="s">
        <v>170</v>
      </c>
      <c r="AE2495" s="133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32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5" t="s">
        <v>151</v>
      </c>
      <c r="AB2496" s="75" t="s">
        <v>166</v>
      </c>
      <c r="AC2496" s="119" t="s">
        <v>623</v>
      </c>
      <c r="AD2496" s="135" t="s">
        <v>170</v>
      </c>
      <c r="AE2496" s="133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32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5" t="s">
        <v>150</v>
      </c>
      <c r="AB2497" s="75" t="s">
        <v>166</v>
      </c>
      <c r="AC2497" s="119" t="s">
        <v>624</v>
      </c>
      <c r="AD2497" s="135" t="s">
        <v>151</v>
      </c>
      <c r="AE2497" s="133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32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5" t="s">
        <v>165</v>
      </c>
      <c r="AB2498" s="75" t="s">
        <v>160</v>
      </c>
      <c r="AC2498" s="119" t="s">
        <v>624</v>
      </c>
      <c r="AD2498" s="135" t="s">
        <v>151</v>
      </c>
      <c r="AE2498" s="133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32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5" t="s">
        <v>162</v>
      </c>
      <c r="AB2499" s="75" t="s">
        <v>160</v>
      </c>
      <c r="AC2499" s="119" t="s">
        <v>624</v>
      </c>
      <c r="AD2499" s="135" t="s">
        <v>152</v>
      </c>
      <c r="AE2499" s="133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32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5" t="s">
        <v>162</v>
      </c>
      <c r="AB2500" s="75" t="s">
        <v>160</v>
      </c>
      <c r="AC2500" s="119" t="s">
        <v>624</v>
      </c>
      <c r="AD2500" s="135" t="s">
        <v>164</v>
      </c>
      <c r="AE2500" s="133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32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5" t="s">
        <v>151</v>
      </c>
      <c r="AB2501" s="75" t="s">
        <v>166</v>
      </c>
      <c r="AC2501" s="119" t="s">
        <v>624</v>
      </c>
      <c r="AD2501" s="135" t="s">
        <v>162</v>
      </c>
      <c r="AE2501" s="133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32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5" t="s">
        <v>151</v>
      </c>
      <c r="AB2502" s="75" t="s">
        <v>166</v>
      </c>
      <c r="AC2502" s="119" t="s">
        <v>624</v>
      </c>
      <c r="AD2502" s="135" t="s">
        <v>170</v>
      </c>
      <c r="AE2502" s="133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32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5" t="s">
        <v>162</v>
      </c>
      <c r="AB2503" s="75" t="s">
        <v>160</v>
      </c>
      <c r="AC2503" s="119" t="s">
        <v>624</v>
      </c>
      <c r="AD2503" s="135" t="s">
        <v>152</v>
      </c>
      <c r="AE2503" s="133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32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5" t="s">
        <v>154</v>
      </c>
      <c r="AB2504" s="75" t="s">
        <v>160</v>
      </c>
      <c r="AC2504" s="119" t="s">
        <v>624</v>
      </c>
      <c r="AD2504" s="135" t="s">
        <v>154</v>
      </c>
      <c r="AE2504" s="133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32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5" t="s">
        <v>165</v>
      </c>
      <c r="AB2505" s="75" t="s">
        <v>160</v>
      </c>
      <c r="AC2505" s="119" t="s">
        <v>624</v>
      </c>
      <c r="AD2505" s="135" t="s">
        <v>162</v>
      </c>
      <c r="AE2505" s="133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32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5" t="s">
        <v>162</v>
      </c>
      <c r="AB2506" s="75" t="s">
        <v>160</v>
      </c>
      <c r="AC2506" s="119" t="s">
        <v>624</v>
      </c>
      <c r="AD2506" s="135" t="s">
        <v>151</v>
      </c>
      <c r="AE2506" s="133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32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5" t="s">
        <v>165</v>
      </c>
      <c r="AB2507" s="75" t="s">
        <v>160</v>
      </c>
      <c r="AC2507" s="119" t="s">
        <v>624</v>
      </c>
      <c r="AD2507" s="135" t="s">
        <v>162</v>
      </c>
      <c r="AE2507" s="133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32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5" t="s">
        <v>165</v>
      </c>
      <c r="AB2508" s="75" t="s">
        <v>160</v>
      </c>
      <c r="AC2508" s="119" t="s">
        <v>624</v>
      </c>
      <c r="AD2508" s="135" t="s">
        <v>172</v>
      </c>
      <c r="AE2508" s="133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32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5" t="s">
        <v>155</v>
      </c>
      <c r="AB2509" s="75" t="s">
        <v>161</v>
      </c>
      <c r="AC2509" s="119" t="s">
        <v>624</v>
      </c>
      <c r="AD2509" s="135" t="s">
        <v>151</v>
      </c>
      <c r="AE2509" s="133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32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5" t="s">
        <v>155</v>
      </c>
      <c r="AB2510" s="75" t="s">
        <v>161</v>
      </c>
      <c r="AC2510" s="119" t="s">
        <v>624</v>
      </c>
      <c r="AD2510" s="135" t="s">
        <v>153</v>
      </c>
      <c r="AE2510" s="133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32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5" t="s">
        <v>170</v>
      </c>
      <c r="AB2511" s="75" t="s">
        <v>160</v>
      </c>
      <c r="AC2511" s="119" t="s">
        <v>624</v>
      </c>
      <c r="AD2511" s="135" t="s">
        <v>155</v>
      </c>
      <c r="AE2511" s="133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32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5" t="s">
        <v>359</v>
      </c>
      <c r="AB2512" s="75" t="s">
        <v>160</v>
      </c>
      <c r="AC2512" s="119" t="s">
        <v>624</v>
      </c>
      <c r="AD2512" s="135" t="s">
        <v>151</v>
      </c>
      <c r="AE2512" s="133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32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5" t="s">
        <v>151</v>
      </c>
      <c r="AB2513" s="75" t="s">
        <v>166</v>
      </c>
      <c r="AC2513" s="119" t="s">
        <v>624</v>
      </c>
      <c r="AD2513" s="135" t="s">
        <v>170</v>
      </c>
      <c r="AE2513" s="133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32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5" t="s">
        <v>151</v>
      </c>
      <c r="AB2514" s="75" t="s">
        <v>166</v>
      </c>
      <c r="AC2514" s="119" t="s">
        <v>624</v>
      </c>
      <c r="AD2514" s="135" t="s">
        <v>151</v>
      </c>
      <c r="AE2514" s="133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32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5" t="s">
        <v>151</v>
      </c>
      <c r="AB2515" s="75" t="s">
        <v>166</v>
      </c>
      <c r="AC2515" s="119" t="s">
        <v>624</v>
      </c>
      <c r="AD2515" s="135" t="s">
        <v>153</v>
      </c>
      <c r="AE2515" s="133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32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5" t="s">
        <v>151</v>
      </c>
      <c r="AB2516" s="75" t="s">
        <v>166</v>
      </c>
      <c r="AC2516" s="119" t="s">
        <v>624</v>
      </c>
      <c r="AD2516" s="135" t="s">
        <v>155</v>
      </c>
      <c r="AE2516" s="133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32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5" t="s">
        <v>165</v>
      </c>
      <c r="AB2517" s="75" t="s">
        <v>160</v>
      </c>
      <c r="AC2517" s="119" t="s">
        <v>624</v>
      </c>
      <c r="AD2517" s="135" t="s">
        <v>165</v>
      </c>
      <c r="AE2517" s="133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32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5" t="s">
        <v>165</v>
      </c>
      <c r="AB2518" s="75" t="s">
        <v>160</v>
      </c>
      <c r="AC2518" s="119" t="s">
        <v>624</v>
      </c>
      <c r="AD2518" s="135" t="s">
        <v>164</v>
      </c>
      <c r="AE2518" s="133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32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5" t="s">
        <v>151</v>
      </c>
      <c r="AB2519" s="75" t="s">
        <v>166</v>
      </c>
      <c r="AC2519" s="119" t="s">
        <v>624</v>
      </c>
      <c r="AD2519" s="135" t="s">
        <v>162</v>
      </c>
      <c r="AE2519" s="133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32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5" t="s">
        <v>165</v>
      </c>
      <c r="AB2520" s="75" t="s">
        <v>160</v>
      </c>
      <c r="AC2520" s="119" t="s">
        <v>624</v>
      </c>
      <c r="AD2520" s="135" t="s">
        <v>168</v>
      </c>
      <c r="AE2520" s="133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32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5" t="s">
        <v>162</v>
      </c>
      <c r="AB2521" s="75" t="s">
        <v>160</v>
      </c>
      <c r="AC2521" s="119" t="s">
        <v>624</v>
      </c>
      <c r="AD2521" s="135" t="s">
        <v>152</v>
      </c>
      <c r="AE2521" s="133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32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5" t="s">
        <v>154</v>
      </c>
      <c r="AB2522" s="75" t="s">
        <v>160</v>
      </c>
      <c r="AC2522" s="119" t="s">
        <v>624</v>
      </c>
      <c r="AD2522" s="135" t="s">
        <v>151</v>
      </c>
      <c r="AE2522" s="133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32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5" t="s">
        <v>151</v>
      </c>
      <c r="AB2523" s="75" t="s">
        <v>166</v>
      </c>
      <c r="AC2523" s="119" t="s">
        <v>624</v>
      </c>
      <c r="AD2523" s="135" t="s">
        <v>176</v>
      </c>
      <c r="AE2523" s="133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32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5" t="s">
        <v>155</v>
      </c>
      <c r="AB2524" s="75" t="s">
        <v>161</v>
      </c>
      <c r="AC2524" s="119" t="s">
        <v>624</v>
      </c>
      <c r="AD2524" s="135" t="s">
        <v>152</v>
      </c>
      <c r="AE2524" s="133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32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5" t="s">
        <v>154</v>
      </c>
      <c r="AB2525" s="75" t="s">
        <v>160</v>
      </c>
      <c r="AC2525" s="119" t="s">
        <v>624</v>
      </c>
      <c r="AD2525" s="135" t="s">
        <v>151</v>
      </c>
      <c r="AE2525" s="133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32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5" t="s">
        <v>151</v>
      </c>
      <c r="AB2526" s="75" t="s">
        <v>166</v>
      </c>
      <c r="AC2526" s="119" t="s">
        <v>624</v>
      </c>
      <c r="AD2526" s="135" t="s">
        <v>151</v>
      </c>
      <c r="AE2526" s="133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32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5" t="s">
        <v>151</v>
      </c>
      <c r="AB2527" s="75" t="s">
        <v>166</v>
      </c>
      <c r="AC2527" s="119" t="s">
        <v>624</v>
      </c>
      <c r="AD2527" s="135" t="s">
        <v>151</v>
      </c>
      <c r="AE2527" s="133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32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5" t="s">
        <v>155</v>
      </c>
      <c r="AB2528" s="75" t="s">
        <v>161</v>
      </c>
      <c r="AC2528" s="119" t="s">
        <v>624</v>
      </c>
      <c r="AD2528" s="135" t="s">
        <v>172</v>
      </c>
      <c r="AE2528" s="133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32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5" t="s">
        <v>170</v>
      </c>
      <c r="AB2529" s="75" t="s">
        <v>160</v>
      </c>
      <c r="AC2529" s="119" t="s">
        <v>624</v>
      </c>
      <c r="AD2529" s="135" t="s">
        <v>175</v>
      </c>
      <c r="AE2529" s="133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32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5" t="s">
        <v>151</v>
      </c>
      <c r="AB2530" s="75" t="s">
        <v>166</v>
      </c>
      <c r="AC2530" s="119" t="s">
        <v>624</v>
      </c>
      <c r="AD2530" s="135" t="s">
        <v>152</v>
      </c>
      <c r="AE2530" s="133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32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5" t="s">
        <v>170</v>
      </c>
      <c r="AB2531" s="75" t="s">
        <v>160</v>
      </c>
      <c r="AC2531" s="119" t="s">
        <v>624</v>
      </c>
      <c r="AD2531" s="135" t="s">
        <v>154</v>
      </c>
      <c r="AE2531" s="133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32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5" t="s">
        <v>151</v>
      </c>
      <c r="AB2532" s="75" t="s">
        <v>166</v>
      </c>
      <c r="AC2532" s="119" t="s">
        <v>624</v>
      </c>
      <c r="AD2532" s="135" t="s">
        <v>149</v>
      </c>
      <c r="AE2532" s="133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32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5" t="s">
        <v>162</v>
      </c>
      <c r="AB2533" s="75" t="s">
        <v>160</v>
      </c>
      <c r="AC2533" s="119" t="s">
        <v>624</v>
      </c>
      <c r="AD2533" s="135" t="s">
        <v>154</v>
      </c>
      <c r="AE2533" s="133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32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5" t="s">
        <v>162</v>
      </c>
      <c r="AB2534" s="75" t="s">
        <v>160</v>
      </c>
      <c r="AC2534" s="119" t="s">
        <v>624</v>
      </c>
      <c r="AD2534" s="135" t="s">
        <v>172</v>
      </c>
      <c r="AE2534" s="133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32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5" t="s">
        <v>154</v>
      </c>
      <c r="AB2535" s="75" t="s">
        <v>160</v>
      </c>
      <c r="AC2535" s="119" t="s">
        <v>624</v>
      </c>
      <c r="AD2535" s="135" t="s">
        <v>149</v>
      </c>
      <c r="AE2535" s="133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32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5" t="s">
        <v>170</v>
      </c>
      <c r="AB2536" s="75" t="s">
        <v>160</v>
      </c>
      <c r="AC2536" s="119" t="s">
        <v>624</v>
      </c>
      <c r="AD2536" s="135" t="s">
        <v>178</v>
      </c>
      <c r="AE2536" s="133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32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5" t="s">
        <v>151</v>
      </c>
      <c r="AB2537" s="75" t="s">
        <v>166</v>
      </c>
      <c r="AC2537" s="119" t="s">
        <v>624</v>
      </c>
      <c r="AD2537" s="135" t="s">
        <v>154</v>
      </c>
      <c r="AE2537" s="133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32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5" t="s">
        <v>178</v>
      </c>
      <c r="AB2538" s="75" t="s">
        <v>161</v>
      </c>
      <c r="AC2538" s="119" t="s">
        <v>624</v>
      </c>
      <c r="AD2538" s="135" t="s">
        <v>149</v>
      </c>
      <c r="AE2538" s="133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32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5" t="s">
        <v>149</v>
      </c>
      <c r="AB2539" s="75" t="s">
        <v>166</v>
      </c>
      <c r="AC2539" s="119" t="s">
        <v>624</v>
      </c>
      <c r="AD2539" s="135" t="s">
        <v>176</v>
      </c>
      <c r="AE2539" s="133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32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5" t="s">
        <v>149</v>
      </c>
      <c r="AB2540" s="75" t="s">
        <v>166</v>
      </c>
      <c r="AC2540" s="119" t="s">
        <v>624</v>
      </c>
      <c r="AD2540" s="135" t="s">
        <v>170</v>
      </c>
      <c r="AE2540" s="133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32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5" t="s">
        <v>149</v>
      </c>
      <c r="AB2541" s="75" t="s">
        <v>166</v>
      </c>
      <c r="AC2541" s="119" t="s">
        <v>624</v>
      </c>
      <c r="AD2541" s="135" t="s">
        <v>150</v>
      </c>
      <c r="AE2541" s="133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32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5" t="s">
        <v>151</v>
      </c>
      <c r="AB2542" s="75" t="s">
        <v>166</v>
      </c>
      <c r="AC2542" s="119" t="s">
        <v>624</v>
      </c>
      <c r="AD2542" s="135" t="s">
        <v>154</v>
      </c>
      <c r="AE2542" s="133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32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5" t="s">
        <v>151</v>
      </c>
      <c r="AB2543" s="75" t="s">
        <v>166</v>
      </c>
      <c r="AC2543" s="119" t="s">
        <v>624</v>
      </c>
      <c r="AD2543" s="135" t="s">
        <v>154</v>
      </c>
      <c r="AE2543" s="133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32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5" t="s">
        <v>178</v>
      </c>
      <c r="AB2544" s="75" t="s">
        <v>161</v>
      </c>
      <c r="AC2544" s="119" t="s">
        <v>624</v>
      </c>
      <c r="AD2544" s="135" t="s">
        <v>155</v>
      </c>
      <c r="AE2544" s="133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32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5" t="s">
        <v>151</v>
      </c>
      <c r="AB2545" s="75" t="s">
        <v>166</v>
      </c>
      <c r="AC2545" s="119" t="s">
        <v>624</v>
      </c>
      <c r="AD2545" s="135" t="s">
        <v>153</v>
      </c>
      <c r="AE2545" s="133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32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5" t="s">
        <v>151</v>
      </c>
      <c r="AB2546" s="75" t="s">
        <v>166</v>
      </c>
      <c r="AC2546" s="119" t="s">
        <v>624</v>
      </c>
      <c r="AD2546" s="135" t="s">
        <v>162</v>
      </c>
      <c r="AE2546" s="133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32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5" t="s">
        <v>152</v>
      </c>
      <c r="AB2547" s="75" t="s">
        <v>161</v>
      </c>
      <c r="AC2547" s="119" t="s">
        <v>624</v>
      </c>
      <c r="AD2547" s="135" t="s">
        <v>175</v>
      </c>
      <c r="AE2547" s="133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32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5" t="s">
        <v>154</v>
      </c>
      <c r="AB2548" s="75" t="s">
        <v>160</v>
      </c>
      <c r="AC2548" s="119" t="s">
        <v>624</v>
      </c>
      <c r="AD2548" s="135" t="s">
        <v>151</v>
      </c>
      <c r="AE2548" s="133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32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5" t="s">
        <v>164</v>
      </c>
      <c r="AB2549" s="75" t="s">
        <v>160</v>
      </c>
      <c r="AC2549" s="119" t="s">
        <v>624</v>
      </c>
      <c r="AD2549" s="135" t="s">
        <v>154</v>
      </c>
      <c r="AE2549" s="133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32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5" t="s">
        <v>151</v>
      </c>
      <c r="AB2550" s="75" t="s">
        <v>166</v>
      </c>
      <c r="AC2550" s="119" t="s">
        <v>624</v>
      </c>
      <c r="AD2550" s="135" t="s">
        <v>167</v>
      </c>
      <c r="AE2550" s="133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32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5" t="s">
        <v>154</v>
      </c>
      <c r="AB2551" s="75" t="s">
        <v>160</v>
      </c>
      <c r="AC2551" s="119" t="s">
        <v>624</v>
      </c>
      <c r="AD2551" s="135" t="s">
        <v>151</v>
      </c>
      <c r="AE2551" s="133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32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5" t="s">
        <v>154</v>
      </c>
      <c r="AB2552" s="75" t="s">
        <v>160</v>
      </c>
      <c r="AC2552" s="119" t="s">
        <v>624</v>
      </c>
      <c r="AD2552" s="135" t="s">
        <v>163</v>
      </c>
      <c r="AE2552" s="133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32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5" t="s">
        <v>151</v>
      </c>
      <c r="AB2553" s="75" t="s">
        <v>166</v>
      </c>
      <c r="AC2553" s="119" t="s">
        <v>624</v>
      </c>
      <c r="AD2553" s="135" t="s">
        <v>155</v>
      </c>
      <c r="AE2553" s="133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32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5" t="s">
        <v>153</v>
      </c>
      <c r="AB2554" s="75" t="s">
        <v>161</v>
      </c>
      <c r="AC2554" s="119" t="s">
        <v>624</v>
      </c>
      <c r="AD2554" s="135" t="s">
        <v>151</v>
      </c>
      <c r="AE2554" s="133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32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5" t="s">
        <v>149</v>
      </c>
      <c r="AB2555" s="75" t="s">
        <v>166</v>
      </c>
      <c r="AC2555" s="119" t="s">
        <v>624</v>
      </c>
      <c r="AD2555" s="135" t="s">
        <v>170</v>
      </c>
      <c r="AE2555" s="133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32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5" t="s">
        <v>170</v>
      </c>
      <c r="AB2556" s="75" t="s">
        <v>160</v>
      </c>
      <c r="AC2556" s="119" t="s">
        <v>624</v>
      </c>
      <c r="AD2556" s="135" t="s">
        <v>162</v>
      </c>
      <c r="AE2556" s="133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32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5" t="s">
        <v>151</v>
      </c>
      <c r="AB2557" s="75" t="s">
        <v>166</v>
      </c>
      <c r="AC2557" s="119" t="s">
        <v>624</v>
      </c>
      <c r="AD2557" s="135" t="s">
        <v>153</v>
      </c>
      <c r="AE2557" s="133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32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5" t="s">
        <v>154</v>
      </c>
      <c r="AB2558" s="75" t="s">
        <v>160</v>
      </c>
      <c r="AC2558" s="119" t="s">
        <v>624</v>
      </c>
      <c r="AD2558" s="135" t="s">
        <v>360</v>
      </c>
      <c r="AE2558" s="133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32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5" t="s">
        <v>150</v>
      </c>
      <c r="AB2559" s="75" t="s">
        <v>166</v>
      </c>
      <c r="AC2559" s="119" t="s">
        <v>624</v>
      </c>
      <c r="AD2559" s="135" t="s">
        <v>149</v>
      </c>
      <c r="AE2559" s="133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32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5" t="s">
        <v>152</v>
      </c>
      <c r="AB2560" s="75" t="s">
        <v>161</v>
      </c>
      <c r="AC2560" s="119" t="s">
        <v>624</v>
      </c>
      <c r="AD2560" s="135" t="s">
        <v>150</v>
      </c>
      <c r="AE2560" s="133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32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5" t="s">
        <v>149</v>
      </c>
      <c r="AB2561" s="75" t="s">
        <v>166</v>
      </c>
      <c r="AC2561" s="119" t="s">
        <v>624</v>
      </c>
      <c r="AD2561" s="135" t="s">
        <v>178</v>
      </c>
      <c r="AE2561" s="133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32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5" t="s">
        <v>178</v>
      </c>
      <c r="AB2562" s="75" t="s">
        <v>161</v>
      </c>
      <c r="AC2562" s="119" t="s">
        <v>624</v>
      </c>
      <c r="AD2562" s="135" t="s">
        <v>151</v>
      </c>
      <c r="AE2562" s="133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32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5" t="s">
        <v>162</v>
      </c>
      <c r="AB2563" s="75" t="s">
        <v>160</v>
      </c>
      <c r="AC2563" s="119" t="s">
        <v>624</v>
      </c>
      <c r="AD2563" s="135" t="s">
        <v>152</v>
      </c>
      <c r="AE2563" s="133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32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5" t="s">
        <v>152</v>
      </c>
      <c r="AB2564" s="75" t="s">
        <v>161</v>
      </c>
      <c r="AC2564" s="119" t="s">
        <v>624</v>
      </c>
      <c r="AD2564" s="135" t="s">
        <v>151</v>
      </c>
      <c r="AE2564" s="133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32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5" t="s">
        <v>162</v>
      </c>
      <c r="AB2565" s="75" t="s">
        <v>160</v>
      </c>
      <c r="AC2565" s="119" t="s">
        <v>624</v>
      </c>
      <c r="AD2565" s="135" t="s">
        <v>165</v>
      </c>
      <c r="AE2565" s="133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32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5" t="s">
        <v>162</v>
      </c>
      <c r="AB2566" s="75" t="s">
        <v>160</v>
      </c>
      <c r="AC2566" s="119" t="s">
        <v>624</v>
      </c>
      <c r="AD2566" s="135" t="s">
        <v>151</v>
      </c>
      <c r="AE2566" s="133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32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5" t="s">
        <v>151</v>
      </c>
      <c r="AB2567" s="75" t="s">
        <v>166</v>
      </c>
      <c r="AC2567" s="119" t="s">
        <v>624</v>
      </c>
      <c r="AD2567" s="135" t="s">
        <v>151</v>
      </c>
      <c r="AE2567" s="133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32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5" t="s">
        <v>162</v>
      </c>
      <c r="AB2568" s="75" t="s">
        <v>160</v>
      </c>
      <c r="AC2568" s="119" t="s">
        <v>624</v>
      </c>
      <c r="AD2568" s="135" t="s">
        <v>149</v>
      </c>
      <c r="AE2568" s="133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32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5" t="s">
        <v>175</v>
      </c>
      <c r="AB2569" s="75" t="s">
        <v>160</v>
      </c>
      <c r="AC2569" s="119" t="s">
        <v>624</v>
      </c>
      <c r="AD2569" s="135" t="s">
        <v>151</v>
      </c>
      <c r="AE2569" s="133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32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5" t="s">
        <v>151</v>
      </c>
      <c r="AB2570" s="75" t="s">
        <v>166</v>
      </c>
      <c r="AC2570" s="119" t="s">
        <v>624</v>
      </c>
      <c r="AD2570" s="135" t="s">
        <v>150</v>
      </c>
      <c r="AE2570" s="133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32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5" t="s">
        <v>167</v>
      </c>
      <c r="AB2571" s="75" t="s">
        <v>161</v>
      </c>
      <c r="AC2571" s="119" t="s">
        <v>624</v>
      </c>
      <c r="AD2571" s="135" t="s">
        <v>152</v>
      </c>
      <c r="AE2571" s="133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32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5" t="s">
        <v>176</v>
      </c>
      <c r="AB2572" s="75" t="s">
        <v>160</v>
      </c>
      <c r="AC2572" s="119" t="s">
        <v>624</v>
      </c>
      <c r="AD2572" s="135" t="s">
        <v>162</v>
      </c>
      <c r="AE2572" s="133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32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5" t="s">
        <v>162</v>
      </c>
      <c r="AB2573" s="75" t="s">
        <v>160</v>
      </c>
      <c r="AC2573" s="119" t="s">
        <v>624</v>
      </c>
      <c r="AD2573" s="135" t="s">
        <v>178</v>
      </c>
      <c r="AE2573" s="133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32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5" t="s">
        <v>154</v>
      </c>
      <c r="AB2574" s="75" t="s">
        <v>160</v>
      </c>
      <c r="AC2574" s="119" t="s">
        <v>624</v>
      </c>
      <c r="AD2574" s="135" t="s">
        <v>170</v>
      </c>
      <c r="AE2574" s="133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32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5" t="s">
        <v>149</v>
      </c>
      <c r="AB2575" s="75" t="s">
        <v>166</v>
      </c>
      <c r="AC2575" s="119" t="s">
        <v>624</v>
      </c>
      <c r="AD2575" s="135" t="s">
        <v>169</v>
      </c>
      <c r="AE2575" s="133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32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5" t="s">
        <v>151</v>
      </c>
      <c r="AB2576" s="75" t="s">
        <v>166</v>
      </c>
      <c r="AC2576" s="119" t="s">
        <v>624</v>
      </c>
      <c r="AD2576" s="135" t="s">
        <v>162</v>
      </c>
      <c r="AE2576" s="133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32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5" t="s">
        <v>176</v>
      </c>
      <c r="AB2577" s="75" t="s">
        <v>160</v>
      </c>
      <c r="AC2577" s="119" t="s">
        <v>624</v>
      </c>
      <c r="AD2577" s="135" t="s">
        <v>162</v>
      </c>
      <c r="AE2577" s="133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32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5" t="s">
        <v>151</v>
      </c>
      <c r="AB2578" s="75" t="s">
        <v>166</v>
      </c>
      <c r="AC2578" s="119" t="s">
        <v>624</v>
      </c>
      <c r="AD2578" s="135" t="s">
        <v>155</v>
      </c>
      <c r="AE2578" s="133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32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5" t="s">
        <v>151</v>
      </c>
      <c r="AB2579" s="75" t="s">
        <v>166</v>
      </c>
      <c r="AC2579" s="119" t="s">
        <v>624</v>
      </c>
      <c r="AD2579" s="135" t="s">
        <v>151</v>
      </c>
      <c r="AE2579" s="133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32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5" t="s">
        <v>151</v>
      </c>
      <c r="AB2580" s="75" t="s">
        <v>166</v>
      </c>
      <c r="AC2580" s="119" t="s">
        <v>624</v>
      </c>
      <c r="AD2580" s="135" t="s">
        <v>165</v>
      </c>
      <c r="AE2580" s="133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32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5" t="s">
        <v>151</v>
      </c>
      <c r="AB2581" s="75" t="s">
        <v>166</v>
      </c>
      <c r="AC2581" s="119" t="s">
        <v>624</v>
      </c>
      <c r="AD2581" s="135" t="s">
        <v>149</v>
      </c>
      <c r="AE2581" s="133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32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5" t="s">
        <v>154</v>
      </c>
      <c r="AB2582" s="75" t="s">
        <v>160</v>
      </c>
      <c r="AC2582" s="119" t="s">
        <v>624</v>
      </c>
      <c r="AD2582" s="135" t="s">
        <v>149</v>
      </c>
      <c r="AE2582" s="133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32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5" t="s">
        <v>150</v>
      </c>
      <c r="AB2583" s="75" t="s">
        <v>166</v>
      </c>
      <c r="AC2583" s="119" t="s">
        <v>624</v>
      </c>
      <c r="AD2583" s="135" t="s">
        <v>154</v>
      </c>
      <c r="AE2583" s="133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32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5" t="s">
        <v>162</v>
      </c>
      <c r="AB2584" s="75" t="s">
        <v>160</v>
      </c>
      <c r="AC2584" s="119" t="s">
        <v>624</v>
      </c>
      <c r="AD2584" s="135" t="s">
        <v>178</v>
      </c>
      <c r="AE2584" s="133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32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5" t="s">
        <v>151</v>
      </c>
      <c r="AB2585" s="75" t="s">
        <v>166</v>
      </c>
      <c r="AC2585" s="119" t="s">
        <v>624</v>
      </c>
      <c r="AD2585" s="135" t="s">
        <v>155</v>
      </c>
      <c r="AE2585" s="133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32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5" t="s">
        <v>162</v>
      </c>
      <c r="AB2586" s="75" t="s">
        <v>160</v>
      </c>
      <c r="AC2586" s="119" t="s">
        <v>625</v>
      </c>
      <c r="AD2586" s="135" t="s">
        <v>150</v>
      </c>
      <c r="AE2586" s="133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32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5" t="s">
        <v>151</v>
      </c>
      <c r="AB2587" s="75" t="s">
        <v>166</v>
      </c>
      <c r="AC2587" s="119" t="s">
        <v>625</v>
      </c>
      <c r="AD2587" s="135" t="s">
        <v>149</v>
      </c>
      <c r="AE2587" s="133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32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5" t="s">
        <v>151</v>
      </c>
      <c r="AB2588" s="75" t="s">
        <v>166</v>
      </c>
      <c r="AC2588" s="119" t="s">
        <v>625</v>
      </c>
      <c r="AD2588" s="135" t="s">
        <v>170</v>
      </c>
      <c r="AE2588" s="133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32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5" t="s">
        <v>162</v>
      </c>
      <c r="AB2589" s="75" t="s">
        <v>160</v>
      </c>
      <c r="AC2589" s="119" t="s">
        <v>625</v>
      </c>
      <c r="AD2589" s="135" t="s">
        <v>151</v>
      </c>
      <c r="AE2589" s="133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32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5" t="s">
        <v>155</v>
      </c>
      <c r="AB2590" s="75" t="s">
        <v>161</v>
      </c>
      <c r="AC2590" s="119" t="s">
        <v>625</v>
      </c>
      <c r="AD2590" s="135" t="s">
        <v>151</v>
      </c>
      <c r="AE2590" s="133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32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5" t="s">
        <v>162</v>
      </c>
      <c r="AB2591" s="75" t="s">
        <v>160</v>
      </c>
      <c r="AC2591" s="119" t="s">
        <v>625</v>
      </c>
      <c r="AD2591" s="135" t="s">
        <v>150</v>
      </c>
      <c r="AE2591" s="133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32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5" t="s">
        <v>151</v>
      </c>
      <c r="AB2592" s="75" t="s">
        <v>166</v>
      </c>
      <c r="AC2592" s="119" t="s">
        <v>625</v>
      </c>
      <c r="AD2592" s="135" t="s">
        <v>155</v>
      </c>
      <c r="AE2592" s="133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32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5" t="s">
        <v>151</v>
      </c>
      <c r="AB2593" s="75" t="s">
        <v>166</v>
      </c>
      <c r="AC2593" s="119" t="s">
        <v>625</v>
      </c>
      <c r="AD2593" s="135" t="s">
        <v>170</v>
      </c>
      <c r="AE2593" s="133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32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5" t="s">
        <v>162</v>
      </c>
      <c r="AB2594" s="75" t="s">
        <v>160</v>
      </c>
      <c r="AC2594" s="119" t="s">
        <v>625</v>
      </c>
      <c r="AD2594" s="135" t="s">
        <v>275</v>
      </c>
      <c r="AE2594" s="133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32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5" t="s">
        <v>162</v>
      </c>
      <c r="AB2595" s="75" t="s">
        <v>160</v>
      </c>
      <c r="AC2595" s="119" t="s">
        <v>625</v>
      </c>
      <c r="AD2595" s="135" t="s">
        <v>154</v>
      </c>
      <c r="AE2595" s="133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32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5" t="s">
        <v>162</v>
      </c>
      <c r="AB2596" s="75" t="s">
        <v>160</v>
      </c>
      <c r="AC2596" s="119" t="s">
        <v>625</v>
      </c>
      <c r="AD2596" s="135" t="s">
        <v>149</v>
      </c>
      <c r="AE2596" s="133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32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5" t="s">
        <v>155</v>
      </c>
      <c r="AB2597" s="75" t="s">
        <v>161</v>
      </c>
      <c r="AC2597" s="119" t="s">
        <v>625</v>
      </c>
      <c r="AD2597" s="135" t="s">
        <v>151</v>
      </c>
      <c r="AE2597" s="133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32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5" t="s">
        <v>167</v>
      </c>
      <c r="AB2598" s="75" t="s">
        <v>161</v>
      </c>
      <c r="AC2598" s="119" t="s">
        <v>625</v>
      </c>
      <c r="AD2598" s="135" t="s">
        <v>168</v>
      </c>
      <c r="AE2598" s="133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32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5" t="s">
        <v>165</v>
      </c>
      <c r="AB2599" s="75" t="s">
        <v>160</v>
      </c>
      <c r="AC2599" s="119" t="s">
        <v>625</v>
      </c>
      <c r="AD2599" s="135" t="s">
        <v>149</v>
      </c>
      <c r="AE2599" s="133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32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5" t="s">
        <v>154</v>
      </c>
      <c r="AB2600" s="75" t="s">
        <v>160</v>
      </c>
      <c r="AC2600" s="119" t="s">
        <v>625</v>
      </c>
      <c r="AD2600" s="135" t="s">
        <v>155</v>
      </c>
      <c r="AE2600" s="133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32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5" t="s">
        <v>170</v>
      </c>
      <c r="AB2601" s="75" t="s">
        <v>160</v>
      </c>
      <c r="AC2601" s="119" t="s">
        <v>625</v>
      </c>
      <c r="AD2601" s="135" t="s">
        <v>150</v>
      </c>
      <c r="AE2601" s="133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32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5" t="s">
        <v>151</v>
      </c>
      <c r="AB2602" s="75" t="s">
        <v>166</v>
      </c>
      <c r="AC2602" s="119" t="s">
        <v>625</v>
      </c>
      <c r="AD2602" s="135" t="s">
        <v>149</v>
      </c>
      <c r="AE2602" s="133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32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5" t="s">
        <v>162</v>
      </c>
      <c r="AB2603" s="75" t="s">
        <v>160</v>
      </c>
      <c r="AC2603" s="119" t="s">
        <v>625</v>
      </c>
      <c r="AD2603" s="135" t="s">
        <v>168</v>
      </c>
      <c r="AE2603" s="133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32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5" t="s">
        <v>165</v>
      </c>
      <c r="AB2604" s="75" t="s">
        <v>160</v>
      </c>
      <c r="AC2604" s="119" t="s">
        <v>625</v>
      </c>
      <c r="AD2604" s="135" t="s">
        <v>152</v>
      </c>
      <c r="AE2604" s="133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32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5" t="s">
        <v>170</v>
      </c>
      <c r="AB2605" s="75" t="s">
        <v>160</v>
      </c>
      <c r="AC2605" s="119" t="s">
        <v>625</v>
      </c>
      <c r="AD2605" s="135" t="s">
        <v>175</v>
      </c>
      <c r="AE2605" s="133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32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5" t="s">
        <v>149</v>
      </c>
      <c r="AB2606" s="75" t="s">
        <v>166</v>
      </c>
      <c r="AC2606" s="119" t="s">
        <v>625</v>
      </c>
      <c r="AD2606" s="135" t="s">
        <v>152</v>
      </c>
      <c r="AE2606" s="133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32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5" t="s">
        <v>151</v>
      </c>
      <c r="AB2607" s="75" t="s">
        <v>166</v>
      </c>
      <c r="AC2607" s="119" t="s">
        <v>625</v>
      </c>
      <c r="AD2607" s="135" t="s">
        <v>155</v>
      </c>
      <c r="AE2607" s="133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32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5" t="s">
        <v>149</v>
      </c>
      <c r="AB2608" s="75" t="s">
        <v>166</v>
      </c>
      <c r="AC2608" s="119" t="s">
        <v>625</v>
      </c>
      <c r="AD2608" s="135" t="s">
        <v>154</v>
      </c>
      <c r="AE2608" s="133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32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5" t="s">
        <v>162</v>
      </c>
      <c r="AB2609" s="75" t="s">
        <v>160</v>
      </c>
      <c r="AC2609" s="119" t="s">
        <v>625</v>
      </c>
      <c r="AD2609" s="135" t="s">
        <v>178</v>
      </c>
      <c r="AE2609" s="133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32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5" t="s">
        <v>149</v>
      </c>
      <c r="AB2610" s="75" t="s">
        <v>166</v>
      </c>
      <c r="AC2610" s="119" t="s">
        <v>625</v>
      </c>
      <c r="AD2610" s="135" t="s">
        <v>168</v>
      </c>
      <c r="AE2610" s="133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32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5" t="s">
        <v>162</v>
      </c>
      <c r="AB2611" s="75" t="s">
        <v>160</v>
      </c>
      <c r="AC2611" s="119" t="s">
        <v>625</v>
      </c>
      <c r="AD2611" s="135" t="s">
        <v>155</v>
      </c>
      <c r="AE2611" s="133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32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5" t="s">
        <v>155</v>
      </c>
      <c r="AB2612" s="75" t="s">
        <v>161</v>
      </c>
      <c r="AC2612" s="119" t="s">
        <v>625</v>
      </c>
      <c r="AD2612" s="135" t="s">
        <v>168</v>
      </c>
      <c r="AE2612" s="133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32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5" t="s">
        <v>175</v>
      </c>
      <c r="AB2613" s="75" t="s">
        <v>160</v>
      </c>
      <c r="AC2613" s="119" t="s">
        <v>625</v>
      </c>
      <c r="AD2613" s="135" t="s">
        <v>176</v>
      </c>
      <c r="AE2613" s="133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32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5" t="s">
        <v>170</v>
      </c>
      <c r="AB2614" s="75" t="s">
        <v>160</v>
      </c>
      <c r="AC2614" s="119" t="s">
        <v>625</v>
      </c>
      <c r="AD2614" s="135" t="s">
        <v>151</v>
      </c>
      <c r="AE2614" s="133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32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5" t="s">
        <v>162</v>
      </c>
      <c r="AB2615" s="75" t="s">
        <v>160</v>
      </c>
      <c r="AC2615" s="119" t="s">
        <v>625</v>
      </c>
      <c r="AD2615" s="135" t="s">
        <v>151</v>
      </c>
      <c r="AE2615" s="133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32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5" t="s">
        <v>162</v>
      </c>
      <c r="AB2616" s="75" t="s">
        <v>160</v>
      </c>
      <c r="AC2616" s="119" t="s">
        <v>625</v>
      </c>
      <c r="AD2616" s="135" t="s">
        <v>164</v>
      </c>
      <c r="AE2616" s="133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32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5" t="s">
        <v>151</v>
      </c>
      <c r="AB2617" s="75" t="s">
        <v>166</v>
      </c>
      <c r="AC2617" s="119" t="s">
        <v>625</v>
      </c>
      <c r="AD2617" s="135" t="s">
        <v>151</v>
      </c>
      <c r="AE2617" s="133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32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5" t="s">
        <v>151</v>
      </c>
      <c r="AB2618" s="75" t="s">
        <v>166</v>
      </c>
      <c r="AC2618" s="119" t="s">
        <v>625</v>
      </c>
      <c r="AD2618" s="135" t="s">
        <v>170</v>
      </c>
      <c r="AE2618" s="133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32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5" t="s">
        <v>151</v>
      </c>
      <c r="AB2619" s="75" t="s">
        <v>166</v>
      </c>
      <c r="AC2619" s="119" t="s">
        <v>625</v>
      </c>
      <c r="AD2619" s="135" t="s">
        <v>151</v>
      </c>
      <c r="AE2619" s="133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32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5" t="s">
        <v>155</v>
      </c>
      <c r="AB2620" s="75" t="s">
        <v>161</v>
      </c>
      <c r="AC2620" s="119" t="s">
        <v>625</v>
      </c>
      <c r="AD2620" s="135" t="s">
        <v>167</v>
      </c>
      <c r="AE2620" s="133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32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5" t="s">
        <v>165</v>
      </c>
      <c r="AB2621" s="75" t="s">
        <v>160</v>
      </c>
      <c r="AC2621" s="119" t="s">
        <v>625</v>
      </c>
      <c r="AD2621" s="135" t="s">
        <v>154</v>
      </c>
      <c r="AE2621" s="133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32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5" t="s">
        <v>151</v>
      </c>
      <c r="AB2622" s="75" t="s">
        <v>166</v>
      </c>
      <c r="AC2622" s="119" t="s">
        <v>625</v>
      </c>
      <c r="AD2622" s="135" t="s">
        <v>162</v>
      </c>
      <c r="AE2622" s="133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32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5" t="s">
        <v>509</v>
      </c>
      <c r="AB2623" s="75" t="s">
        <v>160</v>
      </c>
      <c r="AC2623" s="119" t="s">
        <v>625</v>
      </c>
      <c r="AD2623" s="135" t="s">
        <v>149</v>
      </c>
      <c r="AE2623" s="133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32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5" t="s">
        <v>151</v>
      </c>
      <c r="AB2624" s="75" t="s">
        <v>166</v>
      </c>
      <c r="AC2624" s="119" t="s">
        <v>625</v>
      </c>
      <c r="AD2624" s="135" t="s">
        <v>447</v>
      </c>
      <c r="AE2624" s="133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32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5" t="s">
        <v>178</v>
      </c>
      <c r="AB2625" s="75" t="s">
        <v>161</v>
      </c>
      <c r="AC2625" s="119" t="s">
        <v>625</v>
      </c>
      <c r="AD2625" s="135" t="s">
        <v>163</v>
      </c>
      <c r="AE2625" s="133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32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5" t="s">
        <v>151</v>
      </c>
      <c r="AB2626" s="75" t="s">
        <v>166</v>
      </c>
      <c r="AC2626" s="119" t="s">
        <v>625</v>
      </c>
      <c r="AD2626" s="135" t="s">
        <v>153</v>
      </c>
      <c r="AE2626" s="133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32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5" t="s">
        <v>151</v>
      </c>
      <c r="AB2627" s="75" t="s">
        <v>166</v>
      </c>
      <c r="AC2627" s="119" t="s">
        <v>625</v>
      </c>
      <c r="AD2627" s="135" t="s">
        <v>446</v>
      </c>
      <c r="AE2627" s="133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32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5" t="s">
        <v>155</v>
      </c>
      <c r="AB2628" s="75" t="s">
        <v>161</v>
      </c>
      <c r="AC2628" s="119" t="s">
        <v>625</v>
      </c>
      <c r="AD2628" s="135" t="s">
        <v>275</v>
      </c>
      <c r="AE2628" s="133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32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5" t="s">
        <v>162</v>
      </c>
      <c r="AB2629" s="75" t="s">
        <v>160</v>
      </c>
      <c r="AC2629" s="119" t="s">
        <v>625</v>
      </c>
      <c r="AD2629" s="135" t="s">
        <v>447</v>
      </c>
      <c r="AE2629" s="133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32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5" t="s">
        <v>170</v>
      </c>
      <c r="AB2630" s="75" t="s">
        <v>160</v>
      </c>
      <c r="AC2630" s="119" t="s">
        <v>625</v>
      </c>
      <c r="AD2630" s="135" t="s">
        <v>154</v>
      </c>
      <c r="AE2630" s="133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32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5" t="s">
        <v>151</v>
      </c>
      <c r="AB2631" s="75" t="s">
        <v>166</v>
      </c>
      <c r="AC2631" s="119" t="s">
        <v>625</v>
      </c>
      <c r="AD2631" s="135" t="s">
        <v>169</v>
      </c>
      <c r="AE2631" s="133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32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5" t="s">
        <v>154</v>
      </c>
      <c r="AB2632" s="75" t="s">
        <v>160</v>
      </c>
      <c r="AC2632" s="119" t="s">
        <v>625</v>
      </c>
      <c r="AD2632" s="135" t="s">
        <v>150</v>
      </c>
      <c r="AE2632" s="133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32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5" t="s">
        <v>155</v>
      </c>
      <c r="AB2633" s="75" t="s">
        <v>161</v>
      </c>
      <c r="AC2633" s="119" t="s">
        <v>625</v>
      </c>
      <c r="AD2633" s="135" t="s">
        <v>153</v>
      </c>
      <c r="AE2633" s="133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32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5" t="s">
        <v>151</v>
      </c>
      <c r="AB2634" s="75" t="s">
        <v>166</v>
      </c>
      <c r="AC2634" s="119" t="s">
        <v>625</v>
      </c>
      <c r="AD2634" s="135" t="s">
        <v>153</v>
      </c>
      <c r="AE2634" s="133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32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5" t="s">
        <v>151</v>
      </c>
      <c r="AB2635" s="75" t="s">
        <v>166</v>
      </c>
      <c r="AC2635" s="119" t="s">
        <v>625</v>
      </c>
      <c r="AD2635" s="135" t="s">
        <v>150</v>
      </c>
      <c r="AE2635" s="133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32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5" t="s">
        <v>149</v>
      </c>
      <c r="AB2636" s="75" t="s">
        <v>166</v>
      </c>
      <c r="AC2636" s="119" t="s">
        <v>625</v>
      </c>
      <c r="AD2636" s="135" t="s">
        <v>170</v>
      </c>
      <c r="AE2636" s="133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32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5" t="s">
        <v>170</v>
      </c>
      <c r="AB2637" s="75" t="s">
        <v>160</v>
      </c>
      <c r="AC2637" s="119" t="s">
        <v>625</v>
      </c>
      <c r="AD2637" s="135" t="s">
        <v>170</v>
      </c>
      <c r="AE2637" s="133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32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5" t="s">
        <v>162</v>
      </c>
      <c r="AB2638" s="75" t="s">
        <v>160</v>
      </c>
      <c r="AC2638" s="119" t="s">
        <v>625</v>
      </c>
      <c r="AD2638" s="135" t="s">
        <v>165</v>
      </c>
      <c r="AE2638" s="133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32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5" t="s">
        <v>151</v>
      </c>
      <c r="AB2639" s="75" t="s">
        <v>166</v>
      </c>
      <c r="AC2639" s="119" t="s">
        <v>625</v>
      </c>
      <c r="AD2639" s="135" t="s">
        <v>152</v>
      </c>
      <c r="AE2639" s="133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32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5" t="s">
        <v>152</v>
      </c>
      <c r="AB2640" s="75" t="s">
        <v>161</v>
      </c>
      <c r="AC2640" s="119" t="s">
        <v>625</v>
      </c>
      <c r="AD2640" s="135" t="s">
        <v>153</v>
      </c>
      <c r="AE2640" s="133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32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5" t="s">
        <v>151</v>
      </c>
      <c r="AB2641" s="75" t="s">
        <v>166</v>
      </c>
      <c r="AC2641" s="119" t="s">
        <v>625</v>
      </c>
      <c r="AD2641" s="135" t="s">
        <v>154</v>
      </c>
      <c r="AE2641" s="133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32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5" t="s">
        <v>165</v>
      </c>
      <c r="AB2642" s="75" t="s">
        <v>160</v>
      </c>
      <c r="AC2642" s="119" t="s">
        <v>625</v>
      </c>
      <c r="AD2642" s="135" t="s">
        <v>151</v>
      </c>
      <c r="AE2642" s="133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32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5" t="s">
        <v>162</v>
      </c>
      <c r="AB2643" s="75" t="s">
        <v>160</v>
      </c>
      <c r="AC2643" s="119" t="s">
        <v>625</v>
      </c>
      <c r="AD2643" s="135" t="s">
        <v>150</v>
      </c>
      <c r="AE2643" s="133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32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5" t="s">
        <v>154</v>
      </c>
      <c r="AB2644" s="75" t="s">
        <v>160</v>
      </c>
      <c r="AC2644" s="119" t="s">
        <v>626</v>
      </c>
      <c r="AD2644" s="135" t="s">
        <v>162</v>
      </c>
      <c r="AE2644" s="133" t="str">
        <f>VLOOKUP(AD2644,cs_lookup!$A$2:$B$55,2,FALSE)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32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5" t="s">
        <v>151</v>
      </c>
      <c r="AB2645" s="75" t="s">
        <v>166</v>
      </c>
      <c r="AC2645" s="119" t="s">
        <v>627</v>
      </c>
      <c r="AD2645" s="75" t="s">
        <v>170</v>
      </c>
      <c r="AE2645" s="133" t="str">
        <f>VLOOKUP(AD2645,cs_lookup!$A$2:$B$55,2,FALSE)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32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5" t="s">
        <v>162</v>
      </c>
      <c r="AB2646" s="75" t="s">
        <v>160</v>
      </c>
      <c r="AC2646" s="119" t="s">
        <v>627</v>
      </c>
      <c r="AD2646" s="75" t="s">
        <v>155</v>
      </c>
      <c r="AE2646" s="133" t="str">
        <f>VLOOKUP(AD2646,cs_lookup!$A$2:$B$55,2,FALSE)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32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5" t="s">
        <v>155</v>
      </c>
      <c r="AB2647" s="75" t="s">
        <v>161</v>
      </c>
      <c r="AC2647" s="119" t="s">
        <v>627</v>
      </c>
      <c r="AD2647" s="75" t="s">
        <v>165</v>
      </c>
      <c r="AE2647" s="133" t="str">
        <f>VLOOKUP(AD2647,cs_lookup!$A$2:$B$55,2,FALSE)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32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5" t="s">
        <v>151</v>
      </c>
      <c r="AB2648" s="75" t="s">
        <v>166</v>
      </c>
      <c r="AC2648" s="119" t="s">
        <v>627</v>
      </c>
      <c r="AD2648" s="75" t="s">
        <v>152</v>
      </c>
      <c r="AE2648" s="133" t="str">
        <f>VLOOKUP(AD2648,cs_lookup!$A$2:$B$55,2,FALSE)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32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5" t="s">
        <v>155</v>
      </c>
      <c r="AB2649" s="75" t="s">
        <v>161</v>
      </c>
      <c r="AC2649" s="119" t="s">
        <v>628</v>
      </c>
      <c r="AD2649" s="75" t="s">
        <v>167</v>
      </c>
      <c r="AE2649" s="133" t="str">
        <f>VLOOKUP(AD2649,cs_lookup!$A$2:$B$55,2,FALSE)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32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5" t="s">
        <v>151</v>
      </c>
      <c r="AB2650" s="75" t="s">
        <v>166</v>
      </c>
      <c r="AC2650" s="119" t="s">
        <v>628</v>
      </c>
      <c r="AD2650" s="75" t="s">
        <v>152</v>
      </c>
      <c r="AE2650" s="133" t="str">
        <f>VLOOKUP(AD2650,cs_lookup!$A$2:$B$55,2,FALSE)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32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5" t="s">
        <v>150</v>
      </c>
      <c r="AB2651" s="75" t="s">
        <v>166</v>
      </c>
      <c r="AC2651" s="119" t="s">
        <v>628</v>
      </c>
      <c r="AD2651" s="75" t="s">
        <v>149</v>
      </c>
      <c r="AE2651" s="133" t="str">
        <f>VLOOKUP(AD2651,cs_lookup!$A$2:$B$55,2,FALSE)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32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5" t="s">
        <v>151</v>
      </c>
      <c r="AB2652" s="75" t="s">
        <v>166</v>
      </c>
      <c r="AC2652" s="119" t="s">
        <v>628</v>
      </c>
      <c r="AD2652" s="75" t="s">
        <v>175</v>
      </c>
      <c r="AE2652" s="133" t="str">
        <f>VLOOKUP(AD2652,cs_lookup!$A$2:$B$55,2,FALSE)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32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5" t="s">
        <v>154</v>
      </c>
      <c r="AB2653" s="75" t="s">
        <v>160</v>
      </c>
      <c r="AC2653" s="119" t="s">
        <v>628</v>
      </c>
      <c r="AD2653" s="75" t="s">
        <v>151</v>
      </c>
      <c r="AE2653" s="133" t="str">
        <f>VLOOKUP(AD2653,cs_lookup!$A$2:$B$55,2,FALSE)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32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5" t="s">
        <v>162</v>
      </c>
      <c r="AB2654" s="75" t="s">
        <v>160</v>
      </c>
      <c r="AC2654" s="119" t="s">
        <v>628</v>
      </c>
      <c r="AD2654" s="75" t="s">
        <v>152</v>
      </c>
      <c r="AE2654" s="133" t="str">
        <f>VLOOKUP(AD2654,cs_lookup!$A$2:$B$55,2,FALSE)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32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5" t="s">
        <v>162</v>
      </c>
      <c r="AB2655" s="75" t="s">
        <v>160</v>
      </c>
      <c r="AC2655" s="119" t="s">
        <v>628</v>
      </c>
      <c r="AD2655" s="75" t="s">
        <v>151</v>
      </c>
      <c r="AE2655" s="133" t="str">
        <f>VLOOKUP(AD2655,cs_lookup!$A$2:$B$55,2,FALSE)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32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5" t="s">
        <v>151</v>
      </c>
      <c r="AB2656" s="75" t="s">
        <v>166</v>
      </c>
      <c r="AC2656" s="119" t="s">
        <v>628</v>
      </c>
      <c r="AD2656" s="75" t="s">
        <v>149</v>
      </c>
      <c r="AE2656" s="133" t="str">
        <f>VLOOKUP(AD2656,cs_lookup!$A$2:$B$55,2,FALSE)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32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5" t="s">
        <v>151</v>
      </c>
      <c r="AB2657" s="75" t="s">
        <v>166</v>
      </c>
      <c r="AC2657" s="119" t="s">
        <v>628</v>
      </c>
      <c r="AD2657" s="75" t="s">
        <v>162</v>
      </c>
      <c r="AE2657" s="133" t="str">
        <f>VLOOKUP(AD2657,cs_lookup!$A$2:$B$55,2,FALSE)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32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5" t="s">
        <v>154</v>
      </c>
      <c r="AB2658" s="75" t="s">
        <v>160</v>
      </c>
      <c r="AC2658" s="119" t="s">
        <v>628</v>
      </c>
      <c r="AD2658" s="75" t="s">
        <v>162</v>
      </c>
      <c r="AE2658" s="133" t="str">
        <f>VLOOKUP(AD2658,cs_lookup!$A$2:$B$55,2,FALSE)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32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5" t="s">
        <v>151</v>
      </c>
      <c r="AB2659" s="75" t="s">
        <v>166</v>
      </c>
      <c r="AC2659" s="119" t="s">
        <v>628</v>
      </c>
      <c r="AD2659" s="75" t="s">
        <v>150</v>
      </c>
      <c r="AE2659" s="133" t="str">
        <f>VLOOKUP(AD2659,cs_lookup!$A$2:$B$55,2,FALSE)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32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5" t="s">
        <v>151</v>
      </c>
      <c r="AB2660" s="75" t="s">
        <v>166</v>
      </c>
      <c r="AC2660" s="119" t="s">
        <v>628</v>
      </c>
      <c r="AD2660" s="75" t="s">
        <v>151</v>
      </c>
      <c r="AE2660" s="133" t="str">
        <f>VLOOKUP(AD2660,cs_lookup!$A$2:$B$55,2,FALSE)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32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5" t="s">
        <v>154</v>
      </c>
      <c r="AB2661" s="75" t="s">
        <v>160</v>
      </c>
      <c r="AC2661" s="119" t="s">
        <v>628</v>
      </c>
      <c r="AD2661" s="75" t="s">
        <v>155</v>
      </c>
      <c r="AE2661" s="133" t="str">
        <f>VLOOKUP(AD2661,cs_lookup!$A$2:$B$55,2,FALSE)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32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5" t="s">
        <v>151</v>
      </c>
      <c r="AB2662" s="75" t="s">
        <v>166</v>
      </c>
      <c r="AC2662" s="119" t="s">
        <v>628</v>
      </c>
      <c r="AD2662" s="75" t="s">
        <v>152</v>
      </c>
      <c r="AE2662" s="133" t="str">
        <f>VLOOKUP(AD2662,cs_lookup!$A$2:$B$55,2,FALSE)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32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5" t="s">
        <v>150</v>
      </c>
      <c r="AB2663" s="75" t="s">
        <v>166</v>
      </c>
      <c r="AC2663" s="119" t="s">
        <v>628</v>
      </c>
      <c r="AD2663" s="75" t="s">
        <v>178</v>
      </c>
      <c r="AE2663" s="133" t="str">
        <f>VLOOKUP(AD2663,cs_lookup!$A$2:$B$55,2,FALSE)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32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5" t="s">
        <v>155</v>
      </c>
      <c r="AB2664" s="75" t="s">
        <v>161</v>
      </c>
      <c r="AC2664" s="119" t="s">
        <v>628</v>
      </c>
      <c r="AD2664" s="75" t="s">
        <v>162</v>
      </c>
      <c r="AE2664" s="133" t="str">
        <f>VLOOKUP(AD2664,cs_lookup!$A$2:$B$55,2,FALSE)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32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5" t="s">
        <v>162</v>
      </c>
      <c r="AB2665" s="75" t="s">
        <v>160</v>
      </c>
      <c r="AC2665" s="119" t="s">
        <v>628</v>
      </c>
      <c r="AD2665" s="75" t="s">
        <v>151</v>
      </c>
      <c r="AE2665" s="133" t="str">
        <f>VLOOKUP(AD2665,cs_lookup!$A$2:$B$55,2,FALSE)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32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5" t="s">
        <v>165</v>
      </c>
      <c r="AB2666" s="75" t="s">
        <v>160</v>
      </c>
      <c r="AC2666" s="119" t="s">
        <v>628</v>
      </c>
      <c r="AD2666" s="75" t="s">
        <v>164</v>
      </c>
      <c r="AE2666" s="133" t="str">
        <f>VLOOKUP(AD2666,cs_lookup!$A$2:$B$55,2,FALSE)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32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5" t="s">
        <v>153</v>
      </c>
      <c r="AB2667" s="75" t="s">
        <v>161</v>
      </c>
      <c r="AC2667" s="119" t="s">
        <v>628</v>
      </c>
      <c r="AD2667" s="75" t="s">
        <v>484</v>
      </c>
      <c r="AE2667" s="133" t="str">
        <f>VLOOKUP(AD2667,cs_lookup!$A$2:$B$55,2,FALSE)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32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5" t="s">
        <v>151</v>
      </c>
      <c r="AB2668" s="75" t="s">
        <v>166</v>
      </c>
      <c r="AC2668" s="119" t="s">
        <v>628</v>
      </c>
      <c r="AD2668" s="75" t="s">
        <v>167</v>
      </c>
      <c r="AE2668" s="133" t="str">
        <f>VLOOKUP(AD2668,cs_lookup!$A$2:$B$55,2,FALSE)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32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5" t="s">
        <v>151</v>
      </c>
      <c r="AB2669" s="75" t="s">
        <v>166</v>
      </c>
      <c r="AC2669" s="119" t="s">
        <v>628</v>
      </c>
      <c r="AD2669" s="75" t="s">
        <v>170</v>
      </c>
      <c r="AE2669" s="133" t="str">
        <f>VLOOKUP(AD2669,cs_lookup!$A$2:$B$55,2,FALSE)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32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5" t="s">
        <v>150</v>
      </c>
      <c r="AB2670" s="75" t="s">
        <v>166</v>
      </c>
      <c r="AC2670" s="119" t="s">
        <v>628</v>
      </c>
      <c r="AD2670" s="75" t="s">
        <v>153</v>
      </c>
      <c r="AE2670" s="133" t="str">
        <f>VLOOKUP(AD2670,cs_lookup!$A$2:$B$55,2,FALSE)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32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5" t="s">
        <v>175</v>
      </c>
      <c r="AB2671" s="75" t="s">
        <v>160</v>
      </c>
      <c r="AC2671" s="119" t="s">
        <v>628</v>
      </c>
      <c r="AD2671" s="75" t="s">
        <v>162</v>
      </c>
      <c r="AE2671" s="133" t="str">
        <f>VLOOKUP(AD2671,cs_lookup!$A$2:$B$55,2,FALSE)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32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5" t="s">
        <v>151</v>
      </c>
      <c r="AB2672" s="75" t="s">
        <v>166</v>
      </c>
      <c r="AC2672" s="119" t="s">
        <v>628</v>
      </c>
      <c r="AD2672" s="75" t="s">
        <v>154</v>
      </c>
      <c r="AE2672" s="133" t="str">
        <f>VLOOKUP(AD2672,cs_lookup!$A$2:$B$55,2,FALSE)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32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5" t="s">
        <v>154</v>
      </c>
      <c r="AB2673" s="75" t="s">
        <v>160</v>
      </c>
      <c r="AC2673" s="119" t="s">
        <v>628</v>
      </c>
      <c r="AD2673" s="75" t="s">
        <v>162</v>
      </c>
      <c r="AE2673" s="133" t="str">
        <f>VLOOKUP(AD2673,cs_lookup!$A$2:$B$55,2,FALSE)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32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5" t="s">
        <v>155</v>
      </c>
      <c r="AB2674" s="75" t="s">
        <v>161</v>
      </c>
      <c r="AC2674" s="119" t="s">
        <v>628</v>
      </c>
      <c r="AD2674" s="75" t="s">
        <v>151</v>
      </c>
      <c r="AE2674" s="133" t="str">
        <f>VLOOKUP(AD2674,cs_lookup!$A$2:$B$55,2,FALSE)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32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5" t="s">
        <v>165</v>
      </c>
      <c r="AB2675" s="75" t="s">
        <v>160</v>
      </c>
      <c r="AC2675" s="119" t="s">
        <v>628</v>
      </c>
      <c r="AD2675" s="75" t="s">
        <v>151</v>
      </c>
      <c r="AE2675" s="133" t="str">
        <f>VLOOKUP(AD2675,cs_lookup!$A$2:$B$55,2,FALSE)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32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5" t="s">
        <v>155</v>
      </c>
      <c r="AB2676" s="75" t="s">
        <v>161</v>
      </c>
      <c r="AC2676" s="119" t="s">
        <v>628</v>
      </c>
      <c r="AD2676" s="75" t="s">
        <v>179</v>
      </c>
      <c r="AE2676" s="133" t="str">
        <f>VLOOKUP(AD2676,cs_lookup!$A$2:$B$55,2,FALSE)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32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5" t="s">
        <v>153</v>
      </c>
      <c r="AB2677" s="75" t="s">
        <v>161</v>
      </c>
      <c r="AC2677" s="119" t="s">
        <v>628</v>
      </c>
      <c r="AD2677" s="75" t="s">
        <v>163</v>
      </c>
      <c r="AE2677" s="133" t="str">
        <f>VLOOKUP(AD2677,cs_lookup!$A$2:$B$55,2,FALSE)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32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5" t="s">
        <v>170</v>
      </c>
      <c r="AB2678" s="75" t="s">
        <v>160</v>
      </c>
      <c r="AC2678" s="119" t="s">
        <v>628</v>
      </c>
      <c r="AD2678" s="75" t="s">
        <v>155</v>
      </c>
      <c r="AE2678" s="133" t="str">
        <f>VLOOKUP(AD2678,cs_lookup!$A$2:$B$55,2,FALSE)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32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5" t="s">
        <v>153</v>
      </c>
      <c r="AB2679" s="75" t="s">
        <v>161</v>
      </c>
      <c r="AC2679" s="119" t="s">
        <v>628</v>
      </c>
      <c r="AD2679" s="75" t="s">
        <v>153</v>
      </c>
      <c r="AE2679" s="133" t="str">
        <f>VLOOKUP(AD2679,cs_lookup!$A$2:$B$55,2,FALSE)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32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5" t="s">
        <v>153</v>
      </c>
      <c r="AB2680" s="75" t="s">
        <v>161</v>
      </c>
      <c r="AC2680" s="119" t="s">
        <v>628</v>
      </c>
      <c r="AD2680" s="75" t="s">
        <v>150</v>
      </c>
      <c r="AE2680" s="133" t="str">
        <f>VLOOKUP(AD2680,cs_lookup!$A$2:$B$55,2,FALSE)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32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5" t="s">
        <v>165</v>
      </c>
      <c r="AB2681" s="75" t="s">
        <v>160</v>
      </c>
      <c r="AC2681" s="119" t="s">
        <v>628</v>
      </c>
      <c r="AD2681" s="75" t="s">
        <v>176</v>
      </c>
      <c r="AE2681" s="133" t="str">
        <f>VLOOKUP(AD2681,cs_lookup!$A$2:$B$55,2,FALSE)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32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5" t="s">
        <v>151</v>
      </c>
      <c r="AB2682" s="75" t="s">
        <v>166</v>
      </c>
      <c r="AC2682" s="119" t="s">
        <v>628</v>
      </c>
      <c r="AD2682" s="75" t="s">
        <v>163</v>
      </c>
      <c r="AE2682" s="133" t="str">
        <f>VLOOKUP(AD2682,cs_lookup!$A$2:$B$55,2,FALSE)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32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5" t="s">
        <v>151</v>
      </c>
      <c r="AB2683" s="75" t="s">
        <v>166</v>
      </c>
      <c r="AC2683" s="119" t="s">
        <v>628</v>
      </c>
      <c r="AD2683" s="75" t="s">
        <v>152</v>
      </c>
      <c r="AE2683" s="133" t="str">
        <f>VLOOKUP(AD2683,cs_lookup!$A$2:$B$55,2,FALSE)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32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5" t="s">
        <v>162</v>
      </c>
      <c r="AB2684" s="75" t="s">
        <v>160</v>
      </c>
      <c r="AC2684" s="119" t="s">
        <v>628</v>
      </c>
      <c r="AD2684" s="75" t="s">
        <v>149</v>
      </c>
      <c r="AE2684" s="133" t="str">
        <f>VLOOKUP(AD2684,cs_lookup!$A$2:$B$55,2,FALSE)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32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5" t="s">
        <v>155</v>
      </c>
      <c r="AB2685" s="75" t="s">
        <v>161</v>
      </c>
      <c r="AC2685" s="119" t="s">
        <v>628</v>
      </c>
      <c r="AD2685" s="75" t="s">
        <v>154</v>
      </c>
      <c r="AE2685" s="133" t="str">
        <f>VLOOKUP(AD2685,cs_lookup!$A$2:$B$55,2,FALSE)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32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5" t="s">
        <v>154</v>
      </c>
      <c r="AB2686" s="75" t="s">
        <v>160</v>
      </c>
      <c r="AC2686" s="119" t="s">
        <v>628</v>
      </c>
      <c r="AD2686" s="75" t="s">
        <v>154</v>
      </c>
      <c r="AE2686" s="133" t="str">
        <f>VLOOKUP(AD2686,cs_lookup!$A$2:$B$55,2,FALSE)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32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5" t="s">
        <v>151</v>
      </c>
      <c r="AB2687" s="75" t="s">
        <v>166</v>
      </c>
      <c r="AC2687" s="119" t="s">
        <v>628</v>
      </c>
      <c r="AD2687" s="75" t="s">
        <v>154</v>
      </c>
      <c r="AE2687" s="133" t="str">
        <f>VLOOKUP(AD2687,cs_lookup!$A$2:$B$55,2,FALSE)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32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5" t="s">
        <v>155</v>
      </c>
      <c r="AB2688" s="75" t="s">
        <v>161</v>
      </c>
      <c r="AC2688" s="119" t="s">
        <v>628</v>
      </c>
      <c r="AD2688" s="75" t="s">
        <v>170</v>
      </c>
      <c r="AE2688" s="133" t="str">
        <f>VLOOKUP(AD2688,cs_lookup!$A$2:$B$55,2,FALSE)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32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5" t="s">
        <v>154</v>
      </c>
      <c r="AB2689" s="75" t="s">
        <v>160</v>
      </c>
      <c r="AC2689" s="119" t="s">
        <v>628</v>
      </c>
      <c r="AD2689" s="75" t="s">
        <v>176</v>
      </c>
      <c r="AE2689" s="133" t="str">
        <f>VLOOKUP(AD2689,cs_lookup!$A$2:$B$55,2,FALSE)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32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5" t="s">
        <v>170</v>
      </c>
      <c r="AB2690" s="75" t="s">
        <v>160</v>
      </c>
      <c r="AC2690" s="119" t="s">
        <v>628</v>
      </c>
      <c r="AD2690" s="75" t="s">
        <v>162</v>
      </c>
      <c r="AE2690" s="133" t="str">
        <f>VLOOKUP(AD2690,cs_lookup!$A$2:$B$55,2,FALSE)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32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5" t="s">
        <v>150</v>
      </c>
      <c r="AB2691" s="75" t="s">
        <v>166</v>
      </c>
      <c r="AC2691" s="119" t="s">
        <v>628</v>
      </c>
      <c r="AD2691" s="75" t="s">
        <v>152</v>
      </c>
      <c r="AE2691" s="133" t="str">
        <f>VLOOKUP(AD2691,cs_lookup!$A$2:$B$55,2,FALSE)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32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5" t="s">
        <v>162</v>
      </c>
      <c r="AB2692" s="75" t="s">
        <v>160</v>
      </c>
      <c r="AC2692" s="119" t="s">
        <v>628</v>
      </c>
      <c r="AD2692" s="75" t="s">
        <v>172</v>
      </c>
      <c r="AE2692" s="133" t="str">
        <f>VLOOKUP(AD2692,cs_lookup!$A$2:$B$55,2,FALSE)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32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5" t="s">
        <v>162</v>
      </c>
      <c r="AB2693" s="75" t="s">
        <v>160</v>
      </c>
      <c r="AC2693" s="119" t="s">
        <v>629</v>
      </c>
      <c r="AD2693" s="75" t="s">
        <v>178</v>
      </c>
      <c r="AE2693" s="133" t="str">
        <f>VLOOKUP(AD2693,cs_lookup!$A$2:$B$55,2,FALSE)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32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5" t="s">
        <v>162</v>
      </c>
      <c r="AB2694" s="75" t="s">
        <v>160</v>
      </c>
      <c r="AC2694" s="119" t="s">
        <v>629</v>
      </c>
      <c r="AD2694" s="75" t="s">
        <v>170</v>
      </c>
      <c r="AE2694" s="133" t="str">
        <f>VLOOKUP(AD2694,cs_lookup!$A$2:$B$55,2,FALSE)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32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5" t="s">
        <v>151</v>
      </c>
      <c r="AB2695" s="75" t="s">
        <v>166</v>
      </c>
      <c r="AC2695" s="119" t="s">
        <v>629</v>
      </c>
      <c r="AD2695" s="75" t="s">
        <v>152</v>
      </c>
      <c r="AE2695" s="133" t="str">
        <f>VLOOKUP(AD2695,cs_lookup!$A$2:$B$55,2,FALSE)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32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5" t="s">
        <v>154</v>
      </c>
      <c r="AB2696" s="75" t="s">
        <v>160</v>
      </c>
      <c r="AC2696" s="119" t="s">
        <v>629</v>
      </c>
      <c r="AD2696" s="75" t="s">
        <v>154</v>
      </c>
      <c r="AE2696" s="133" t="str">
        <f>VLOOKUP(AD2696,cs_lookup!$A$2:$B$55,2,FALSE)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32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5" t="s">
        <v>151</v>
      </c>
      <c r="AB2697" s="75" t="s">
        <v>166</v>
      </c>
      <c r="AC2697" s="119" t="s">
        <v>629</v>
      </c>
      <c r="AD2697" s="75" t="s">
        <v>149</v>
      </c>
      <c r="AE2697" s="133" t="str">
        <f>VLOOKUP(AD2697,cs_lookup!$A$2:$B$55,2,FALSE)</f>
        <v>X</v>
      </c>
    </row>
    <row r="2698" spans="1:31" x14ac:dyDescent="0.25">
      <c r="A2698" s="109">
        <v>0.49097384641686204</v>
      </c>
      <c r="B2698" s="109">
        <v>0.39837103688469072</v>
      </c>
      <c r="C2698" s="109">
        <v>0.10961801498621478</v>
      </c>
      <c r="D2698" s="105">
        <f t="shared" si="357"/>
        <v>2.0367683682094722</v>
      </c>
      <c r="E2698" s="106">
        <f t="shared" si="357"/>
        <v>2.5102226502712646</v>
      </c>
      <c r="F2698" s="106">
        <f t="shared" si="357"/>
        <v>9.1225881085855907</v>
      </c>
      <c r="G2698" s="136">
        <v>3.906744149600061E-2</v>
      </c>
      <c r="H2698" s="108">
        <f t="shared" si="350"/>
        <v>1.0390674414960006</v>
      </c>
      <c r="I2698" s="108">
        <f t="shared" si="351"/>
        <v>1.9601888066832587</v>
      </c>
      <c r="J2698" s="108">
        <f t="shared" si="352"/>
        <v>2.4158418886238642</v>
      </c>
      <c r="K2698" s="108">
        <f t="shared" si="353"/>
        <v>8.7795919150842749</v>
      </c>
      <c r="L2698" s="96">
        <v>2.71</v>
      </c>
      <c r="M2698" s="96">
        <v>2.96</v>
      </c>
      <c r="N2698" s="96">
        <v>3.01</v>
      </c>
      <c r="O2698" s="108">
        <f t="shared" si="354"/>
        <v>2.8158727664541616</v>
      </c>
      <c r="P2698" s="108">
        <f t="shared" si="355"/>
        <v>3.0756396268281616</v>
      </c>
      <c r="Q2698" s="108">
        <f t="shared" si="356"/>
        <v>3.1275929989029616</v>
      </c>
      <c r="R2698" s="109">
        <f t="shared" si="358"/>
        <v>0.35512968196330563</v>
      </c>
      <c r="S2698" s="109">
        <f t="shared" si="358"/>
        <v>0.32513562098667509</v>
      </c>
      <c r="T2698" s="109">
        <f t="shared" si="358"/>
        <v>0.31973469705001939</v>
      </c>
      <c r="U2698" s="96">
        <f t="shared" si="359"/>
        <v>1.3825198831664898</v>
      </c>
      <c r="V2698" s="96">
        <f t="shared" si="359"/>
        <v>1.2252457472231779</v>
      </c>
      <c r="W2698" s="96">
        <f t="shared" si="359"/>
        <v>0.34284053622452532</v>
      </c>
      <c r="X2698" s="96" t="s">
        <v>379</v>
      </c>
      <c r="Y2698" s="96" t="s">
        <v>376</v>
      </c>
      <c r="Z2698" s="96" t="s">
        <v>349</v>
      </c>
      <c r="AA2698" s="110" t="s">
        <v>154</v>
      </c>
      <c r="AB2698" s="110" t="s">
        <v>160</v>
      </c>
      <c r="AC2698" s="121" t="s">
        <v>630</v>
      </c>
      <c r="AD2698" s="110" t="s">
        <v>154</v>
      </c>
      <c r="AE2698" s="133" t="str">
        <f>VLOOKUP(AD2698,cs_lookup!$A$2:$B$55,2,FALSE)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32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5" t="s">
        <v>162</v>
      </c>
      <c r="AB2699" s="75" t="s">
        <v>160</v>
      </c>
      <c r="AC2699" t="s">
        <v>631</v>
      </c>
      <c r="AD2699" s="75" t="s">
        <v>162</v>
      </c>
      <c r="AE2699" s="133" t="str">
        <f>VLOOKUP(AD2699,cs_lookup!$A$2:$B$55,2,FALSE)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32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5" t="s">
        <v>167</v>
      </c>
      <c r="AB2700" s="75" t="s">
        <v>161</v>
      </c>
      <c r="AC2700" t="s">
        <v>631</v>
      </c>
      <c r="AD2700" s="75" t="s">
        <v>162</v>
      </c>
      <c r="AE2700" s="133" t="str">
        <f>VLOOKUP(AD2700,cs_lookup!$A$2:$B$55,2,FALSE)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32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5" t="s">
        <v>153</v>
      </c>
      <c r="AB2701" s="75" t="s">
        <v>161</v>
      </c>
      <c r="AC2701" t="s">
        <v>631</v>
      </c>
      <c r="AD2701" s="75" t="s">
        <v>149</v>
      </c>
      <c r="AE2701" s="133" t="str">
        <f>VLOOKUP(AD2701,cs_lookup!$A$2:$B$55,2,FALSE)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32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5" t="s">
        <v>155</v>
      </c>
      <c r="AB2702" s="75" t="s">
        <v>161</v>
      </c>
      <c r="AC2702" t="s">
        <v>631</v>
      </c>
      <c r="AD2702" s="75" t="s">
        <v>155</v>
      </c>
      <c r="AE2702" s="133" t="str">
        <f>VLOOKUP(AD2702,cs_lookup!$A$2:$B$55,2,FALSE)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32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5" t="s">
        <v>162</v>
      </c>
      <c r="AB2703" s="75" t="s">
        <v>160</v>
      </c>
      <c r="AC2703" t="s">
        <v>631</v>
      </c>
      <c r="AD2703" s="75" t="s">
        <v>170</v>
      </c>
      <c r="AE2703" s="133" t="str">
        <f>VLOOKUP(AD2703,cs_lookup!$A$2:$B$55,2,FALSE)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32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5" t="s">
        <v>170</v>
      </c>
      <c r="AB2704" s="75" t="s">
        <v>160</v>
      </c>
      <c r="AC2704" t="s">
        <v>631</v>
      </c>
      <c r="AD2704" s="75" t="s">
        <v>154</v>
      </c>
      <c r="AE2704" s="133" t="str">
        <f>VLOOKUP(AD2704,cs_lookup!$A$2:$B$55,2,FALSE)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32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5" t="s">
        <v>162</v>
      </c>
      <c r="AB2705" s="75" t="s">
        <v>160</v>
      </c>
      <c r="AC2705" t="s">
        <v>631</v>
      </c>
      <c r="AD2705" s="75" t="s">
        <v>150</v>
      </c>
      <c r="AE2705" s="133" t="str">
        <f>VLOOKUP(AD2705,cs_lookup!$A$2:$B$55,2,FALSE)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32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5" t="s">
        <v>152</v>
      </c>
      <c r="AB2706" s="75" t="s">
        <v>161</v>
      </c>
      <c r="AC2706" t="s">
        <v>631</v>
      </c>
      <c r="AD2706" s="75" t="s">
        <v>155</v>
      </c>
      <c r="AE2706" s="133" t="str">
        <f>VLOOKUP(AD2706,cs_lookup!$A$2:$B$55,2,FALSE)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32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5" t="s">
        <v>152</v>
      </c>
      <c r="AB2707" s="75" t="s">
        <v>161</v>
      </c>
      <c r="AC2707" t="s">
        <v>631</v>
      </c>
      <c r="AD2707" s="75" t="s">
        <v>149</v>
      </c>
      <c r="AE2707" s="133" t="str">
        <f>VLOOKUP(AD2707,cs_lookup!$A$2:$B$55,2,FALSE)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32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5" t="s">
        <v>151</v>
      </c>
      <c r="AB2708" s="75" t="s">
        <v>166</v>
      </c>
      <c r="AC2708" t="s">
        <v>631</v>
      </c>
      <c r="AD2708" s="75" t="s">
        <v>151</v>
      </c>
      <c r="AE2708" s="133" t="str">
        <f>VLOOKUP(AD2708,cs_lookup!$A$2:$B$55,2,FALSE)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32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5" t="s">
        <v>155</v>
      </c>
      <c r="AB2709" s="75" t="s">
        <v>161</v>
      </c>
      <c r="AC2709" t="s">
        <v>632</v>
      </c>
      <c r="AD2709" s="75" t="s">
        <v>155</v>
      </c>
      <c r="AE2709" s="133" t="str">
        <f>VLOOKUP(AD2709,cs_lookup!$A$2:$B$55,2,FALSE)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32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5" t="s">
        <v>162</v>
      </c>
      <c r="AB2710" s="75" t="s">
        <v>160</v>
      </c>
      <c r="AC2710" t="s">
        <v>632</v>
      </c>
      <c r="AD2710" s="75" t="s">
        <v>178</v>
      </c>
      <c r="AE2710" s="133" t="str">
        <f>VLOOKUP(AD2710,cs_lookup!$A$2:$B$55,2,FALSE)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32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5" t="s">
        <v>151</v>
      </c>
      <c r="AB2711" s="75" t="s">
        <v>166</v>
      </c>
      <c r="AC2711" t="s">
        <v>632</v>
      </c>
      <c r="AD2711" s="75" t="s">
        <v>155</v>
      </c>
      <c r="AE2711" s="133" t="str">
        <f>VLOOKUP(AD2711,cs_lookup!$A$2:$B$55,2,FALSE)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32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5" t="s">
        <v>155</v>
      </c>
      <c r="AB2712" s="75" t="s">
        <v>161</v>
      </c>
      <c r="AC2712" t="s">
        <v>632</v>
      </c>
      <c r="AD2712" s="75" t="s">
        <v>154</v>
      </c>
      <c r="AE2712" s="133" t="str">
        <f>VLOOKUP(AD2712,cs_lookup!$A$2:$B$55,2,FALSE)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32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5" t="s">
        <v>152</v>
      </c>
      <c r="AB2713" s="75" t="s">
        <v>161</v>
      </c>
      <c r="AC2713" t="s">
        <v>632</v>
      </c>
      <c r="AD2713" s="75" t="s">
        <v>150</v>
      </c>
      <c r="AE2713" s="133" t="str">
        <f>VLOOKUP(AD2713,cs_lookup!$A$2:$B$55,2,FALSE)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32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5" t="s">
        <v>164</v>
      </c>
      <c r="AB2714" s="75" t="s">
        <v>160</v>
      </c>
      <c r="AC2714" t="s">
        <v>632</v>
      </c>
      <c r="AD2714" s="75" t="s">
        <v>162</v>
      </c>
      <c r="AE2714" s="133" t="str">
        <f>VLOOKUP(AD2714,cs_lookup!$A$2:$B$55,2,FALSE)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32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5" t="s">
        <v>154</v>
      </c>
      <c r="AB2715" s="75" t="s">
        <v>160</v>
      </c>
      <c r="AC2715" t="s">
        <v>632</v>
      </c>
      <c r="AD2715" s="75" t="s">
        <v>170</v>
      </c>
      <c r="AE2715" s="133" t="str">
        <f>VLOOKUP(AD2715,cs_lookup!$A$2:$B$55,2,FALSE)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32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5" t="s">
        <v>162</v>
      </c>
      <c r="AB2716" s="75" t="s">
        <v>160</v>
      </c>
      <c r="AC2716" t="s">
        <v>632</v>
      </c>
      <c r="AD2716" s="75" t="s">
        <v>154</v>
      </c>
      <c r="AE2716" s="133" t="str">
        <f>VLOOKUP(AD2716,cs_lookup!$A$2:$B$55,2,FALSE)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32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5" t="s">
        <v>176</v>
      </c>
      <c r="AB2717" s="75" t="s">
        <v>160</v>
      </c>
      <c r="AC2717" t="s">
        <v>632</v>
      </c>
      <c r="AD2717" s="75" t="s">
        <v>164</v>
      </c>
      <c r="AE2717" s="133" t="str">
        <f>VLOOKUP(AD2717,cs_lookup!$A$2:$B$55,2,FALSE)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32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5" t="s">
        <v>162</v>
      </c>
      <c r="AB2718" s="75" t="s">
        <v>160</v>
      </c>
      <c r="AC2718" t="s">
        <v>632</v>
      </c>
      <c r="AD2718" s="75" t="s">
        <v>170</v>
      </c>
      <c r="AE2718" s="133" t="str">
        <f>VLOOKUP(AD2718,cs_lookup!$A$2:$B$55,2,FALSE)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32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5" t="s">
        <v>162</v>
      </c>
      <c r="AB2719" s="75" t="s">
        <v>160</v>
      </c>
      <c r="AC2719" t="s">
        <v>632</v>
      </c>
      <c r="AD2719" s="75" t="s">
        <v>164</v>
      </c>
      <c r="AE2719" s="133" t="str">
        <f>VLOOKUP(AD2719,cs_lookup!$A$2:$B$55,2,FALSE)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32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5" t="s">
        <v>151</v>
      </c>
      <c r="AB2720" s="75" t="s">
        <v>166</v>
      </c>
      <c r="AC2720" t="s">
        <v>632</v>
      </c>
      <c r="AD2720" s="75" t="s">
        <v>175</v>
      </c>
      <c r="AE2720" s="133" t="str">
        <f>VLOOKUP(AD2720,cs_lookup!$A$2:$B$55,2,FALSE)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32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5" t="s">
        <v>151</v>
      </c>
      <c r="AB2721" s="75" t="s">
        <v>166</v>
      </c>
      <c r="AC2721" t="s">
        <v>632</v>
      </c>
      <c r="AD2721" s="75" t="s">
        <v>155</v>
      </c>
      <c r="AE2721" s="133" t="str">
        <f>VLOOKUP(AD2721,cs_lookup!$A$2:$B$55,2,FALSE)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32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5" t="s">
        <v>151</v>
      </c>
      <c r="AB2722" s="75" t="s">
        <v>166</v>
      </c>
      <c r="AC2722" t="s">
        <v>632</v>
      </c>
      <c r="AD2722" s="75" t="s">
        <v>151</v>
      </c>
      <c r="AE2722" s="133" t="str">
        <f>VLOOKUP(AD2722,cs_lookup!$A$2:$B$55,2,FALSE)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32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5" t="s">
        <v>153</v>
      </c>
      <c r="AB2723" s="75" t="s">
        <v>161</v>
      </c>
      <c r="AC2723" t="s">
        <v>632</v>
      </c>
      <c r="AD2723" s="75" t="s">
        <v>163</v>
      </c>
      <c r="AE2723" s="133" t="str">
        <f>VLOOKUP(AD2723,cs_lookup!$A$2:$B$55,2,FALSE)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32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5" t="s">
        <v>151</v>
      </c>
      <c r="AB2724" s="75" t="s">
        <v>166</v>
      </c>
      <c r="AC2724" t="s">
        <v>632</v>
      </c>
      <c r="AD2724" s="75" t="s">
        <v>170</v>
      </c>
      <c r="AE2724" s="133" t="str">
        <f>VLOOKUP(AD2724,cs_lookup!$A$2:$B$55,2,FALSE)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32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5" t="s">
        <v>151</v>
      </c>
      <c r="AB2725" s="75" t="s">
        <v>166</v>
      </c>
      <c r="AC2725" t="s">
        <v>632</v>
      </c>
      <c r="AD2725" s="75" t="s">
        <v>169</v>
      </c>
      <c r="AE2725" s="133" t="str">
        <f>VLOOKUP(AD2725,cs_lookup!$A$2:$B$55,2,FALSE)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32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5" t="s">
        <v>155</v>
      </c>
      <c r="AB2726" s="75" t="s">
        <v>161</v>
      </c>
      <c r="AC2726" t="s">
        <v>632</v>
      </c>
      <c r="AD2726" s="75" t="s">
        <v>169</v>
      </c>
      <c r="AE2726" s="133" t="str">
        <f>VLOOKUP(AD2726,cs_lookup!$A$2:$B$55,2,FALSE)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32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5" t="s">
        <v>151</v>
      </c>
      <c r="AB2727" s="75" t="s">
        <v>166</v>
      </c>
      <c r="AC2727" t="s">
        <v>632</v>
      </c>
      <c r="AD2727" s="75" t="s">
        <v>162</v>
      </c>
      <c r="AE2727" s="133" t="str">
        <f>VLOOKUP(AD2727,cs_lookup!$A$2:$B$55,2,FALSE)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32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5" t="s">
        <v>178</v>
      </c>
      <c r="AB2728" s="75" t="s">
        <v>161</v>
      </c>
      <c r="AC2728" t="s">
        <v>632</v>
      </c>
      <c r="AD2728" s="75" t="s">
        <v>175</v>
      </c>
      <c r="AE2728" s="133" t="str">
        <f>VLOOKUP(AD2728,cs_lookup!$A$2:$B$55,2,FALSE)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32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5" t="s">
        <v>153</v>
      </c>
      <c r="AB2729" s="75" t="s">
        <v>161</v>
      </c>
      <c r="AC2729" t="s">
        <v>632</v>
      </c>
      <c r="AD2729" s="75" t="s">
        <v>154</v>
      </c>
      <c r="AE2729" s="133" t="str">
        <f>VLOOKUP(AD2729,cs_lookup!$A$2:$B$55,2,FALSE)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32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5" t="s">
        <v>170</v>
      </c>
      <c r="AB2730" s="75" t="s">
        <v>160</v>
      </c>
      <c r="AC2730" t="s">
        <v>632</v>
      </c>
      <c r="AD2730" s="75" t="s">
        <v>164</v>
      </c>
      <c r="AE2730" s="133" t="str">
        <f>VLOOKUP(AD2730,cs_lookup!$A$2:$B$55,2,FALSE)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32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5" t="s">
        <v>162</v>
      </c>
      <c r="AB2731" s="75" t="s">
        <v>160</v>
      </c>
      <c r="AC2731" t="s">
        <v>632</v>
      </c>
      <c r="AD2731" s="75" t="s">
        <v>149</v>
      </c>
      <c r="AE2731" s="133" t="str">
        <f>VLOOKUP(AD2731,cs_lookup!$A$2:$B$55,2,FALSE)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32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5" t="s">
        <v>151</v>
      </c>
      <c r="AB2732" s="75" t="s">
        <v>166</v>
      </c>
      <c r="AC2732" t="s">
        <v>632</v>
      </c>
      <c r="AD2732" s="75" t="s">
        <v>151</v>
      </c>
      <c r="AE2732" s="133" t="str">
        <f>VLOOKUP(AD2732,cs_lookup!$A$2:$B$55,2,FALSE)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32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5" t="s">
        <v>176</v>
      </c>
      <c r="AB2733" s="75" t="s">
        <v>160</v>
      </c>
      <c r="AC2733" t="s">
        <v>632</v>
      </c>
      <c r="AD2733" s="75" t="s">
        <v>175</v>
      </c>
      <c r="AE2733" s="133" t="str">
        <f>VLOOKUP(AD2733,cs_lookup!$A$2:$B$55,2,FALSE)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32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5" t="s">
        <v>151</v>
      </c>
      <c r="AB2734" s="75" t="s">
        <v>166</v>
      </c>
      <c r="AC2734" t="s">
        <v>632</v>
      </c>
      <c r="AD2734" s="75" t="s">
        <v>154</v>
      </c>
      <c r="AE2734" s="133" t="str">
        <f>VLOOKUP(AD2734,cs_lookup!$A$2:$B$55,2,FALSE)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32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5" t="s">
        <v>152</v>
      </c>
      <c r="AB2735" s="75" t="s">
        <v>161</v>
      </c>
      <c r="AC2735" t="s">
        <v>632</v>
      </c>
      <c r="AD2735" s="75" t="s">
        <v>170</v>
      </c>
      <c r="AE2735" s="133" t="str">
        <f>VLOOKUP(AD2735,cs_lookup!$A$2:$B$55,2,FALSE)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32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5" t="s">
        <v>151</v>
      </c>
      <c r="AB2736" s="75" t="s">
        <v>166</v>
      </c>
      <c r="AC2736" t="s">
        <v>632</v>
      </c>
      <c r="AD2736" s="75" t="s">
        <v>151</v>
      </c>
      <c r="AE2736" s="133" t="str">
        <f>VLOOKUP(AD2736,cs_lookup!$A$2:$B$55,2,FALSE)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32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5" t="s">
        <v>162</v>
      </c>
      <c r="AB2737" s="75" t="s">
        <v>160</v>
      </c>
      <c r="AC2737" t="s">
        <v>632</v>
      </c>
      <c r="AD2737" s="75" t="s">
        <v>155</v>
      </c>
      <c r="AE2737" s="133" t="str">
        <f>VLOOKUP(AD2737,cs_lookup!$A$2:$B$55,2,FALSE)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32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5" t="s">
        <v>155</v>
      </c>
      <c r="AB2738" s="75" t="s">
        <v>161</v>
      </c>
      <c r="AC2738" t="s">
        <v>632</v>
      </c>
      <c r="AD2738" s="75" t="s">
        <v>151</v>
      </c>
      <c r="AE2738" s="133" t="str">
        <f>VLOOKUP(AD2738,cs_lookup!$A$2:$B$55,2,FALSE)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32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5" t="s">
        <v>176</v>
      </c>
      <c r="AB2739" s="75" t="s">
        <v>160</v>
      </c>
      <c r="AC2739" t="s">
        <v>632</v>
      </c>
      <c r="AD2739" s="75" t="s">
        <v>170</v>
      </c>
      <c r="AE2739" s="133" t="str">
        <f>VLOOKUP(AD2739,cs_lookup!$A$2:$B$55,2,FALSE)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32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5" t="s">
        <v>151</v>
      </c>
      <c r="AB2740" s="75" t="s">
        <v>166</v>
      </c>
      <c r="AC2740" t="s">
        <v>632</v>
      </c>
      <c r="AD2740" s="75" t="s">
        <v>151</v>
      </c>
      <c r="AE2740" s="133" t="str">
        <f>VLOOKUP(AD2740,cs_lookup!$A$2:$B$55,2,FALSE)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32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5" t="s">
        <v>151</v>
      </c>
      <c r="AB2741" s="75" t="s">
        <v>166</v>
      </c>
      <c r="AC2741" t="s">
        <v>632</v>
      </c>
      <c r="AD2741" s="75" t="s">
        <v>172</v>
      </c>
      <c r="AE2741" s="133" t="str">
        <f>VLOOKUP(AD2741,cs_lookup!$A$2:$B$55,2,FALSE)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32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5" t="s">
        <v>155</v>
      </c>
      <c r="AB2742" s="75" t="s">
        <v>161</v>
      </c>
      <c r="AC2742" t="s">
        <v>632</v>
      </c>
      <c r="AD2742" s="75" t="s">
        <v>170</v>
      </c>
      <c r="AE2742" s="133" t="str">
        <f>VLOOKUP(AD2742,cs_lookup!$A$2:$B$55,2,FALSE)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32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5" t="s">
        <v>154</v>
      </c>
      <c r="AB2743" s="75" t="s">
        <v>160</v>
      </c>
      <c r="AC2743" t="s">
        <v>632</v>
      </c>
      <c r="AD2743" s="75" t="s">
        <v>162</v>
      </c>
      <c r="AE2743" s="133" t="str">
        <f>VLOOKUP(AD2743,cs_lookup!$A$2:$B$55,2,FALSE)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32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5" t="s">
        <v>151</v>
      </c>
      <c r="AB2744" s="75" t="s">
        <v>166</v>
      </c>
      <c r="AC2744" t="s">
        <v>632</v>
      </c>
      <c r="AD2744" s="75" t="s">
        <v>170</v>
      </c>
      <c r="AE2744" s="133" t="str">
        <f>VLOOKUP(AD2744,cs_lookup!$A$2:$B$55,2,FALSE)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32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5" t="s">
        <v>151</v>
      </c>
      <c r="AB2745" s="75" t="s">
        <v>166</v>
      </c>
      <c r="AC2745" t="s">
        <v>632</v>
      </c>
      <c r="AD2745" s="75" t="s">
        <v>149</v>
      </c>
      <c r="AE2745" s="133" t="str">
        <f>VLOOKUP(AD2745,cs_lookup!$A$2:$B$55,2,FALSE)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32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5" t="s">
        <v>168</v>
      </c>
      <c r="AB2746" s="75" t="s">
        <v>160</v>
      </c>
      <c r="AC2746" t="s">
        <v>632</v>
      </c>
      <c r="AD2746" s="75" t="s">
        <v>155</v>
      </c>
      <c r="AE2746" s="133" t="str">
        <f>VLOOKUP(AD2746,cs_lookup!$A$2:$B$55,2,FALSE)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32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5" t="s">
        <v>154</v>
      </c>
      <c r="AB2747" s="75" t="s">
        <v>160</v>
      </c>
      <c r="AC2747" t="s">
        <v>632</v>
      </c>
      <c r="AD2747" s="75" t="s">
        <v>154</v>
      </c>
      <c r="AE2747" s="133" t="str">
        <f>VLOOKUP(AD2747,cs_lookup!$A$2:$B$55,2,FALSE)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32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5" t="s">
        <v>162</v>
      </c>
      <c r="AB2748" s="75" t="s">
        <v>160</v>
      </c>
      <c r="AC2748" t="s">
        <v>632</v>
      </c>
      <c r="AD2748" s="75" t="s">
        <v>162</v>
      </c>
      <c r="AE2748" s="133" t="str">
        <f>VLOOKUP(AD2748,cs_lookup!$A$2:$B$55,2,FALSE)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32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5" t="s">
        <v>162</v>
      </c>
      <c r="AB2749" s="75" t="s">
        <v>160</v>
      </c>
      <c r="AC2749" t="s">
        <v>632</v>
      </c>
      <c r="AD2749" s="75" t="s">
        <v>165</v>
      </c>
      <c r="AE2749" s="133" t="str">
        <f>VLOOKUP(AD2749,cs_lookup!$A$2:$B$55,2,FALSE)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32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5" t="s">
        <v>162</v>
      </c>
      <c r="AB2750" s="75" t="s">
        <v>160</v>
      </c>
      <c r="AC2750" t="s">
        <v>632</v>
      </c>
      <c r="AD2750" s="75" t="s">
        <v>170</v>
      </c>
      <c r="AE2750" s="133" t="str">
        <f>VLOOKUP(AD2750,cs_lookup!$A$2:$B$55,2,FALSE)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32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5" t="s">
        <v>151</v>
      </c>
      <c r="AB2751" s="75" t="s">
        <v>166</v>
      </c>
      <c r="AC2751" t="s">
        <v>632</v>
      </c>
      <c r="AD2751" s="75" t="s">
        <v>393</v>
      </c>
      <c r="AE2751" s="133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32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5" t="s">
        <v>162</v>
      </c>
      <c r="AB2752" s="75" t="s">
        <v>160</v>
      </c>
      <c r="AC2752" t="s">
        <v>632</v>
      </c>
      <c r="AD2752" s="75" t="s">
        <v>154</v>
      </c>
      <c r="AE2752" s="133" t="str">
        <f>VLOOKUP(AD2752,cs_lookup!$A$2:$B$55,2,FALSE)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32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5" t="s">
        <v>162</v>
      </c>
      <c r="AB2753" s="75" t="s">
        <v>160</v>
      </c>
      <c r="AC2753" t="s">
        <v>632</v>
      </c>
      <c r="AD2753" s="75" t="s">
        <v>152</v>
      </c>
      <c r="AE2753" s="133" t="str">
        <f>VLOOKUP(AD2753,cs_lookup!$A$2:$B$55,2,FALSE)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32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5" t="s">
        <v>151</v>
      </c>
      <c r="AB2754" s="75" t="s">
        <v>166</v>
      </c>
      <c r="AC2754" t="s">
        <v>632</v>
      </c>
      <c r="AD2754" s="75" t="s">
        <v>151</v>
      </c>
      <c r="AE2754" s="133" t="str">
        <f>VLOOKUP(AD2754,cs_lookup!$A$2:$B$55,2,FALSE)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32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5" t="s">
        <v>154</v>
      </c>
      <c r="AB2755" s="75" t="s">
        <v>160</v>
      </c>
      <c r="AC2755" t="s">
        <v>632</v>
      </c>
      <c r="AD2755" s="75" t="s">
        <v>150</v>
      </c>
      <c r="AE2755" s="133" t="str">
        <f>VLOOKUP(AD2755,cs_lookup!$A$2:$B$55,2,FALSE)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32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5" t="s">
        <v>176</v>
      </c>
      <c r="AB2756" s="75" t="s">
        <v>160</v>
      </c>
      <c r="AC2756" t="s">
        <v>632</v>
      </c>
      <c r="AD2756" s="75" t="s">
        <v>162</v>
      </c>
      <c r="AE2756" s="133" t="str">
        <f>VLOOKUP(AD2756,cs_lookup!$A$2:$B$55,2,FALSE)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32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5" t="s">
        <v>165</v>
      </c>
      <c r="AB2757" s="75" t="s">
        <v>160</v>
      </c>
      <c r="AC2757" t="s">
        <v>632</v>
      </c>
      <c r="AD2757" s="75" t="s">
        <v>153</v>
      </c>
      <c r="AE2757" s="133" t="str">
        <f>VLOOKUP(AD2757,cs_lookup!$A$2:$B$55,2,FALSE)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32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5" t="s">
        <v>151</v>
      </c>
      <c r="AB2758" s="75" t="s">
        <v>166</v>
      </c>
      <c r="AC2758" t="s">
        <v>632</v>
      </c>
      <c r="AD2758" s="75" t="s">
        <v>178</v>
      </c>
      <c r="AE2758" s="133" t="str">
        <f>VLOOKUP(AD2758,cs_lookup!$A$2:$B$55,2,FALSE)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32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5" t="s">
        <v>170</v>
      </c>
      <c r="AB2759" s="75" t="s">
        <v>160</v>
      </c>
      <c r="AC2759" t="s">
        <v>632</v>
      </c>
      <c r="AD2759" s="75" t="s">
        <v>175</v>
      </c>
      <c r="AE2759" s="133" t="str">
        <f>VLOOKUP(AD2759,cs_lookup!$A$2:$B$55,2,FALSE)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32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5" t="s">
        <v>162</v>
      </c>
      <c r="AB2760" s="75" t="s">
        <v>160</v>
      </c>
      <c r="AC2760" t="s">
        <v>632</v>
      </c>
      <c r="AD2760" s="75" t="s">
        <v>165</v>
      </c>
      <c r="AE2760" s="133" t="str">
        <f>VLOOKUP(AD2760,cs_lookup!$A$2:$B$55,2,FALSE)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32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5" t="s">
        <v>151</v>
      </c>
      <c r="AB2761" s="75" t="s">
        <v>166</v>
      </c>
      <c r="AC2761" t="s">
        <v>632</v>
      </c>
      <c r="AD2761" s="75" t="s">
        <v>155</v>
      </c>
      <c r="AE2761" s="133" t="str">
        <f>VLOOKUP(AD2761,cs_lookup!$A$2:$B$55,2,FALSE)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32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5" t="s">
        <v>155</v>
      </c>
      <c r="AB2762" s="75" t="s">
        <v>161</v>
      </c>
      <c r="AC2762" t="s">
        <v>632</v>
      </c>
      <c r="AD2762" s="75" t="s">
        <v>168</v>
      </c>
      <c r="AE2762" s="133" t="str">
        <f>VLOOKUP(AD2762,cs_lookup!$A$2:$B$55,2,FALSE)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32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5" t="s">
        <v>151</v>
      </c>
      <c r="AB2763" s="75" t="s">
        <v>166</v>
      </c>
      <c r="AC2763" t="s">
        <v>632</v>
      </c>
      <c r="AD2763" s="75" t="s">
        <v>154</v>
      </c>
      <c r="AE2763" s="133" t="str">
        <f>VLOOKUP(AD2763,cs_lookup!$A$2:$B$55,2,FALSE)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32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5" t="s">
        <v>150</v>
      </c>
      <c r="AB2764" s="75" t="s">
        <v>166</v>
      </c>
      <c r="AC2764" t="s">
        <v>632</v>
      </c>
      <c r="AD2764" s="75" t="s">
        <v>149</v>
      </c>
      <c r="AE2764" s="133" t="str">
        <f>VLOOKUP(AD2764,cs_lookup!$A$2:$B$55,2,FALSE)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32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5" t="s">
        <v>155</v>
      </c>
      <c r="AB2765" s="75" t="s">
        <v>161</v>
      </c>
      <c r="AC2765" t="s">
        <v>632</v>
      </c>
      <c r="AD2765" s="75" t="s">
        <v>162</v>
      </c>
      <c r="AE2765" s="133" t="str">
        <f>VLOOKUP(AD2765,cs_lookup!$A$2:$B$55,2,FALSE)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32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5" t="s">
        <v>154</v>
      </c>
      <c r="AB2766" s="75" t="s">
        <v>160</v>
      </c>
      <c r="AC2766" t="s">
        <v>632</v>
      </c>
      <c r="AD2766" s="75" t="s">
        <v>164</v>
      </c>
      <c r="AE2766" s="133" t="str">
        <f>VLOOKUP(AD2766,cs_lookup!$A$2:$B$55,2,FALSE)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32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5" t="s">
        <v>165</v>
      </c>
      <c r="AB2767" s="75" t="s">
        <v>160</v>
      </c>
      <c r="AC2767" t="s">
        <v>632</v>
      </c>
      <c r="AD2767" s="75" t="s">
        <v>168</v>
      </c>
      <c r="AE2767" s="133" t="str">
        <f>VLOOKUP(AD2767,cs_lookup!$A$2:$B$55,2,FALSE)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32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5" t="s">
        <v>162</v>
      </c>
      <c r="AB2768" s="75" t="s">
        <v>160</v>
      </c>
      <c r="AC2768" t="s">
        <v>632</v>
      </c>
      <c r="AD2768" s="75" t="s">
        <v>152</v>
      </c>
      <c r="AE2768" s="133" t="str">
        <f>VLOOKUP(AD2768,cs_lookup!$A$2:$B$55,2,FALSE)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32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5" t="s">
        <v>152</v>
      </c>
      <c r="AB2769" s="75" t="s">
        <v>161</v>
      </c>
      <c r="AC2769" t="s">
        <v>632</v>
      </c>
      <c r="AD2769" s="75" t="s">
        <v>178</v>
      </c>
      <c r="AE2769" s="133" t="str">
        <f>VLOOKUP(AD2769,cs_lookup!$A$2:$B$55,2,FALSE)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32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5" t="s">
        <v>155</v>
      </c>
      <c r="AB2770" s="75" t="s">
        <v>161</v>
      </c>
      <c r="AC2770" t="s">
        <v>632</v>
      </c>
      <c r="AD2770" s="75" t="s">
        <v>170</v>
      </c>
      <c r="AE2770" s="133" t="str">
        <f>VLOOKUP(AD2770,cs_lookup!$A$2:$B$55,2,FALSE)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32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5" t="s">
        <v>151</v>
      </c>
      <c r="AB2771" s="75" t="s">
        <v>166</v>
      </c>
      <c r="AC2771" t="s">
        <v>632</v>
      </c>
      <c r="AD2771" s="75" t="s">
        <v>153</v>
      </c>
      <c r="AE2771" s="133" t="str">
        <f>VLOOKUP(AD2771,cs_lookup!$A$2:$B$55,2,FALSE)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32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5" t="s">
        <v>151</v>
      </c>
      <c r="AB2772" s="75" t="s">
        <v>166</v>
      </c>
      <c r="AC2772" t="s">
        <v>632</v>
      </c>
      <c r="AD2772" s="75" t="s">
        <v>167</v>
      </c>
      <c r="AE2772" s="133" t="str">
        <f>VLOOKUP(AD2772,cs_lookup!$A$2:$B$55,2,FALSE)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32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5" t="s">
        <v>155</v>
      </c>
      <c r="AB2773" s="75" t="s">
        <v>161</v>
      </c>
      <c r="AC2773" t="s">
        <v>632</v>
      </c>
      <c r="AD2773" s="75" t="s">
        <v>155</v>
      </c>
      <c r="AE2773" s="133" t="str">
        <f>VLOOKUP(AD2773,cs_lookup!$A$2:$B$55,2,FALSE)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32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5" t="s">
        <v>154</v>
      </c>
      <c r="AB2774" s="75" t="s">
        <v>160</v>
      </c>
      <c r="AC2774" t="s">
        <v>632</v>
      </c>
      <c r="AD2774" s="75" t="s">
        <v>149</v>
      </c>
      <c r="AE2774" s="133" t="str">
        <f>VLOOKUP(AD2774,cs_lookup!$A$2:$B$55,2,FALSE)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32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5" t="s">
        <v>162</v>
      </c>
      <c r="AB2775" s="75" t="s">
        <v>160</v>
      </c>
      <c r="AC2775" t="s">
        <v>632</v>
      </c>
      <c r="AD2775" s="75" t="s">
        <v>165</v>
      </c>
      <c r="AE2775" s="133" t="str">
        <f>VLOOKUP(AD2775,cs_lookup!$A$2:$B$55,2,FALSE)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32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5" t="s">
        <v>170</v>
      </c>
      <c r="AB2776" s="75" t="s">
        <v>160</v>
      </c>
      <c r="AC2776" t="s">
        <v>632</v>
      </c>
      <c r="AD2776" s="75" t="s">
        <v>170</v>
      </c>
      <c r="AE2776" s="133" t="str">
        <f>VLOOKUP(AD2776,cs_lookup!$A$2:$B$55,2,FALSE)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32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5" t="s">
        <v>151</v>
      </c>
      <c r="AB2777" s="75" t="s">
        <v>166</v>
      </c>
      <c r="AC2777" t="s">
        <v>632</v>
      </c>
      <c r="AD2777" s="75" t="s">
        <v>175</v>
      </c>
      <c r="AE2777" s="133" t="str">
        <f>VLOOKUP(AD2777,cs_lookup!$A$2:$B$55,2,FALSE)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32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5" t="s">
        <v>154</v>
      </c>
      <c r="AB2778" s="75" t="s">
        <v>160</v>
      </c>
      <c r="AC2778" t="s">
        <v>632</v>
      </c>
      <c r="AD2778" s="75" t="s">
        <v>170</v>
      </c>
      <c r="AE2778" s="133" t="str">
        <f>VLOOKUP(AD2778,cs_lookup!$A$2:$B$55,2,FALSE)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32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5" t="s">
        <v>151</v>
      </c>
      <c r="AB2779" s="75" t="s">
        <v>166</v>
      </c>
      <c r="AC2779" t="s">
        <v>632</v>
      </c>
      <c r="AD2779" s="75" t="s">
        <v>152</v>
      </c>
      <c r="AE2779" s="133" t="str">
        <f>VLOOKUP(AD2779,cs_lookup!$A$2:$B$55,2,FALSE)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32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5" t="s">
        <v>151</v>
      </c>
      <c r="AB2780" s="75" t="s">
        <v>166</v>
      </c>
      <c r="AC2780" t="s">
        <v>632</v>
      </c>
      <c r="AD2780" s="75" t="s">
        <v>152</v>
      </c>
      <c r="AE2780" s="133" t="str">
        <f>VLOOKUP(AD2780,cs_lookup!$A$2:$B$55,2,FALSE)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32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5" t="s">
        <v>154</v>
      </c>
      <c r="AB2781" s="75" t="s">
        <v>160</v>
      </c>
      <c r="AC2781" t="s">
        <v>632</v>
      </c>
      <c r="AD2781" s="75" t="s">
        <v>151</v>
      </c>
      <c r="AE2781" s="133" t="str">
        <f>VLOOKUP(AD2781,cs_lookup!$A$2:$B$55,2,FALSE)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32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5" t="s">
        <v>155</v>
      </c>
      <c r="AB2782" s="75" t="s">
        <v>161</v>
      </c>
      <c r="AC2782" t="s">
        <v>632</v>
      </c>
      <c r="AD2782" s="75" t="s">
        <v>153</v>
      </c>
      <c r="AE2782" s="133" t="str">
        <f>VLOOKUP(AD2782,cs_lookup!$A$2:$B$55,2,FALSE)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32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5" t="s">
        <v>151</v>
      </c>
      <c r="AB2783" s="75" t="s">
        <v>166</v>
      </c>
      <c r="AC2783" t="s">
        <v>632</v>
      </c>
      <c r="AD2783" s="75" t="s">
        <v>162</v>
      </c>
      <c r="AE2783" s="133" t="str">
        <f>VLOOKUP(AD2783,cs_lookup!$A$2:$B$55,2,FALSE)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32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5" t="s">
        <v>151</v>
      </c>
      <c r="AB2784" s="75" t="s">
        <v>166</v>
      </c>
      <c r="AC2784" t="s">
        <v>632</v>
      </c>
      <c r="AD2784" s="75" t="s">
        <v>170</v>
      </c>
      <c r="AE2784" s="133" t="str">
        <f>VLOOKUP(AD2784,cs_lookup!$A$2:$B$55,2,FALSE)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32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5" t="s">
        <v>151</v>
      </c>
      <c r="AB2785" s="75" t="s">
        <v>166</v>
      </c>
      <c r="AC2785" t="s">
        <v>632</v>
      </c>
      <c r="AD2785" s="75" t="s">
        <v>154</v>
      </c>
      <c r="AE2785" s="133" t="str">
        <f>VLOOKUP(AD2785,cs_lookup!$A$2:$B$55,2,FALSE)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32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5" t="s">
        <v>149</v>
      </c>
      <c r="AB2786" s="75" t="s">
        <v>166</v>
      </c>
      <c r="AC2786" t="s">
        <v>632</v>
      </c>
      <c r="AD2786" s="75" t="s">
        <v>153</v>
      </c>
      <c r="AE2786" s="133" t="str">
        <f>VLOOKUP(AD2786,cs_lookup!$A$2:$B$55,2,FALSE)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32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5" t="s">
        <v>149</v>
      </c>
      <c r="AB2787" s="75" t="s">
        <v>166</v>
      </c>
      <c r="AC2787" t="s">
        <v>632</v>
      </c>
      <c r="AD2787" s="75" t="s">
        <v>451</v>
      </c>
      <c r="AE2787" s="133" t="str">
        <f>VLOOKUP(AD2787,cs_lookup!$A$2:$B$55,2,FALSE)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32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5" t="s">
        <v>149</v>
      </c>
      <c r="AB2788" s="75" t="s">
        <v>166</v>
      </c>
      <c r="AC2788" t="s">
        <v>632</v>
      </c>
      <c r="AD2788" s="75" t="s">
        <v>151</v>
      </c>
      <c r="AE2788" s="133" t="str">
        <f>VLOOKUP(AD2788,cs_lookup!$A$2:$B$55,2,FALSE)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32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5" t="s">
        <v>162</v>
      </c>
      <c r="AB2789" s="75" t="s">
        <v>160</v>
      </c>
      <c r="AC2789" t="s">
        <v>632</v>
      </c>
      <c r="AD2789" s="75" t="s">
        <v>360</v>
      </c>
      <c r="AE2789" s="133" t="str">
        <f>VLOOKUP(AD2789,cs_lookup!$A$2:$B$55,2,FALSE)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32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5" t="s">
        <v>165</v>
      </c>
      <c r="AB2790" s="75" t="s">
        <v>160</v>
      </c>
      <c r="AC2790" t="s">
        <v>632</v>
      </c>
      <c r="AD2790" s="75" t="s">
        <v>153</v>
      </c>
      <c r="AE2790" s="133" t="str">
        <f>VLOOKUP(AD2790,cs_lookup!$A$2:$B$55,2,FALSE)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32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5" t="s">
        <v>155</v>
      </c>
      <c r="AB2791" s="75" t="s">
        <v>161</v>
      </c>
      <c r="AC2791" t="s">
        <v>632</v>
      </c>
      <c r="AD2791" s="75" t="s">
        <v>391</v>
      </c>
      <c r="AE2791" s="133" t="str">
        <f>VLOOKUP(AD2791,cs_lookup!$A$2:$B$55,2,FALSE)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32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5" t="s">
        <v>151</v>
      </c>
      <c r="AB2792" s="75" t="s">
        <v>166</v>
      </c>
      <c r="AC2792" t="s">
        <v>632</v>
      </c>
      <c r="AD2792" s="75" t="s">
        <v>149</v>
      </c>
      <c r="AE2792" s="133" t="str">
        <f>VLOOKUP(AD2792,cs_lookup!$A$2:$B$55,2,FALSE)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32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5" t="s">
        <v>178</v>
      </c>
      <c r="AB2793" s="75" t="s">
        <v>161</v>
      </c>
      <c r="AC2793" t="s">
        <v>632</v>
      </c>
      <c r="AD2793" s="75" t="s">
        <v>152</v>
      </c>
      <c r="AE2793" s="133" t="str">
        <f>VLOOKUP(AD2793,cs_lookup!$A$2:$B$55,2,FALSE)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32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5" t="s">
        <v>165</v>
      </c>
      <c r="AB2794" s="75" t="s">
        <v>160</v>
      </c>
      <c r="AC2794" t="s">
        <v>632</v>
      </c>
      <c r="AD2794" s="75" t="s">
        <v>172</v>
      </c>
      <c r="AE2794" s="133" t="str">
        <f>VLOOKUP(AD2794,cs_lookup!$A$2:$B$55,2,FALSE)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32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5" t="s">
        <v>162</v>
      </c>
      <c r="AB2795" s="75" t="s">
        <v>160</v>
      </c>
      <c r="AC2795" t="s">
        <v>632</v>
      </c>
      <c r="AD2795" s="75" t="s">
        <v>151</v>
      </c>
      <c r="AE2795" s="133" t="str">
        <f>VLOOKUP(AD2795,cs_lookup!$A$2:$B$55,2,FALSE)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32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5" t="s">
        <v>151</v>
      </c>
      <c r="AB2796" s="75" t="s">
        <v>166</v>
      </c>
      <c r="AC2796" t="s">
        <v>632</v>
      </c>
      <c r="AD2796" s="75" t="s">
        <v>170</v>
      </c>
      <c r="AE2796" s="133" t="str">
        <f>VLOOKUP(AD2796,cs_lookup!$A$2:$B$55,2,FALSE)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32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5" t="s">
        <v>153</v>
      </c>
      <c r="AB2797" s="75" t="s">
        <v>161</v>
      </c>
      <c r="AC2797" t="s">
        <v>632</v>
      </c>
      <c r="AD2797" s="75" t="s">
        <v>172</v>
      </c>
      <c r="AE2797" s="133" t="str">
        <f>VLOOKUP(AD2797,cs_lookup!$A$2:$B$55,2,FALSE)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32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5" t="s">
        <v>162</v>
      </c>
      <c r="AB2798" s="75" t="s">
        <v>160</v>
      </c>
      <c r="AC2798" t="s">
        <v>632</v>
      </c>
      <c r="AD2798" s="75" t="s">
        <v>170</v>
      </c>
      <c r="AE2798" s="133" t="str">
        <f>VLOOKUP(AD2798,cs_lookup!$A$2:$B$55,2,FALSE)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32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5" t="s">
        <v>155</v>
      </c>
      <c r="AB2799" s="75" t="s">
        <v>161</v>
      </c>
      <c r="AC2799" t="s">
        <v>632</v>
      </c>
      <c r="AD2799" s="75" t="s">
        <v>152</v>
      </c>
      <c r="AE2799" s="133" t="str">
        <f>VLOOKUP(AD2799,cs_lookup!$A$2:$B$55,2,FALSE)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32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5" t="s">
        <v>175</v>
      </c>
      <c r="AB2800" s="75" t="s">
        <v>160</v>
      </c>
      <c r="AC2800" t="s">
        <v>632</v>
      </c>
      <c r="AD2800" s="75" t="s">
        <v>151</v>
      </c>
      <c r="AE2800" s="133" t="str">
        <f>VLOOKUP(AD2800,cs_lookup!$A$2:$B$55,2,FALSE)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32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5" t="s">
        <v>151</v>
      </c>
      <c r="AB2801" s="75" t="s">
        <v>166</v>
      </c>
      <c r="AC2801" t="s">
        <v>632</v>
      </c>
      <c r="AD2801" s="75" t="s">
        <v>165</v>
      </c>
      <c r="AE2801" s="133" t="str">
        <f>VLOOKUP(AD2801,cs_lookup!$A$2:$B$55,2,FALSE)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32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5" t="s">
        <v>151</v>
      </c>
      <c r="AB2802" s="75" t="s">
        <v>166</v>
      </c>
      <c r="AC2802" t="s">
        <v>632</v>
      </c>
      <c r="AD2802" s="75" t="s">
        <v>154</v>
      </c>
      <c r="AE2802" s="133" t="str">
        <f>VLOOKUP(AD2802,cs_lookup!$A$2:$B$55,2,FALSE)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32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5" t="s">
        <v>155</v>
      </c>
      <c r="AB2803" s="75" t="s">
        <v>161</v>
      </c>
      <c r="AC2803" t="s">
        <v>632</v>
      </c>
      <c r="AD2803" s="75" t="s">
        <v>170</v>
      </c>
      <c r="AE2803" s="133" t="str">
        <f>VLOOKUP(AD2803,cs_lookup!$A$2:$B$55,2,FALSE)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32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5" t="s">
        <v>151</v>
      </c>
      <c r="AB2804" s="75" t="s">
        <v>166</v>
      </c>
      <c r="AC2804" t="s">
        <v>632</v>
      </c>
      <c r="AD2804" s="75" t="s">
        <v>151</v>
      </c>
      <c r="AE2804" s="133" t="str">
        <f>VLOOKUP(AD2804,cs_lookup!$A$2:$B$55,2,FALSE)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32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5" t="s">
        <v>151</v>
      </c>
      <c r="AB2805" s="75" t="s">
        <v>166</v>
      </c>
      <c r="AC2805" t="s">
        <v>632</v>
      </c>
      <c r="AD2805" s="75" t="s">
        <v>176</v>
      </c>
      <c r="AE2805" s="133" t="str">
        <f>VLOOKUP(AD2805,cs_lookup!$A$2:$B$55,2,FALSE)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32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5" t="s">
        <v>151</v>
      </c>
      <c r="AB2806" s="75" t="s">
        <v>166</v>
      </c>
      <c r="AC2806" t="s">
        <v>632</v>
      </c>
      <c r="AD2806" s="75" t="s">
        <v>152</v>
      </c>
      <c r="AE2806" s="133" t="str">
        <f>VLOOKUP(AD2806,cs_lookup!$A$2:$B$55,2,FALSE)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32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5" t="s">
        <v>165</v>
      </c>
      <c r="AB2807" s="75" t="s">
        <v>160</v>
      </c>
      <c r="AC2807" t="s">
        <v>632</v>
      </c>
      <c r="AD2807" s="75" t="s">
        <v>154</v>
      </c>
      <c r="AE2807" s="133" t="str">
        <f>VLOOKUP(AD2807,cs_lookup!$A$2:$B$55,2,FALSE)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32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5" t="s">
        <v>151</v>
      </c>
      <c r="AB2808" s="75" t="s">
        <v>166</v>
      </c>
      <c r="AC2808" t="s">
        <v>632</v>
      </c>
      <c r="AD2808" s="75" t="s">
        <v>162</v>
      </c>
      <c r="AE2808" s="133" t="str">
        <f>VLOOKUP(AD2808,cs_lookup!$A$2:$B$55,2,FALSE)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32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5" t="s">
        <v>162</v>
      </c>
      <c r="AB2809" s="75" t="s">
        <v>160</v>
      </c>
      <c r="AC2809" t="s">
        <v>632</v>
      </c>
      <c r="AD2809" s="75" t="s">
        <v>153</v>
      </c>
      <c r="AE2809" s="133" t="str">
        <f>VLOOKUP(AD2809,cs_lookup!$A$2:$B$55,2,FALSE)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32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5" t="s">
        <v>162</v>
      </c>
      <c r="AB2810" s="75" t="s">
        <v>160</v>
      </c>
      <c r="AC2810" t="s">
        <v>632</v>
      </c>
      <c r="AD2810" s="75" t="s">
        <v>155</v>
      </c>
      <c r="AE2810" s="133" t="str">
        <f>VLOOKUP(AD2810,cs_lookup!$A$2:$B$55,2,FALSE)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32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5" t="s">
        <v>162</v>
      </c>
      <c r="AB2811" s="75" t="s">
        <v>160</v>
      </c>
      <c r="AC2811" t="s">
        <v>632</v>
      </c>
      <c r="AD2811" s="75" t="s">
        <v>165</v>
      </c>
      <c r="AE2811" s="133" t="str">
        <f>VLOOKUP(AD2811,cs_lookup!$A$2:$B$55,2,FALSE)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32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5" t="s">
        <v>153</v>
      </c>
      <c r="AB2812" s="75" t="s">
        <v>161</v>
      </c>
      <c r="AC2812" t="s">
        <v>632</v>
      </c>
      <c r="AD2812" s="75" t="s">
        <v>152</v>
      </c>
      <c r="AE2812" s="133" t="str">
        <f>VLOOKUP(AD2812,cs_lookup!$A$2:$B$55,2,FALSE)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32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5" t="s">
        <v>151</v>
      </c>
      <c r="AB2813" s="75" t="s">
        <v>166</v>
      </c>
      <c r="AC2813" t="s">
        <v>632</v>
      </c>
      <c r="AD2813" s="75" t="s">
        <v>162</v>
      </c>
      <c r="AE2813" s="133" t="str">
        <f>VLOOKUP(AD2813,cs_lookup!$A$2:$B$55,2,FALSE)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32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5" t="s">
        <v>150</v>
      </c>
      <c r="AB2814" s="75" t="s">
        <v>166</v>
      </c>
      <c r="AC2814" t="s">
        <v>632</v>
      </c>
      <c r="AD2814" s="75" t="s">
        <v>151</v>
      </c>
      <c r="AE2814" s="133" t="str">
        <f>VLOOKUP(AD2814,cs_lookup!$A$2:$B$55,2,FALSE)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32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5" t="s">
        <v>176</v>
      </c>
      <c r="AB2815" s="75" t="s">
        <v>160</v>
      </c>
      <c r="AC2815" t="s">
        <v>632</v>
      </c>
      <c r="AD2815" s="75" t="s">
        <v>176</v>
      </c>
      <c r="AE2815" s="133" t="str">
        <f>VLOOKUP(AD2815,cs_lookup!$A$2:$B$55,2,FALSE)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32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5" t="s">
        <v>151</v>
      </c>
      <c r="AB2816" s="75" t="s">
        <v>166</v>
      </c>
      <c r="AC2816" t="s">
        <v>632</v>
      </c>
      <c r="AD2816" s="75" t="s">
        <v>170</v>
      </c>
      <c r="AE2816" s="133" t="str">
        <f>VLOOKUP(AD2816,cs_lookup!$A$2:$B$55,2,FALSE)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32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5" t="s">
        <v>162</v>
      </c>
      <c r="AB2817" s="75" t="s">
        <v>160</v>
      </c>
      <c r="AC2817" t="s">
        <v>632</v>
      </c>
      <c r="AD2817" s="75" t="s">
        <v>155</v>
      </c>
      <c r="AE2817" s="133" t="str">
        <f>VLOOKUP(AD2817,cs_lookup!$A$2:$B$55,2,FALSE)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32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5" t="s">
        <v>151</v>
      </c>
      <c r="AB2818" s="75" t="s">
        <v>166</v>
      </c>
      <c r="AC2818" t="s">
        <v>632</v>
      </c>
      <c r="AD2818" s="75" t="s">
        <v>154</v>
      </c>
      <c r="AE2818" s="133" t="str">
        <f>VLOOKUP(AD2818,cs_lookup!$A$2:$B$55,2,FALSE)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32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5" t="s">
        <v>151</v>
      </c>
      <c r="AB2819" s="75" t="s">
        <v>166</v>
      </c>
      <c r="AC2819" t="s">
        <v>632</v>
      </c>
      <c r="AD2819" s="75" t="s">
        <v>151</v>
      </c>
      <c r="AE2819" s="133" t="str">
        <f>VLOOKUP(AD2819,cs_lookup!$A$2:$B$55,2,FALSE)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32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5" t="s">
        <v>176</v>
      </c>
      <c r="AB2820" s="75" t="s">
        <v>160</v>
      </c>
      <c r="AC2820" t="s">
        <v>632</v>
      </c>
      <c r="AD2820" s="75" t="s">
        <v>150</v>
      </c>
      <c r="AE2820" s="133" t="str">
        <f>VLOOKUP(AD2820,cs_lookup!$A$2:$B$55,2,FALSE)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32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5" t="s">
        <v>151</v>
      </c>
      <c r="AB2821" s="75" t="s">
        <v>166</v>
      </c>
      <c r="AC2821" t="s">
        <v>632</v>
      </c>
      <c r="AD2821" s="75" t="s">
        <v>154</v>
      </c>
      <c r="AE2821" s="133" t="str">
        <f>VLOOKUP(AD2821,cs_lookup!$A$2:$B$55,2,FALSE)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32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5" t="s">
        <v>162</v>
      </c>
      <c r="AB2822" s="75" t="s">
        <v>160</v>
      </c>
      <c r="AC2822" t="s">
        <v>632</v>
      </c>
      <c r="AD2822" s="75" t="s">
        <v>154</v>
      </c>
      <c r="AE2822" s="133" t="str">
        <f>VLOOKUP(AD2822,cs_lookup!$A$2:$B$55,2,FALSE)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32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5" t="s">
        <v>154</v>
      </c>
      <c r="AB2823" s="75" t="s">
        <v>160</v>
      </c>
      <c r="AC2823" t="s">
        <v>632</v>
      </c>
      <c r="AD2823" s="75" t="s">
        <v>170</v>
      </c>
      <c r="AE2823" s="133" t="str">
        <f>VLOOKUP(AD2823,cs_lookup!$A$2:$B$55,2,FALSE)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32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5" t="s">
        <v>154</v>
      </c>
      <c r="AB2824" s="75" t="s">
        <v>160</v>
      </c>
      <c r="AC2824" t="s">
        <v>632</v>
      </c>
      <c r="AD2824" s="75" t="s">
        <v>162</v>
      </c>
      <c r="AE2824" s="133" t="str">
        <f>VLOOKUP(AD2824,cs_lookup!$A$2:$B$55,2,FALSE)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32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5" t="s">
        <v>162</v>
      </c>
      <c r="AB2825" s="75" t="s">
        <v>160</v>
      </c>
      <c r="AC2825" t="s">
        <v>632</v>
      </c>
      <c r="AD2825" s="75" t="s">
        <v>165</v>
      </c>
      <c r="AE2825" s="133" t="str">
        <f>VLOOKUP(AD2825,cs_lookup!$A$2:$B$55,2,FALSE)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32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5" t="s">
        <v>170</v>
      </c>
      <c r="AB2826" s="75" t="s">
        <v>160</v>
      </c>
      <c r="AC2826" t="s">
        <v>632</v>
      </c>
      <c r="AD2826" s="75" t="s">
        <v>165</v>
      </c>
      <c r="AE2826" s="133" t="str">
        <f>VLOOKUP(AD2826,cs_lookup!$A$2:$B$55,2,FALSE)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32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5" t="s">
        <v>151</v>
      </c>
      <c r="AB2827" s="75" t="s">
        <v>166</v>
      </c>
      <c r="AC2827" t="s">
        <v>632</v>
      </c>
      <c r="AD2827" s="75" t="s">
        <v>162</v>
      </c>
      <c r="AE2827" s="133" t="str">
        <f>VLOOKUP(AD2827,cs_lookup!$A$2:$B$55,2,FALSE)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32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5" t="s">
        <v>154</v>
      </c>
      <c r="AB2828" s="75" t="s">
        <v>160</v>
      </c>
      <c r="AC2828" t="s">
        <v>632</v>
      </c>
      <c r="AD2828" s="75" t="s">
        <v>154</v>
      </c>
      <c r="AE2828" s="133" t="str">
        <f>VLOOKUP(AD2828,cs_lookup!$A$2:$B$55,2,FALSE)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32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5" t="s">
        <v>162</v>
      </c>
      <c r="AB2829" s="75" t="s">
        <v>160</v>
      </c>
      <c r="AC2829" t="s">
        <v>632</v>
      </c>
      <c r="AD2829" s="75" t="s">
        <v>170</v>
      </c>
      <c r="AE2829" s="133" t="str">
        <f>VLOOKUP(AD2829,cs_lookup!$A$2:$B$55,2,FALSE)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32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5" t="s">
        <v>162</v>
      </c>
      <c r="AB2830" s="75" t="s">
        <v>160</v>
      </c>
      <c r="AC2830" t="s">
        <v>633</v>
      </c>
      <c r="AD2830" s="75" t="s">
        <v>151</v>
      </c>
      <c r="AE2830" s="133" t="str">
        <f>VLOOKUP(AD2830,cs_lookup!$A$2:$B$55,2,FALSE)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32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5" t="s">
        <v>155</v>
      </c>
      <c r="AB2831" s="75" t="s">
        <v>161</v>
      </c>
      <c r="AC2831" t="s">
        <v>633</v>
      </c>
      <c r="AD2831" s="75" t="s">
        <v>162</v>
      </c>
      <c r="AE2831" s="133" t="str">
        <f>VLOOKUP(AD2831,cs_lookup!$A$2:$B$55,2,FALSE)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32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5" t="s">
        <v>178</v>
      </c>
      <c r="AB2832" s="75" t="s">
        <v>161</v>
      </c>
      <c r="AC2832" t="s">
        <v>633</v>
      </c>
      <c r="AD2832" s="75" t="s">
        <v>634</v>
      </c>
      <c r="AE2832" s="133" t="e">
        <f>VLOOKUP(AD2832,cs_lookup!$A$2:$B$55,2,FALSE)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32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5" t="s">
        <v>155</v>
      </c>
      <c r="AB2833" s="75" t="s">
        <v>161</v>
      </c>
      <c r="AC2833" t="s">
        <v>633</v>
      </c>
      <c r="AD2833" s="75" t="s">
        <v>170</v>
      </c>
      <c r="AE2833" s="133" t="str">
        <f>VLOOKUP(AD2833,cs_lookup!$A$2:$B$55,2,FALSE)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32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5" t="s">
        <v>162</v>
      </c>
      <c r="AB2834" s="75" t="s">
        <v>160</v>
      </c>
      <c r="AC2834" t="s">
        <v>633</v>
      </c>
      <c r="AD2834" s="75" t="s">
        <v>153</v>
      </c>
      <c r="AE2834" s="133" t="str">
        <f>VLOOKUP(AD2834,cs_lookup!$A$2:$B$55,2,FALSE)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32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5" t="s">
        <v>170</v>
      </c>
      <c r="AB2835" s="75" t="s">
        <v>160</v>
      </c>
      <c r="AC2835" t="s">
        <v>633</v>
      </c>
      <c r="AD2835" s="75" t="s">
        <v>151</v>
      </c>
      <c r="AE2835" s="133" t="str">
        <f>VLOOKUP(AD2835,cs_lookup!$A$2:$B$55,2,FALSE)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32">
        <v>2.8384621530455734E-2</v>
      </c>
      <c r="H2836" s="5">
        <f t="shared" ref="H2836:H2899" si="383">(G2836/100%) + 1</f>
        <v>1.0283846215304557</v>
      </c>
      <c r="I2836" s="5">
        <f t="shared" ref="I2836:I2899" si="384">D2836/H2836</f>
        <v>2.0239134153284311</v>
      </c>
      <c r="J2836" s="5">
        <f t="shared" ref="J2836:J2899" si="385">E2836/H2836</f>
        <v>3.0856438943271383</v>
      </c>
      <c r="K2836" s="5">
        <f t="shared" ref="K2836:K2899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99" si="387">(L2836*H2836)</f>
        <v>3.1982761729597171</v>
      </c>
      <c r="P2836" s="5">
        <f t="shared" ref="P2836:P2899" si="388">(M2836*H2836)</f>
        <v>3.6096300215718995</v>
      </c>
      <c r="Q2836" s="5">
        <f t="shared" ref="Q2836:Q2899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5" t="s">
        <v>151</v>
      </c>
      <c r="AB2836" s="75" t="s">
        <v>166</v>
      </c>
      <c r="AC2836" t="s">
        <v>633</v>
      </c>
      <c r="AD2836" s="75" t="s">
        <v>154</v>
      </c>
      <c r="AE2836" s="133" t="str">
        <f>VLOOKUP(AD2836,cs_lookup!$A$2:$B$55,2,FALSE)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32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5" t="s">
        <v>151</v>
      </c>
      <c r="AB2837" s="75" t="s">
        <v>166</v>
      </c>
      <c r="AC2837" t="s">
        <v>633</v>
      </c>
      <c r="AD2837" s="75" t="s">
        <v>162</v>
      </c>
      <c r="AE2837" s="133" t="str">
        <f>VLOOKUP(AD2837,cs_lookup!$A$2:$B$55,2,FALSE)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32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5" t="s">
        <v>153</v>
      </c>
      <c r="AB2838" s="75" t="s">
        <v>161</v>
      </c>
      <c r="AC2838" t="s">
        <v>633</v>
      </c>
      <c r="AD2838" s="75" t="s">
        <v>151</v>
      </c>
      <c r="AE2838" s="133" t="str">
        <f>VLOOKUP(AD2838,cs_lookup!$A$2:$B$55,2,FALSE)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32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5" t="s">
        <v>176</v>
      </c>
      <c r="AB2839" s="75" t="s">
        <v>160</v>
      </c>
      <c r="AC2839" t="s">
        <v>633</v>
      </c>
      <c r="AD2839" s="75" t="s">
        <v>176</v>
      </c>
      <c r="AE2839" s="133" t="str">
        <f>VLOOKUP(AD2839,cs_lookup!$A$2:$B$55,2,FALSE)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32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5" t="s">
        <v>151</v>
      </c>
      <c r="AB2840" s="75" t="s">
        <v>166</v>
      </c>
      <c r="AC2840" t="s">
        <v>633</v>
      </c>
      <c r="AD2840" s="75" t="s">
        <v>162</v>
      </c>
      <c r="AE2840" s="133" t="str">
        <f>VLOOKUP(AD2840,cs_lookup!$A$2:$B$55,2,FALSE)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32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5" t="s">
        <v>152</v>
      </c>
      <c r="AB2841" s="75" t="s">
        <v>161</v>
      </c>
      <c r="AC2841" t="s">
        <v>633</v>
      </c>
      <c r="AD2841" s="75" t="s">
        <v>168</v>
      </c>
      <c r="AE2841" s="133" t="str">
        <f>VLOOKUP(AD2841,cs_lookup!$A$2:$B$55,2,FALSE)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32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5" t="s">
        <v>155</v>
      </c>
      <c r="AB2842" s="75" t="s">
        <v>161</v>
      </c>
      <c r="AC2842" t="s">
        <v>633</v>
      </c>
      <c r="AD2842" s="75" t="s">
        <v>164</v>
      </c>
      <c r="AE2842" s="133" t="str">
        <f>VLOOKUP(AD2842,cs_lookup!$A$2:$B$55,2,FALSE)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32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5" t="s">
        <v>162</v>
      </c>
      <c r="AB2843" s="75" t="s">
        <v>160</v>
      </c>
      <c r="AC2843" t="s">
        <v>633</v>
      </c>
      <c r="AD2843" s="75" t="s">
        <v>154</v>
      </c>
      <c r="AE2843" s="133" t="str">
        <f>VLOOKUP(AD2843,cs_lookup!$A$2:$B$55,2,FALSE)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32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5" t="s">
        <v>155</v>
      </c>
      <c r="AB2844" s="75" t="s">
        <v>161</v>
      </c>
      <c r="AC2844" t="s">
        <v>633</v>
      </c>
      <c r="AD2844" s="75" t="s">
        <v>169</v>
      </c>
      <c r="AE2844" s="133" t="str">
        <f>VLOOKUP(AD2844,cs_lookup!$A$2:$B$55,2,FALSE)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32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5" t="s">
        <v>162</v>
      </c>
      <c r="AB2845" s="75" t="s">
        <v>160</v>
      </c>
      <c r="AC2845" t="s">
        <v>633</v>
      </c>
      <c r="AD2845" s="75" t="s">
        <v>151</v>
      </c>
      <c r="AE2845" s="133" t="str">
        <f>VLOOKUP(AD2845,cs_lookup!$A$2:$B$55,2,FALSE)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32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5" t="s">
        <v>162</v>
      </c>
      <c r="AB2846" s="75" t="s">
        <v>160</v>
      </c>
      <c r="AC2846" t="s">
        <v>633</v>
      </c>
      <c r="AD2846" s="75" t="s">
        <v>152</v>
      </c>
      <c r="AE2846" s="133" t="str">
        <f>VLOOKUP(AD2846,cs_lookup!$A$2:$B$55,2,FALSE)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32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5" t="s">
        <v>152</v>
      </c>
      <c r="AB2847" s="75" t="s">
        <v>161</v>
      </c>
      <c r="AC2847" t="s">
        <v>633</v>
      </c>
      <c r="AD2847" s="75" t="s">
        <v>155</v>
      </c>
      <c r="AE2847" s="133" t="str">
        <f>VLOOKUP(AD2847,cs_lookup!$A$2:$B$55,2,FALSE)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32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5" t="s">
        <v>151</v>
      </c>
      <c r="AB2848" s="75" t="s">
        <v>166</v>
      </c>
      <c r="AC2848" t="s">
        <v>633</v>
      </c>
      <c r="AD2848" s="75" t="s">
        <v>393</v>
      </c>
      <c r="AE2848" s="133" t="e">
        <f>VLOOKUP(AD2848,cs_lookup!$A$2:$B$55,2,FALSE)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32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5" t="s">
        <v>149</v>
      </c>
      <c r="AB2849" s="75" t="s">
        <v>166</v>
      </c>
      <c r="AC2849" t="s">
        <v>633</v>
      </c>
      <c r="AD2849" s="75" t="s">
        <v>154</v>
      </c>
      <c r="AE2849" s="133" t="str">
        <f>VLOOKUP(AD2849,cs_lookup!$A$2:$B$55,2,FALSE)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32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5" t="s">
        <v>154</v>
      </c>
      <c r="AB2850" s="75" t="s">
        <v>160</v>
      </c>
      <c r="AC2850" t="s">
        <v>633</v>
      </c>
      <c r="AD2850" s="75" t="s">
        <v>172</v>
      </c>
      <c r="AE2850" s="133" t="str">
        <f>VLOOKUP(AD2850,cs_lookup!$A$2:$B$55,2,FALSE)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32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5" t="s">
        <v>149</v>
      </c>
      <c r="AB2851" s="75" t="s">
        <v>166</v>
      </c>
      <c r="AC2851" t="s">
        <v>633</v>
      </c>
      <c r="AD2851" s="75" t="s">
        <v>170</v>
      </c>
      <c r="AE2851" s="133" t="str">
        <f>VLOOKUP(AD2851,cs_lookup!$A$2:$B$55,2,FALSE)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32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5" t="s">
        <v>170</v>
      </c>
      <c r="AB2852" s="75" t="s">
        <v>160</v>
      </c>
      <c r="AC2852" t="s">
        <v>633</v>
      </c>
      <c r="AD2852" s="75" t="s">
        <v>150</v>
      </c>
      <c r="AE2852" s="133" t="str">
        <f>VLOOKUP(AD2852,cs_lookup!$A$2:$B$55,2,FALSE)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32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5" t="s">
        <v>149</v>
      </c>
      <c r="AB2853" s="75" t="s">
        <v>166</v>
      </c>
      <c r="AC2853" t="s">
        <v>633</v>
      </c>
      <c r="AD2853" s="75" t="s">
        <v>152</v>
      </c>
      <c r="AE2853" s="133" t="str">
        <f>VLOOKUP(AD2853,cs_lookup!$A$2:$B$55,2,FALSE)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32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5" t="s">
        <v>151</v>
      </c>
      <c r="AB2854" s="75" t="s">
        <v>166</v>
      </c>
      <c r="AC2854" t="s">
        <v>633</v>
      </c>
      <c r="AD2854" s="75" t="s">
        <v>153</v>
      </c>
      <c r="AE2854" s="133" t="str">
        <f>VLOOKUP(AD2854,cs_lookup!$A$2:$B$55,2,FALSE)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32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5" t="s">
        <v>151</v>
      </c>
      <c r="AB2855" s="75" t="s">
        <v>166</v>
      </c>
      <c r="AC2855" t="s">
        <v>633</v>
      </c>
      <c r="AD2855" s="75" t="s">
        <v>168</v>
      </c>
      <c r="AE2855" s="133" t="str">
        <f>VLOOKUP(AD2855,cs_lookup!$A$2:$B$55,2,FALSE)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32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5" t="s">
        <v>150</v>
      </c>
      <c r="AB2856" s="75" t="s">
        <v>166</v>
      </c>
      <c r="AC2856" t="s">
        <v>633</v>
      </c>
      <c r="AD2856" s="75" t="s">
        <v>153</v>
      </c>
      <c r="AE2856" s="133" t="str">
        <f>VLOOKUP(AD2856,cs_lookup!$A$2:$B$55,2,FALSE)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32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5" t="s">
        <v>154</v>
      </c>
      <c r="AB2857" s="75" t="s">
        <v>160</v>
      </c>
      <c r="AC2857" t="s">
        <v>633</v>
      </c>
      <c r="AD2857" s="75" t="s">
        <v>151</v>
      </c>
      <c r="AE2857" s="133" t="str">
        <f>VLOOKUP(AD2857,cs_lookup!$A$2:$B$55,2,FALSE)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32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5" t="s">
        <v>151</v>
      </c>
      <c r="AB2858" s="75" t="s">
        <v>166</v>
      </c>
      <c r="AC2858" t="s">
        <v>633</v>
      </c>
      <c r="AD2858" s="75" t="s">
        <v>155</v>
      </c>
      <c r="AE2858" s="133" t="str">
        <f>VLOOKUP(AD2858,cs_lookup!$A$2:$B$55,2,FALSE)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32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5" t="s">
        <v>170</v>
      </c>
      <c r="AB2859" s="75" t="s">
        <v>160</v>
      </c>
      <c r="AC2859" t="s">
        <v>633</v>
      </c>
      <c r="AD2859" s="75" t="s">
        <v>168</v>
      </c>
      <c r="AE2859" s="133" t="str">
        <f>VLOOKUP(AD2859,cs_lookup!$A$2:$B$55,2,FALSE)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32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5" t="s">
        <v>154</v>
      </c>
      <c r="AB2860" s="75" t="s">
        <v>160</v>
      </c>
      <c r="AC2860" t="s">
        <v>633</v>
      </c>
      <c r="AD2860" s="75" t="s">
        <v>154</v>
      </c>
      <c r="AE2860" s="133" t="str">
        <f>VLOOKUP(AD2860,cs_lookup!$A$2:$B$55,2,FALSE)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32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5" t="s">
        <v>165</v>
      </c>
      <c r="AB2861" s="75" t="s">
        <v>160</v>
      </c>
      <c r="AC2861" t="s">
        <v>633</v>
      </c>
      <c r="AD2861" s="75" t="s">
        <v>152</v>
      </c>
      <c r="AE2861" s="133" t="str">
        <f>VLOOKUP(AD2861,cs_lookup!$A$2:$B$55,2,FALSE)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32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5" t="s">
        <v>164</v>
      </c>
      <c r="AB2862" s="75" t="s">
        <v>160</v>
      </c>
      <c r="AC2862" t="s">
        <v>633</v>
      </c>
      <c r="AD2862" s="75" t="s">
        <v>164</v>
      </c>
      <c r="AE2862" s="133" t="str">
        <f>VLOOKUP(AD2862,cs_lookup!$A$2:$B$55,2,FALSE)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32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5" t="s">
        <v>155</v>
      </c>
      <c r="AB2863" s="75" t="s">
        <v>161</v>
      </c>
      <c r="AC2863" t="s">
        <v>633</v>
      </c>
      <c r="AD2863" s="75" t="s">
        <v>162</v>
      </c>
      <c r="AE2863" s="133" t="str">
        <f>VLOOKUP(AD2863,cs_lookup!$A$2:$B$55,2,FALSE)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32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5" t="s">
        <v>152</v>
      </c>
      <c r="AB2864" s="75" t="s">
        <v>161</v>
      </c>
      <c r="AC2864" t="s">
        <v>633</v>
      </c>
      <c r="AD2864" s="75" t="s">
        <v>451</v>
      </c>
      <c r="AE2864" s="133" t="str">
        <f>VLOOKUP(AD2864,cs_lookup!$A$2:$B$55,2,FALSE)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32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5" t="s">
        <v>162</v>
      </c>
      <c r="AB2865" s="75" t="s">
        <v>160</v>
      </c>
      <c r="AC2865" t="s">
        <v>633</v>
      </c>
      <c r="AD2865" s="75" t="s">
        <v>162</v>
      </c>
      <c r="AE2865" s="133" t="str">
        <f>VLOOKUP(AD2865,cs_lookup!$A$2:$B$55,2,FALSE)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32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5" t="s">
        <v>151</v>
      </c>
      <c r="AB2866" s="75" t="s">
        <v>166</v>
      </c>
      <c r="AC2866" t="s">
        <v>633</v>
      </c>
      <c r="AD2866" s="75" t="s">
        <v>164</v>
      </c>
      <c r="AE2866" s="133" t="str">
        <f>VLOOKUP(AD2866,cs_lookup!$A$2:$B$55,2,FALSE)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32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5" t="s">
        <v>155</v>
      </c>
      <c r="AB2867" s="75" t="s">
        <v>161</v>
      </c>
      <c r="AC2867" t="s">
        <v>633</v>
      </c>
      <c r="AD2867" s="75" t="s">
        <v>167</v>
      </c>
      <c r="AE2867" s="133" t="str">
        <f>VLOOKUP(AD2867,cs_lookup!$A$2:$B$55,2,FALSE)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32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5" t="s">
        <v>151</v>
      </c>
      <c r="AB2868" s="75" t="s">
        <v>166</v>
      </c>
      <c r="AC2868" t="s">
        <v>633</v>
      </c>
      <c r="AD2868" s="75" t="s">
        <v>163</v>
      </c>
      <c r="AE2868" s="133" t="str">
        <f>VLOOKUP(AD2868,cs_lookup!$A$2:$B$55,2,FALSE)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32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5" t="s">
        <v>154</v>
      </c>
      <c r="AB2869" s="75" t="s">
        <v>160</v>
      </c>
      <c r="AC2869" t="s">
        <v>633</v>
      </c>
      <c r="AD2869" s="75" t="s">
        <v>149</v>
      </c>
      <c r="AE2869" s="133" t="str">
        <f>VLOOKUP(AD2869,cs_lookup!$A$2:$B$55,2,FALSE)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32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5" t="s">
        <v>170</v>
      </c>
      <c r="AB2870" s="75" t="s">
        <v>160</v>
      </c>
      <c r="AC2870" t="s">
        <v>633</v>
      </c>
      <c r="AD2870" s="75" t="s">
        <v>154</v>
      </c>
      <c r="AE2870" s="133" t="str">
        <f>VLOOKUP(AD2870,cs_lookup!$A$2:$B$55,2,FALSE)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32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5" t="s">
        <v>151</v>
      </c>
      <c r="AB2871" s="75" t="s">
        <v>166</v>
      </c>
      <c r="AC2871" t="s">
        <v>633</v>
      </c>
      <c r="AD2871" s="75" t="s">
        <v>150</v>
      </c>
      <c r="AE2871" s="133" t="str">
        <f>VLOOKUP(AD2871,cs_lookup!$A$2:$B$55,2,FALSE)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32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5" t="s">
        <v>151</v>
      </c>
      <c r="AB2872" s="75" t="s">
        <v>166</v>
      </c>
      <c r="AC2872" t="s">
        <v>633</v>
      </c>
      <c r="AD2872" s="75" t="s">
        <v>149</v>
      </c>
      <c r="AE2872" s="133" t="str">
        <f>VLOOKUP(AD2872,cs_lookup!$A$2:$B$55,2,FALSE)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32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5" t="s">
        <v>170</v>
      </c>
      <c r="AB2873" s="75" t="s">
        <v>160</v>
      </c>
      <c r="AC2873" t="s">
        <v>633</v>
      </c>
      <c r="AD2873" s="75" t="s">
        <v>154</v>
      </c>
      <c r="AE2873" s="133" t="str">
        <f>VLOOKUP(AD2873,cs_lookup!$A$2:$B$55,2,FALSE)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32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5" t="s">
        <v>154</v>
      </c>
      <c r="AB2874" s="75" t="s">
        <v>160</v>
      </c>
      <c r="AC2874" t="s">
        <v>633</v>
      </c>
      <c r="AD2874" s="75" t="s">
        <v>175</v>
      </c>
      <c r="AE2874" s="133" t="str">
        <f>VLOOKUP(AD2874,cs_lookup!$A$2:$B$55,2,FALSE)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32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5" t="s">
        <v>162</v>
      </c>
      <c r="AB2875" s="75" t="s">
        <v>160</v>
      </c>
      <c r="AC2875" t="s">
        <v>633</v>
      </c>
      <c r="AD2875" s="75" t="s">
        <v>178</v>
      </c>
      <c r="AE2875" s="133" t="str">
        <f>VLOOKUP(AD2875,cs_lookup!$A$2:$B$55,2,FALSE)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32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5" t="s">
        <v>162</v>
      </c>
      <c r="AB2876" s="75" t="s">
        <v>160</v>
      </c>
      <c r="AC2876" t="s">
        <v>633</v>
      </c>
      <c r="AD2876" s="75" t="s">
        <v>178</v>
      </c>
      <c r="AE2876" s="133" t="str">
        <f>VLOOKUP(AD2876,cs_lookup!$A$2:$B$55,2,FALSE)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32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5" t="s">
        <v>176</v>
      </c>
      <c r="AB2877" s="75" t="s">
        <v>160</v>
      </c>
      <c r="AC2877" t="s">
        <v>633</v>
      </c>
      <c r="AD2877" s="75" t="s">
        <v>176</v>
      </c>
      <c r="AE2877" s="133" t="str">
        <f>VLOOKUP(AD2877,cs_lookup!$A$2:$B$55,2,FALSE)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32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5" t="s">
        <v>154</v>
      </c>
      <c r="AB2878" s="75" t="s">
        <v>160</v>
      </c>
      <c r="AC2878" t="s">
        <v>633</v>
      </c>
      <c r="AD2878" s="75" t="s">
        <v>155</v>
      </c>
      <c r="AE2878" s="133" t="str">
        <f>VLOOKUP(AD2878,cs_lookup!$A$2:$B$55,2,FALSE)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32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5" t="s">
        <v>155</v>
      </c>
      <c r="AB2879" s="75" t="s">
        <v>161</v>
      </c>
      <c r="AC2879" t="s">
        <v>635</v>
      </c>
      <c r="AD2879" s="75" t="s">
        <v>165</v>
      </c>
      <c r="AE2879" s="133" t="str">
        <f>VLOOKUP(AD2879,cs_lookup!$A$2:$B$55,2,FALSE)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32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5" t="s">
        <v>149</v>
      </c>
      <c r="AB2880" s="75" t="s">
        <v>166</v>
      </c>
      <c r="AC2880" t="s">
        <v>635</v>
      </c>
      <c r="AD2880" s="75" t="s">
        <v>178</v>
      </c>
      <c r="AE2880" s="133" t="str">
        <f>VLOOKUP(AD2880,cs_lookup!$A$2:$B$55,2,FALSE)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32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5" t="s">
        <v>150</v>
      </c>
      <c r="AB2881" s="75" t="s">
        <v>166</v>
      </c>
      <c r="AC2881" t="s">
        <v>635</v>
      </c>
      <c r="AD2881" s="75" t="s">
        <v>162</v>
      </c>
      <c r="AE2881" s="133" t="str">
        <f>VLOOKUP(AD2881,cs_lookup!$A$2:$B$55,2,FALSE)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32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5" t="s">
        <v>162</v>
      </c>
      <c r="AB2882" s="75" t="s">
        <v>160</v>
      </c>
      <c r="AC2882" t="s">
        <v>635</v>
      </c>
      <c r="AD2882" s="75" t="s">
        <v>162</v>
      </c>
      <c r="AE2882" s="133" t="str">
        <f>VLOOKUP(AD2882,cs_lookup!$A$2:$B$55,2,FALSE)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32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5" t="s">
        <v>176</v>
      </c>
      <c r="AB2883" s="75" t="s">
        <v>160</v>
      </c>
      <c r="AC2883" t="s">
        <v>635</v>
      </c>
      <c r="AD2883" s="75" t="s">
        <v>165</v>
      </c>
      <c r="AE2883" s="133" t="str">
        <f>VLOOKUP(AD2883,cs_lookup!$A$2:$B$55,2,FALSE)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32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5" t="s">
        <v>151</v>
      </c>
      <c r="AB2884" s="75" t="s">
        <v>166</v>
      </c>
      <c r="AC2884" t="s">
        <v>635</v>
      </c>
      <c r="AD2884" s="75" t="s">
        <v>155</v>
      </c>
      <c r="AE2884" s="133" t="str">
        <f>VLOOKUP(AD2884,cs_lookup!$A$2:$B$55,2,FALSE)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32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5" t="s">
        <v>154</v>
      </c>
      <c r="AB2885" s="75" t="s">
        <v>160</v>
      </c>
      <c r="AC2885" t="s">
        <v>635</v>
      </c>
      <c r="AD2885" s="75" t="s">
        <v>153</v>
      </c>
      <c r="AE2885" s="133" t="str">
        <f>VLOOKUP(AD2885,cs_lookup!$A$2:$B$55,2,FALSE)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32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5" t="s">
        <v>162</v>
      </c>
      <c r="AB2886" s="75" t="s">
        <v>160</v>
      </c>
      <c r="AC2886" t="s">
        <v>635</v>
      </c>
      <c r="AD2886" s="75" t="s">
        <v>151</v>
      </c>
      <c r="AE2886" s="133" t="str">
        <f>VLOOKUP(AD2886,cs_lookup!$A$2:$B$55,2,FALSE)</f>
        <v>X</v>
      </c>
    </row>
    <row r="2887" spans="1:31" x14ac:dyDescent="0.25">
      <c r="A2887" s="109">
        <v>0.83104127002554851</v>
      </c>
      <c r="B2887" s="109">
        <v>0.11279367624519801</v>
      </c>
      <c r="C2887" s="109">
        <v>3.7767632631734833E-2</v>
      </c>
      <c r="D2887" s="105">
        <f t="shared" si="380"/>
        <v>1.2033096743429568</v>
      </c>
      <c r="E2887" s="106">
        <f t="shared" si="380"/>
        <v>8.8657452553114489</v>
      </c>
      <c r="F2887" s="106">
        <f t="shared" si="380"/>
        <v>26.477698767905686</v>
      </c>
      <c r="G2887" s="136">
        <v>3.6450230071925382E-2</v>
      </c>
      <c r="H2887" s="108">
        <f t="shared" si="383"/>
        <v>1.0364502300719254</v>
      </c>
      <c r="I2887" s="108">
        <f t="shared" si="384"/>
        <v>1.1609912752486455</v>
      </c>
      <c r="J2887" s="108">
        <f t="shared" si="385"/>
        <v>8.5539517461404806</v>
      </c>
      <c r="K2887" s="108">
        <f t="shared" si="386"/>
        <v>25.546522157719277</v>
      </c>
      <c r="L2887" s="96">
        <v>1.56</v>
      </c>
      <c r="M2887" s="96">
        <v>4.3</v>
      </c>
      <c r="N2887" s="96">
        <v>6.14</v>
      </c>
      <c r="O2887" s="108">
        <f t="shared" si="387"/>
        <v>1.6168623589122038</v>
      </c>
      <c r="P2887" s="108">
        <f t="shared" si="388"/>
        <v>4.4567359893092791</v>
      </c>
      <c r="Q2887" s="108">
        <f t="shared" si="389"/>
        <v>6.3638044126416213</v>
      </c>
      <c r="R2887" s="109">
        <f t="shared" si="381"/>
        <v>0.6184818358148817</v>
      </c>
      <c r="S2887" s="109">
        <f t="shared" si="381"/>
        <v>0.2243794567142362</v>
      </c>
      <c r="T2887" s="109">
        <f t="shared" si="381"/>
        <v>0.15713870747088204</v>
      </c>
      <c r="U2887" s="96">
        <f t="shared" si="382"/>
        <v>1.343679348206902</v>
      </c>
      <c r="V2887" s="96">
        <f t="shared" si="382"/>
        <v>0.50269163628847313</v>
      </c>
      <c r="W2887" s="96">
        <f t="shared" si="382"/>
        <v>0.24034582719686184</v>
      </c>
      <c r="X2887" s="96" t="s">
        <v>76</v>
      </c>
      <c r="Y2887" s="96" t="s">
        <v>80</v>
      </c>
      <c r="Z2887" s="96" t="s">
        <v>147</v>
      </c>
      <c r="AA2887" s="110" t="s">
        <v>165</v>
      </c>
      <c r="AB2887" s="110" t="s">
        <v>160</v>
      </c>
      <c r="AC2887" s="96" t="s">
        <v>635</v>
      </c>
      <c r="AD2887" s="110" t="s">
        <v>176</v>
      </c>
      <c r="AE2887" s="133" t="str">
        <f>VLOOKUP(AD2887,cs_lookup!$A$2:$B$55,2,FALSE)</f>
        <v>1</v>
      </c>
    </row>
    <row r="2888" spans="1:31" x14ac:dyDescent="0.25">
      <c r="A2888" s="6">
        <v>0.26538509283738637</v>
      </c>
      <c r="B2888" s="6">
        <v>0.36023126811204642</v>
      </c>
      <c r="C2888" s="6">
        <v>0.35146522665618418</v>
      </c>
      <c r="D2888" s="3">
        <f t="shared" ref="D2888:F2937" si="390">(100%/A2888)</f>
        <v>3.7681091628335954</v>
      </c>
      <c r="E2888" s="4">
        <f t="shared" si="390"/>
        <v>2.7759944472364895</v>
      </c>
      <c r="F2888" s="4">
        <f t="shared" si="390"/>
        <v>2.8452316876805446</v>
      </c>
      <c r="G2888" s="132">
        <v>2.9252437703142009E-2</v>
      </c>
      <c r="H2888" s="5">
        <f t="shared" si="383"/>
        <v>1.029252437703142</v>
      </c>
      <c r="I2888" s="5">
        <f t="shared" si="384"/>
        <v>3.6610155339951667</v>
      </c>
      <c r="J2888" s="5">
        <f t="shared" si="385"/>
        <v>2.6970977629466102</v>
      </c>
      <c r="K2888" s="5">
        <f t="shared" si="386"/>
        <v>2.7643672081359396</v>
      </c>
      <c r="L2888">
        <v>4.26</v>
      </c>
      <c r="M2888">
        <v>3.55</v>
      </c>
      <c r="N2888">
        <v>1.95</v>
      </c>
      <c r="O2888" s="5">
        <f t="shared" si="387"/>
        <v>4.384615384615385</v>
      </c>
      <c r="P2888" s="5">
        <f t="shared" si="388"/>
        <v>3.6538461538461537</v>
      </c>
      <c r="Q2888" s="5">
        <f t="shared" si="389"/>
        <v>2.007042253521127</v>
      </c>
      <c r="R2888" s="24">
        <f t="shared" ref="R2888:T2937" si="391">(1/O2888)</f>
        <v>0.22807017543859648</v>
      </c>
      <c r="S2888" s="24">
        <f t="shared" si="391"/>
        <v>0.27368421052631581</v>
      </c>
      <c r="T2888" s="24">
        <f t="shared" si="391"/>
        <v>0.49824561403508766</v>
      </c>
      <c r="U2888">
        <f t="shared" ref="U2888:W2937" si="392">(L2888/I2888)</f>
        <v>1.1636115609023865</v>
      </c>
      <c r="V2888">
        <f t="shared" si="392"/>
        <v>1.3162296334863235</v>
      </c>
      <c r="W2888">
        <f t="shared" si="392"/>
        <v>0.70540556054234149</v>
      </c>
      <c r="X2888" t="s">
        <v>220</v>
      </c>
      <c r="Y2888" t="s">
        <v>286</v>
      </c>
      <c r="Z2888" t="s">
        <v>202</v>
      </c>
      <c r="AA2888" s="75" t="s">
        <v>151</v>
      </c>
      <c r="AB2888" s="75" t="s">
        <v>166</v>
      </c>
      <c r="AC2888" t="s">
        <v>636</v>
      </c>
      <c r="AD2888" s="137" t="s">
        <v>149</v>
      </c>
      <c r="AE2888" s="133" t="str">
        <f>VLOOKUP(AD2888,cs_lookup!$A$2:$B$55,2,FALSE)</f>
        <v>X</v>
      </c>
    </row>
    <row r="2889" spans="1:31" x14ac:dyDescent="0.25">
      <c r="A2889" s="6">
        <v>0.58053248877114194</v>
      </c>
      <c r="B2889" s="6">
        <v>0.26418052082065746</v>
      </c>
      <c r="C2889" s="6">
        <v>0.15064114853650215</v>
      </c>
      <c r="D2889" s="3">
        <f t="shared" si="390"/>
        <v>1.7225564793398167</v>
      </c>
      <c r="E2889" s="4">
        <f t="shared" si="390"/>
        <v>3.7852904403911882</v>
      </c>
      <c r="F2889" s="4">
        <f t="shared" si="390"/>
        <v>6.6382924567100474</v>
      </c>
      <c r="G2889" s="132">
        <v>2.921937605649827E-2</v>
      </c>
      <c r="H2889" s="5">
        <f t="shared" si="383"/>
        <v>1.0292193760564983</v>
      </c>
      <c r="I2889" s="5">
        <f t="shared" si="384"/>
        <v>1.6736533720729896</v>
      </c>
      <c r="J2889" s="5">
        <f t="shared" si="385"/>
        <v>3.6778266407057978</v>
      </c>
      <c r="K2889" s="5">
        <f t="shared" si="386"/>
        <v>6.4498323789287495</v>
      </c>
      <c r="L2889">
        <v>2.08</v>
      </c>
      <c r="M2889">
        <v>3.29</v>
      </c>
      <c r="N2889">
        <v>4.09</v>
      </c>
      <c r="O2889" s="5">
        <f t="shared" si="387"/>
        <v>2.1407763021975166</v>
      </c>
      <c r="P2889" s="5">
        <f t="shared" si="388"/>
        <v>3.3861317472258792</v>
      </c>
      <c r="Q2889" s="5">
        <f t="shared" si="389"/>
        <v>4.2095072480710778</v>
      </c>
      <c r="R2889" s="24">
        <f t="shared" si="391"/>
        <v>0.4671202679950705</v>
      </c>
      <c r="S2889" s="24">
        <f t="shared" si="391"/>
        <v>0.29532223630083487</v>
      </c>
      <c r="T2889" s="24">
        <f t="shared" si="391"/>
        <v>0.23755749570409457</v>
      </c>
      <c r="U2889">
        <f t="shared" si="392"/>
        <v>1.2427901946170066</v>
      </c>
      <c r="V2889">
        <f t="shared" si="392"/>
        <v>0.89455004854949571</v>
      </c>
      <c r="W2889">
        <f t="shared" si="392"/>
        <v>0.63412500662215765</v>
      </c>
      <c r="X2889" t="s">
        <v>209</v>
      </c>
      <c r="Y2889" t="s">
        <v>213</v>
      </c>
      <c r="Z2889" t="s">
        <v>202</v>
      </c>
      <c r="AA2889" s="75" t="s">
        <v>151</v>
      </c>
      <c r="AB2889" s="75" t="s">
        <v>166</v>
      </c>
      <c r="AC2889" t="s">
        <v>636</v>
      </c>
      <c r="AD2889" s="137" t="s">
        <v>149</v>
      </c>
      <c r="AE2889" s="133" t="str">
        <f>VLOOKUP(AD2889,cs_lookup!$A$2:$B$55,2,FALSE)</f>
        <v>X</v>
      </c>
    </row>
    <row r="2890" spans="1:31" x14ac:dyDescent="0.25">
      <c r="A2890" s="6">
        <v>0.60825606748337557</v>
      </c>
      <c r="B2890" s="6">
        <v>0.25020991745328985</v>
      </c>
      <c r="C2890" s="6">
        <v>0.13751059783450958</v>
      </c>
      <c r="D2890" s="3">
        <f t="shared" si="390"/>
        <v>1.6440444303949855</v>
      </c>
      <c r="E2890" s="4">
        <f t="shared" si="390"/>
        <v>3.9966441385629081</v>
      </c>
      <c r="F2890" s="4">
        <f t="shared" si="390"/>
        <v>7.2721667693094743</v>
      </c>
      <c r="G2890" s="132">
        <v>2.9075438065449211E-2</v>
      </c>
      <c r="H2890" s="5">
        <f t="shared" si="383"/>
        <v>1.0290754380654492</v>
      </c>
      <c r="I2890" s="5">
        <f t="shared" si="384"/>
        <v>1.5975936938944064</v>
      </c>
      <c r="J2890" s="5">
        <f t="shared" si="385"/>
        <v>3.883723185616176</v>
      </c>
      <c r="K2890" s="5">
        <f t="shared" si="386"/>
        <v>7.0666993889003544</v>
      </c>
      <c r="L2890">
        <v>2.04</v>
      </c>
      <c r="M2890">
        <v>3.3</v>
      </c>
      <c r="N2890">
        <v>4.24</v>
      </c>
      <c r="O2890" s="5">
        <f t="shared" si="387"/>
        <v>2.0993138936535165</v>
      </c>
      <c r="P2890" s="5">
        <f t="shared" si="388"/>
        <v>3.3959489456159822</v>
      </c>
      <c r="Q2890" s="5">
        <f t="shared" si="389"/>
        <v>4.3632798573975045</v>
      </c>
      <c r="R2890" s="24">
        <f t="shared" si="391"/>
        <v>0.47634610670806432</v>
      </c>
      <c r="S2890" s="24">
        <f t="shared" si="391"/>
        <v>0.29446850232862165</v>
      </c>
      <c r="T2890" s="24">
        <f t="shared" si="391"/>
        <v>0.229185390963314</v>
      </c>
      <c r="U2890">
        <f t="shared" si="392"/>
        <v>1.2769204133669012</v>
      </c>
      <c r="V2890">
        <f t="shared" si="392"/>
        <v>0.84970010535816165</v>
      </c>
      <c r="W2890">
        <f t="shared" si="392"/>
        <v>0.59999722171000458</v>
      </c>
      <c r="X2890" t="s">
        <v>326</v>
      </c>
      <c r="Y2890" t="s">
        <v>212</v>
      </c>
      <c r="Z2890" t="s">
        <v>202</v>
      </c>
      <c r="AA2890" s="75" t="s">
        <v>162</v>
      </c>
      <c r="AB2890" s="75" t="s">
        <v>160</v>
      </c>
      <c r="AC2890" t="s">
        <v>636</v>
      </c>
      <c r="AD2890" s="137" t="s">
        <v>155</v>
      </c>
      <c r="AE2890" s="133" t="str">
        <f>VLOOKUP(AD2890,cs_lookup!$A$2:$B$55,2,FALSE)</f>
        <v>2</v>
      </c>
    </row>
    <row r="2891" spans="1:31" x14ac:dyDescent="0.25">
      <c r="A2891" s="6">
        <v>0.31775003723982387</v>
      </c>
      <c r="B2891" s="6">
        <v>0.25996613780805156</v>
      </c>
      <c r="C2891" s="6">
        <v>0.38678416627278589</v>
      </c>
      <c r="D2891" s="3">
        <f t="shared" si="390"/>
        <v>3.1471278766373318</v>
      </c>
      <c r="E2891" s="4">
        <f t="shared" si="390"/>
        <v>3.8466548314010014</v>
      </c>
      <c r="F2891" s="4">
        <f t="shared" si="390"/>
        <v>2.5854212431610595</v>
      </c>
      <c r="G2891" s="132">
        <v>2.7525832634703873E-2</v>
      </c>
      <c r="H2891" s="5">
        <f t="shared" si="383"/>
        <v>1.0275258326347039</v>
      </c>
      <c r="I2891" s="5">
        <f t="shared" si="384"/>
        <v>3.0628211736221802</v>
      </c>
      <c r="J2891" s="5">
        <f t="shared" si="385"/>
        <v>3.7436088799224643</v>
      </c>
      <c r="K2891" s="5">
        <f t="shared" si="386"/>
        <v>2.5161617947178208</v>
      </c>
      <c r="L2891">
        <v>2.75</v>
      </c>
      <c r="M2891">
        <v>3.17</v>
      </c>
      <c r="N2891">
        <v>2.87</v>
      </c>
      <c r="O2891" s="5">
        <f t="shared" si="387"/>
        <v>2.8256960397454356</v>
      </c>
      <c r="P2891" s="5">
        <f t="shared" si="388"/>
        <v>3.2572568894520111</v>
      </c>
      <c r="Q2891" s="5">
        <f t="shared" si="389"/>
        <v>2.9489991396616002</v>
      </c>
      <c r="R2891" s="24">
        <f t="shared" si="391"/>
        <v>0.35389510617358866</v>
      </c>
      <c r="S2891" s="24">
        <f t="shared" si="391"/>
        <v>0.30700679557645705</v>
      </c>
      <c r="T2891" s="24">
        <f t="shared" si="391"/>
        <v>0.33909809824995429</v>
      </c>
      <c r="U2891">
        <f t="shared" si="392"/>
        <v>0.89786502185753503</v>
      </c>
      <c r="V2891">
        <f t="shared" si="392"/>
        <v>0.84677649339950689</v>
      </c>
      <c r="W2891">
        <f t="shared" si="392"/>
        <v>1.1406261735731749</v>
      </c>
      <c r="X2891" t="s">
        <v>445</v>
      </c>
      <c r="Y2891" t="s">
        <v>217</v>
      </c>
      <c r="Z2891" t="s">
        <v>202</v>
      </c>
      <c r="AA2891" s="75" t="s">
        <v>151</v>
      </c>
      <c r="AB2891" s="75" t="s">
        <v>166</v>
      </c>
      <c r="AC2891" t="s">
        <v>636</v>
      </c>
      <c r="AD2891" s="137" t="s">
        <v>149</v>
      </c>
      <c r="AE2891" s="133" t="str">
        <f>VLOOKUP(AD2891,cs_lookup!$A$2:$B$55,2,FALSE)</f>
        <v>X</v>
      </c>
    </row>
    <row r="2892" spans="1:31" x14ac:dyDescent="0.25">
      <c r="A2892" s="6">
        <v>0.56905131611743365</v>
      </c>
      <c r="B2892" s="6">
        <v>0.2224429999205994</v>
      </c>
      <c r="C2892" s="6">
        <v>0.19803945142027254</v>
      </c>
      <c r="D2892" s="3">
        <f t="shared" si="390"/>
        <v>1.7573107585847891</v>
      </c>
      <c r="E2892" s="4">
        <f t="shared" si="390"/>
        <v>4.4955336888863577</v>
      </c>
      <c r="F2892" s="4">
        <f t="shared" si="390"/>
        <v>5.0494989398745318</v>
      </c>
      <c r="G2892" s="132">
        <v>2.9214893320318014E-2</v>
      </c>
      <c r="H2892" s="5">
        <f t="shared" si="383"/>
        <v>1.029214893320318</v>
      </c>
      <c r="I2892" s="5">
        <f t="shared" si="384"/>
        <v>1.7074284194582374</v>
      </c>
      <c r="J2892" s="5">
        <f t="shared" si="385"/>
        <v>4.3679252195656213</v>
      </c>
      <c r="K2892" s="5">
        <f t="shared" si="386"/>
        <v>4.9061658285807557</v>
      </c>
      <c r="L2892">
        <v>4.04</v>
      </c>
      <c r="M2892">
        <v>3.55</v>
      </c>
      <c r="N2892">
        <v>2</v>
      </c>
      <c r="O2892" s="5">
        <f t="shared" si="387"/>
        <v>4.1580281690140852</v>
      </c>
      <c r="P2892" s="5">
        <f t="shared" si="388"/>
        <v>3.6537128712871287</v>
      </c>
      <c r="Q2892" s="5">
        <f t="shared" si="389"/>
        <v>2.058429786640636</v>
      </c>
      <c r="R2892" s="24">
        <f t="shared" si="391"/>
        <v>0.24049861120520286</v>
      </c>
      <c r="S2892" s="24">
        <f t="shared" si="391"/>
        <v>0.27369419416028723</v>
      </c>
      <c r="T2892" s="24">
        <f t="shared" si="391"/>
        <v>0.48580719463450983</v>
      </c>
      <c r="U2892">
        <f t="shared" si="392"/>
        <v>2.3661314020308279</v>
      </c>
      <c r="V2892">
        <f t="shared" si="392"/>
        <v>0.81274285193761586</v>
      </c>
      <c r="W2892">
        <f t="shared" si="392"/>
        <v>0.40765030573346017</v>
      </c>
      <c r="X2892" t="s">
        <v>216</v>
      </c>
      <c r="Y2892" t="s">
        <v>198</v>
      </c>
      <c r="Z2892" t="s">
        <v>202</v>
      </c>
      <c r="AA2892" s="75" t="s">
        <v>162</v>
      </c>
      <c r="AB2892" s="75" t="s">
        <v>160</v>
      </c>
      <c r="AC2892" t="s">
        <v>636</v>
      </c>
      <c r="AD2892" s="137" t="s">
        <v>152</v>
      </c>
      <c r="AE2892" s="133" t="str">
        <f>VLOOKUP(AD2892,cs_lookup!$A$2:$B$55,2,FALSE)</f>
        <v>2</v>
      </c>
    </row>
    <row r="2893" spans="1:31" x14ac:dyDescent="0.25">
      <c r="A2893" s="6">
        <v>0.64956625995953676</v>
      </c>
      <c r="B2893" s="6">
        <v>0.24603051295469527</v>
      </c>
      <c r="C2893" s="6">
        <v>0.10237246874049458</v>
      </c>
      <c r="D2893" s="3">
        <f t="shared" si="390"/>
        <v>1.5394888276098158</v>
      </c>
      <c r="E2893" s="4">
        <f t="shared" si="390"/>
        <v>4.0645364999265059</v>
      </c>
      <c r="F2893" s="4">
        <f t="shared" si="390"/>
        <v>9.7682512916135114</v>
      </c>
      <c r="G2893" s="132">
        <v>3.3912895615023197E-2</v>
      </c>
      <c r="H2893" s="5">
        <f t="shared" si="383"/>
        <v>1.0339128956150232</v>
      </c>
      <c r="I2893" s="5">
        <f t="shared" si="384"/>
        <v>1.4889927711889603</v>
      </c>
      <c r="J2893" s="5">
        <f t="shared" si="385"/>
        <v>3.9312175301853798</v>
      </c>
      <c r="K2893" s="5">
        <f t="shared" si="386"/>
        <v>9.4478474280010456</v>
      </c>
      <c r="L2893">
        <v>1.88</v>
      </c>
      <c r="M2893">
        <v>3.64</v>
      </c>
      <c r="N2893">
        <v>4.4000000000000004</v>
      </c>
      <c r="O2893" s="5">
        <f t="shared" si="387"/>
        <v>1.9437562437562435</v>
      </c>
      <c r="P2893" s="5">
        <f t="shared" si="388"/>
        <v>3.7634429400386846</v>
      </c>
      <c r="Q2893" s="5">
        <f t="shared" si="389"/>
        <v>4.5492167407061022</v>
      </c>
      <c r="R2893" s="24">
        <f t="shared" si="391"/>
        <v>0.51446780079148902</v>
      </c>
      <c r="S2893" s="24">
        <f t="shared" si="391"/>
        <v>0.26571413887032946</v>
      </c>
      <c r="T2893" s="24">
        <f t="shared" si="391"/>
        <v>0.21981806033818163</v>
      </c>
      <c r="U2893">
        <f t="shared" si="392"/>
        <v>1.2625984735297409</v>
      </c>
      <c r="V2893">
        <f t="shared" si="392"/>
        <v>0.92592179701344401</v>
      </c>
      <c r="W2893">
        <f t="shared" si="392"/>
        <v>0.46571454858167016</v>
      </c>
      <c r="X2893" t="s">
        <v>229</v>
      </c>
      <c r="Y2893" t="s">
        <v>401</v>
      </c>
      <c r="Z2893" t="s">
        <v>135</v>
      </c>
      <c r="AA2893" s="75" t="s">
        <v>170</v>
      </c>
      <c r="AB2893" s="75" t="s">
        <v>160</v>
      </c>
      <c r="AC2893" t="s">
        <v>636</v>
      </c>
      <c r="AD2893" s="137" t="s">
        <v>168</v>
      </c>
      <c r="AE2893" s="133" t="str">
        <f>VLOOKUP(AD2893,cs_lookup!$A$2:$B$55,2,FALSE)</f>
        <v>1</v>
      </c>
    </row>
    <row r="2894" spans="1:31" x14ac:dyDescent="0.25">
      <c r="A2894" s="6">
        <v>0.53476443495734516</v>
      </c>
      <c r="B2894" s="6">
        <v>0.24533771891039097</v>
      </c>
      <c r="C2894" s="6">
        <v>0.20922745025501363</v>
      </c>
      <c r="D2894" s="3">
        <f t="shared" si="390"/>
        <v>1.8699822475661902</v>
      </c>
      <c r="E2894" s="4">
        <f t="shared" si="390"/>
        <v>4.0760140937205325</v>
      </c>
      <c r="F2894" s="4">
        <f t="shared" si="390"/>
        <v>4.7794875805309749</v>
      </c>
      <c r="G2894" s="132">
        <v>3.3577533577533458E-2</v>
      </c>
      <c r="H2894" s="5">
        <f t="shared" si="383"/>
        <v>1.0335775335775335</v>
      </c>
      <c r="I2894" s="5">
        <f t="shared" si="384"/>
        <v>1.8092326766174955</v>
      </c>
      <c r="J2894" s="5">
        <f t="shared" si="385"/>
        <v>3.9435978059741483</v>
      </c>
      <c r="K2894" s="5">
        <f t="shared" si="386"/>
        <v>4.6242177536383569</v>
      </c>
      <c r="L2894">
        <v>2.16</v>
      </c>
      <c r="M2894">
        <v>3.5</v>
      </c>
      <c r="N2894">
        <v>3.51</v>
      </c>
      <c r="O2894" s="5">
        <f t="shared" si="387"/>
        <v>2.2325274725274724</v>
      </c>
      <c r="P2894" s="5">
        <f t="shared" si="388"/>
        <v>3.6175213675213671</v>
      </c>
      <c r="Q2894" s="5">
        <f t="shared" si="389"/>
        <v>3.6278571428571422</v>
      </c>
      <c r="R2894" s="24">
        <f t="shared" si="391"/>
        <v>0.44792281945264817</v>
      </c>
      <c r="S2894" s="24">
        <f t="shared" si="391"/>
        <v>0.27643236857649145</v>
      </c>
      <c r="T2894" s="24">
        <f t="shared" si="391"/>
        <v>0.27564481197086044</v>
      </c>
      <c r="U2894">
        <f t="shared" si="392"/>
        <v>1.1938762923729036</v>
      </c>
      <c r="V2894">
        <f t="shared" si="392"/>
        <v>0.88751444041729033</v>
      </c>
      <c r="W2894">
        <f t="shared" si="392"/>
        <v>0.75904729988943853</v>
      </c>
      <c r="X2894" t="s">
        <v>225</v>
      </c>
      <c r="Y2894" t="s">
        <v>223</v>
      </c>
      <c r="Z2894" t="s">
        <v>135</v>
      </c>
      <c r="AA2894" s="75" t="s">
        <v>162</v>
      </c>
      <c r="AB2894" s="75" t="s">
        <v>160</v>
      </c>
      <c r="AC2894" t="s">
        <v>636</v>
      </c>
      <c r="AD2894" s="137" t="s">
        <v>164</v>
      </c>
      <c r="AE2894" s="133" t="str">
        <f>VLOOKUP(AD2894,cs_lookup!$A$2:$B$55,2,FALSE)</f>
        <v>1</v>
      </c>
    </row>
    <row r="2895" spans="1:31" x14ac:dyDescent="0.25">
      <c r="A2895" s="6">
        <v>7.4948905533559804E-2</v>
      </c>
      <c r="B2895" s="6">
        <v>0.14836023942146775</v>
      </c>
      <c r="C2895" s="6">
        <v>0.65040676366811168</v>
      </c>
      <c r="D2895" s="3">
        <f t="shared" si="390"/>
        <v>13.342422986446826</v>
      </c>
      <c r="E2895" s="4">
        <f t="shared" si="390"/>
        <v>6.7403504058736363</v>
      </c>
      <c r="F2895" s="4">
        <f t="shared" si="390"/>
        <v>1.5374993863229229</v>
      </c>
      <c r="G2895" s="132">
        <v>3.6376273982491991E-2</v>
      </c>
      <c r="H2895" s="5">
        <f t="shared" si="383"/>
        <v>1.036376273982492</v>
      </c>
      <c r="I2895" s="5">
        <f t="shared" si="384"/>
        <v>12.874110804539921</v>
      </c>
      <c r="J2895" s="5">
        <f t="shared" si="385"/>
        <v>6.5037675746593795</v>
      </c>
      <c r="K2895" s="5">
        <f t="shared" si="386"/>
        <v>1.4835339489341655</v>
      </c>
      <c r="L2895">
        <v>4.8600000000000003</v>
      </c>
      <c r="M2895">
        <v>3.72</v>
      </c>
      <c r="N2895">
        <v>1.78</v>
      </c>
      <c r="O2895" s="5">
        <f t="shared" si="387"/>
        <v>5.0367886915549116</v>
      </c>
      <c r="P2895" s="5">
        <f t="shared" si="388"/>
        <v>3.8553197392148704</v>
      </c>
      <c r="Q2895" s="5">
        <f t="shared" si="389"/>
        <v>1.8447497676888358</v>
      </c>
      <c r="R2895" s="24">
        <f t="shared" si="391"/>
        <v>0.19853920051811605</v>
      </c>
      <c r="S2895" s="24">
        <f t="shared" si="391"/>
        <v>0.25938185874140968</v>
      </c>
      <c r="T2895" s="24">
        <f t="shared" si="391"/>
        <v>0.54207894074047425</v>
      </c>
      <c r="U2895">
        <f t="shared" si="392"/>
        <v>0.37750179983585136</v>
      </c>
      <c r="V2895">
        <f t="shared" si="392"/>
        <v>0.57197615955622871</v>
      </c>
      <c r="W2895">
        <f t="shared" si="392"/>
        <v>1.1998377261799964</v>
      </c>
      <c r="X2895" t="s">
        <v>231</v>
      </c>
      <c r="Y2895" t="s">
        <v>230</v>
      </c>
      <c r="Z2895" t="s">
        <v>135</v>
      </c>
      <c r="AA2895" s="75" t="s">
        <v>155</v>
      </c>
      <c r="AB2895" s="75" t="s">
        <v>161</v>
      </c>
      <c r="AC2895" t="s">
        <v>636</v>
      </c>
      <c r="AD2895" s="137" t="s">
        <v>150</v>
      </c>
      <c r="AE2895" s="133" t="str">
        <f>VLOOKUP(AD2895,cs_lookup!$A$2:$B$55,2,FALSE)</f>
        <v>X</v>
      </c>
    </row>
    <row r="2896" spans="1:31" x14ac:dyDescent="0.25">
      <c r="A2896" s="6">
        <v>0.41072639611713246</v>
      </c>
      <c r="B2896" s="6">
        <v>0.28595213462042401</v>
      </c>
      <c r="C2896" s="6">
        <v>0.28499696138094205</v>
      </c>
      <c r="D2896" s="3">
        <f t="shared" si="390"/>
        <v>2.4347108183298167</v>
      </c>
      <c r="E2896" s="4">
        <f t="shared" si="390"/>
        <v>3.497088774411182</v>
      </c>
      <c r="F2896" s="4">
        <f t="shared" si="390"/>
        <v>3.5088093401225668</v>
      </c>
      <c r="G2896" s="132">
        <v>3.2952752250997808E-2</v>
      </c>
      <c r="H2896" s="5">
        <f t="shared" si="383"/>
        <v>1.0329527522509978</v>
      </c>
      <c r="I2896" s="5">
        <f t="shared" si="384"/>
        <v>2.3570398675293958</v>
      </c>
      <c r="J2896" s="5">
        <f t="shared" si="385"/>
        <v>3.3855263629341898</v>
      </c>
      <c r="K2896" s="5">
        <f t="shared" si="386"/>
        <v>3.396873024904782</v>
      </c>
      <c r="L2896">
        <v>3.24</v>
      </c>
      <c r="M2896">
        <v>3.5</v>
      </c>
      <c r="N2896">
        <v>2.2799999999999998</v>
      </c>
      <c r="O2896" s="5">
        <f t="shared" si="387"/>
        <v>3.3467669172932331</v>
      </c>
      <c r="P2896" s="5">
        <f t="shared" si="388"/>
        <v>3.6153346328784925</v>
      </c>
      <c r="Q2896" s="5">
        <f t="shared" si="389"/>
        <v>2.355132275132275</v>
      </c>
      <c r="R2896" s="24">
        <f t="shared" si="391"/>
        <v>0.29879583033788643</v>
      </c>
      <c r="S2896" s="24">
        <f t="shared" si="391"/>
        <v>0.27659956865564345</v>
      </c>
      <c r="T2896" s="24">
        <f t="shared" si="391"/>
        <v>0.42460460100647018</v>
      </c>
      <c r="U2896">
        <f t="shared" si="392"/>
        <v>1.3746055145838947</v>
      </c>
      <c r="V2896">
        <f t="shared" si="392"/>
        <v>1.0338126556387519</v>
      </c>
      <c r="W2896">
        <f t="shared" si="392"/>
        <v>0.67120554206288319</v>
      </c>
      <c r="X2896" t="s">
        <v>333</v>
      </c>
      <c r="Y2896" t="s">
        <v>241</v>
      </c>
      <c r="Z2896" t="s">
        <v>135</v>
      </c>
      <c r="AA2896" s="75" t="s">
        <v>151</v>
      </c>
      <c r="AB2896" s="75" t="s">
        <v>166</v>
      </c>
      <c r="AC2896" t="s">
        <v>636</v>
      </c>
      <c r="AD2896" s="137" t="s">
        <v>153</v>
      </c>
      <c r="AE2896" s="133" t="str">
        <f>VLOOKUP(AD2896,cs_lookup!$A$2:$B$55,2,FALSE)</f>
        <v>2</v>
      </c>
    </row>
    <row r="2897" spans="1:31" x14ac:dyDescent="0.25">
      <c r="A2897" s="6">
        <v>0.1491556949237276</v>
      </c>
      <c r="B2897" s="6">
        <v>0.26521337304127379</v>
      </c>
      <c r="C2897" s="6">
        <v>0.51774759360225264</v>
      </c>
      <c r="D2897" s="3">
        <f t="shared" si="390"/>
        <v>6.7044037474490059</v>
      </c>
      <c r="E2897" s="4">
        <f t="shared" si="390"/>
        <v>3.7705489302169357</v>
      </c>
      <c r="F2897" s="4">
        <f t="shared" si="390"/>
        <v>1.9314430667701497</v>
      </c>
      <c r="G2897" s="132">
        <v>3.2344304509910549E-2</v>
      </c>
      <c r="H2897" s="5">
        <f t="shared" si="383"/>
        <v>1.0323443045099105</v>
      </c>
      <c r="I2897" s="5">
        <f t="shared" si="384"/>
        <v>6.4943485600298994</v>
      </c>
      <c r="J2897" s="5">
        <f t="shared" si="385"/>
        <v>3.6524141352307313</v>
      </c>
      <c r="K2897" s="5">
        <f t="shared" si="386"/>
        <v>1.8709291641678329</v>
      </c>
      <c r="L2897">
        <v>2.94</v>
      </c>
      <c r="M2897">
        <v>3.35</v>
      </c>
      <c r="N2897">
        <v>2.54</v>
      </c>
      <c r="O2897" s="5">
        <f t="shared" si="387"/>
        <v>3.0350922552591371</v>
      </c>
      <c r="P2897" s="5">
        <f t="shared" si="388"/>
        <v>3.4583534201082005</v>
      </c>
      <c r="Q2897" s="5">
        <f t="shared" si="389"/>
        <v>2.622154533455173</v>
      </c>
      <c r="R2897" s="24">
        <f t="shared" si="391"/>
        <v>0.32947927637692836</v>
      </c>
      <c r="S2897" s="24">
        <f t="shared" si="391"/>
        <v>0.28915494702930428</v>
      </c>
      <c r="T2897" s="24">
        <f t="shared" si="391"/>
        <v>0.38136577659376741</v>
      </c>
      <c r="U2897">
        <f t="shared" si="392"/>
        <v>0.45270129449080027</v>
      </c>
      <c r="V2897">
        <f t="shared" si="392"/>
        <v>0.91720157571572125</v>
      </c>
      <c r="W2897">
        <f t="shared" si="392"/>
        <v>1.3576141997496531</v>
      </c>
      <c r="X2897" t="s">
        <v>402</v>
      </c>
      <c r="Y2897" t="s">
        <v>325</v>
      </c>
      <c r="Z2897" t="s">
        <v>135</v>
      </c>
      <c r="AA2897" s="75" t="s">
        <v>151</v>
      </c>
      <c r="AB2897" s="75" t="s">
        <v>166</v>
      </c>
      <c r="AC2897" t="s">
        <v>636</v>
      </c>
      <c r="AD2897" s="137" t="s">
        <v>153</v>
      </c>
      <c r="AE2897" s="133" t="str">
        <f>VLOOKUP(AD2897,cs_lookup!$A$2:$B$55,2,FALSE)</f>
        <v>2</v>
      </c>
    </row>
    <row r="2898" spans="1:31" x14ac:dyDescent="0.25">
      <c r="A2898" s="6">
        <v>0.38394996865439612</v>
      </c>
      <c r="B2898" s="6">
        <v>0.35766499576469518</v>
      </c>
      <c r="C2898" s="6">
        <v>0.24802515343588685</v>
      </c>
      <c r="D2898" s="3">
        <f t="shared" si="390"/>
        <v>2.6045060076567617</v>
      </c>
      <c r="E2898" s="4">
        <f t="shared" si="390"/>
        <v>2.7959124092140448</v>
      </c>
      <c r="F2898" s="4">
        <f t="shared" si="390"/>
        <v>4.0318491336343216</v>
      </c>
      <c r="G2898" s="132">
        <v>3.2299861500040938E-2</v>
      </c>
      <c r="H2898" s="5">
        <f t="shared" si="383"/>
        <v>1.0322998615000409</v>
      </c>
      <c r="I2898" s="5">
        <f t="shared" si="384"/>
        <v>2.5230130360301888</v>
      </c>
      <c r="J2898" s="5">
        <f t="shared" si="385"/>
        <v>2.708430479832951</v>
      </c>
      <c r="K2898" s="5">
        <f t="shared" si="386"/>
        <v>3.9056957033546609</v>
      </c>
      <c r="L2898">
        <v>2.66</v>
      </c>
      <c r="M2898">
        <v>3.48</v>
      </c>
      <c r="N2898">
        <v>2.71</v>
      </c>
      <c r="O2898" s="5">
        <f t="shared" si="387"/>
        <v>2.745917631590109</v>
      </c>
      <c r="P2898" s="5">
        <f t="shared" si="388"/>
        <v>3.5924035180201424</v>
      </c>
      <c r="Q2898" s="5">
        <f t="shared" si="389"/>
        <v>2.7975326246651111</v>
      </c>
      <c r="R2898" s="24">
        <f t="shared" si="391"/>
        <v>0.36417698349564803</v>
      </c>
      <c r="S2898" s="24">
        <f t="shared" si="391"/>
        <v>0.2783651655455241</v>
      </c>
      <c r="T2898" s="24">
        <f t="shared" si="391"/>
        <v>0.35745785095882793</v>
      </c>
      <c r="U2898">
        <f t="shared" si="392"/>
        <v>1.054294988576576</v>
      </c>
      <c r="V2898">
        <f t="shared" si="392"/>
        <v>1.2848769890577503</v>
      </c>
      <c r="W2898">
        <f t="shared" si="392"/>
        <v>0.69385845847446337</v>
      </c>
      <c r="X2898" t="s">
        <v>224</v>
      </c>
      <c r="Y2898" t="s">
        <v>328</v>
      </c>
      <c r="Z2898" t="s">
        <v>135</v>
      </c>
      <c r="AA2898" s="75" t="s">
        <v>151</v>
      </c>
      <c r="AB2898" s="75" t="s">
        <v>166</v>
      </c>
      <c r="AC2898" t="s">
        <v>636</v>
      </c>
      <c r="AD2898" s="137" t="s">
        <v>163</v>
      </c>
      <c r="AE2898" s="133" t="str">
        <f>VLOOKUP(AD2898,cs_lookup!$A$2:$B$55,2,FALSE)</f>
        <v>2</v>
      </c>
    </row>
    <row r="2899" spans="1:31" x14ac:dyDescent="0.25">
      <c r="A2899" s="6">
        <v>0.41064022585489068</v>
      </c>
      <c r="B2899" s="6">
        <v>0.28598046572793867</v>
      </c>
      <c r="C2899" s="6">
        <v>0.28504901833027346</v>
      </c>
      <c r="D2899" s="3">
        <f t="shared" si="390"/>
        <v>2.4352217270437926</v>
      </c>
      <c r="E2899" s="4">
        <f t="shared" si="390"/>
        <v>3.4967423297762177</v>
      </c>
      <c r="F2899" s="4">
        <f t="shared" si="390"/>
        <v>3.5081685453880254</v>
      </c>
      <c r="G2899" s="132">
        <v>3.4940215333008728E-2</v>
      </c>
      <c r="H2899" s="5">
        <f t="shared" si="383"/>
        <v>1.0349402153330087</v>
      </c>
      <c r="I2899" s="5">
        <f t="shared" si="384"/>
        <v>2.3530071505243622</v>
      </c>
      <c r="J2899" s="5">
        <f t="shared" si="385"/>
        <v>3.3786901677707868</v>
      </c>
      <c r="K2899" s="5">
        <f t="shared" si="386"/>
        <v>3.3897306273476051</v>
      </c>
      <c r="L2899">
        <v>3.75</v>
      </c>
      <c r="M2899">
        <v>3.66</v>
      </c>
      <c r="N2899">
        <v>2.02</v>
      </c>
      <c r="O2899" s="5">
        <f t="shared" si="387"/>
        <v>3.8810258074987827</v>
      </c>
      <c r="P2899" s="5">
        <f t="shared" si="388"/>
        <v>3.7878811881188121</v>
      </c>
      <c r="Q2899" s="5">
        <f t="shared" si="389"/>
        <v>2.0905792349726777</v>
      </c>
      <c r="R2899" s="24">
        <f t="shared" si="391"/>
        <v>0.25766383672786586</v>
      </c>
      <c r="S2899" s="24">
        <f t="shared" si="391"/>
        <v>0.26399983271297728</v>
      </c>
      <c r="T2899" s="24">
        <f t="shared" si="391"/>
        <v>0.47833633055915686</v>
      </c>
      <c r="U2899">
        <f t="shared" si="392"/>
        <v>1.5937053141399598</v>
      </c>
      <c r="V2899">
        <f t="shared" si="392"/>
        <v>1.0832600263003156</v>
      </c>
      <c r="W2899">
        <f t="shared" si="392"/>
        <v>0.59591755867061591</v>
      </c>
      <c r="X2899" t="s">
        <v>438</v>
      </c>
      <c r="Y2899" t="s">
        <v>221</v>
      </c>
      <c r="Z2899" t="s">
        <v>135</v>
      </c>
      <c r="AA2899" s="75" t="s">
        <v>151</v>
      </c>
      <c r="AB2899" s="75" t="s">
        <v>166</v>
      </c>
      <c r="AC2899" t="s">
        <v>636</v>
      </c>
      <c r="AD2899" s="137" t="s">
        <v>150</v>
      </c>
      <c r="AE2899" s="133" t="str">
        <f>VLOOKUP(AD2899,cs_lookup!$A$2:$B$55,2,FALSE)</f>
        <v>X</v>
      </c>
    </row>
    <row r="2900" spans="1:31" x14ac:dyDescent="0.25">
      <c r="A2900" s="6">
        <v>0.67667009635430631</v>
      </c>
      <c r="B2900" s="6">
        <v>0.18263358145648007</v>
      </c>
      <c r="C2900" s="6">
        <v>0.13198010995146356</v>
      </c>
      <c r="D2900" s="3">
        <f t="shared" si="390"/>
        <v>1.4778250219533822</v>
      </c>
      <c r="E2900" s="4">
        <f t="shared" si="390"/>
        <v>5.4754442859036354</v>
      </c>
      <c r="F2900" s="4">
        <f t="shared" si="390"/>
        <v>7.5768992795032197</v>
      </c>
      <c r="G2900" s="132">
        <v>3.3606347779594481E-2</v>
      </c>
      <c r="H2900" s="5">
        <f t="shared" ref="H2900:H2963" si="393">(G2900/100%) + 1</f>
        <v>1.0336063477795945</v>
      </c>
      <c r="I2900" s="5">
        <f t="shared" ref="I2900:I2963" si="394">D2900/H2900</f>
        <v>1.4297754896030423</v>
      </c>
      <c r="J2900" s="5">
        <f t="shared" ref="J2900:J2963" si="395">E2900/H2900</f>
        <v>5.2974174333062587</v>
      </c>
      <c r="K2900" s="5">
        <f t="shared" ref="K2900:K2963" si="396">F2900/H2900</f>
        <v>7.3305463881679955</v>
      </c>
      <c r="L2900">
        <v>2.2999999999999998</v>
      </c>
      <c r="M2900">
        <v>3.62</v>
      </c>
      <c r="N2900">
        <v>3.1</v>
      </c>
      <c r="O2900" s="5">
        <f t="shared" ref="O2900:O2963" si="397">(L2900*H2900)</f>
        <v>2.3772945998930672</v>
      </c>
      <c r="P2900" s="5">
        <f t="shared" ref="P2900:P2963" si="398">(M2900*H2900)</f>
        <v>3.7416549789621323</v>
      </c>
      <c r="Q2900" s="5">
        <f t="shared" ref="Q2900:Q2963" si="399">(N2900*H2900)</f>
        <v>3.2041796781167431</v>
      </c>
      <c r="R2900" s="24">
        <f t="shared" si="391"/>
        <v>0.42064622535422447</v>
      </c>
      <c r="S2900" s="24">
        <f t="shared" si="391"/>
        <v>0.26726141389909286</v>
      </c>
      <c r="T2900" s="24">
        <f t="shared" si="391"/>
        <v>0.31209236074668262</v>
      </c>
      <c r="U2900">
        <f t="shared" si="392"/>
        <v>1.6086441659722139</v>
      </c>
      <c r="V2900">
        <f t="shared" si="392"/>
        <v>0.68335184938232485</v>
      </c>
      <c r="W2900">
        <f t="shared" si="392"/>
        <v>0.42288798622209289</v>
      </c>
      <c r="X2900" t="s">
        <v>228</v>
      </c>
      <c r="Y2900" t="s">
        <v>435</v>
      </c>
      <c r="Z2900" t="s">
        <v>135</v>
      </c>
      <c r="AA2900" s="75" t="s">
        <v>162</v>
      </c>
      <c r="AB2900" s="75" t="s">
        <v>160</v>
      </c>
      <c r="AC2900" t="s">
        <v>636</v>
      </c>
      <c r="AD2900" s="137" t="s">
        <v>165</v>
      </c>
      <c r="AE2900" s="133" t="str">
        <f>VLOOKUP(AD2900,cs_lookup!$A$2:$B$55,2,FALSE)</f>
        <v>1</v>
      </c>
    </row>
    <row r="2901" spans="1:31" x14ac:dyDescent="0.25">
      <c r="A2901" s="6">
        <v>0.5389100048309523</v>
      </c>
      <c r="B2901" s="6">
        <v>0.29247928205815227</v>
      </c>
      <c r="C2901" s="6">
        <v>0.16365425778528916</v>
      </c>
      <c r="D2901" s="3">
        <f t="shared" si="390"/>
        <v>1.8555973929518796</v>
      </c>
      <c r="E2901" s="4">
        <f t="shared" si="390"/>
        <v>3.4190455917529734</v>
      </c>
      <c r="F2901" s="4">
        <f t="shared" si="390"/>
        <v>6.1104429150384725</v>
      </c>
      <c r="G2901" s="132">
        <v>3.3435350474942727E-2</v>
      </c>
      <c r="H2901" s="5">
        <f t="shared" si="393"/>
        <v>1.0334353504749427</v>
      </c>
      <c r="I2901" s="5">
        <f t="shared" si="394"/>
        <v>1.7955621433881572</v>
      </c>
      <c r="J2901" s="5">
        <f t="shared" si="395"/>
        <v>3.3084271698095677</v>
      </c>
      <c r="K2901" s="5">
        <f t="shared" si="396"/>
        <v>5.9127481097199315</v>
      </c>
      <c r="L2901">
        <v>2.56</v>
      </c>
      <c r="M2901">
        <v>3.44</v>
      </c>
      <c r="N2901">
        <v>2.84</v>
      </c>
      <c r="O2901" s="5">
        <f t="shared" si="397"/>
        <v>2.6455944972158534</v>
      </c>
      <c r="P2901" s="5">
        <f t="shared" si="398"/>
        <v>3.555017605633803</v>
      </c>
      <c r="Q2901" s="5">
        <f t="shared" si="399"/>
        <v>2.9349563953488373</v>
      </c>
      <c r="R2901" s="24">
        <f t="shared" si="391"/>
        <v>0.37798687631546363</v>
      </c>
      <c r="S2901" s="24">
        <f t="shared" si="391"/>
        <v>0.28129255911848455</v>
      </c>
      <c r="T2901" s="24">
        <f t="shared" si="391"/>
        <v>0.34072056456605171</v>
      </c>
      <c r="U2901">
        <f t="shared" si="392"/>
        <v>1.4257373432753364</v>
      </c>
      <c r="V2901">
        <f t="shared" si="392"/>
        <v>1.039768996999866</v>
      </c>
      <c r="W2901">
        <f t="shared" si="392"/>
        <v>0.48031811051300166</v>
      </c>
      <c r="X2901" t="s">
        <v>222</v>
      </c>
      <c r="Y2901" t="s">
        <v>206</v>
      </c>
      <c r="Z2901" t="s">
        <v>135</v>
      </c>
      <c r="AA2901" s="75" t="s">
        <v>151</v>
      </c>
      <c r="AB2901" s="75" t="s">
        <v>166</v>
      </c>
      <c r="AC2901" t="s">
        <v>636</v>
      </c>
      <c r="AD2901" s="137" t="s">
        <v>163</v>
      </c>
      <c r="AE2901" s="133" t="str">
        <f>VLOOKUP(AD2901,cs_lookup!$A$2:$B$55,2,FALSE)</f>
        <v>2</v>
      </c>
    </row>
    <row r="2902" spans="1:31" x14ac:dyDescent="0.25">
      <c r="A2902" s="6">
        <v>0.48043086217615388</v>
      </c>
      <c r="B2902" s="6">
        <v>0.27746012744892906</v>
      </c>
      <c r="C2902" s="6">
        <v>0.2302719853873092</v>
      </c>
      <c r="D2902" s="3">
        <f t="shared" si="390"/>
        <v>2.0814649489219157</v>
      </c>
      <c r="E2902" s="4">
        <f t="shared" si="390"/>
        <v>3.6041214613226393</v>
      </c>
      <c r="F2902" s="4">
        <f t="shared" si="390"/>
        <v>4.3426906591265801</v>
      </c>
      <c r="G2902" s="132">
        <v>3.4657586599217138E-2</v>
      </c>
      <c r="H2902" s="5">
        <f t="shared" si="393"/>
        <v>1.0346575865992171</v>
      </c>
      <c r="I2902" s="5">
        <f t="shared" si="394"/>
        <v>2.0117427986619383</v>
      </c>
      <c r="J2902" s="5">
        <f t="shared" si="395"/>
        <v>3.483395384137578</v>
      </c>
      <c r="K2902" s="5">
        <f t="shared" si="396"/>
        <v>4.1972249712104572</v>
      </c>
      <c r="L2902">
        <v>2.33</v>
      </c>
      <c r="M2902">
        <v>3.46</v>
      </c>
      <c r="N2902">
        <v>3.16</v>
      </c>
      <c r="O2902" s="5">
        <f t="shared" si="397"/>
        <v>2.4107521767761759</v>
      </c>
      <c r="P2902" s="5">
        <f t="shared" si="398"/>
        <v>3.5799152496332911</v>
      </c>
      <c r="Q2902" s="5">
        <f t="shared" si="399"/>
        <v>3.2695179736535263</v>
      </c>
      <c r="R2902" s="24">
        <f t="shared" si="391"/>
        <v>0.41480829495185562</v>
      </c>
      <c r="S2902" s="24">
        <f t="shared" si="391"/>
        <v>0.27933622174503575</v>
      </c>
      <c r="T2902" s="24">
        <f t="shared" si="391"/>
        <v>0.30585548330310874</v>
      </c>
      <c r="U2902">
        <f t="shared" si="392"/>
        <v>1.1581997467816179</v>
      </c>
      <c r="V2902">
        <f t="shared" si="392"/>
        <v>0.99328374141961773</v>
      </c>
      <c r="W2902">
        <f t="shared" si="392"/>
        <v>0.7528783950526895</v>
      </c>
      <c r="X2902" t="s">
        <v>204</v>
      </c>
      <c r="Y2902" t="s">
        <v>436</v>
      </c>
      <c r="Z2902" t="s">
        <v>135</v>
      </c>
      <c r="AA2902" s="75" t="s">
        <v>151</v>
      </c>
      <c r="AB2902" s="75" t="s">
        <v>166</v>
      </c>
      <c r="AC2902" t="s">
        <v>636</v>
      </c>
      <c r="AD2902" s="137" t="s">
        <v>162</v>
      </c>
      <c r="AE2902" s="133" t="str">
        <f>VLOOKUP(AD2902,cs_lookup!$A$2:$B$55,2,FALSE)</f>
        <v>1</v>
      </c>
    </row>
    <row r="2903" spans="1:31" x14ac:dyDescent="0.25">
      <c r="A2903" s="6">
        <v>0.55517837259785818</v>
      </c>
      <c r="B2903" s="6">
        <v>0.22409553480920266</v>
      </c>
      <c r="C2903" s="6">
        <v>0.20920919919760747</v>
      </c>
      <c r="D2903" s="3">
        <f t="shared" si="390"/>
        <v>1.8012229030476787</v>
      </c>
      <c r="E2903" s="4">
        <f t="shared" si="390"/>
        <v>4.462382531858168</v>
      </c>
      <c r="F2903" s="4">
        <f t="shared" si="390"/>
        <v>4.7799045349600293</v>
      </c>
      <c r="G2903" s="132">
        <v>3.2753291218631464E-2</v>
      </c>
      <c r="H2903" s="5">
        <f t="shared" si="393"/>
        <v>1.0327532912186315</v>
      </c>
      <c r="I2903" s="5">
        <f t="shared" si="394"/>
        <v>1.7440979548196511</v>
      </c>
      <c r="J2903" s="5">
        <f t="shared" si="395"/>
        <v>4.3208601413340757</v>
      </c>
      <c r="K2903" s="5">
        <f t="shared" si="396"/>
        <v>4.6283120815038243</v>
      </c>
      <c r="L2903">
        <v>3.64</v>
      </c>
      <c r="M2903">
        <v>3.23</v>
      </c>
      <c r="N2903">
        <v>2.23</v>
      </c>
      <c r="O2903" s="5">
        <f t="shared" si="397"/>
        <v>3.7592219800358189</v>
      </c>
      <c r="P2903" s="5">
        <f t="shared" si="398"/>
        <v>3.3357931306361794</v>
      </c>
      <c r="Q2903" s="5">
        <f t="shared" si="399"/>
        <v>2.303039839417548</v>
      </c>
      <c r="R2903" s="24">
        <f t="shared" si="391"/>
        <v>0.26601249016704032</v>
      </c>
      <c r="S2903" s="24">
        <f t="shared" si="391"/>
        <v>0.29977878148855319</v>
      </c>
      <c r="T2903" s="24">
        <f t="shared" si="391"/>
        <v>0.43420872834440666</v>
      </c>
      <c r="U2903">
        <f t="shared" si="392"/>
        <v>2.0870387411103839</v>
      </c>
      <c r="V2903">
        <f t="shared" si="392"/>
        <v>0.74753634562277915</v>
      </c>
      <c r="W2903">
        <f t="shared" si="392"/>
        <v>0.48181712052473169</v>
      </c>
      <c r="X2903" t="s">
        <v>448</v>
      </c>
      <c r="Y2903" t="s">
        <v>332</v>
      </c>
      <c r="Z2903" t="s">
        <v>135</v>
      </c>
      <c r="AA2903" s="75" t="s">
        <v>162</v>
      </c>
      <c r="AB2903" s="75" t="s">
        <v>160</v>
      </c>
      <c r="AC2903" t="s">
        <v>636</v>
      </c>
      <c r="AD2903" s="137" t="s">
        <v>151</v>
      </c>
      <c r="AE2903" s="133" t="str">
        <f>VLOOKUP(AD2903,cs_lookup!$A$2:$B$55,2,FALSE)</f>
        <v>X</v>
      </c>
    </row>
    <row r="2904" spans="1:31" x14ac:dyDescent="0.25">
      <c r="A2904" s="6">
        <v>0.78364023661817717</v>
      </c>
      <c r="B2904" s="6">
        <v>0.16373599455935284</v>
      </c>
      <c r="C2904" s="6">
        <v>4.9562797231745517E-2</v>
      </c>
      <c r="D2904" s="3">
        <f t="shared" si="390"/>
        <v>1.2760957812931222</v>
      </c>
      <c r="E2904" s="4">
        <f t="shared" si="390"/>
        <v>6.1073925906835891</v>
      </c>
      <c r="F2904" s="4">
        <f t="shared" si="390"/>
        <v>20.176423766483644</v>
      </c>
      <c r="G2904" s="132">
        <v>3.7957396842414282E-2</v>
      </c>
      <c r="H2904" s="5">
        <f t="shared" si="393"/>
        <v>1.0379573968424143</v>
      </c>
      <c r="I2904" s="5">
        <f t="shared" si="394"/>
        <v>1.2294298255161071</v>
      </c>
      <c r="J2904" s="5">
        <f t="shared" si="395"/>
        <v>5.8840493928392235</v>
      </c>
      <c r="K2904" s="5">
        <f t="shared" si="396"/>
        <v>19.438585656658592</v>
      </c>
      <c r="L2904">
        <v>1.68</v>
      </c>
      <c r="M2904">
        <v>3.92</v>
      </c>
      <c r="N2904">
        <v>5.33</v>
      </c>
      <c r="O2904" s="5">
        <f t="shared" si="397"/>
        <v>1.743768426695256</v>
      </c>
      <c r="P2904" s="5">
        <f t="shared" si="398"/>
        <v>4.0687929956222639</v>
      </c>
      <c r="Q2904" s="5">
        <f t="shared" si="399"/>
        <v>5.5323129251700678</v>
      </c>
      <c r="R2904" s="24">
        <f t="shared" si="391"/>
        <v>0.57347064248386104</v>
      </c>
      <c r="S2904" s="24">
        <f t="shared" si="391"/>
        <v>0.2457731324930833</v>
      </c>
      <c r="T2904" s="24">
        <f t="shared" si="391"/>
        <v>0.18075622502305566</v>
      </c>
      <c r="U2904">
        <f t="shared" si="392"/>
        <v>1.3664871025027769</v>
      </c>
      <c r="V2904">
        <f t="shared" si="392"/>
        <v>0.66620786779434005</v>
      </c>
      <c r="W2904">
        <f t="shared" si="392"/>
        <v>0.274196903732769</v>
      </c>
      <c r="X2904" t="s">
        <v>240</v>
      </c>
      <c r="Y2904" t="s">
        <v>437</v>
      </c>
      <c r="Z2904" t="s">
        <v>135</v>
      </c>
      <c r="AA2904" s="75" t="s">
        <v>170</v>
      </c>
      <c r="AB2904" s="75" t="s">
        <v>160</v>
      </c>
      <c r="AC2904" t="s">
        <v>636</v>
      </c>
      <c r="AD2904" s="137" t="s">
        <v>176</v>
      </c>
      <c r="AE2904" s="133" t="str">
        <f>VLOOKUP(AD2904,cs_lookup!$A$2:$B$55,2,FALSE)</f>
        <v>1</v>
      </c>
    </row>
    <row r="2905" spans="1:31" x14ac:dyDescent="0.25">
      <c r="A2905" s="6">
        <v>0.2047761314693648</v>
      </c>
      <c r="B2905" s="6">
        <v>0.3179901101342818</v>
      </c>
      <c r="C2905" s="6">
        <v>0.43564593884591385</v>
      </c>
      <c r="D2905" s="3">
        <f t="shared" si="390"/>
        <v>4.8833816364462548</v>
      </c>
      <c r="E2905" s="4">
        <f t="shared" si="390"/>
        <v>3.1447518904840059</v>
      </c>
      <c r="F2905" s="4">
        <f t="shared" si="390"/>
        <v>2.2954420340727562</v>
      </c>
      <c r="G2905" s="132">
        <v>3.2125123157048074E-2</v>
      </c>
      <c r="H2905" s="5">
        <f t="shared" si="393"/>
        <v>1.0321251231570481</v>
      </c>
      <c r="I2905" s="5">
        <f t="shared" si="394"/>
        <v>4.7313853009497953</v>
      </c>
      <c r="J2905" s="5">
        <f t="shared" si="395"/>
        <v>3.0468707910770436</v>
      </c>
      <c r="K2905" s="5">
        <f t="shared" si="396"/>
        <v>2.2239958921370833</v>
      </c>
      <c r="L2905">
        <v>2.58</v>
      </c>
      <c r="M2905">
        <v>3.35</v>
      </c>
      <c r="N2905">
        <v>2.89</v>
      </c>
      <c r="O2905" s="5">
        <f t="shared" si="397"/>
        <v>2.6628828177451842</v>
      </c>
      <c r="P2905" s="5">
        <f t="shared" si="398"/>
        <v>3.457619162576111</v>
      </c>
      <c r="Q2905" s="5">
        <f t="shared" si="399"/>
        <v>2.9828416059238689</v>
      </c>
      <c r="R2905" s="24">
        <f t="shared" si="391"/>
        <v>0.37553285985252532</v>
      </c>
      <c r="S2905" s="24">
        <f t="shared" si="391"/>
        <v>0.28921635176701954</v>
      </c>
      <c r="T2905" s="24">
        <f t="shared" si="391"/>
        <v>0.33525078838045513</v>
      </c>
      <c r="U2905">
        <f t="shared" si="392"/>
        <v>0.54529484197410039</v>
      </c>
      <c r="V2905">
        <f t="shared" si="392"/>
        <v>1.0994886983099807</v>
      </c>
      <c r="W2905">
        <f t="shared" si="392"/>
        <v>1.2994628318413572</v>
      </c>
      <c r="X2905" t="s">
        <v>239</v>
      </c>
      <c r="Y2905" t="s">
        <v>246</v>
      </c>
      <c r="Z2905" t="s">
        <v>136</v>
      </c>
      <c r="AA2905" s="75" t="s">
        <v>151</v>
      </c>
      <c r="AB2905" s="75" t="s">
        <v>166</v>
      </c>
      <c r="AC2905" t="s">
        <v>636</v>
      </c>
      <c r="AD2905" s="137" t="s">
        <v>153</v>
      </c>
      <c r="AE2905" s="133" t="str">
        <f>VLOOKUP(AD2905,cs_lookup!$A$2:$B$55,2,FALSE)</f>
        <v>2</v>
      </c>
    </row>
    <row r="2906" spans="1:31" x14ac:dyDescent="0.25">
      <c r="A2906" s="6">
        <v>0.15330022044274877</v>
      </c>
      <c r="B2906" s="6">
        <v>0.26120427138097529</v>
      </c>
      <c r="C2906" s="6">
        <v>0.51737191186920539</v>
      </c>
      <c r="D2906" s="3">
        <f t="shared" si="390"/>
        <v>6.5231478279149524</v>
      </c>
      <c r="E2906" s="4">
        <f t="shared" si="390"/>
        <v>3.8284213145253894</v>
      </c>
      <c r="F2906" s="4">
        <f t="shared" si="390"/>
        <v>1.932845554732793</v>
      </c>
      <c r="G2906" s="132">
        <v>3.3095019251972779E-2</v>
      </c>
      <c r="H2906" s="5">
        <f t="shared" si="393"/>
        <v>1.0330950192519728</v>
      </c>
      <c r="I2906" s="5">
        <f t="shared" si="394"/>
        <v>6.3141799218411983</v>
      </c>
      <c r="J2906" s="5">
        <f t="shared" si="395"/>
        <v>3.7057785036050337</v>
      </c>
      <c r="K2906" s="5">
        <f t="shared" si="396"/>
        <v>1.8709271835733923</v>
      </c>
      <c r="L2906">
        <v>3.83</v>
      </c>
      <c r="M2906">
        <v>3.33</v>
      </c>
      <c r="N2906">
        <v>2.12</v>
      </c>
      <c r="O2906" s="5">
        <f t="shared" si="397"/>
        <v>3.956753923735056</v>
      </c>
      <c r="P2906" s="5">
        <f t="shared" si="398"/>
        <v>3.4402064141090696</v>
      </c>
      <c r="Q2906" s="5">
        <f t="shared" si="399"/>
        <v>2.1901614408141823</v>
      </c>
      <c r="R2906" s="24">
        <f t="shared" si="391"/>
        <v>0.25273242139254143</v>
      </c>
      <c r="S2906" s="24">
        <f t="shared" si="391"/>
        <v>0.29068023241244256</v>
      </c>
      <c r="T2906" s="24">
        <f t="shared" si="391"/>
        <v>0.45658734619501595</v>
      </c>
      <c r="U2906">
        <f t="shared" si="392"/>
        <v>0.6065712487462952</v>
      </c>
      <c r="V2906">
        <f t="shared" si="392"/>
        <v>0.89859660979751732</v>
      </c>
      <c r="W2906">
        <f t="shared" si="392"/>
        <v>1.1331280119362472</v>
      </c>
      <c r="X2906" t="s">
        <v>238</v>
      </c>
      <c r="Y2906" t="s">
        <v>233</v>
      </c>
      <c r="Z2906" t="s">
        <v>136</v>
      </c>
      <c r="AA2906" s="75" t="s">
        <v>151</v>
      </c>
      <c r="AB2906" s="75" t="s">
        <v>166</v>
      </c>
      <c r="AC2906" t="s">
        <v>636</v>
      </c>
      <c r="AD2906" s="137" t="s">
        <v>165</v>
      </c>
      <c r="AE2906" s="133" t="str">
        <f>VLOOKUP(AD2906,cs_lookup!$A$2:$B$55,2,FALSE)</f>
        <v>1</v>
      </c>
    </row>
    <row r="2907" spans="1:31" x14ac:dyDescent="0.25">
      <c r="A2907" s="6">
        <v>0.29461450641641701</v>
      </c>
      <c r="B2907" s="6">
        <v>0.23633026504685165</v>
      </c>
      <c r="C2907" s="6">
        <v>0.42660572357584264</v>
      </c>
      <c r="D2907" s="3">
        <f t="shared" si="390"/>
        <v>3.3942659924103324</v>
      </c>
      <c r="E2907" s="4">
        <f t="shared" si="390"/>
        <v>4.2313666419396325</v>
      </c>
      <c r="F2907" s="4">
        <f t="shared" si="390"/>
        <v>2.3440848182202565</v>
      </c>
      <c r="G2907" s="132">
        <v>3.3966426818257123E-2</v>
      </c>
      <c r="H2907" s="5">
        <f t="shared" si="393"/>
        <v>1.0339664268182571</v>
      </c>
      <c r="I2907" s="5">
        <f t="shared" si="394"/>
        <v>3.2827622874131785</v>
      </c>
      <c r="J2907" s="5">
        <f t="shared" si="395"/>
        <v>4.092363670801654</v>
      </c>
      <c r="K2907" s="5">
        <f t="shared" si="396"/>
        <v>2.2670802043674887</v>
      </c>
      <c r="L2907">
        <v>3.31</v>
      </c>
      <c r="M2907">
        <v>3.41</v>
      </c>
      <c r="N2907">
        <v>2.2799999999999998</v>
      </c>
      <c r="O2907" s="5">
        <f t="shared" si="397"/>
        <v>3.4224288727684313</v>
      </c>
      <c r="P2907" s="5">
        <f t="shared" si="398"/>
        <v>3.5258255154502569</v>
      </c>
      <c r="Q2907" s="5">
        <f t="shared" si="399"/>
        <v>2.3574434531456259</v>
      </c>
      <c r="R2907" s="24">
        <f t="shared" si="391"/>
        <v>0.29219014833494306</v>
      </c>
      <c r="S2907" s="24">
        <f t="shared" si="391"/>
        <v>0.28362152228406501</v>
      </c>
      <c r="T2907" s="24">
        <f t="shared" si="391"/>
        <v>0.42418832938099205</v>
      </c>
      <c r="U2907">
        <f t="shared" si="392"/>
        <v>1.0082971930959659</v>
      </c>
      <c r="V2907">
        <f t="shared" si="392"/>
        <v>0.83325927857531157</v>
      </c>
      <c r="W2907">
        <f t="shared" si="392"/>
        <v>1.0056988701183229</v>
      </c>
      <c r="X2907" t="s">
        <v>243</v>
      </c>
      <c r="Y2907" t="s">
        <v>244</v>
      </c>
      <c r="Z2907" t="s">
        <v>136</v>
      </c>
      <c r="AA2907" s="75" t="s">
        <v>155</v>
      </c>
      <c r="AB2907" s="75" t="s">
        <v>161</v>
      </c>
      <c r="AC2907" t="s">
        <v>636</v>
      </c>
      <c r="AD2907" s="137" t="s">
        <v>151</v>
      </c>
      <c r="AE2907" s="133" t="str">
        <f>VLOOKUP(AD2907,cs_lookup!$A$2:$B$55,2,FALSE)</f>
        <v>X</v>
      </c>
    </row>
    <row r="2908" spans="1:31" x14ac:dyDescent="0.25">
      <c r="A2908" s="6">
        <v>0.45094728892913388</v>
      </c>
      <c r="B2908" s="6">
        <v>0.26700089202398097</v>
      </c>
      <c r="C2908" s="6">
        <v>0.26553444426851153</v>
      </c>
      <c r="D2908" s="3">
        <f t="shared" si="390"/>
        <v>2.2175540790470292</v>
      </c>
      <c r="E2908" s="4">
        <f t="shared" si="390"/>
        <v>3.7453058393160124</v>
      </c>
      <c r="F2908" s="4">
        <f t="shared" si="390"/>
        <v>3.7659897673719058</v>
      </c>
      <c r="G2908" s="132">
        <v>3.7585774427879581E-2</v>
      </c>
      <c r="H2908" s="5">
        <f t="shared" si="393"/>
        <v>1.0375857744278796</v>
      </c>
      <c r="I2908" s="5">
        <f t="shared" si="394"/>
        <v>2.1372248287326214</v>
      </c>
      <c r="J2908" s="5">
        <f t="shared" si="395"/>
        <v>3.6096349156108642</v>
      </c>
      <c r="K2908" s="5">
        <f t="shared" si="396"/>
        <v>3.6295695837276263</v>
      </c>
      <c r="L2908">
        <v>1.71</v>
      </c>
      <c r="M2908">
        <v>3.85</v>
      </c>
      <c r="N2908">
        <v>5.18</v>
      </c>
      <c r="O2908" s="5">
        <f t="shared" si="397"/>
        <v>1.774271674271674</v>
      </c>
      <c r="P2908" s="5">
        <f t="shared" si="398"/>
        <v>3.9947052315473366</v>
      </c>
      <c r="Q2908" s="5">
        <f t="shared" si="399"/>
        <v>5.3746943115364161</v>
      </c>
      <c r="R2908" s="24">
        <f t="shared" si="391"/>
        <v>0.56361154523333801</v>
      </c>
      <c r="S2908" s="24">
        <f t="shared" si="391"/>
        <v>0.25033136164909298</v>
      </c>
      <c r="T2908" s="24">
        <f t="shared" si="391"/>
        <v>0.18605709311756913</v>
      </c>
      <c r="U2908">
        <f t="shared" si="392"/>
        <v>0.80010300133656664</v>
      </c>
      <c r="V2908">
        <f t="shared" si="392"/>
        <v>1.0665898601960022</v>
      </c>
      <c r="W2908">
        <f t="shared" si="392"/>
        <v>1.4271664671269524</v>
      </c>
      <c r="X2908" t="s">
        <v>234</v>
      </c>
      <c r="Y2908" t="s">
        <v>248</v>
      </c>
      <c r="Z2908" t="s">
        <v>136</v>
      </c>
      <c r="AA2908" s="75" t="s">
        <v>151</v>
      </c>
      <c r="AB2908" s="75" t="s">
        <v>166</v>
      </c>
      <c r="AC2908" t="s">
        <v>636</v>
      </c>
      <c r="AD2908" s="137" t="s">
        <v>170</v>
      </c>
      <c r="AE2908" s="133" t="str">
        <f>VLOOKUP(AD2908,cs_lookup!$A$2:$B$55,2,FALSE)</f>
        <v>1</v>
      </c>
    </row>
    <row r="2909" spans="1:31" x14ac:dyDescent="0.25">
      <c r="A2909" s="6">
        <v>0.66510754710202014</v>
      </c>
      <c r="B2909" s="6">
        <v>0.25231407045545512</v>
      </c>
      <c r="C2909" s="6">
        <v>8.1433686119283588E-2</v>
      </c>
      <c r="D2909" s="3">
        <f t="shared" si="390"/>
        <v>1.5035162423838968</v>
      </c>
      <c r="E2909" s="4">
        <f t="shared" si="390"/>
        <v>3.963314444552728</v>
      </c>
      <c r="F2909" s="4">
        <f t="shared" si="390"/>
        <v>12.279930427503992</v>
      </c>
      <c r="G2909" s="132">
        <v>3.6932650014210422E-2</v>
      </c>
      <c r="H2909" s="5">
        <f t="shared" si="393"/>
        <v>1.0369326500142104</v>
      </c>
      <c r="I2909" s="5">
        <f t="shared" si="394"/>
        <v>1.4499651856495137</v>
      </c>
      <c r="J2909" s="5">
        <f t="shared" si="395"/>
        <v>3.822152233800733</v>
      </c>
      <c r="K2909" s="5">
        <f t="shared" si="396"/>
        <v>11.842553542253398</v>
      </c>
      <c r="L2909">
        <v>1.74</v>
      </c>
      <c r="M2909">
        <v>3.71</v>
      </c>
      <c r="N2909">
        <v>5.19</v>
      </c>
      <c r="O2909" s="5">
        <f t="shared" si="397"/>
        <v>1.8042628110247261</v>
      </c>
      <c r="P2909" s="5">
        <f t="shared" si="398"/>
        <v>3.8470201315527208</v>
      </c>
      <c r="Q2909" s="5">
        <f t="shared" si="399"/>
        <v>5.3816804535737521</v>
      </c>
      <c r="R2909" s="24">
        <f t="shared" si="391"/>
        <v>0.55424298161532948</v>
      </c>
      <c r="S2909" s="24">
        <f t="shared" si="391"/>
        <v>0.25994145229398202</v>
      </c>
      <c r="T2909" s="24">
        <f t="shared" si="391"/>
        <v>0.1858155660906885</v>
      </c>
      <c r="U2909">
        <f t="shared" si="392"/>
        <v>1.2000288125680514</v>
      </c>
      <c r="V2909">
        <f t="shared" si="392"/>
        <v>0.9706573085161474</v>
      </c>
      <c r="W2909">
        <f t="shared" si="392"/>
        <v>0.43825007685060874</v>
      </c>
      <c r="X2909" t="s">
        <v>331</v>
      </c>
      <c r="Y2909" t="s">
        <v>245</v>
      </c>
      <c r="Z2909" t="s">
        <v>136</v>
      </c>
      <c r="AA2909" s="75" t="s">
        <v>154</v>
      </c>
      <c r="AB2909" s="75" t="s">
        <v>160</v>
      </c>
      <c r="AC2909" t="s">
        <v>636</v>
      </c>
      <c r="AD2909" s="137" t="s">
        <v>162</v>
      </c>
      <c r="AE2909" s="133" t="str">
        <f>VLOOKUP(AD2909,cs_lookup!$A$2:$B$55,2,FALSE)</f>
        <v>1</v>
      </c>
    </row>
    <row r="2910" spans="1:31" x14ac:dyDescent="0.25">
      <c r="A2910" s="6">
        <v>0.56531559654829988</v>
      </c>
      <c r="B2910" s="6">
        <v>0.26877497158658975</v>
      </c>
      <c r="C2910" s="6">
        <v>0.16060296929841261</v>
      </c>
      <c r="D2910" s="3">
        <f t="shared" si="390"/>
        <v>1.7689234227850659</v>
      </c>
      <c r="E2910" s="4">
        <f t="shared" si="390"/>
        <v>3.7205845250283489</v>
      </c>
      <c r="F2910" s="4">
        <f t="shared" si="390"/>
        <v>6.226534941218449</v>
      </c>
      <c r="G2910" s="132">
        <v>3.5088506685284182E-2</v>
      </c>
      <c r="H2910" s="5">
        <f t="shared" si="393"/>
        <v>1.0350885066852842</v>
      </c>
      <c r="I2910" s="5">
        <f t="shared" si="394"/>
        <v>1.7089586169300421</v>
      </c>
      <c r="J2910" s="5">
        <f t="shared" si="395"/>
        <v>3.5944602814139666</v>
      </c>
      <c r="K2910" s="5">
        <f t="shared" si="396"/>
        <v>6.0154613842230686</v>
      </c>
      <c r="L2910">
        <v>2.06</v>
      </c>
      <c r="M2910">
        <v>3.29</v>
      </c>
      <c r="N2910">
        <v>4.07</v>
      </c>
      <c r="O2910" s="5">
        <f t="shared" si="397"/>
        <v>2.1322823237716855</v>
      </c>
      <c r="P2910" s="5">
        <f t="shared" si="398"/>
        <v>3.4054411869945849</v>
      </c>
      <c r="Q2910" s="5">
        <f t="shared" si="399"/>
        <v>4.2128102222091073</v>
      </c>
      <c r="R2910" s="24">
        <f t="shared" si="391"/>
        <v>0.46898104854668166</v>
      </c>
      <c r="S2910" s="24">
        <f t="shared" si="391"/>
        <v>0.29364770820856056</v>
      </c>
      <c r="T2910" s="24">
        <f t="shared" si="391"/>
        <v>0.23737124324475775</v>
      </c>
      <c r="U2910">
        <f t="shared" si="392"/>
        <v>1.2054124538723854</v>
      </c>
      <c r="V2910">
        <f t="shared" si="392"/>
        <v>0.91529735827427205</v>
      </c>
      <c r="W2910">
        <f t="shared" si="392"/>
        <v>0.67658983077748813</v>
      </c>
      <c r="X2910" t="s">
        <v>247</v>
      </c>
      <c r="Y2910" t="s">
        <v>250</v>
      </c>
      <c r="Z2910" t="s">
        <v>136</v>
      </c>
      <c r="AA2910" s="75" t="s">
        <v>151</v>
      </c>
      <c r="AB2910" s="75" t="s">
        <v>166</v>
      </c>
      <c r="AC2910" t="s">
        <v>636</v>
      </c>
      <c r="AD2910" s="137" t="s">
        <v>152</v>
      </c>
      <c r="AE2910" s="133" t="str">
        <f>VLOOKUP(AD2910,cs_lookup!$A$2:$B$55,2,FALSE)</f>
        <v>2</v>
      </c>
    </row>
    <row r="2911" spans="1:31" x14ac:dyDescent="0.25">
      <c r="A2911" s="6">
        <v>0.68294796819460202</v>
      </c>
      <c r="B2911" s="6">
        <v>0.22891267539876384</v>
      </c>
      <c r="C2911" s="6">
        <v>8.6491587975764464E-2</v>
      </c>
      <c r="D2911" s="3">
        <f t="shared" si="390"/>
        <v>1.4642403910264741</v>
      </c>
      <c r="E2911" s="4">
        <f t="shared" si="390"/>
        <v>4.3684780594085009</v>
      </c>
      <c r="F2911" s="4">
        <f t="shared" si="390"/>
        <v>11.561818014952006</v>
      </c>
      <c r="G2911" s="132">
        <v>3.3049194813900673E-2</v>
      </c>
      <c r="H2911" s="5">
        <f t="shared" si="393"/>
        <v>1.0330491948139007</v>
      </c>
      <c r="I2911" s="5">
        <f t="shared" si="394"/>
        <v>1.4173965754750437</v>
      </c>
      <c r="J2911" s="5">
        <f t="shared" si="395"/>
        <v>4.2287221957473795</v>
      </c>
      <c r="K2911" s="5">
        <f t="shared" si="396"/>
        <v>11.191933620387573</v>
      </c>
      <c r="L2911">
        <v>2.08</v>
      </c>
      <c r="M2911">
        <v>3.51</v>
      </c>
      <c r="N2911">
        <v>3.74</v>
      </c>
      <c r="O2911" s="5">
        <f t="shared" si="397"/>
        <v>2.1487423252129134</v>
      </c>
      <c r="P2911" s="5">
        <f t="shared" si="398"/>
        <v>3.626002673796791</v>
      </c>
      <c r="Q2911" s="5">
        <f t="shared" si="399"/>
        <v>3.8636039886039888</v>
      </c>
      <c r="R2911" s="24">
        <f t="shared" si="391"/>
        <v>0.46538851507051343</v>
      </c>
      <c r="S2911" s="24">
        <f t="shared" si="391"/>
        <v>0.27578578670845244</v>
      </c>
      <c r="T2911" s="24">
        <f t="shared" si="391"/>
        <v>0.25882569822103418</v>
      </c>
      <c r="U2911">
        <f t="shared" si="392"/>
        <v>1.467479205177904</v>
      </c>
      <c r="V2911">
        <f t="shared" si="392"/>
        <v>0.83003797306189475</v>
      </c>
      <c r="W2911">
        <f t="shared" si="392"/>
        <v>0.33416924428385641</v>
      </c>
      <c r="X2911" t="s">
        <v>400</v>
      </c>
      <c r="Y2911" t="s">
        <v>242</v>
      </c>
      <c r="Z2911" t="s">
        <v>136</v>
      </c>
      <c r="AA2911" s="75" t="s">
        <v>170</v>
      </c>
      <c r="AB2911" s="75" t="s">
        <v>160</v>
      </c>
      <c r="AC2911" t="s">
        <v>636</v>
      </c>
      <c r="AD2911" s="137" t="s">
        <v>150</v>
      </c>
      <c r="AE2911" s="133" t="str">
        <f>VLOOKUP(AD2911,cs_lookup!$A$2:$B$55,2,FALSE)</f>
        <v>X</v>
      </c>
    </row>
    <row r="2912" spans="1:31" x14ac:dyDescent="0.25">
      <c r="A2912" s="6">
        <v>0.53008843456939769</v>
      </c>
      <c r="B2912" s="6">
        <v>0.30308399199001146</v>
      </c>
      <c r="C2912" s="6">
        <v>0.16221948443679823</v>
      </c>
      <c r="D2912" s="3">
        <f t="shared" si="390"/>
        <v>1.8864776795447757</v>
      </c>
      <c r="E2912" s="4">
        <f t="shared" si="390"/>
        <v>3.2994154307989856</v>
      </c>
      <c r="F2912" s="4">
        <f t="shared" si="390"/>
        <v>6.1644875982182432</v>
      </c>
      <c r="G2912" s="132">
        <v>3.37550413612413E-2</v>
      </c>
      <c r="H2912" s="5">
        <f t="shared" si="393"/>
        <v>1.0337550413612413</v>
      </c>
      <c r="I2912" s="5">
        <f t="shared" si="394"/>
        <v>1.8248788195128658</v>
      </c>
      <c r="J2912" s="5">
        <f t="shared" si="395"/>
        <v>3.1916801358030997</v>
      </c>
      <c r="K2912" s="5">
        <f t="shared" si="396"/>
        <v>5.9631995507377544</v>
      </c>
      <c r="L2912">
        <v>2.0099999999999998</v>
      </c>
      <c r="M2912">
        <v>3.38</v>
      </c>
      <c r="N2912">
        <v>4.16</v>
      </c>
      <c r="O2912" s="5">
        <f t="shared" si="397"/>
        <v>2.0778476331360949</v>
      </c>
      <c r="P2912" s="5">
        <f t="shared" si="398"/>
        <v>3.4940920398009956</v>
      </c>
      <c r="Q2912" s="5">
        <f t="shared" si="399"/>
        <v>4.3004209720627635</v>
      </c>
      <c r="R2912" s="24">
        <f t="shared" si="391"/>
        <v>0.48126724214648031</v>
      </c>
      <c r="S2912" s="24">
        <f t="shared" si="391"/>
        <v>0.28619738364332115</v>
      </c>
      <c r="T2912" s="24">
        <f t="shared" si="391"/>
        <v>0.23253537421019843</v>
      </c>
      <c r="U2912">
        <f t="shared" si="392"/>
        <v>1.1014429991228405</v>
      </c>
      <c r="V2912">
        <f t="shared" si="392"/>
        <v>1.0590033638034078</v>
      </c>
      <c r="W2912">
        <f t="shared" si="392"/>
        <v>0.69761207294921634</v>
      </c>
      <c r="X2912" t="s">
        <v>249</v>
      </c>
      <c r="Y2912" t="s">
        <v>227</v>
      </c>
      <c r="Z2912" t="s">
        <v>136</v>
      </c>
      <c r="AA2912" s="75" t="s">
        <v>151</v>
      </c>
      <c r="AB2912" s="75" t="s">
        <v>166</v>
      </c>
      <c r="AC2912" t="s">
        <v>636</v>
      </c>
      <c r="AD2912" s="137" t="s">
        <v>151</v>
      </c>
      <c r="AE2912" s="133" t="str">
        <f>VLOOKUP(AD2912,cs_lookup!$A$2:$B$55,2,FALSE)</f>
        <v>X</v>
      </c>
    </row>
    <row r="2913" spans="1:31" x14ac:dyDescent="0.25">
      <c r="A2913" s="6">
        <v>0.15109735205839675</v>
      </c>
      <c r="B2913" s="6">
        <v>0.22441857069063023</v>
      </c>
      <c r="C2913" s="6">
        <v>0.54599712946287537</v>
      </c>
      <c r="D2913" s="3">
        <f t="shared" si="390"/>
        <v>6.6182496673635667</v>
      </c>
      <c r="E2913" s="4">
        <f t="shared" si="390"/>
        <v>4.4559592235285157</v>
      </c>
      <c r="F2913" s="4">
        <f t="shared" si="390"/>
        <v>1.8315114604791969</v>
      </c>
      <c r="G2913" s="132">
        <v>3.650431452133418E-2</v>
      </c>
      <c r="H2913" s="5">
        <f t="shared" si="393"/>
        <v>1.0365043145213342</v>
      </c>
      <c r="I2913" s="5">
        <f t="shared" si="394"/>
        <v>6.3851636453823408</v>
      </c>
      <c r="J2913" s="5">
        <f t="shared" si="395"/>
        <v>4.2990262183195185</v>
      </c>
      <c r="K2913" s="5">
        <f t="shared" si="396"/>
        <v>1.7670080431117194</v>
      </c>
      <c r="L2913">
        <v>4.53</v>
      </c>
      <c r="M2913">
        <v>3.36</v>
      </c>
      <c r="N2913">
        <v>1.93</v>
      </c>
      <c r="O2913" s="5">
        <f t="shared" si="397"/>
        <v>4.6953645447816443</v>
      </c>
      <c r="P2913" s="5">
        <f t="shared" si="398"/>
        <v>3.4826544967916826</v>
      </c>
      <c r="Q2913" s="5">
        <f t="shared" si="399"/>
        <v>2.0004533270261748</v>
      </c>
      <c r="R2913" s="24">
        <f t="shared" si="391"/>
        <v>0.2129760086703778</v>
      </c>
      <c r="S2913" s="24">
        <f t="shared" si="391"/>
        <v>0.287137297403813</v>
      </c>
      <c r="T2913" s="24">
        <f t="shared" si="391"/>
        <v>0.49988669392580914</v>
      </c>
      <c r="U2913">
        <f t="shared" si="392"/>
        <v>0.70945714966538587</v>
      </c>
      <c r="V2913">
        <f t="shared" si="392"/>
        <v>0.78157234437928547</v>
      </c>
      <c r="W2913">
        <f t="shared" si="392"/>
        <v>1.0922417741807502</v>
      </c>
      <c r="X2913" t="s">
        <v>235</v>
      </c>
      <c r="Y2913" t="s">
        <v>232</v>
      </c>
      <c r="Z2913" t="s">
        <v>136</v>
      </c>
      <c r="AA2913" s="75" t="s">
        <v>155</v>
      </c>
      <c r="AB2913" s="75" t="s">
        <v>161</v>
      </c>
      <c r="AC2913" t="s">
        <v>636</v>
      </c>
      <c r="AD2913" s="137" t="s">
        <v>151</v>
      </c>
      <c r="AE2913" s="133" t="str">
        <f>VLOOKUP(AD2913,cs_lookup!$A$2:$B$55,2,FALSE)</f>
        <v>X</v>
      </c>
    </row>
    <row r="2914" spans="1:31" x14ac:dyDescent="0.25">
      <c r="A2914" s="6">
        <v>0.67115902050021059</v>
      </c>
      <c r="B2914" s="6">
        <v>0.20794727583034742</v>
      </c>
      <c r="C2914" s="6">
        <v>0.11690591724848899</v>
      </c>
      <c r="D2914" s="3">
        <f t="shared" si="390"/>
        <v>1.4899598596688848</v>
      </c>
      <c r="E2914" s="4">
        <f t="shared" si="390"/>
        <v>4.8089112781445822</v>
      </c>
      <c r="F2914" s="4">
        <f t="shared" si="390"/>
        <v>8.5538869506019388</v>
      </c>
      <c r="G2914" s="132">
        <v>3.2557477400526613E-2</v>
      </c>
      <c r="H2914" s="5">
        <f t="shared" si="393"/>
        <v>1.0325574774005266</v>
      </c>
      <c r="I2914" s="5">
        <f t="shared" si="394"/>
        <v>1.4429800686930021</v>
      </c>
      <c r="J2914" s="5">
        <f t="shared" si="395"/>
        <v>4.6572819270565571</v>
      </c>
      <c r="K2914" s="5">
        <f t="shared" si="396"/>
        <v>8.2841751067809142</v>
      </c>
      <c r="L2914">
        <v>2.23</v>
      </c>
      <c r="M2914">
        <v>3.15</v>
      </c>
      <c r="N2914">
        <v>3.75</v>
      </c>
      <c r="O2914" s="5">
        <f t="shared" si="397"/>
        <v>2.3026031746031745</v>
      </c>
      <c r="P2914" s="5">
        <f t="shared" si="398"/>
        <v>3.2525560538116589</v>
      </c>
      <c r="Q2914" s="5">
        <f t="shared" si="399"/>
        <v>3.8720905402519747</v>
      </c>
      <c r="R2914" s="24">
        <f t="shared" si="391"/>
        <v>0.43429107152705015</v>
      </c>
      <c r="S2914" s="24">
        <f t="shared" si="391"/>
        <v>0.30745050460486406</v>
      </c>
      <c r="T2914" s="24">
        <f t="shared" si="391"/>
        <v>0.25825842386808584</v>
      </c>
      <c r="U2914">
        <f t="shared" si="392"/>
        <v>1.5454128912673419</v>
      </c>
      <c r="V2914">
        <f t="shared" si="392"/>
        <v>0.67636017087563938</v>
      </c>
      <c r="W2914">
        <f t="shared" si="392"/>
        <v>0.45267029627735433</v>
      </c>
      <c r="X2914" t="s">
        <v>406</v>
      </c>
      <c r="Y2914" t="s">
        <v>236</v>
      </c>
      <c r="Z2914" t="s">
        <v>136</v>
      </c>
      <c r="AA2914" s="75" t="s">
        <v>162</v>
      </c>
      <c r="AB2914" s="75" t="s">
        <v>160</v>
      </c>
      <c r="AC2914" t="s">
        <v>636</v>
      </c>
      <c r="AD2914" s="137" t="s">
        <v>170</v>
      </c>
      <c r="AE2914" s="133" t="str">
        <f>VLOOKUP(AD2914,cs_lookup!$A$2:$B$55,2,FALSE)</f>
        <v>1</v>
      </c>
    </row>
    <row r="2915" spans="1:31" x14ac:dyDescent="0.25">
      <c r="A2915" s="6">
        <v>0.50364782149702703</v>
      </c>
      <c r="B2915" s="6">
        <v>0.31175774231923908</v>
      </c>
      <c r="C2915" s="6">
        <v>0.17893075692087831</v>
      </c>
      <c r="D2915" s="3">
        <f t="shared" si="390"/>
        <v>1.9855143958086254</v>
      </c>
      <c r="E2915" s="4">
        <f t="shared" si="390"/>
        <v>3.2076188150477516</v>
      </c>
      <c r="F2915" s="4">
        <f t="shared" si="390"/>
        <v>5.5887540924123602</v>
      </c>
      <c r="G2915" s="132">
        <v>3.4418262776434005E-2</v>
      </c>
      <c r="H2915" s="5">
        <f t="shared" si="393"/>
        <v>1.034418262776434</v>
      </c>
      <c r="I2915" s="5">
        <f t="shared" si="394"/>
        <v>1.9194502526274029</v>
      </c>
      <c r="J2915" s="5">
        <f t="shared" si="395"/>
        <v>3.1008915160085544</v>
      </c>
      <c r="K2915" s="5">
        <f t="shared" si="396"/>
        <v>5.402799132153608</v>
      </c>
      <c r="L2915">
        <v>1.78</v>
      </c>
      <c r="M2915">
        <v>3.79</v>
      </c>
      <c r="N2915">
        <v>4.79</v>
      </c>
      <c r="O2915" s="5">
        <f t="shared" si="397"/>
        <v>1.8412645077420526</v>
      </c>
      <c r="P2915" s="5">
        <f t="shared" si="398"/>
        <v>3.920445215922685</v>
      </c>
      <c r="Q2915" s="5">
        <f t="shared" si="399"/>
        <v>4.954863478699119</v>
      </c>
      <c r="R2915" s="24">
        <f t="shared" si="391"/>
        <v>0.54310502146500539</v>
      </c>
      <c r="S2915" s="24">
        <f t="shared" si="391"/>
        <v>0.2550730707672057</v>
      </c>
      <c r="T2915" s="24">
        <f t="shared" si="391"/>
        <v>0.20182190776778905</v>
      </c>
      <c r="U2915">
        <f t="shared" si="392"/>
        <v>0.92734885812408052</v>
      </c>
      <c r="V2915">
        <f t="shared" si="392"/>
        <v>1.2222291494023181</v>
      </c>
      <c r="W2915">
        <f t="shared" si="392"/>
        <v>0.8865774726832496</v>
      </c>
      <c r="X2915" t="s">
        <v>334</v>
      </c>
      <c r="Y2915" t="s">
        <v>127</v>
      </c>
      <c r="Z2915" t="s">
        <v>136</v>
      </c>
      <c r="AA2915" s="75" t="s">
        <v>151</v>
      </c>
      <c r="AB2915" s="75" t="s">
        <v>166</v>
      </c>
      <c r="AC2915" t="s">
        <v>636</v>
      </c>
      <c r="AD2915" s="137" t="s">
        <v>165</v>
      </c>
      <c r="AE2915" s="133" t="str">
        <f>VLOOKUP(AD2915,cs_lookup!$A$2:$B$55,2,FALSE)</f>
        <v>1</v>
      </c>
    </row>
    <row r="2916" spans="1:31" x14ac:dyDescent="0.25">
      <c r="A2916" s="6">
        <v>0.41918754042895373</v>
      </c>
      <c r="B2916" s="6">
        <v>0.39004516078468177</v>
      </c>
      <c r="C2916" s="6">
        <v>0.18632415132110339</v>
      </c>
      <c r="D2916" s="3">
        <f t="shared" si="390"/>
        <v>2.385567087649366</v>
      </c>
      <c r="E2916" s="4">
        <f t="shared" si="390"/>
        <v>2.5638056833937597</v>
      </c>
      <c r="F2916" s="4">
        <f t="shared" si="390"/>
        <v>5.3669907680225579</v>
      </c>
      <c r="G2916" s="132">
        <v>3.2532958114929622E-2</v>
      </c>
      <c r="H2916" s="5">
        <f t="shared" si="393"/>
        <v>1.0325329581149296</v>
      </c>
      <c r="I2916" s="5">
        <f t="shared" si="394"/>
        <v>2.3104028485489101</v>
      </c>
      <c r="J2916" s="5">
        <f t="shared" si="395"/>
        <v>2.483025518211484</v>
      </c>
      <c r="K2916" s="5">
        <f t="shared" si="396"/>
        <v>5.1978880924255852</v>
      </c>
      <c r="L2916">
        <v>2.93</v>
      </c>
      <c r="M2916">
        <v>3.13</v>
      </c>
      <c r="N2916">
        <v>2.69</v>
      </c>
      <c r="O2916" s="5">
        <f t="shared" si="397"/>
        <v>3.0253215672767442</v>
      </c>
      <c r="P2916" s="5">
        <f t="shared" si="398"/>
        <v>3.2318281588997295</v>
      </c>
      <c r="Q2916" s="5">
        <f t="shared" si="399"/>
        <v>2.7775136573291608</v>
      </c>
      <c r="R2916" s="24">
        <f t="shared" si="391"/>
        <v>0.33054337456766758</v>
      </c>
      <c r="S2916" s="24">
        <f t="shared" si="391"/>
        <v>0.30942239216717771</v>
      </c>
      <c r="T2916" s="24">
        <f t="shared" si="391"/>
        <v>0.36003423326515471</v>
      </c>
      <c r="U2916">
        <f t="shared" si="392"/>
        <v>1.2681771067934058</v>
      </c>
      <c r="V2916">
        <f t="shared" si="392"/>
        <v>1.2605589338665073</v>
      </c>
      <c r="W2916">
        <f t="shared" si="392"/>
        <v>0.51751787498462976</v>
      </c>
      <c r="X2916" t="s">
        <v>251</v>
      </c>
      <c r="Y2916" t="s">
        <v>403</v>
      </c>
      <c r="Z2916" t="s">
        <v>136</v>
      </c>
      <c r="AA2916" s="75" t="s">
        <v>154</v>
      </c>
      <c r="AB2916" s="75" t="s">
        <v>160</v>
      </c>
      <c r="AC2916" t="s">
        <v>636</v>
      </c>
      <c r="AD2916" s="137" t="s">
        <v>162</v>
      </c>
      <c r="AE2916" s="133" t="str">
        <f>VLOOKUP(AD2916,cs_lookup!$A$2:$B$55,2,FALSE)</f>
        <v>1</v>
      </c>
    </row>
    <row r="2917" spans="1:31" x14ac:dyDescent="0.25">
      <c r="A2917" s="6">
        <v>0.18485359636545551</v>
      </c>
      <c r="B2917" s="6">
        <v>0.22293267125315577</v>
      </c>
      <c r="C2917" s="6">
        <v>0.52338842304774358</v>
      </c>
      <c r="D2917" s="3">
        <f t="shared" si="390"/>
        <v>5.4096864743870077</v>
      </c>
      <c r="E2917" s="4">
        <f t="shared" si="390"/>
        <v>4.4856592547820391</v>
      </c>
      <c r="F2917" s="4">
        <f t="shared" si="390"/>
        <v>1.910626899572786</v>
      </c>
      <c r="G2917" s="132">
        <v>4.4089967572382482E-2</v>
      </c>
      <c r="H2917" s="5">
        <f t="shared" si="393"/>
        <v>1.0440899675723825</v>
      </c>
      <c r="I2917" s="5">
        <f t="shared" si="394"/>
        <v>5.1812455271120843</v>
      </c>
      <c r="J2917" s="5">
        <f t="shared" si="395"/>
        <v>4.2962382496708234</v>
      </c>
      <c r="K2917" s="5">
        <f t="shared" si="396"/>
        <v>1.8299446972133941</v>
      </c>
      <c r="L2917">
        <v>2.4300000000000002</v>
      </c>
      <c r="M2917">
        <v>3.55</v>
      </c>
      <c r="N2917">
        <v>2.85</v>
      </c>
      <c r="O2917" s="5">
        <f t="shared" si="397"/>
        <v>2.5371386212008895</v>
      </c>
      <c r="P2917" s="5">
        <f t="shared" si="398"/>
        <v>3.7065193848819575</v>
      </c>
      <c r="Q2917" s="5">
        <f t="shared" si="399"/>
        <v>2.9756564075812904</v>
      </c>
      <c r="R2917" s="24">
        <f t="shared" si="391"/>
        <v>0.39414480219716008</v>
      </c>
      <c r="S2917" s="24">
        <f t="shared" si="391"/>
        <v>0.2697948927715772</v>
      </c>
      <c r="T2917" s="24">
        <f t="shared" si="391"/>
        <v>0.33606030503126277</v>
      </c>
      <c r="U2917">
        <f t="shared" si="392"/>
        <v>0.46899919860667755</v>
      </c>
      <c r="V2917">
        <f t="shared" si="392"/>
        <v>0.82630426752333852</v>
      </c>
      <c r="W2917">
        <f t="shared" si="392"/>
        <v>1.5574241146958852</v>
      </c>
      <c r="X2917" t="s">
        <v>252</v>
      </c>
      <c r="Y2917" t="s">
        <v>256</v>
      </c>
      <c r="Z2917" t="s">
        <v>137</v>
      </c>
      <c r="AA2917" s="75" t="s">
        <v>155</v>
      </c>
      <c r="AB2917" s="75" t="s">
        <v>161</v>
      </c>
      <c r="AC2917" t="s">
        <v>636</v>
      </c>
      <c r="AD2917" s="137" t="s">
        <v>154</v>
      </c>
      <c r="AE2917" s="133" t="str">
        <f>VLOOKUP(AD2917,cs_lookup!$A$2:$B$55,2,FALSE)</f>
        <v>1</v>
      </c>
    </row>
    <row r="2918" spans="1:31" x14ac:dyDescent="0.25">
      <c r="A2918" s="6">
        <v>0.56199427707317062</v>
      </c>
      <c r="B2918" s="6">
        <v>0.32087669060162816</v>
      </c>
      <c r="C2918" s="6">
        <v>0.11539926971395009</v>
      </c>
      <c r="D2918" s="3">
        <f t="shared" si="390"/>
        <v>1.7793775502624947</v>
      </c>
      <c r="E2918" s="4">
        <f t="shared" si="390"/>
        <v>3.1164619596551209</v>
      </c>
      <c r="F2918" s="4">
        <f t="shared" si="390"/>
        <v>8.6655661034838811</v>
      </c>
      <c r="G2918" s="132">
        <v>4.2995718784323733E-2</v>
      </c>
      <c r="H2918" s="5">
        <f t="shared" si="393"/>
        <v>1.0429957187843237</v>
      </c>
      <c r="I2918" s="5">
        <f t="shared" si="394"/>
        <v>1.7060257470054332</v>
      </c>
      <c r="J2918" s="5">
        <f t="shared" si="395"/>
        <v>2.9879911331635673</v>
      </c>
      <c r="K2918" s="5">
        <f t="shared" si="396"/>
        <v>8.3083429274131024</v>
      </c>
      <c r="L2918">
        <v>2.83</v>
      </c>
      <c r="M2918">
        <v>3.08</v>
      </c>
      <c r="N2918">
        <v>2.74</v>
      </c>
      <c r="O2918" s="5">
        <f t="shared" si="397"/>
        <v>2.9516778841596363</v>
      </c>
      <c r="P2918" s="5">
        <f t="shared" si="398"/>
        <v>3.2124268138557173</v>
      </c>
      <c r="Q2918" s="5">
        <f t="shared" si="399"/>
        <v>2.8578082694690474</v>
      </c>
      <c r="R2918" s="24">
        <f t="shared" si="391"/>
        <v>0.33879035560301562</v>
      </c>
      <c r="S2918" s="24">
        <f t="shared" si="391"/>
        <v>0.31129113842744621</v>
      </c>
      <c r="T2918" s="24">
        <f t="shared" si="391"/>
        <v>0.349918505969538</v>
      </c>
      <c r="U2918">
        <f t="shared" si="392"/>
        <v>1.6588260786611606</v>
      </c>
      <c r="V2918">
        <f t="shared" si="392"/>
        <v>1.030792884829955</v>
      </c>
      <c r="W2918">
        <f t="shared" si="392"/>
        <v>0.32978898727921557</v>
      </c>
      <c r="X2918" t="s">
        <v>338</v>
      </c>
      <c r="Y2918" t="s">
        <v>449</v>
      </c>
      <c r="Z2918" t="s">
        <v>137</v>
      </c>
      <c r="AA2918" s="75" t="s">
        <v>154</v>
      </c>
      <c r="AB2918" s="75" t="s">
        <v>160</v>
      </c>
      <c r="AC2918" t="s">
        <v>636</v>
      </c>
      <c r="AD2918" s="137" t="s">
        <v>151</v>
      </c>
      <c r="AE2918" s="133" t="str">
        <f>VLOOKUP(AD2918,cs_lookup!$A$2:$B$55,2,FALSE)</f>
        <v>X</v>
      </c>
    </row>
    <row r="2919" spans="1:31" x14ac:dyDescent="0.25">
      <c r="A2919" s="6">
        <v>0.52395949846615042</v>
      </c>
      <c r="B2919" s="6">
        <v>0.3019537124375713</v>
      </c>
      <c r="C2919" s="6">
        <v>0.16895370268116189</v>
      </c>
      <c r="D2919" s="3">
        <f t="shared" si="390"/>
        <v>1.9085444636988549</v>
      </c>
      <c r="E2919" s="4">
        <f t="shared" si="390"/>
        <v>3.311765872746967</v>
      </c>
      <c r="F2919" s="4">
        <f t="shared" si="390"/>
        <v>5.9187812053289717</v>
      </c>
      <c r="G2919" s="132">
        <v>4.6464405160057343E-2</v>
      </c>
      <c r="H2919" s="5">
        <f t="shared" si="393"/>
        <v>1.0464644051600573</v>
      </c>
      <c r="I2919" s="5">
        <f t="shared" si="394"/>
        <v>1.8238025625027752</v>
      </c>
      <c r="J2919" s="5">
        <f t="shared" si="395"/>
        <v>3.1647190830541727</v>
      </c>
      <c r="K2919" s="5">
        <f t="shared" si="396"/>
        <v>5.6559794830514951</v>
      </c>
      <c r="L2919">
        <v>2</v>
      </c>
      <c r="M2919">
        <v>3.64</v>
      </c>
      <c r="N2919">
        <v>3.68</v>
      </c>
      <c r="O2919" s="5">
        <f t="shared" si="397"/>
        <v>2.0929288103201147</v>
      </c>
      <c r="P2919" s="5">
        <f t="shared" si="398"/>
        <v>3.8091304347826087</v>
      </c>
      <c r="Q2919" s="5">
        <f t="shared" si="399"/>
        <v>3.8509890109890113</v>
      </c>
      <c r="R2919" s="24">
        <f t="shared" si="391"/>
        <v>0.47779933797511698</v>
      </c>
      <c r="S2919" s="24">
        <f t="shared" si="391"/>
        <v>0.26252710877753682</v>
      </c>
      <c r="T2919" s="24">
        <f t="shared" si="391"/>
        <v>0.2596735532473462</v>
      </c>
      <c r="U2919">
        <f t="shared" si="392"/>
        <v>1.0966099297806842</v>
      </c>
      <c r="V2919">
        <f t="shared" si="392"/>
        <v>1.1501810759415487</v>
      </c>
      <c r="W2919">
        <f t="shared" si="392"/>
        <v>0.65063885239105901</v>
      </c>
      <c r="X2919" t="s">
        <v>404</v>
      </c>
      <c r="Y2919" t="s">
        <v>257</v>
      </c>
      <c r="Z2919" t="s">
        <v>137</v>
      </c>
      <c r="AA2919" s="75" t="s">
        <v>151</v>
      </c>
      <c r="AB2919" s="75" t="s">
        <v>166</v>
      </c>
      <c r="AC2919" t="s">
        <v>636</v>
      </c>
      <c r="AD2919" s="137" t="s">
        <v>155</v>
      </c>
      <c r="AE2919" s="133" t="str">
        <f>VLOOKUP(AD2919,cs_lookup!$A$2:$B$55,2,FALSE)</f>
        <v>2</v>
      </c>
    </row>
    <row r="2920" spans="1:31" x14ac:dyDescent="0.25">
      <c r="A2920" s="6">
        <v>0.66799946210942129</v>
      </c>
      <c r="B2920" s="6">
        <v>0.17820591737102628</v>
      </c>
      <c r="C2920" s="6">
        <v>0.14151910178675497</v>
      </c>
      <c r="D2920" s="3">
        <f t="shared" si="390"/>
        <v>1.497007193452194</v>
      </c>
      <c r="E2920" s="4">
        <f t="shared" si="390"/>
        <v>5.6114859413898763</v>
      </c>
      <c r="F2920" s="4">
        <f t="shared" si="390"/>
        <v>7.0661839099772452</v>
      </c>
      <c r="G2920" s="132">
        <v>4.7346519501483275E-2</v>
      </c>
      <c r="H2920" s="5">
        <f t="shared" si="393"/>
        <v>1.0473465195014833</v>
      </c>
      <c r="I2920" s="5">
        <f t="shared" si="394"/>
        <v>1.429333239360685</v>
      </c>
      <c r="J2920" s="5">
        <f t="shared" si="395"/>
        <v>5.357812182410111</v>
      </c>
      <c r="K2920" s="5">
        <f t="shared" si="396"/>
        <v>6.7467488347033537</v>
      </c>
      <c r="L2920">
        <v>1.77</v>
      </c>
      <c r="M2920">
        <v>3.92</v>
      </c>
      <c r="N2920">
        <v>4.4000000000000004</v>
      </c>
      <c r="O2920" s="5">
        <f t="shared" si="397"/>
        <v>1.8538033395176254</v>
      </c>
      <c r="P2920" s="5">
        <f t="shared" si="398"/>
        <v>4.1055983564458147</v>
      </c>
      <c r="Q2920" s="5">
        <f t="shared" si="399"/>
        <v>4.6083246858065268</v>
      </c>
      <c r="R2920" s="24">
        <f t="shared" si="391"/>
        <v>0.53943154523618886</v>
      </c>
      <c r="S2920" s="24">
        <f t="shared" si="391"/>
        <v>0.24356985588470773</v>
      </c>
      <c r="T2920" s="24">
        <f t="shared" si="391"/>
        <v>0.21699859887910325</v>
      </c>
      <c r="U2920">
        <f t="shared" si="392"/>
        <v>1.2383396336544228</v>
      </c>
      <c r="V2920">
        <f t="shared" si="392"/>
        <v>0.73164192146740414</v>
      </c>
      <c r="W2920">
        <f t="shared" si="392"/>
        <v>0.65216597027706946</v>
      </c>
      <c r="X2920" t="s">
        <v>335</v>
      </c>
      <c r="Y2920" t="s">
        <v>254</v>
      </c>
      <c r="Z2920" t="s">
        <v>137</v>
      </c>
      <c r="AA2920" s="75" t="s">
        <v>165</v>
      </c>
      <c r="AB2920" s="75" t="s">
        <v>160</v>
      </c>
      <c r="AC2920" t="s">
        <v>636</v>
      </c>
      <c r="AD2920" s="137" t="s">
        <v>150</v>
      </c>
      <c r="AE2920" s="133" t="str">
        <f>VLOOKUP(AD2920,cs_lookup!$A$2:$B$55,2,FALSE)</f>
        <v>X</v>
      </c>
    </row>
    <row r="2921" spans="1:31" x14ac:dyDescent="0.25">
      <c r="A2921" s="6">
        <v>0.80403958101947914</v>
      </c>
      <c r="B2921" s="6">
        <v>0.12935993619575981</v>
      </c>
      <c r="C2921" s="6">
        <v>5.2928151856306553E-2</v>
      </c>
      <c r="D2921" s="3">
        <f t="shared" si="390"/>
        <v>1.2437198660444719</v>
      </c>
      <c r="E2921" s="4">
        <f t="shared" si="390"/>
        <v>7.7303686860722047</v>
      </c>
      <c r="F2921" s="4">
        <f t="shared" si="390"/>
        <v>18.89353708617821</v>
      </c>
      <c r="G2921" s="132">
        <v>4.7409444069471451E-2</v>
      </c>
      <c r="H2921" s="5">
        <f t="shared" si="393"/>
        <v>1.0474094440694715</v>
      </c>
      <c r="I2921" s="5">
        <f t="shared" si="394"/>
        <v>1.1874247201861012</v>
      </c>
      <c r="J2921" s="5">
        <f t="shared" si="395"/>
        <v>7.3804649460077556</v>
      </c>
      <c r="K2921" s="5">
        <f t="shared" si="396"/>
        <v>18.038348988693155</v>
      </c>
      <c r="L2921">
        <v>1.85</v>
      </c>
      <c r="M2921">
        <v>3.66</v>
      </c>
      <c r="N2921">
        <v>4.28</v>
      </c>
      <c r="O2921" s="5">
        <f t="shared" si="397"/>
        <v>1.9377074715285223</v>
      </c>
      <c r="P2921" s="5">
        <f t="shared" si="398"/>
        <v>3.8335185652942658</v>
      </c>
      <c r="Q2921" s="5">
        <f t="shared" si="399"/>
        <v>4.4829124206173381</v>
      </c>
      <c r="R2921" s="24">
        <f t="shared" si="391"/>
        <v>0.51607377000573251</v>
      </c>
      <c r="S2921" s="24">
        <f t="shared" si="391"/>
        <v>0.26085696024879917</v>
      </c>
      <c r="T2921" s="24">
        <f t="shared" si="391"/>
        <v>0.22306926974546848</v>
      </c>
      <c r="U2921">
        <f t="shared" si="392"/>
        <v>1.5579935035461074</v>
      </c>
      <c r="V2921">
        <f t="shared" si="392"/>
        <v>0.49590371701172686</v>
      </c>
      <c r="W2921">
        <f t="shared" si="392"/>
        <v>0.23727226935695728</v>
      </c>
      <c r="X2921" t="s">
        <v>259</v>
      </c>
      <c r="Y2921" t="s">
        <v>130</v>
      </c>
      <c r="Z2921" t="s">
        <v>137</v>
      </c>
      <c r="AA2921" s="75" t="s">
        <v>165</v>
      </c>
      <c r="AB2921" s="75" t="s">
        <v>160</v>
      </c>
      <c r="AC2921" t="s">
        <v>636</v>
      </c>
      <c r="AD2921" s="137" t="s">
        <v>152</v>
      </c>
      <c r="AE2921" s="133" t="str">
        <f>VLOOKUP(AD2921,cs_lookup!$A$2:$B$55,2,FALSE)</f>
        <v>2</v>
      </c>
    </row>
    <row r="2922" spans="1:31" x14ac:dyDescent="0.25">
      <c r="A2922" s="6">
        <v>0.27053807139904973</v>
      </c>
      <c r="B2922" s="6">
        <v>0.3302653999375979</v>
      </c>
      <c r="C2922" s="6">
        <v>0.37075937680084725</v>
      </c>
      <c r="D2922" s="3">
        <f t="shared" si="390"/>
        <v>3.6963374316547766</v>
      </c>
      <c r="E2922" s="4">
        <f t="shared" si="390"/>
        <v>3.027867891062598</v>
      </c>
      <c r="F2922" s="4">
        <f t="shared" si="390"/>
        <v>2.6971671185463997</v>
      </c>
      <c r="G2922" s="132">
        <v>4.5556850096640789E-2</v>
      </c>
      <c r="H2922" s="5">
        <f t="shared" si="393"/>
        <v>1.0455568500966408</v>
      </c>
      <c r="I2922" s="5">
        <f t="shared" si="394"/>
        <v>3.535281157895072</v>
      </c>
      <c r="J2922" s="5">
        <f t="shared" si="395"/>
        <v>2.8959380743215752</v>
      </c>
      <c r="K2922" s="5">
        <f t="shared" si="396"/>
        <v>2.5796465474805128</v>
      </c>
      <c r="L2922">
        <v>3.55</v>
      </c>
      <c r="M2922">
        <v>3.72</v>
      </c>
      <c r="N2922">
        <v>2.02</v>
      </c>
      <c r="O2922" s="5">
        <f t="shared" si="397"/>
        <v>3.7117268178430747</v>
      </c>
      <c r="P2922" s="5">
        <f t="shared" si="398"/>
        <v>3.8894714823595038</v>
      </c>
      <c r="Q2922" s="5">
        <f t="shared" si="399"/>
        <v>2.1120248371952144</v>
      </c>
      <c r="R2922" s="24">
        <f t="shared" si="391"/>
        <v>0.26941637924234713</v>
      </c>
      <c r="S2922" s="24">
        <f t="shared" si="391"/>
        <v>0.25710434040600327</v>
      </c>
      <c r="T2922" s="24">
        <f t="shared" si="391"/>
        <v>0.4734792803516496</v>
      </c>
      <c r="U2922">
        <f t="shared" si="392"/>
        <v>1.0041634148593974</v>
      </c>
      <c r="V2922">
        <f t="shared" si="392"/>
        <v>1.2845578546673433</v>
      </c>
      <c r="W2922">
        <f t="shared" si="392"/>
        <v>0.78305301242640857</v>
      </c>
      <c r="X2922" t="s">
        <v>258</v>
      </c>
      <c r="Y2922" t="s">
        <v>405</v>
      </c>
      <c r="Z2922" t="s">
        <v>137</v>
      </c>
      <c r="AA2922" s="75" t="s">
        <v>151</v>
      </c>
      <c r="AB2922" s="75" t="s">
        <v>166</v>
      </c>
      <c r="AC2922" t="s">
        <v>636</v>
      </c>
      <c r="AD2922" s="137" t="s">
        <v>172</v>
      </c>
      <c r="AE2922" s="133" t="str">
        <f>VLOOKUP(AD2922,cs_lookup!$A$2:$B$55,2,FALSE)</f>
        <v>2</v>
      </c>
    </row>
    <row r="2923" spans="1:31" x14ac:dyDescent="0.25">
      <c r="A2923" s="6">
        <v>0.58216249096647399</v>
      </c>
      <c r="B2923" s="6">
        <v>0.20663568556331757</v>
      </c>
      <c r="C2923" s="6">
        <v>0.19920647710792336</v>
      </c>
      <c r="D2923" s="3">
        <f t="shared" si="390"/>
        <v>1.7177334773661823</v>
      </c>
      <c r="E2923" s="4">
        <f t="shared" si="390"/>
        <v>4.8394351501961586</v>
      </c>
      <c r="F2923" s="4">
        <f t="shared" si="390"/>
        <v>5.0199170956586601</v>
      </c>
      <c r="G2923" s="132">
        <v>4.3764430503216323E-2</v>
      </c>
      <c r="H2923" s="5">
        <f t="shared" si="393"/>
        <v>1.0437644305032163</v>
      </c>
      <c r="I2923" s="5">
        <f t="shared" si="394"/>
        <v>1.6457099199462413</v>
      </c>
      <c r="J2923" s="5">
        <f t="shared" si="395"/>
        <v>4.6365204722132427</v>
      </c>
      <c r="K2923" s="5">
        <f t="shared" si="396"/>
        <v>4.8094349155378611</v>
      </c>
      <c r="L2923">
        <v>3.02</v>
      </c>
      <c r="M2923">
        <v>3.44</v>
      </c>
      <c r="N2923">
        <v>2.37</v>
      </c>
      <c r="O2923" s="5">
        <f t="shared" si="397"/>
        <v>3.1521685801197132</v>
      </c>
      <c r="P2923" s="5">
        <f t="shared" si="398"/>
        <v>3.590549640931064</v>
      </c>
      <c r="Q2923" s="5">
        <f t="shared" si="399"/>
        <v>2.4737217002926228</v>
      </c>
      <c r="R2923" s="24">
        <f t="shared" si="391"/>
        <v>0.317241916027861</v>
      </c>
      <c r="S2923" s="24">
        <f t="shared" si="391"/>
        <v>0.27850889139655244</v>
      </c>
      <c r="T2923" s="24">
        <f t="shared" si="391"/>
        <v>0.40424919257558661</v>
      </c>
      <c r="U2923">
        <f t="shared" si="392"/>
        <v>1.8350743125487456</v>
      </c>
      <c r="V2923">
        <f t="shared" si="392"/>
        <v>0.7419356866029142</v>
      </c>
      <c r="W2923">
        <f t="shared" si="392"/>
        <v>0.49278138526071563</v>
      </c>
      <c r="X2923" t="s">
        <v>129</v>
      </c>
      <c r="Y2923" t="s">
        <v>440</v>
      </c>
      <c r="Z2923" t="s">
        <v>137</v>
      </c>
      <c r="AA2923" s="75" t="s">
        <v>162</v>
      </c>
      <c r="AB2923" s="75" t="s">
        <v>160</v>
      </c>
      <c r="AC2923" t="s">
        <v>636</v>
      </c>
      <c r="AD2923" s="137" t="s">
        <v>155</v>
      </c>
      <c r="AE2923" s="133" t="str">
        <f>VLOOKUP(AD2923,cs_lookup!$A$2:$B$55,2,FALSE)</f>
        <v>2</v>
      </c>
    </row>
    <row r="2924" spans="1:31" x14ac:dyDescent="0.25">
      <c r="A2924" s="6">
        <v>0.42883159821356648</v>
      </c>
      <c r="B2924" s="6">
        <v>0.28053350038793778</v>
      </c>
      <c r="C2924" s="6">
        <v>0.27359756101429639</v>
      </c>
      <c r="D2924" s="3">
        <f t="shared" si="390"/>
        <v>2.3319177135402707</v>
      </c>
      <c r="E2924" s="4">
        <f t="shared" si="390"/>
        <v>3.5646366605668938</v>
      </c>
      <c r="F2924" s="4">
        <f t="shared" si="390"/>
        <v>3.6550033424740458</v>
      </c>
      <c r="G2924" s="132">
        <v>4.4498419102185771E-2</v>
      </c>
      <c r="H2924" s="5">
        <f t="shared" si="393"/>
        <v>1.0444984191021858</v>
      </c>
      <c r="I2924" s="5">
        <f t="shared" si="394"/>
        <v>2.2325717979972679</v>
      </c>
      <c r="J2924" s="5">
        <f t="shared" si="395"/>
        <v>3.4127736293090138</v>
      </c>
      <c r="K2924" s="5">
        <f t="shared" si="396"/>
        <v>3.4992904494922632</v>
      </c>
      <c r="L2924">
        <v>3.1</v>
      </c>
      <c r="M2924">
        <v>3.46</v>
      </c>
      <c r="N2924">
        <v>2.31</v>
      </c>
      <c r="O2924" s="5">
        <f t="shared" si="397"/>
        <v>3.237945099216776</v>
      </c>
      <c r="P2924" s="5">
        <f t="shared" si="398"/>
        <v>3.6139645300935626</v>
      </c>
      <c r="Q2924" s="5">
        <f t="shared" si="399"/>
        <v>2.4127913481260492</v>
      </c>
      <c r="R2924" s="24">
        <f t="shared" si="391"/>
        <v>0.30883784911667872</v>
      </c>
      <c r="S2924" s="24">
        <f t="shared" si="391"/>
        <v>0.27670443128950989</v>
      </c>
      <c r="T2924" s="24">
        <f t="shared" si="391"/>
        <v>0.41445771959381128</v>
      </c>
      <c r="U2924">
        <f t="shared" si="392"/>
        <v>1.3885331718249152</v>
      </c>
      <c r="V2924">
        <f t="shared" si="392"/>
        <v>1.0138381199049959</v>
      </c>
      <c r="W2924">
        <f t="shared" si="392"/>
        <v>0.66013382808368315</v>
      </c>
      <c r="X2924" t="s">
        <v>336</v>
      </c>
      <c r="Y2924" t="s">
        <v>25</v>
      </c>
      <c r="Z2924" t="s">
        <v>137</v>
      </c>
      <c r="AA2924" s="75" t="s">
        <v>151</v>
      </c>
      <c r="AB2924" s="75" t="s">
        <v>166</v>
      </c>
      <c r="AC2924" t="s">
        <v>636</v>
      </c>
      <c r="AD2924" s="137" t="s">
        <v>170</v>
      </c>
      <c r="AE2924" s="133" t="str">
        <f>VLOOKUP(AD2924,cs_lookup!$A$2:$B$55,2,FALSE)</f>
        <v>1</v>
      </c>
    </row>
    <row r="2925" spans="1:31" x14ac:dyDescent="0.25">
      <c r="A2925" s="6">
        <v>0.60174792402413102</v>
      </c>
      <c r="B2925" s="6">
        <v>0.26681495236418207</v>
      </c>
      <c r="C2925" s="6">
        <v>0.12836211209126319</v>
      </c>
      <c r="D2925" s="3">
        <f t="shared" si="390"/>
        <v>1.661825425690872</v>
      </c>
      <c r="E2925" s="4">
        <f t="shared" si="390"/>
        <v>3.7479158912918651</v>
      </c>
      <c r="F2925" s="4">
        <f t="shared" si="390"/>
        <v>7.7904607808962947</v>
      </c>
      <c r="G2925" s="132">
        <v>4.621393348857028E-2</v>
      </c>
      <c r="H2925" s="5">
        <f t="shared" si="393"/>
        <v>1.0462139334885703</v>
      </c>
      <c r="I2925" s="5">
        <f t="shared" si="394"/>
        <v>1.5884183650179107</v>
      </c>
      <c r="J2925" s="5">
        <f t="shared" si="395"/>
        <v>3.582360902797908</v>
      </c>
      <c r="K2925" s="5">
        <f t="shared" si="396"/>
        <v>7.4463362908188646</v>
      </c>
      <c r="L2925">
        <v>1.98</v>
      </c>
      <c r="M2925">
        <v>3.48</v>
      </c>
      <c r="N2925">
        <v>3.94</v>
      </c>
      <c r="O2925" s="5">
        <f t="shared" si="397"/>
        <v>2.0715035883073689</v>
      </c>
      <c r="P2925" s="5">
        <f t="shared" si="398"/>
        <v>3.6408244885402246</v>
      </c>
      <c r="Q2925" s="5">
        <f t="shared" si="399"/>
        <v>4.1220828979449671</v>
      </c>
      <c r="R2925" s="24">
        <f t="shared" si="391"/>
        <v>0.48274113819764253</v>
      </c>
      <c r="S2925" s="24">
        <f t="shared" si="391"/>
        <v>0.27466306138831381</v>
      </c>
      <c r="T2925" s="24">
        <f t="shared" si="391"/>
        <v>0.24259580041404369</v>
      </c>
      <c r="U2925">
        <f t="shared" si="392"/>
        <v>1.2465229838724976</v>
      </c>
      <c r="V2925">
        <f t="shared" si="392"/>
        <v>0.97142641247620765</v>
      </c>
      <c r="W2925">
        <f t="shared" si="392"/>
        <v>0.52911926699549083</v>
      </c>
      <c r="X2925" t="s">
        <v>237</v>
      </c>
      <c r="Y2925" t="s">
        <v>439</v>
      </c>
      <c r="Z2925" t="s">
        <v>137</v>
      </c>
      <c r="AA2925" s="75" t="s">
        <v>151</v>
      </c>
      <c r="AB2925" s="75" t="s">
        <v>166</v>
      </c>
      <c r="AC2925" t="s">
        <v>636</v>
      </c>
      <c r="AD2925" s="137" t="s">
        <v>393</v>
      </c>
      <c r="AE2925" s="133" t="e">
        <f>VLOOKUP(AD2925,cs_lookup!$A$2:$B$55,2,FALSE)</f>
        <v>#N/A</v>
      </c>
    </row>
    <row r="2926" spans="1:31" x14ac:dyDescent="0.25">
      <c r="A2926" s="6">
        <v>0.33126526529860312</v>
      </c>
      <c r="B2926" s="6">
        <v>0.25280627915213927</v>
      </c>
      <c r="C2926" s="6">
        <v>0.38152185406154981</v>
      </c>
      <c r="D2926" s="3">
        <f t="shared" si="390"/>
        <v>3.0187288096703955</v>
      </c>
      <c r="E2926" s="4">
        <f t="shared" si="390"/>
        <v>3.9555979517352027</v>
      </c>
      <c r="F2926" s="4">
        <f t="shared" si="390"/>
        <v>2.6210818314975817</v>
      </c>
      <c r="G2926" s="132">
        <v>4.8845101637981614E-2</v>
      </c>
      <c r="H2926" s="5">
        <f t="shared" si="393"/>
        <v>1.0488451016379816</v>
      </c>
      <c r="I2926" s="5">
        <f t="shared" si="394"/>
        <v>2.8781455001849614</v>
      </c>
      <c r="J2926" s="5">
        <f t="shared" si="395"/>
        <v>3.7713843021793632</v>
      </c>
      <c r="K2926" s="5">
        <f t="shared" si="396"/>
        <v>2.4990170878466587</v>
      </c>
      <c r="L2926">
        <v>1.34</v>
      </c>
      <c r="M2926">
        <v>5.36</v>
      </c>
      <c r="N2926">
        <v>8.6199999999999992</v>
      </c>
      <c r="O2926" s="5">
        <f t="shared" si="397"/>
        <v>1.4054524361948955</v>
      </c>
      <c r="P2926" s="5">
        <f t="shared" si="398"/>
        <v>5.6218097447795818</v>
      </c>
      <c r="Q2926" s="5">
        <f t="shared" si="399"/>
        <v>9.041044776119401</v>
      </c>
      <c r="R2926" s="24">
        <f t="shared" si="391"/>
        <v>0.71151465125877023</v>
      </c>
      <c r="S2926" s="24">
        <f t="shared" si="391"/>
        <v>0.17787866281469256</v>
      </c>
      <c r="T2926" s="24">
        <f t="shared" si="391"/>
        <v>0.11060668592653737</v>
      </c>
      <c r="U2926">
        <f t="shared" si="392"/>
        <v>0.46557757414067014</v>
      </c>
      <c r="V2926">
        <f t="shared" si="392"/>
        <v>1.421228803678964</v>
      </c>
      <c r="W2926">
        <f t="shared" si="392"/>
        <v>3.4493561656385632</v>
      </c>
      <c r="X2926" t="s">
        <v>128</v>
      </c>
      <c r="Y2926" t="s">
        <v>444</v>
      </c>
      <c r="Z2926" t="s">
        <v>137</v>
      </c>
      <c r="AA2926" s="75" t="s">
        <v>151</v>
      </c>
      <c r="AB2926" s="75" t="s">
        <v>166</v>
      </c>
      <c r="AC2926" t="s">
        <v>636</v>
      </c>
      <c r="AD2926" s="137" t="s">
        <v>359</v>
      </c>
      <c r="AE2926" s="133" t="str">
        <f>VLOOKUP(AD2926,cs_lookup!$A$2:$B$55,2,FALSE)</f>
        <v>1</v>
      </c>
    </row>
    <row r="2927" spans="1:31" x14ac:dyDescent="0.25">
      <c r="A2927" s="6">
        <v>0.18933939628028479</v>
      </c>
      <c r="B2927" s="6">
        <v>0.21463881328119447</v>
      </c>
      <c r="C2927" s="6">
        <v>0.5274606847229989</v>
      </c>
      <c r="D2927" s="3">
        <f t="shared" si="390"/>
        <v>5.2815210127725871</v>
      </c>
      <c r="E2927" s="4">
        <f t="shared" si="390"/>
        <v>4.6589896054350524</v>
      </c>
      <c r="F2927" s="4">
        <f t="shared" si="390"/>
        <v>1.89587589931022</v>
      </c>
      <c r="G2927" s="132">
        <v>4.5662284052376823E-2</v>
      </c>
      <c r="H2927" s="5">
        <f t="shared" si="393"/>
        <v>1.0456622840523768</v>
      </c>
      <c r="I2927" s="5">
        <f t="shared" si="394"/>
        <v>5.0508860205844792</v>
      </c>
      <c r="J2927" s="5">
        <f t="shared" si="395"/>
        <v>4.4555394953899716</v>
      </c>
      <c r="K2927" s="5">
        <f t="shared" si="396"/>
        <v>1.8130862403900725</v>
      </c>
      <c r="L2927">
        <v>4.18</v>
      </c>
      <c r="M2927">
        <v>3.57</v>
      </c>
      <c r="N2927">
        <v>1.9</v>
      </c>
      <c r="O2927" s="5">
        <f t="shared" si="397"/>
        <v>4.3708683473389351</v>
      </c>
      <c r="P2927" s="5">
        <f t="shared" si="398"/>
        <v>3.7330143540669849</v>
      </c>
      <c r="Q2927" s="5">
        <f t="shared" si="399"/>
        <v>1.9867583396995159</v>
      </c>
      <c r="R2927" s="24">
        <f t="shared" si="391"/>
        <v>0.22878749038708027</v>
      </c>
      <c r="S2927" s="24">
        <f t="shared" si="391"/>
        <v>0.26788003076134331</v>
      </c>
      <c r="T2927" s="24">
        <f t="shared" si="391"/>
        <v>0.50333247885157661</v>
      </c>
      <c r="U2927">
        <f t="shared" si="392"/>
        <v>0.82757757410576016</v>
      </c>
      <c r="V2927">
        <f t="shared" si="392"/>
        <v>0.80124977091860239</v>
      </c>
      <c r="W2927">
        <f t="shared" si="392"/>
        <v>1.0479369142370352</v>
      </c>
      <c r="X2927" t="s">
        <v>255</v>
      </c>
      <c r="Y2927" t="s">
        <v>253</v>
      </c>
      <c r="Z2927" t="s">
        <v>137</v>
      </c>
      <c r="AA2927" s="75" t="s">
        <v>155</v>
      </c>
      <c r="AB2927" s="75" t="s">
        <v>161</v>
      </c>
      <c r="AC2927" t="s">
        <v>636</v>
      </c>
      <c r="AD2927" s="137" t="s">
        <v>172</v>
      </c>
      <c r="AE2927" s="133" t="str">
        <f>VLOOKUP(AD2927,cs_lookup!$A$2:$B$55,2,FALSE)</f>
        <v>2</v>
      </c>
    </row>
    <row r="2928" spans="1:31" x14ac:dyDescent="0.25">
      <c r="A2928" s="6">
        <v>0.36111118899187056</v>
      </c>
      <c r="B2928" s="6">
        <v>0.35139433042883611</v>
      </c>
      <c r="C2928" s="6">
        <v>0.27405338322357897</v>
      </c>
      <c r="D2928" s="3">
        <f t="shared" si="390"/>
        <v>2.7692301719914645</v>
      </c>
      <c r="E2928" s="4">
        <f t="shared" si="390"/>
        <v>2.8458057327778046</v>
      </c>
      <c r="F2928" s="4">
        <f t="shared" si="390"/>
        <v>3.6489241192259878</v>
      </c>
      <c r="G2928" s="132">
        <v>6.3496616682533702E-2</v>
      </c>
      <c r="H2928" s="5">
        <f t="shared" si="393"/>
        <v>1.0634966166825337</v>
      </c>
      <c r="I2928" s="5">
        <f t="shared" si="394"/>
        <v>2.6038918493504832</v>
      </c>
      <c r="J2928" s="5">
        <f t="shared" si="395"/>
        <v>2.6758954265928909</v>
      </c>
      <c r="K2928" s="5">
        <f t="shared" si="396"/>
        <v>3.431063213542159</v>
      </c>
      <c r="L2928">
        <v>2.36</v>
      </c>
      <c r="M2928">
        <v>3.24</v>
      </c>
      <c r="N2928">
        <v>3.02</v>
      </c>
      <c r="O2928" s="5">
        <f t="shared" si="397"/>
        <v>2.5098520153707793</v>
      </c>
      <c r="P2928" s="5">
        <f t="shared" si="398"/>
        <v>3.4457290380514096</v>
      </c>
      <c r="Q2928" s="5">
        <f t="shared" si="399"/>
        <v>3.2117597823812516</v>
      </c>
      <c r="R2928" s="24">
        <f t="shared" si="391"/>
        <v>0.39842986513779399</v>
      </c>
      <c r="S2928" s="24">
        <f t="shared" si="391"/>
        <v>0.29021434621147951</v>
      </c>
      <c r="T2928" s="24">
        <f t="shared" si="391"/>
        <v>0.31135578865072638</v>
      </c>
      <c r="U2928">
        <f t="shared" si="392"/>
        <v>0.90633564546418477</v>
      </c>
      <c r="V2928">
        <f t="shared" si="392"/>
        <v>1.2108096481652726</v>
      </c>
      <c r="W2928">
        <f t="shared" si="392"/>
        <v>0.8801936344630078</v>
      </c>
      <c r="X2928" t="s">
        <v>341</v>
      </c>
      <c r="Y2928" t="s">
        <v>343</v>
      </c>
      <c r="Z2928" t="s">
        <v>145</v>
      </c>
      <c r="AA2928" s="75" t="s">
        <v>151</v>
      </c>
      <c r="AB2928" s="75" t="s">
        <v>166</v>
      </c>
      <c r="AC2928" t="s">
        <v>636</v>
      </c>
      <c r="AD2928" s="137" t="s">
        <v>151</v>
      </c>
      <c r="AE2928" s="133" t="str">
        <f>VLOOKUP(AD2928,cs_lookup!$A$2:$B$55,2,FALSE)</f>
        <v>X</v>
      </c>
    </row>
    <row r="2929" spans="1:31" x14ac:dyDescent="0.25">
      <c r="A2929" s="6">
        <v>0.83289186622714395</v>
      </c>
      <c r="B2929" s="6">
        <v>0.11732902437438034</v>
      </c>
      <c r="C2929" s="6">
        <v>3.6868964307975427E-2</v>
      </c>
      <c r="D2929" s="3">
        <f t="shared" si="390"/>
        <v>1.2006360495868773</v>
      </c>
      <c r="E2929" s="4">
        <f t="shared" si="390"/>
        <v>8.5230402735570472</v>
      </c>
      <c r="F2929" s="4">
        <f t="shared" si="390"/>
        <v>27.123083568248806</v>
      </c>
      <c r="G2929" s="132">
        <v>3.2967864760194754E-2</v>
      </c>
      <c r="H2929" s="5">
        <f t="shared" si="393"/>
        <v>1.0329678647601948</v>
      </c>
      <c r="I2929" s="5">
        <f t="shared" si="394"/>
        <v>1.1623169418398189</v>
      </c>
      <c r="J2929" s="5">
        <f t="shared" si="395"/>
        <v>8.2510217058259467</v>
      </c>
      <c r="K2929" s="5">
        <f t="shared" si="396"/>
        <v>26.257432097895393</v>
      </c>
      <c r="L2929">
        <v>1.38</v>
      </c>
      <c r="M2929">
        <v>5.45</v>
      </c>
      <c r="N2929">
        <v>8.01</v>
      </c>
      <c r="O2929" s="5">
        <f t="shared" si="397"/>
        <v>1.4254956533690686</v>
      </c>
      <c r="P2929" s="5">
        <f t="shared" si="398"/>
        <v>5.6296748629430615</v>
      </c>
      <c r="Q2929" s="5">
        <f t="shared" si="399"/>
        <v>8.2740725967291606</v>
      </c>
      <c r="R2929" s="24">
        <f t="shared" si="391"/>
        <v>0.70151038176550273</v>
      </c>
      <c r="S2929" s="24">
        <f t="shared" si="391"/>
        <v>0.17763015171309973</v>
      </c>
      <c r="T2929" s="24">
        <f t="shared" si="391"/>
        <v>0.12085946652139744</v>
      </c>
      <c r="U2929">
        <f t="shared" si="392"/>
        <v>1.1872837350332457</v>
      </c>
      <c r="V2929">
        <f t="shared" si="392"/>
        <v>0.66052425921408264</v>
      </c>
      <c r="W2929">
        <f t="shared" si="392"/>
        <v>0.30505648725040496</v>
      </c>
      <c r="X2929" t="s">
        <v>363</v>
      </c>
      <c r="Y2929" t="s">
        <v>367</v>
      </c>
      <c r="Z2929" t="s">
        <v>320</v>
      </c>
      <c r="AA2929" s="75" t="s">
        <v>176</v>
      </c>
      <c r="AB2929" s="75" t="s">
        <v>160</v>
      </c>
      <c r="AC2929" t="s">
        <v>637</v>
      </c>
      <c r="AD2929" s="137" t="s">
        <v>165</v>
      </c>
      <c r="AE2929" s="133" t="str">
        <f>VLOOKUP(AD2929,cs_lookup!$A$2:$B$55,2,FALSE)</f>
        <v>1</v>
      </c>
    </row>
    <row r="2930" spans="1:31" x14ac:dyDescent="0.25">
      <c r="A2930" s="6">
        <v>0.36777764988175754</v>
      </c>
      <c r="B2930" s="6">
        <v>0.2961126532609607</v>
      </c>
      <c r="C2930" s="6">
        <v>0.31414796316557991</v>
      </c>
      <c r="D2930" s="3">
        <f t="shared" si="390"/>
        <v>2.7190341781821306</v>
      </c>
      <c r="E2930" s="4">
        <f t="shared" si="390"/>
        <v>3.3770931062466669</v>
      </c>
      <c r="F2930" s="4">
        <f t="shared" si="390"/>
        <v>3.1832133811191508</v>
      </c>
      <c r="G2930" s="132">
        <v>2.9012503157678893E-2</v>
      </c>
      <c r="H2930" s="5">
        <f t="shared" si="393"/>
        <v>1.0290125031576789</v>
      </c>
      <c r="I2930" s="5">
        <f t="shared" si="394"/>
        <v>2.6423723422585899</v>
      </c>
      <c r="J2930" s="5">
        <f t="shared" si="395"/>
        <v>3.2818776213928902</v>
      </c>
      <c r="K2930" s="5">
        <f t="shared" si="396"/>
        <v>3.0934642400855035</v>
      </c>
      <c r="L2930">
        <v>3.16</v>
      </c>
      <c r="M2930">
        <v>3.36</v>
      </c>
      <c r="N2930">
        <v>2.41</v>
      </c>
      <c r="O2930" s="5">
        <f t="shared" si="397"/>
        <v>3.2516795099782656</v>
      </c>
      <c r="P2930" s="5">
        <f t="shared" si="398"/>
        <v>3.4574820106098008</v>
      </c>
      <c r="Q2930" s="5">
        <f t="shared" si="399"/>
        <v>2.4799201326100064</v>
      </c>
      <c r="R2930" s="24">
        <f t="shared" si="391"/>
        <v>0.30753338295836052</v>
      </c>
      <c r="S2930" s="24">
        <f t="shared" si="391"/>
        <v>0.28922782444893436</v>
      </c>
      <c r="T2930" s="24">
        <f t="shared" si="391"/>
        <v>0.40323879259270506</v>
      </c>
      <c r="U2930">
        <f t="shared" si="392"/>
        <v>1.1958950483484714</v>
      </c>
      <c r="V2930">
        <f t="shared" si="392"/>
        <v>1.0238041717637092</v>
      </c>
      <c r="W2930">
        <f t="shared" si="392"/>
        <v>0.77906185847274823</v>
      </c>
      <c r="X2930" t="s">
        <v>200</v>
      </c>
      <c r="Y2930" t="s">
        <v>215</v>
      </c>
      <c r="Z2930" t="s">
        <v>202</v>
      </c>
      <c r="AA2930" s="75" t="s">
        <v>151</v>
      </c>
      <c r="AB2930" s="75" t="s">
        <v>166</v>
      </c>
      <c r="AC2930" t="s">
        <v>637</v>
      </c>
      <c r="AD2930" s="137" t="s">
        <v>153</v>
      </c>
      <c r="AE2930" s="133" t="str">
        <f>VLOOKUP(AD2930,cs_lookup!$A$2:$B$55,2,FALSE)</f>
        <v>2</v>
      </c>
    </row>
    <row r="2931" spans="1:31" x14ac:dyDescent="0.25">
      <c r="A2931" s="6">
        <v>0.80498992290419435</v>
      </c>
      <c r="B2931" s="6">
        <v>9.5120886028092863E-2</v>
      </c>
      <c r="C2931" s="6">
        <v>2.6393932375087348E-2</v>
      </c>
      <c r="D2931" s="3">
        <f t="shared" si="390"/>
        <v>1.2422515755132189</v>
      </c>
      <c r="E2931" s="4">
        <f t="shared" si="390"/>
        <v>10.512938238450191</v>
      </c>
      <c r="F2931" s="4">
        <f t="shared" si="390"/>
        <v>37.887495723974723</v>
      </c>
      <c r="G2931" s="132">
        <v>3.0061084223969914E-2</v>
      </c>
      <c r="H2931" s="5">
        <f t="shared" si="393"/>
        <v>1.0300610842239699</v>
      </c>
      <c r="I2931" s="5">
        <f t="shared" si="394"/>
        <v>1.2059979689933724</v>
      </c>
      <c r="J2931" s="5">
        <f t="shared" si="395"/>
        <v>10.206130878510429</v>
      </c>
      <c r="K2931" s="5">
        <f t="shared" si="396"/>
        <v>36.781795084044461</v>
      </c>
      <c r="L2931">
        <v>1.74</v>
      </c>
      <c r="M2931">
        <v>3.84</v>
      </c>
      <c r="N2931">
        <v>5.13</v>
      </c>
      <c r="O2931" s="5">
        <f t="shared" si="397"/>
        <v>1.7923062865497077</v>
      </c>
      <c r="P2931" s="5">
        <f t="shared" si="398"/>
        <v>3.9554345634200443</v>
      </c>
      <c r="Q2931" s="5">
        <f t="shared" si="399"/>
        <v>5.2842133620689653</v>
      </c>
      <c r="R2931" s="24">
        <f t="shared" si="391"/>
        <v>0.55794035177160328</v>
      </c>
      <c r="S2931" s="24">
        <f t="shared" si="391"/>
        <v>0.25281672189650778</v>
      </c>
      <c r="T2931" s="24">
        <f t="shared" si="391"/>
        <v>0.18924292633188886</v>
      </c>
      <c r="U2931">
        <f t="shared" si="392"/>
        <v>1.4427884994303519</v>
      </c>
      <c r="V2931">
        <f t="shared" si="392"/>
        <v>0.37624444029865728</v>
      </c>
      <c r="W2931">
        <f t="shared" si="392"/>
        <v>0.13947117013398125</v>
      </c>
      <c r="X2931" t="s">
        <v>203</v>
      </c>
      <c r="Y2931" t="s">
        <v>399</v>
      </c>
      <c r="Z2931" t="s">
        <v>202</v>
      </c>
      <c r="AA2931" s="75" t="s">
        <v>175</v>
      </c>
      <c r="AB2931" s="75" t="s">
        <v>160</v>
      </c>
      <c r="AC2931" t="s">
        <v>637</v>
      </c>
      <c r="AD2931" s="137" t="s">
        <v>164</v>
      </c>
      <c r="AE2931" s="133" t="str">
        <f>VLOOKUP(AD2931,cs_lookup!$A$2:$B$55,2,FALSE)</f>
        <v>1</v>
      </c>
    </row>
    <row r="2932" spans="1:31" x14ac:dyDescent="0.25">
      <c r="A2932" s="6">
        <v>0.28158449802630092</v>
      </c>
      <c r="B2932" s="6">
        <v>0.37422211600373906</v>
      </c>
      <c r="C2932" s="6">
        <v>0.32579896789628116</v>
      </c>
      <c r="D2932" s="3">
        <f t="shared" si="390"/>
        <v>3.5513318631148389</v>
      </c>
      <c r="E2932" s="4">
        <f t="shared" si="390"/>
        <v>2.6722097846029187</v>
      </c>
      <c r="F2932" s="4">
        <f t="shared" si="390"/>
        <v>3.0693774337503497</v>
      </c>
      <c r="G2932" s="132">
        <v>2.7353205312337536E-2</v>
      </c>
      <c r="H2932" s="5">
        <f t="shared" si="393"/>
        <v>1.0273532053123375</v>
      </c>
      <c r="I2932" s="5">
        <f t="shared" si="394"/>
        <v>3.456777907297381</v>
      </c>
      <c r="J2932" s="5">
        <f t="shared" si="395"/>
        <v>2.6010623909919173</v>
      </c>
      <c r="K2932" s="5">
        <f t="shared" si="396"/>
        <v>2.9876554800032893</v>
      </c>
      <c r="L2932">
        <v>3.46</v>
      </c>
      <c r="M2932">
        <v>3.38</v>
      </c>
      <c r="N2932">
        <v>2.2599999999999998</v>
      </c>
      <c r="O2932" s="5">
        <f t="shared" si="397"/>
        <v>3.5546420903806877</v>
      </c>
      <c r="P2932" s="5">
        <f t="shared" si="398"/>
        <v>3.4724538339557007</v>
      </c>
      <c r="Q2932" s="5">
        <f t="shared" si="399"/>
        <v>2.3218182440058825</v>
      </c>
      <c r="R2932" s="24">
        <f t="shared" si="391"/>
        <v>0.28132227509096536</v>
      </c>
      <c r="S2932" s="24">
        <f t="shared" si="391"/>
        <v>0.28798079047773378</v>
      </c>
      <c r="T2932" s="24">
        <f t="shared" si="391"/>
        <v>0.43069693443130097</v>
      </c>
      <c r="U2932">
        <f t="shared" si="392"/>
        <v>1.0009321086830072</v>
      </c>
      <c r="V2932">
        <f t="shared" si="392"/>
        <v>1.2994690214681988</v>
      </c>
      <c r="W2932">
        <f t="shared" si="392"/>
        <v>0.75644598753987247</v>
      </c>
      <c r="X2932" t="s">
        <v>205</v>
      </c>
      <c r="Y2932" t="s">
        <v>210</v>
      </c>
      <c r="Z2932" t="s">
        <v>202</v>
      </c>
      <c r="AA2932" s="75" t="s">
        <v>151</v>
      </c>
      <c r="AB2932" s="75" t="s">
        <v>166</v>
      </c>
      <c r="AC2932" t="s">
        <v>637</v>
      </c>
      <c r="AD2932" s="137" t="s">
        <v>154</v>
      </c>
      <c r="AE2932" s="133" t="str">
        <f>VLOOKUP(AD2932,cs_lookup!$A$2:$B$55,2,FALSE)</f>
        <v>1</v>
      </c>
    </row>
    <row r="2933" spans="1:31" x14ac:dyDescent="0.25">
      <c r="A2933" s="6">
        <v>0.29119602821702473</v>
      </c>
      <c r="B2933" s="6">
        <v>0.38226014833781208</v>
      </c>
      <c r="C2933" s="6">
        <v>0.31054101812961599</v>
      </c>
      <c r="D2933" s="3">
        <f t="shared" si="390"/>
        <v>3.4341127731821692</v>
      </c>
      <c r="E2933" s="4">
        <f t="shared" si="390"/>
        <v>2.6160194944419817</v>
      </c>
      <c r="F2933" s="4">
        <f t="shared" si="390"/>
        <v>3.2201865184283398</v>
      </c>
      <c r="G2933" s="132">
        <v>2.8260954731542887E-2</v>
      </c>
      <c r="H2933" s="5">
        <f t="shared" si="393"/>
        <v>1.0282609547315429</v>
      </c>
      <c r="I2933" s="5">
        <f t="shared" si="394"/>
        <v>3.3397288474098903</v>
      </c>
      <c r="J2933" s="5">
        <f t="shared" si="395"/>
        <v>2.5441202278510797</v>
      </c>
      <c r="K2933" s="5">
        <f t="shared" si="396"/>
        <v>3.1316821898280307</v>
      </c>
      <c r="L2933">
        <v>2.08</v>
      </c>
      <c r="M2933">
        <v>3.57</v>
      </c>
      <c r="N2933">
        <v>3.74</v>
      </c>
      <c r="O2933" s="5">
        <f t="shared" si="397"/>
        <v>2.1387827858416091</v>
      </c>
      <c r="P2933" s="5">
        <f t="shared" si="398"/>
        <v>3.6708916083916079</v>
      </c>
      <c r="Q2933" s="5">
        <f t="shared" si="399"/>
        <v>3.8456959706959708</v>
      </c>
      <c r="R2933" s="24">
        <f t="shared" si="391"/>
        <v>0.46755566138826055</v>
      </c>
      <c r="S2933" s="24">
        <f t="shared" si="391"/>
        <v>0.27241338254554115</v>
      </c>
      <c r="T2933" s="24">
        <f t="shared" si="391"/>
        <v>0.26003095606619836</v>
      </c>
      <c r="U2933">
        <f t="shared" si="392"/>
        <v>0.62280505245602003</v>
      </c>
      <c r="V2933">
        <f t="shared" si="392"/>
        <v>1.4032355707558055</v>
      </c>
      <c r="W2933">
        <f t="shared" si="392"/>
        <v>1.1942463421568885</v>
      </c>
      <c r="X2933" t="s">
        <v>207</v>
      </c>
      <c r="Y2933" t="s">
        <v>330</v>
      </c>
      <c r="Z2933" t="s">
        <v>202</v>
      </c>
      <c r="AA2933" s="75" t="s">
        <v>151</v>
      </c>
      <c r="AB2933" s="75" t="s">
        <v>166</v>
      </c>
      <c r="AC2933" t="s">
        <v>637</v>
      </c>
      <c r="AD2933" s="137" t="s">
        <v>152</v>
      </c>
      <c r="AE2933" s="133" t="str">
        <f>VLOOKUP(AD2933,cs_lookup!$A$2:$B$55,2,FALSE)</f>
        <v>2</v>
      </c>
    </row>
    <row r="2934" spans="1:31" x14ac:dyDescent="0.25">
      <c r="A2934" s="6">
        <v>0.75426835219886368</v>
      </c>
      <c r="B2934" s="6">
        <v>0.19739397470890604</v>
      </c>
      <c r="C2934" s="6">
        <v>4.6994399349782875E-2</v>
      </c>
      <c r="D2934" s="3">
        <f t="shared" si="390"/>
        <v>1.325788092639407</v>
      </c>
      <c r="E2934" s="4">
        <f t="shared" si="390"/>
        <v>5.0660107608384966</v>
      </c>
      <c r="F2934" s="4">
        <f t="shared" si="390"/>
        <v>21.279131424936921</v>
      </c>
      <c r="G2934" s="132">
        <v>3.1165893809784517E-2</v>
      </c>
      <c r="H2934" s="5">
        <f t="shared" si="393"/>
        <v>1.0311658938097845</v>
      </c>
      <c r="I2934" s="5">
        <f t="shared" si="394"/>
        <v>1.2857175558251837</v>
      </c>
      <c r="J2934" s="5">
        <f t="shared" si="395"/>
        <v>4.9128959668375201</v>
      </c>
      <c r="K2934" s="5">
        <f t="shared" si="396"/>
        <v>20.635992280852342</v>
      </c>
      <c r="L2934">
        <v>1.32</v>
      </c>
      <c r="M2934">
        <v>5.44</v>
      </c>
      <c r="N2934">
        <v>11.14</v>
      </c>
      <c r="O2934" s="5">
        <f t="shared" si="397"/>
        <v>1.3611389798289155</v>
      </c>
      <c r="P2934" s="5">
        <f t="shared" si="398"/>
        <v>5.6095424623252281</v>
      </c>
      <c r="Q2934" s="5">
        <f t="shared" si="399"/>
        <v>11.487188057041001</v>
      </c>
      <c r="R2934" s="24">
        <f t="shared" si="391"/>
        <v>0.73467883501925146</v>
      </c>
      <c r="S2934" s="24">
        <f t="shared" si="391"/>
        <v>0.17826765849731835</v>
      </c>
      <c r="T2934" s="24">
        <f t="shared" si="391"/>
        <v>8.7053506483430132E-2</v>
      </c>
      <c r="U2934">
        <f t="shared" si="392"/>
        <v>1.0266640554291986</v>
      </c>
      <c r="V2934">
        <f t="shared" si="392"/>
        <v>1.1072898829367606</v>
      </c>
      <c r="W2934">
        <f t="shared" si="392"/>
        <v>0.53983350295864119</v>
      </c>
      <c r="X2934" t="s">
        <v>192</v>
      </c>
      <c r="Y2934" t="s">
        <v>211</v>
      </c>
      <c r="Z2934" t="s">
        <v>202</v>
      </c>
      <c r="AA2934" s="75" t="s">
        <v>170</v>
      </c>
      <c r="AB2934" s="75" t="s">
        <v>160</v>
      </c>
      <c r="AC2934" t="s">
        <v>637</v>
      </c>
      <c r="AD2934" s="137" t="s">
        <v>149</v>
      </c>
      <c r="AE2934" s="133" t="str">
        <f>VLOOKUP(AD2934,cs_lookup!$A$2:$B$55,2,FALSE)</f>
        <v>X</v>
      </c>
    </row>
    <row r="2935" spans="1:31" x14ac:dyDescent="0.25">
      <c r="A2935" s="6">
        <v>0.13183900703450194</v>
      </c>
      <c r="B2935" s="6">
        <v>0.37400250117312878</v>
      </c>
      <c r="C2935" s="6">
        <v>0.45575424262488595</v>
      </c>
      <c r="D2935" s="3">
        <f t="shared" si="390"/>
        <v>7.5850085835241652</v>
      </c>
      <c r="E2935" s="4">
        <f t="shared" si="390"/>
        <v>2.6737789102033087</v>
      </c>
      <c r="F2935" s="4">
        <f t="shared" si="390"/>
        <v>2.1941649829534602</v>
      </c>
      <c r="G2935" s="132">
        <v>2.8316028911290703E-2</v>
      </c>
      <c r="H2935" s="5">
        <f t="shared" si="393"/>
        <v>1.0283160289112907</v>
      </c>
      <c r="I2935" s="5">
        <f t="shared" si="394"/>
        <v>7.376145436101627</v>
      </c>
      <c r="J2935" s="5">
        <f t="shared" si="395"/>
        <v>2.600152905361321</v>
      </c>
      <c r="K2935" s="5">
        <f t="shared" si="396"/>
        <v>2.1337457758744547</v>
      </c>
      <c r="L2935">
        <v>3.51</v>
      </c>
      <c r="M2935">
        <v>3.39</v>
      </c>
      <c r="N2935">
        <v>2.23</v>
      </c>
      <c r="O2935" s="5">
        <f t="shared" si="397"/>
        <v>3.60938926147863</v>
      </c>
      <c r="P2935" s="5">
        <f t="shared" si="398"/>
        <v>3.4859913380092755</v>
      </c>
      <c r="Q2935" s="5">
        <f t="shared" si="399"/>
        <v>2.2931447444721784</v>
      </c>
      <c r="R2935" s="24">
        <f t="shared" si="391"/>
        <v>0.27705518234692644</v>
      </c>
      <c r="S2935" s="24">
        <f t="shared" si="391"/>
        <v>0.28686244543885303</v>
      </c>
      <c r="T2935" s="24">
        <f t="shared" si="391"/>
        <v>0.43608237221422047</v>
      </c>
      <c r="U2935">
        <f t="shared" si="392"/>
        <v>0.47585829623433684</v>
      </c>
      <c r="V2935">
        <f t="shared" si="392"/>
        <v>1.303769479483331</v>
      </c>
      <c r="W2935">
        <f t="shared" si="392"/>
        <v>1.0451104462461551</v>
      </c>
      <c r="X2935" t="s">
        <v>324</v>
      </c>
      <c r="Y2935" t="s">
        <v>327</v>
      </c>
      <c r="Z2935" t="s">
        <v>202</v>
      </c>
      <c r="AA2935" s="75" t="s">
        <v>152</v>
      </c>
      <c r="AB2935" s="75" t="s">
        <v>161</v>
      </c>
      <c r="AC2935" t="s">
        <v>637</v>
      </c>
      <c r="AD2935" s="137" t="s">
        <v>151</v>
      </c>
      <c r="AE2935" s="133" t="str">
        <f>VLOOKUP(AD2935,cs_lookup!$A$2:$B$55,2,FALSE)</f>
        <v>X</v>
      </c>
    </row>
    <row r="2936" spans="1:31" x14ac:dyDescent="0.25">
      <c r="A2936" s="6">
        <v>0.56673320035132912</v>
      </c>
      <c r="B2936" s="6">
        <v>0.27175531986630264</v>
      </c>
      <c r="C2936" s="6">
        <v>0.15659616467755064</v>
      </c>
      <c r="D2936" s="3">
        <f t="shared" si="390"/>
        <v>1.7644987083517962</v>
      </c>
      <c r="E2936" s="4">
        <f t="shared" si="390"/>
        <v>3.6797807693037141</v>
      </c>
      <c r="F2936" s="4">
        <f t="shared" si="390"/>
        <v>6.3858524380792723</v>
      </c>
      <c r="G2936" s="132">
        <v>2.7204005970436818E-2</v>
      </c>
      <c r="H2936" s="5">
        <f t="shared" si="393"/>
        <v>1.0272040059704368</v>
      </c>
      <c r="I2936" s="5">
        <f t="shared" si="394"/>
        <v>1.7177685231910778</v>
      </c>
      <c r="J2936" s="5">
        <f t="shared" si="395"/>
        <v>3.5823271209181979</v>
      </c>
      <c r="K2936" s="5">
        <f t="shared" si="396"/>
        <v>6.2167324124153183</v>
      </c>
      <c r="L2936">
        <v>2.0699999999999998</v>
      </c>
      <c r="M2936">
        <v>3.5</v>
      </c>
      <c r="N2936">
        <v>3.87</v>
      </c>
      <c r="O2936" s="5">
        <f t="shared" si="397"/>
        <v>2.1263122923588043</v>
      </c>
      <c r="P2936" s="5">
        <f t="shared" si="398"/>
        <v>3.5952140208965289</v>
      </c>
      <c r="Q2936" s="5">
        <f t="shared" si="399"/>
        <v>3.9752795031055905</v>
      </c>
      <c r="R2936" s="24">
        <f t="shared" si="391"/>
        <v>0.47029780319365017</v>
      </c>
      <c r="S2936" s="24">
        <f t="shared" si="391"/>
        <v>0.27814755788881595</v>
      </c>
      <c r="T2936" s="24">
        <f t="shared" si="391"/>
        <v>0.25155463891753382</v>
      </c>
      <c r="U2936">
        <f t="shared" si="392"/>
        <v>1.205051770394876</v>
      </c>
      <c r="V2936">
        <f t="shared" si="392"/>
        <v>0.97701853623655222</v>
      </c>
      <c r="W2936">
        <f t="shared" si="392"/>
        <v>0.6225135237076147</v>
      </c>
      <c r="X2936" t="s">
        <v>214</v>
      </c>
      <c r="Y2936" t="s">
        <v>201</v>
      </c>
      <c r="Z2936" t="s">
        <v>202</v>
      </c>
      <c r="AA2936" s="75" t="s">
        <v>151</v>
      </c>
      <c r="AB2936" s="75" t="s">
        <v>166</v>
      </c>
      <c r="AC2936" t="s">
        <v>637</v>
      </c>
      <c r="AD2936" s="137" t="s">
        <v>154</v>
      </c>
      <c r="AE2936" s="133" t="str">
        <f>VLOOKUP(AD2936,cs_lookup!$A$2:$B$55,2,FALSE)</f>
        <v>1</v>
      </c>
    </row>
    <row r="2937" spans="1:31" x14ac:dyDescent="0.25">
      <c r="A2937" s="109">
        <v>0.30195307890469475</v>
      </c>
      <c r="B2937" s="109">
        <v>0.21467978621222356</v>
      </c>
      <c r="C2937" s="109">
        <v>0.44070265669897146</v>
      </c>
      <c r="D2937" s="105">
        <f t="shared" si="390"/>
        <v>3.3117728212191184</v>
      </c>
      <c r="E2937" s="106">
        <f t="shared" si="390"/>
        <v>4.6581004091900917</v>
      </c>
      <c r="F2937" s="106">
        <f t="shared" si="390"/>
        <v>2.269103634387811</v>
      </c>
      <c r="G2937" s="136">
        <v>2.7458124474316392E-2</v>
      </c>
      <c r="H2937" s="108">
        <f t="shared" si="393"/>
        <v>1.0274581244743164</v>
      </c>
      <c r="I2937" s="108">
        <f t="shared" si="394"/>
        <v>3.2232679292049373</v>
      </c>
      <c r="J2937" s="108">
        <f t="shared" si="395"/>
        <v>4.5336158216407494</v>
      </c>
      <c r="K2937" s="108">
        <f t="shared" si="396"/>
        <v>2.2084633722165212</v>
      </c>
      <c r="L2937" s="96">
        <v>3.31</v>
      </c>
      <c r="M2937" s="96">
        <v>3.56</v>
      </c>
      <c r="N2937" s="96">
        <v>2.25</v>
      </c>
      <c r="O2937" s="108">
        <f t="shared" si="397"/>
        <v>3.4008863920099874</v>
      </c>
      <c r="P2937" s="108">
        <f t="shared" si="398"/>
        <v>3.6577509231285665</v>
      </c>
      <c r="Q2937" s="108">
        <f t="shared" si="399"/>
        <v>2.3117807800672119</v>
      </c>
      <c r="R2937" s="109">
        <f t="shared" si="391"/>
        <v>0.2940409895341965</v>
      </c>
      <c r="S2937" s="109">
        <f t="shared" si="391"/>
        <v>0.27339204363994113</v>
      </c>
      <c r="T2937" s="109">
        <f t="shared" si="391"/>
        <v>0.43256696682586243</v>
      </c>
      <c r="U2937" s="96">
        <f t="shared" si="392"/>
        <v>1.0269081170724943</v>
      </c>
      <c r="V2937" s="96">
        <f t="shared" si="392"/>
        <v>0.7852451861948041</v>
      </c>
      <c r="W2937" s="96">
        <f t="shared" si="392"/>
        <v>1.018807931481241</v>
      </c>
      <c r="X2937" s="96" t="s">
        <v>55</v>
      </c>
      <c r="Y2937" s="96" t="s">
        <v>59</v>
      </c>
      <c r="Z2937" s="96" t="s">
        <v>143</v>
      </c>
      <c r="AA2937" s="110" t="s">
        <v>150</v>
      </c>
      <c r="AB2937" s="110" t="s">
        <v>166</v>
      </c>
      <c r="AC2937" s="96" t="s">
        <v>637</v>
      </c>
      <c r="AD2937" s="137" t="s">
        <v>154</v>
      </c>
      <c r="AE2937" s="133" t="str">
        <f>VLOOKUP(AD2937,cs_lookup!$A$2:$B$55,2,FALSE)</f>
        <v>1</v>
      </c>
    </row>
    <row r="2938" spans="1:31" x14ac:dyDescent="0.25">
      <c r="A2938" s="6">
        <v>0.81816705383501753</v>
      </c>
      <c r="B2938" s="6">
        <v>0.11711360770774043</v>
      </c>
      <c r="C2938" s="6">
        <v>4.3933208600932167E-2</v>
      </c>
      <c r="D2938" s="3">
        <f t="shared" ref="D2938:F3001" si="400">(100%/A2938)</f>
        <v>1.2222442780024834</v>
      </c>
      <c r="E2938" s="4">
        <f t="shared" si="400"/>
        <v>8.5387174007611648</v>
      </c>
      <c r="F2938" s="4">
        <f t="shared" si="400"/>
        <v>22.761824866549404</v>
      </c>
      <c r="G2938" s="132">
        <v>3.6076153828305646E-2</v>
      </c>
      <c r="H2938" s="5">
        <f t="shared" si="393"/>
        <v>1.0360761538283056</v>
      </c>
      <c r="I2938" s="5">
        <f t="shared" si="394"/>
        <v>1.1796857532974634</v>
      </c>
      <c r="J2938" s="5">
        <f t="shared" si="395"/>
        <v>8.2413994079591237</v>
      </c>
      <c r="K2938" s="5">
        <f t="shared" si="396"/>
        <v>21.969258516803389</v>
      </c>
      <c r="L2938">
        <v>1.31</v>
      </c>
      <c r="M2938">
        <v>6.11</v>
      </c>
      <c r="N2938">
        <v>9.17</v>
      </c>
      <c r="O2938" s="5">
        <f t="shared" si="397"/>
        <v>1.3572597615150805</v>
      </c>
      <c r="P2938" s="5">
        <f t="shared" si="398"/>
        <v>6.3304252998909476</v>
      </c>
      <c r="Q2938" s="5">
        <f t="shared" si="399"/>
        <v>9.5008183306055631</v>
      </c>
      <c r="R2938" s="24">
        <f t="shared" ref="R2938:T3001" si="401">(1/O2938)</f>
        <v>0.73677863910422059</v>
      </c>
      <c r="S2938" s="24">
        <f t="shared" si="401"/>
        <v>0.1579672695951766</v>
      </c>
      <c r="T2938" s="24">
        <f t="shared" si="401"/>
        <v>0.10525409130060294</v>
      </c>
      <c r="U2938">
        <f t="shared" ref="U2938:W3001" si="402">(L2938/I2938)</f>
        <v>1.110465220367612</v>
      </c>
      <c r="V2938">
        <f t="shared" si="402"/>
        <v>0.74137894519458347</v>
      </c>
      <c r="W2938">
        <f t="shared" si="402"/>
        <v>0.41740143359805437</v>
      </c>
      <c r="X2938" t="s">
        <v>523</v>
      </c>
      <c r="Y2938" t="s">
        <v>421</v>
      </c>
      <c r="Z2938" t="s">
        <v>186</v>
      </c>
      <c r="AA2938" s="75" t="s">
        <v>165</v>
      </c>
      <c r="AB2938" s="75" t="s">
        <v>160</v>
      </c>
      <c r="AC2938" t="s">
        <v>638</v>
      </c>
      <c r="AD2938" s="137" t="s">
        <v>178</v>
      </c>
      <c r="AE2938" s="133" t="str">
        <f>VLOOKUP(AD2938,cs_lookup!$A$2:$B$55,2,FALSE)</f>
        <v>2</v>
      </c>
    </row>
    <row r="2939" spans="1:31" x14ac:dyDescent="0.25">
      <c r="A2939" s="6">
        <v>0.51675725673767647</v>
      </c>
      <c r="B2939" s="6">
        <v>0.25652266933992923</v>
      </c>
      <c r="C2939" s="6">
        <v>0.21573586978107775</v>
      </c>
      <c r="D2939" s="3">
        <f t="shared" si="400"/>
        <v>1.9351445711920288</v>
      </c>
      <c r="E2939" s="4">
        <f t="shared" si="400"/>
        <v>3.8982909486056259</v>
      </c>
      <c r="F2939" s="4">
        <f t="shared" si="400"/>
        <v>4.6352977880533723</v>
      </c>
      <c r="G2939" s="132">
        <v>2.2205756272039912E-2</v>
      </c>
      <c r="H2939" s="5">
        <f t="shared" si="393"/>
        <v>1.0222057562720399</v>
      </c>
      <c r="I2939" s="5">
        <f t="shared" si="394"/>
        <v>1.8931067051015786</v>
      </c>
      <c r="J2939" s="5">
        <f t="shared" si="395"/>
        <v>3.8136069227614215</v>
      </c>
      <c r="K2939" s="5">
        <f t="shared" si="396"/>
        <v>4.534603488203973</v>
      </c>
      <c r="L2939">
        <v>2.95</v>
      </c>
      <c r="M2939">
        <v>3.4</v>
      </c>
      <c r="N2939">
        <v>2.57</v>
      </c>
      <c r="O2939" s="5">
        <f t="shared" si="397"/>
        <v>3.0155069810025181</v>
      </c>
      <c r="P2939" s="5">
        <f t="shared" si="398"/>
        <v>3.4754995713249355</v>
      </c>
      <c r="Q2939" s="5">
        <f t="shared" si="399"/>
        <v>2.6270687936191424</v>
      </c>
      <c r="R2939" s="24">
        <f t="shared" si="401"/>
        <v>0.33161919581016713</v>
      </c>
      <c r="S2939" s="24">
        <f t="shared" si="401"/>
        <v>0.28772841989411568</v>
      </c>
      <c r="T2939" s="24">
        <f t="shared" si="401"/>
        <v>0.38065238429571724</v>
      </c>
      <c r="U2939">
        <f t="shared" si="402"/>
        <v>1.5582851151761736</v>
      </c>
      <c r="V2939">
        <f t="shared" si="402"/>
        <v>0.89154442732605221</v>
      </c>
      <c r="W2939">
        <f t="shared" si="402"/>
        <v>0.56675297116615231</v>
      </c>
      <c r="X2939" t="s">
        <v>316</v>
      </c>
      <c r="Y2939" t="s">
        <v>358</v>
      </c>
      <c r="Z2939" t="s">
        <v>305</v>
      </c>
      <c r="AA2939" s="75" t="s">
        <v>162</v>
      </c>
      <c r="AB2939" s="75" t="s">
        <v>160</v>
      </c>
      <c r="AC2939" t="s">
        <v>638</v>
      </c>
      <c r="AD2939" s="137" t="s">
        <v>162</v>
      </c>
      <c r="AE2939" s="133" t="str">
        <f>VLOOKUP(AD2939,cs_lookup!$A$2:$B$55,2,FALSE)</f>
        <v>1</v>
      </c>
    </row>
    <row r="2940" spans="1:31" x14ac:dyDescent="0.25">
      <c r="A2940" s="6">
        <v>0.67185632986098931</v>
      </c>
      <c r="B2940" s="6">
        <v>0.18469069501454152</v>
      </c>
      <c r="C2940" s="6">
        <v>0.13487199501044753</v>
      </c>
      <c r="D2940" s="3">
        <f t="shared" si="400"/>
        <v>1.4884134532257891</v>
      </c>
      <c r="E2940" s="4">
        <f t="shared" si="400"/>
        <v>5.4144579396447963</v>
      </c>
      <c r="F2940" s="4">
        <f t="shared" si="400"/>
        <v>7.4144376667857363</v>
      </c>
      <c r="G2940" s="132">
        <v>2.6903383024994509E-2</v>
      </c>
      <c r="H2940" s="5">
        <f t="shared" si="393"/>
        <v>1.0269033830249945</v>
      </c>
      <c r="I2940" s="5">
        <f t="shared" si="394"/>
        <v>1.4494191740232698</v>
      </c>
      <c r="J2940" s="5">
        <f t="shared" si="395"/>
        <v>5.2726069746651225</v>
      </c>
      <c r="K2940" s="5">
        <f t="shared" si="396"/>
        <v>7.220190126304483</v>
      </c>
      <c r="L2940">
        <v>2.29</v>
      </c>
      <c r="M2940">
        <v>3.46</v>
      </c>
      <c r="N2940">
        <v>3.32</v>
      </c>
      <c r="O2940" s="5">
        <f t="shared" si="397"/>
        <v>2.3516087471272376</v>
      </c>
      <c r="P2940" s="5">
        <f t="shared" si="398"/>
        <v>3.553085705266481</v>
      </c>
      <c r="Q2940" s="5">
        <f t="shared" si="399"/>
        <v>3.4093192316429817</v>
      </c>
      <c r="R2940" s="24">
        <f t="shared" si="401"/>
        <v>0.42524080641459416</v>
      </c>
      <c r="S2940" s="24">
        <f t="shared" si="401"/>
        <v>0.28144550482353198</v>
      </c>
      <c r="T2940" s="24">
        <f t="shared" si="401"/>
        <v>0.29331368876187375</v>
      </c>
      <c r="U2940">
        <f t="shared" si="402"/>
        <v>1.5799432221139051</v>
      </c>
      <c r="V2940">
        <f t="shared" si="402"/>
        <v>0.65622186835189888</v>
      </c>
      <c r="W2940">
        <f t="shared" si="402"/>
        <v>0.45982168639917503</v>
      </c>
      <c r="X2940" t="s">
        <v>384</v>
      </c>
      <c r="Y2940" t="s">
        <v>321</v>
      </c>
      <c r="Z2940" t="s">
        <v>320</v>
      </c>
      <c r="AA2940" s="75" t="s">
        <v>162</v>
      </c>
      <c r="AB2940" s="75" t="s">
        <v>160</v>
      </c>
      <c r="AC2940" t="s">
        <v>638</v>
      </c>
      <c r="AD2940" s="137" t="s">
        <v>152</v>
      </c>
      <c r="AE2940" s="133" t="str">
        <f>VLOOKUP(AD2940,cs_lookup!$A$2:$B$55,2,FALSE)</f>
        <v>2</v>
      </c>
    </row>
    <row r="2941" spans="1:31" x14ac:dyDescent="0.25">
      <c r="A2941" s="6">
        <v>0.78011848192799815</v>
      </c>
      <c r="B2941" s="6">
        <v>0.12782492161827105</v>
      </c>
      <c r="C2941" s="6">
        <v>6.1243989206233633E-2</v>
      </c>
      <c r="D2941" s="3">
        <f t="shared" si="400"/>
        <v>1.2818565681569072</v>
      </c>
      <c r="E2941" s="4">
        <f t="shared" si="400"/>
        <v>7.8232005726265346</v>
      </c>
      <c r="F2941" s="4">
        <f t="shared" si="400"/>
        <v>16.328132980243822</v>
      </c>
      <c r="G2941" s="132">
        <v>2.7255385563990986E-2</v>
      </c>
      <c r="H2941" s="5">
        <f t="shared" si="393"/>
        <v>1.027255385563991</v>
      </c>
      <c r="I2941" s="5">
        <f t="shared" si="394"/>
        <v>1.2478460431269809</v>
      </c>
      <c r="J2941" s="5">
        <f t="shared" si="395"/>
        <v>7.6156335440688743</v>
      </c>
      <c r="K2941" s="5">
        <f t="shared" si="396"/>
        <v>15.894911051042323</v>
      </c>
      <c r="L2941">
        <v>2.2400000000000002</v>
      </c>
      <c r="M2941">
        <v>3.37</v>
      </c>
      <c r="N2941">
        <v>3.52</v>
      </c>
      <c r="O2941" s="5">
        <f t="shared" si="397"/>
        <v>2.3010520636633398</v>
      </c>
      <c r="P2941" s="5">
        <f t="shared" si="398"/>
        <v>3.4618506493506498</v>
      </c>
      <c r="Q2941" s="5">
        <f t="shared" si="399"/>
        <v>3.6159389571852483</v>
      </c>
      <c r="R2941" s="24">
        <f t="shared" si="401"/>
        <v>0.43458382180539268</v>
      </c>
      <c r="S2941" s="24">
        <f t="shared" si="401"/>
        <v>0.28886283704572097</v>
      </c>
      <c r="T2941" s="24">
        <f t="shared" si="401"/>
        <v>0.27655334114888624</v>
      </c>
      <c r="U2941">
        <f t="shared" si="402"/>
        <v>1.7950932427423323</v>
      </c>
      <c r="V2941">
        <f t="shared" si="402"/>
        <v>0.44251078790740755</v>
      </c>
      <c r="W2941">
        <f t="shared" si="402"/>
        <v>0.22145452646425304</v>
      </c>
      <c r="X2941" t="s">
        <v>365</v>
      </c>
      <c r="Y2941" t="s">
        <v>517</v>
      </c>
      <c r="Z2941" t="s">
        <v>320</v>
      </c>
      <c r="AA2941" s="75" t="s">
        <v>165</v>
      </c>
      <c r="AB2941" s="75" t="s">
        <v>160</v>
      </c>
      <c r="AC2941" t="s">
        <v>638</v>
      </c>
      <c r="AD2941" s="137" t="s">
        <v>165</v>
      </c>
      <c r="AE2941" s="133" t="str">
        <f>VLOOKUP(AD2941,cs_lookup!$A$2:$B$55,2,FALSE)</f>
        <v>1</v>
      </c>
    </row>
    <row r="2942" spans="1:31" x14ac:dyDescent="0.25">
      <c r="A2942" s="6">
        <v>0.48012474782451442</v>
      </c>
      <c r="B2942" s="6">
        <v>0.32135636174503235</v>
      </c>
      <c r="C2942" s="6">
        <v>0.19204953479527873</v>
      </c>
      <c r="D2942" s="3">
        <f t="shared" si="400"/>
        <v>2.0827920338018067</v>
      </c>
      <c r="E2942" s="4">
        <f t="shared" si="400"/>
        <v>3.1118101865785093</v>
      </c>
      <c r="F2942" s="4">
        <f t="shared" si="400"/>
        <v>5.2069899625947107</v>
      </c>
      <c r="G2942" s="132">
        <v>3.198174322056957E-2</v>
      </c>
      <c r="H2942" s="5">
        <f t="shared" si="393"/>
        <v>1.0319817432205696</v>
      </c>
      <c r="I2942" s="5">
        <f t="shared" si="394"/>
        <v>2.0182450392018643</v>
      </c>
      <c r="J2942" s="5">
        <f t="shared" si="395"/>
        <v>3.0153732922321765</v>
      </c>
      <c r="K2942" s="5">
        <f t="shared" si="396"/>
        <v>5.0456221699668191</v>
      </c>
      <c r="L2942">
        <v>1.63</v>
      </c>
      <c r="M2942">
        <v>3.9</v>
      </c>
      <c r="N2942">
        <v>6.17</v>
      </c>
      <c r="O2942" s="5">
        <f t="shared" si="397"/>
        <v>1.6821302414495283</v>
      </c>
      <c r="P2942" s="5">
        <f t="shared" si="398"/>
        <v>4.0247287985602211</v>
      </c>
      <c r="Q2942" s="5">
        <f t="shared" si="399"/>
        <v>6.3673273556709145</v>
      </c>
      <c r="R2942" s="24">
        <f t="shared" si="401"/>
        <v>0.59448428864716096</v>
      </c>
      <c r="S2942" s="24">
        <f t="shared" si="401"/>
        <v>0.24846394628073651</v>
      </c>
      <c r="T2942" s="24">
        <f t="shared" si="401"/>
        <v>0.15705176507210247</v>
      </c>
      <c r="U2942">
        <f t="shared" si="402"/>
        <v>0.80763235798394439</v>
      </c>
      <c r="V2942">
        <f t="shared" si="402"/>
        <v>1.2933722037157678</v>
      </c>
      <c r="W2942">
        <f t="shared" si="402"/>
        <v>1.2228422565458512</v>
      </c>
      <c r="X2942" t="s">
        <v>286</v>
      </c>
      <c r="Y2942" t="s">
        <v>445</v>
      </c>
      <c r="Z2942" t="s">
        <v>202</v>
      </c>
      <c r="AA2942" s="75" t="s">
        <v>151</v>
      </c>
      <c r="AB2942" s="75" t="s">
        <v>166</v>
      </c>
      <c r="AC2942" t="s">
        <v>638</v>
      </c>
      <c r="AD2942" s="137" t="s">
        <v>149</v>
      </c>
      <c r="AE2942" s="133" t="str">
        <f>VLOOKUP(AD2942,cs_lookup!$A$2:$B$55,2,FALSE)</f>
        <v>X</v>
      </c>
    </row>
    <row r="2943" spans="1:31" x14ac:dyDescent="0.25">
      <c r="A2943" s="6">
        <v>0.22383051835576911</v>
      </c>
      <c r="B2943" s="6">
        <v>0.28467349964065403</v>
      </c>
      <c r="C2943" s="6">
        <v>0.44462285145423092</v>
      </c>
      <c r="D2943" s="3">
        <f t="shared" si="400"/>
        <v>4.4676660150987209</v>
      </c>
      <c r="E2943" s="4">
        <f t="shared" si="400"/>
        <v>3.5127962429320227</v>
      </c>
      <c r="F2943" s="4">
        <f t="shared" si="400"/>
        <v>2.2490971769203796</v>
      </c>
      <c r="G2943" s="132">
        <v>3.2244032117187515E-2</v>
      </c>
      <c r="H2943" s="5">
        <f t="shared" si="393"/>
        <v>1.0322440321171875</v>
      </c>
      <c r="I2943" s="5">
        <f t="shared" si="394"/>
        <v>4.3281102879667896</v>
      </c>
      <c r="J2943" s="5">
        <f t="shared" si="395"/>
        <v>3.4030676212553059</v>
      </c>
      <c r="K2943" s="5">
        <f t="shared" si="396"/>
        <v>2.178842509079332</v>
      </c>
      <c r="L2943">
        <v>3.53</v>
      </c>
      <c r="M2943">
        <v>3.35</v>
      </c>
      <c r="N2943">
        <v>2.2200000000000002</v>
      </c>
      <c r="O2943" s="5">
        <f t="shared" si="397"/>
        <v>3.6438214333736716</v>
      </c>
      <c r="P2943" s="5">
        <f t="shared" si="398"/>
        <v>3.4580175075925781</v>
      </c>
      <c r="Q2943" s="5">
        <f t="shared" si="399"/>
        <v>2.2915817513001566</v>
      </c>
      <c r="R2943" s="24">
        <f t="shared" si="401"/>
        <v>0.2744371584296158</v>
      </c>
      <c r="S2943" s="24">
        <f t="shared" si="401"/>
        <v>0.28918303559896824</v>
      </c>
      <c r="T2943" s="24">
        <f t="shared" si="401"/>
        <v>0.43637980597141601</v>
      </c>
      <c r="U2943">
        <f t="shared" si="402"/>
        <v>0.81559844022789052</v>
      </c>
      <c r="V2943">
        <f t="shared" si="402"/>
        <v>0.98440594570503115</v>
      </c>
      <c r="W2943">
        <f t="shared" si="402"/>
        <v>1.0188896126035558</v>
      </c>
      <c r="X2943" t="s">
        <v>238</v>
      </c>
      <c r="Y2943" t="s">
        <v>244</v>
      </c>
      <c r="Z2943" t="s">
        <v>136</v>
      </c>
      <c r="AA2943" s="75" t="s">
        <v>151</v>
      </c>
      <c r="AB2943" s="75" t="s">
        <v>166</v>
      </c>
      <c r="AC2943" t="s">
        <v>638</v>
      </c>
      <c r="AD2943" s="137" t="s">
        <v>151</v>
      </c>
      <c r="AE2943" s="133" t="str">
        <f>VLOOKUP(AD2943,cs_lookup!$A$2:$B$55,2,FALSE)</f>
        <v>X</v>
      </c>
    </row>
    <row r="2944" spans="1:31" x14ac:dyDescent="0.25">
      <c r="A2944" s="6">
        <v>0.56439449503841654</v>
      </c>
      <c r="B2944" s="6">
        <v>0.26860355808008013</v>
      </c>
      <c r="C2944" s="6">
        <v>0.16160976909818872</v>
      </c>
      <c r="D2944" s="3">
        <f t="shared" si="400"/>
        <v>1.7718103361938942</v>
      </c>
      <c r="E2944" s="4">
        <f t="shared" si="400"/>
        <v>3.7229588734705628</v>
      </c>
      <c r="F2944" s="4">
        <f t="shared" si="400"/>
        <v>6.1877447482301227</v>
      </c>
      <c r="G2944" s="132">
        <v>2.3306758600876165E-2</v>
      </c>
      <c r="H2944" s="5">
        <f t="shared" si="393"/>
        <v>1.0233067586008762</v>
      </c>
      <c r="I2944" s="5">
        <f t="shared" si="394"/>
        <v>1.7314557157976902</v>
      </c>
      <c r="J2944" s="5">
        <f t="shared" si="395"/>
        <v>3.6381650391528795</v>
      </c>
      <c r="K2944" s="5">
        <f t="shared" si="396"/>
        <v>6.0468131342065625</v>
      </c>
      <c r="L2944">
        <v>1.82</v>
      </c>
      <c r="M2944">
        <v>3.6</v>
      </c>
      <c r="N2944">
        <v>5.0999999999999996</v>
      </c>
      <c r="O2944" s="5">
        <f t="shared" si="397"/>
        <v>1.8624183006535946</v>
      </c>
      <c r="P2944" s="5">
        <f t="shared" si="398"/>
        <v>3.6839043309631543</v>
      </c>
      <c r="Q2944" s="5">
        <f t="shared" si="399"/>
        <v>5.2188644688644681</v>
      </c>
      <c r="R2944" s="24">
        <f t="shared" si="401"/>
        <v>0.53693630461484476</v>
      </c>
      <c r="S2944" s="24">
        <f t="shared" si="401"/>
        <v>0.27145113177750485</v>
      </c>
      <c r="T2944" s="24">
        <f t="shared" si="401"/>
        <v>0.1916125636076505</v>
      </c>
      <c r="U2944">
        <f t="shared" si="402"/>
        <v>1.0511386363476913</v>
      </c>
      <c r="V2944">
        <f t="shared" si="402"/>
        <v>0.98950981092332035</v>
      </c>
      <c r="W2944">
        <f t="shared" si="402"/>
        <v>0.84341948176792803</v>
      </c>
      <c r="X2944" t="s">
        <v>27</v>
      </c>
      <c r="Y2944" t="s">
        <v>87</v>
      </c>
      <c r="Z2944" t="s">
        <v>138</v>
      </c>
      <c r="AA2944" s="75" t="s">
        <v>151</v>
      </c>
      <c r="AB2944" s="75" t="s">
        <v>166</v>
      </c>
      <c r="AC2944" t="s">
        <v>638</v>
      </c>
      <c r="AD2944" s="137" t="s">
        <v>150</v>
      </c>
      <c r="AE2944" s="133" t="str">
        <f>VLOOKUP(AD2944,cs_lookup!$A$2:$B$55,2,FALSE)</f>
        <v>X</v>
      </c>
    </row>
    <row r="2945" spans="1:31" x14ac:dyDescent="0.25">
      <c r="A2945" s="6">
        <v>0.61509570721966389</v>
      </c>
      <c r="B2945" s="6">
        <v>0.21684570098143169</v>
      </c>
      <c r="C2945" s="6">
        <v>0.16087836168204495</v>
      </c>
      <c r="D2945" s="3">
        <f t="shared" si="400"/>
        <v>1.6257632564534847</v>
      </c>
      <c r="E2945" s="4">
        <f t="shared" si="400"/>
        <v>4.6115740154130567</v>
      </c>
      <c r="F2945" s="4">
        <f t="shared" si="400"/>
        <v>6.215876327584497</v>
      </c>
      <c r="G2945" s="132">
        <v>2.3785724469356229E-2</v>
      </c>
      <c r="H2945" s="5">
        <f t="shared" si="393"/>
        <v>1.0237857244693562</v>
      </c>
      <c r="I2945" s="5">
        <f t="shared" si="394"/>
        <v>1.5879917228735951</v>
      </c>
      <c r="J2945" s="5">
        <f t="shared" si="395"/>
        <v>4.5044328175246884</v>
      </c>
      <c r="K2945" s="5">
        <f t="shared" si="396"/>
        <v>6.0714622005559615</v>
      </c>
      <c r="L2945">
        <v>1.87</v>
      </c>
      <c r="M2945">
        <v>3.65</v>
      </c>
      <c r="N2945">
        <v>4.6500000000000004</v>
      </c>
      <c r="O2945" s="5">
        <f t="shared" si="397"/>
        <v>1.9144793047576962</v>
      </c>
      <c r="P2945" s="5">
        <f t="shared" si="398"/>
        <v>3.73681789431315</v>
      </c>
      <c r="Q2945" s="5">
        <f t="shared" si="399"/>
        <v>4.7606036187825067</v>
      </c>
      <c r="R2945" s="24">
        <f t="shared" si="401"/>
        <v>0.52233523627802481</v>
      </c>
      <c r="S2945" s="24">
        <f t="shared" si="401"/>
        <v>0.26760736762737164</v>
      </c>
      <c r="T2945" s="24">
        <f t="shared" si="401"/>
        <v>0.21005739609460353</v>
      </c>
      <c r="U2945">
        <f t="shared" si="402"/>
        <v>1.1775880019173457</v>
      </c>
      <c r="V2945">
        <f t="shared" si="402"/>
        <v>0.81031289573229259</v>
      </c>
      <c r="W2945">
        <f t="shared" si="402"/>
        <v>0.76587811080734414</v>
      </c>
      <c r="X2945" t="s">
        <v>100</v>
      </c>
      <c r="Y2945" t="s">
        <v>289</v>
      </c>
      <c r="Z2945" t="s">
        <v>140</v>
      </c>
      <c r="AA2945" s="75" t="s">
        <v>162</v>
      </c>
      <c r="AB2945" s="75" t="s">
        <v>160</v>
      </c>
      <c r="AC2945" t="s">
        <v>638</v>
      </c>
      <c r="AD2945" s="137" t="s">
        <v>151</v>
      </c>
      <c r="AE2945" s="133" t="str">
        <f>VLOOKUP(AD2945,cs_lookup!$A$2:$B$55,2,FALSE)</f>
        <v>X</v>
      </c>
    </row>
    <row r="2946" spans="1:31" x14ac:dyDescent="0.25">
      <c r="A2946" s="6">
        <v>0.48302508212915113</v>
      </c>
      <c r="B2946" s="6">
        <v>0.2263341679969402</v>
      </c>
      <c r="C2946" s="6">
        <v>0.27239613571972493</v>
      </c>
      <c r="D2946" s="3">
        <f t="shared" si="400"/>
        <v>2.0702858650570453</v>
      </c>
      <c r="E2946" s="4">
        <f t="shared" si="400"/>
        <v>4.4182458567789862</v>
      </c>
      <c r="F2946" s="4">
        <f t="shared" si="400"/>
        <v>3.6711240317627873</v>
      </c>
      <c r="G2946" s="132">
        <v>2.7991759173176645E-2</v>
      </c>
      <c r="H2946" s="5">
        <f t="shared" si="393"/>
        <v>1.0279917591731766</v>
      </c>
      <c r="I2946" s="5">
        <f t="shared" si="394"/>
        <v>2.0139129001600122</v>
      </c>
      <c r="J2946" s="5">
        <f t="shared" si="395"/>
        <v>4.2979389838033555</v>
      </c>
      <c r="K2946" s="5">
        <f t="shared" si="396"/>
        <v>3.5711609543596992</v>
      </c>
      <c r="L2946">
        <v>2.17</v>
      </c>
      <c r="M2946">
        <v>3.32</v>
      </c>
      <c r="N2946">
        <v>3.76</v>
      </c>
      <c r="O2946" s="5">
        <f t="shared" si="397"/>
        <v>2.2307421174057933</v>
      </c>
      <c r="P2946" s="5">
        <f t="shared" si="398"/>
        <v>3.4129326404549465</v>
      </c>
      <c r="Q2946" s="5">
        <f t="shared" si="399"/>
        <v>3.8652490144911438</v>
      </c>
      <c r="R2946" s="24">
        <f t="shared" si="401"/>
        <v>0.44828131059942256</v>
      </c>
      <c r="S2946" s="24">
        <f t="shared" si="401"/>
        <v>0.29300314578335751</v>
      </c>
      <c r="T2946" s="24">
        <f t="shared" si="401"/>
        <v>0.25871554361721999</v>
      </c>
      <c r="U2946">
        <f t="shared" si="402"/>
        <v>1.07750439446889</v>
      </c>
      <c r="V2946">
        <f t="shared" si="402"/>
        <v>0.77246326960697043</v>
      </c>
      <c r="W2946">
        <f t="shared" si="402"/>
        <v>1.0528788951418626</v>
      </c>
      <c r="X2946" t="s">
        <v>39</v>
      </c>
      <c r="Y2946" t="s">
        <v>49</v>
      </c>
      <c r="Z2946" t="s">
        <v>141</v>
      </c>
      <c r="AA2946" s="75" t="s">
        <v>162</v>
      </c>
      <c r="AB2946" s="75" t="s">
        <v>160</v>
      </c>
      <c r="AC2946" t="s">
        <v>638</v>
      </c>
      <c r="AD2946" s="137" t="s">
        <v>152</v>
      </c>
      <c r="AE2946" s="133" t="str">
        <f>VLOOKUP(AD2946,cs_lookup!$A$2:$B$55,2,FALSE)</f>
        <v>2</v>
      </c>
    </row>
    <row r="2947" spans="1:31" x14ac:dyDescent="0.25">
      <c r="A2947" s="6">
        <v>0.7803757575805893</v>
      </c>
      <c r="B2947" s="6">
        <v>0.14047045512868733</v>
      </c>
      <c r="C2947" s="6">
        <v>6.6792376964474653E-2</v>
      </c>
      <c r="D2947" s="3">
        <f t="shared" si="400"/>
        <v>1.2814339634284835</v>
      </c>
      <c r="E2947" s="4">
        <f t="shared" si="400"/>
        <v>7.118934718933482</v>
      </c>
      <c r="F2947" s="4">
        <f t="shared" si="400"/>
        <v>14.971768418001911</v>
      </c>
      <c r="G2947" s="132">
        <v>3.3063246946924085E-2</v>
      </c>
      <c r="H2947" s="5">
        <f t="shared" si="393"/>
        <v>1.0330632469469241</v>
      </c>
      <c r="I2947" s="5">
        <f t="shared" si="394"/>
        <v>1.2404215978214159</v>
      </c>
      <c r="J2947" s="5">
        <f t="shared" si="395"/>
        <v>6.8910928154423372</v>
      </c>
      <c r="K2947" s="5">
        <f t="shared" si="396"/>
        <v>14.492596133149551</v>
      </c>
      <c r="L2947">
        <v>1.69</v>
      </c>
      <c r="M2947">
        <v>4.2</v>
      </c>
      <c r="N2947">
        <v>4.92</v>
      </c>
      <c r="O2947" s="5">
        <f t="shared" si="397"/>
        <v>1.7458768873403017</v>
      </c>
      <c r="P2947" s="5">
        <f t="shared" si="398"/>
        <v>4.3388656371770811</v>
      </c>
      <c r="Q2947" s="5">
        <f t="shared" si="399"/>
        <v>5.0826711749788664</v>
      </c>
      <c r="R2947" s="24">
        <f t="shared" si="401"/>
        <v>0.57277807344332099</v>
      </c>
      <c r="S2947" s="24">
        <f t="shared" si="401"/>
        <v>0.23047498669505059</v>
      </c>
      <c r="T2947" s="24">
        <f t="shared" si="401"/>
        <v>0.19674693986162856</v>
      </c>
      <c r="U2947">
        <f t="shared" si="402"/>
        <v>1.362439998600629</v>
      </c>
      <c r="V2947">
        <f t="shared" si="402"/>
        <v>0.60948243079648656</v>
      </c>
      <c r="W2947">
        <f t="shared" si="402"/>
        <v>0.33948368910565774</v>
      </c>
      <c r="X2947" t="s">
        <v>46</v>
      </c>
      <c r="Y2947" t="s">
        <v>558</v>
      </c>
      <c r="Z2947" t="s">
        <v>141</v>
      </c>
      <c r="AA2947" s="75" t="s">
        <v>165</v>
      </c>
      <c r="AB2947" s="75" t="s">
        <v>160</v>
      </c>
      <c r="AC2947" t="s">
        <v>638</v>
      </c>
      <c r="AD2947" s="137" t="s">
        <v>169</v>
      </c>
      <c r="AE2947" s="133" t="str">
        <f>VLOOKUP(AD2947,cs_lookup!$A$2:$B$55,2,FALSE)</f>
        <v>X</v>
      </c>
    </row>
    <row r="2948" spans="1:31" x14ac:dyDescent="0.25">
      <c r="A2948" s="6">
        <v>0.56744369982266329</v>
      </c>
      <c r="B2948" s="6">
        <v>0.26868206250912108</v>
      </c>
      <c r="C2948" s="6">
        <v>0.15871595986330825</v>
      </c>
      <c r="D2948" s="3">
        <f t="shared" si="400"/>
        <v>1.762289369522507</v>
      </c>
      <c r="E2948" s="4">
        <f t="shared" si="400"/>
        <v>3.7218710868205149</v>
      </c>
      <c r="F2948" s="4">
        <f t="shared" si="400"/>
        <v>6.300563603441236</v>
      </c>
      <c r="G2948" s="132">
        <v>2.791063082769818E-2</v>
      </c>
      <c r="H2948" s="5">
        <f t="shared" si="393"/>
        <v>1.0279106308276982</v>
      </c>
      <c r="I2948" s="5">
        <f t="shared" si="394"/>
        <v>1.7144383146455733</v>
      </c>
      <c r="J2948" s="5">
        <f t="shared" si="395"/>
        <v>3.6208119414268296</v>
      </c>
      <c r="K2948" s="5">
        <f t="shared" si="396"/>
        <v>6.1294857884365603</v>
      </c>
      <c r="L2948">
        <v>2.41</v>
      </c>
      <c r="M2948">
        <v>3.35</v>
      </c>
      <c r="N2948">
        <v>3.18</v>
      </c>
      <c r="O2948" s="5">
        <f t="shared" si="397"/>
        <v>2.4772646202947528</v>
      </c>
      <c r="P2948" s="5">
        <f t="shared" si="398"/>
        <v>3.4435006132727888</v>
      </c>
      <c r="Q2948" s="5">
        <f t="shared" si="399"/>
        <v>3.2687558060320803</v>
      </c>
      <c r="R2948" s="24">
        <f t="shared" si="401"/>
        <v>0.40367104580091923</v>
      </c>
      <c r="S2948" s="24">
        <f t="shared" si="401"/>
        <v>0.29040215533737779</v>
      </c>
      <c r="T2948" s="24">
        <f t="shared" si="401"/>
        <v>0.30592679886170299</v>
      </c>
      <c r="U2948">
        <f t="shared" si="402"/>
        <v>1.4057082015798397</v>
      </c>
      <c r="V2948">
        <f t="shared" si="402"/>
        <v>0.92520684702555622</v>
      </c>
      <c r="W2948">
        <f t="shared" si="402"/>
        <v>0.51880371531314351</v>
      </c>
      <c r="X2948" t="s">
        <v>540</v>
      </c>
      <c r="Y2948" t="s">
        <v>546</v>
      </c>
      <c r="Z2948" t="s">
        <v>409</v>
      </c>
      <c r="AA2948" s="75" t="s">
        <v>151</v>
      </c>
      <c r="AB2948" s="75" t="s">
        <v>166</v>
      </c>
      <c r="AC2948" t="s">
        <v>638</v>
      </c>
      <c r="AD2948" s="137" t="s">
        <v>172</v>
      </c>
      <c r="AE2948" s="133" t="str">
        <f>VLOOKUP(AD2948,cs_lookup!$A$2:$B$55,2,FALSE)</f>
        <v>2</v>
      </c>
    </row>
    <row r="2949" spans="1:31" x14ac:dyDescent="0.25">
      <c r="A2949" s="6">
        <v>0.28327597806685356</v>
      </c>
      <c r="B2949" s="6">
        <v>0.25121681618889125</v>
      </c>
      <c r="C2949" s="6">
        <v>0.42282340168799792</v>
      </c>
      <c r="D2949" s="3">
        <f t="shared" si="400"/>
        <v>3.5301263694304446</v>
      </c>
      <c r="E2949" s="4">
        <f t="shared" si="400"/>
        <v>3.9806252430493934</v>
      </c>
      <c r="F2949" s="4">
        <f t="shared" si="400"/>
        <v>2.3650535803075101</v>
      </c>
      <c r="G2949" s="132">
        <v>2.762284516320257E-2</v>
      </c>
      <c r="H2949" s="5">
        <f t="shared" si="393"/>
        <v>1.0276228451632026</v>
      </c>
      <c r="I2949" s="5">
        <f t="shared" si="394"/>
        <v>3.435235394041678</v>
      </c>
      <c r="J2949" s="5">
        <f t="shared" si="395"/>
        <v>3.8736247075328576</v>
      </c>
      <c r="K2949" s="5">
        <f t="shared" si="396"/>
        <v>2.3014801504650304</v>
      </c>
      <c r="L2949">
        <v>2.4900000000000002</v>
      </c>
      <c r="M2949">
        <v>3.22</v>
      </c>
      <c r="N2949">
        <v>3.17</v>
      </c>
      <c r="O2949" s="5">
        <f t="shared" si="397"/>
        <v>2.5587808844563744</v>
      </c>
      <c r="P2949" s="5">
        <f t="shared" si="398"/>
        <v>3.3089455614255123</v>
      </c>
      <c r="Q2949" s="5">
        <f t="shared" si="399"/>
        <v>3.2575644191673523</v>
      </c>
      <c r="R2949" s="24">
        <f t="shared" si="401"/>
        <v>0.39081111089840542</v>
      </c>
      <c r="S2949" s="24">
        <f t="shared" si="401"/>
        <v>0.30221107644007128</v>
      </c>
      <c r="T2949" s="24">
        <f t="shared" si="401"/>
        <v>0.30697781266152346</v>
      </c>
      <c r="U2949">
        <f t="shared" si="402"/>
        <v>0.72484115770314816</v>
      </c>
      <c r="V2949">
        <f t="shared" si="402"/>
        <v>0.83126276888368045</v>
      </c>
      <c r="W2949">
        <f t="shared" si="402"/>
        <v>1.377374468930127</v>
      </c>
      <c r="X2949" t="s">
        <v>300</v>
      </c>
      <c r="Y2949" t="s">
        <v>291</v>
      </c>
      <c r="Z2949" t="s">
        <v>142</v>
      </c>
      <c r="AA2949" s="75" t="s">
        <v>155</v>
      </c>
      <c r="AB2949" s="75" t="s">
        <v>161</v>
      </c>
      <c r="AC2949" t="s">
        <v>638</v>
      </c>
      <c r="AD2949" s="137" t="s">
        <v>150</v>
      </c>
      <c r="AE2949" s="133" t="str">
        <f>VLOOKUP(AD2949,cs_lookup!$A$2:$B$55,2,FALSE)</f>
        <v>X</v>
      </c>
    </row>
    <row r="2950" spans="1:31" x14ac:dyDescent="0.25">
      <c r="A2950" s="6">
        <v>0.52475944135224373</v>
      </c>
      <c r="B2950" s="6">
        <v>0.32920895910725489</v>
      </c>
      <c r="C2950" s="6">
        <v>0.14309454928790419</v>
      </c>
      <c r="D2950" s="3">
        <f t="shared" si="400"/>
        <v>1.9056350799961157</v>
      </c>
      <c r="E2950" s="4">
        <f t="shared" si="400"/>
        <v>3.0375844044821521</v>
      </c>
      <c r="F2950" s="4">
        <f t="shared" si="400"/>
        <v>6.9883863849210242</v>
      </c>
      <c r="G2950" s="132">
        <v>2.3714893928418856E-2</v>
      </c>
      <c r="H2950" s="5">
        <f t="shared" si="393"/>
        <v>1.0237148939284189</v>
      </c>
      <c r="I2950" s="5">
        <f t="shared" si="394"/>
        <v>1.8614900411220971</v>
      </c>
      <c r="J2950" s="5">
        <f t="shared" si="395"/>
        <v>2.967217164171247</v>
      </c>
      <c r="K2950" s="5">
        <f t="shared" si="396"/>
        <v>6.8264967388563482</v>
      </c>
      <c r="L2950">
        <v>1.42</v>
      </c>
      <c r="M2950">
        <v>4.6900000000000004</v>
      </c>
      <c r="N2950">
        <v>9.41</v>
      </c>
      <c r="O2950" s="5">
        <f t="shared" si="397"/>
        <v>1.4536751493783546</v>
      </c>
      <c r="P2950" s="5">
        <f t="shared" si="398"/>
        <v>4.801222852524285</v>
      </c>
      <c r="Q2950" s="5">
        <f t="shared" si="399"/>
        <v>9.6331571518664223</v>
      </c>
      <c r="R2950" s="24">
        <f t="shared" si="401"/>
        <v>0.68791160145211061</v>
      </c>
      <c r="S2950" s="24">
        <f t="shared" si="401"/>
        <v>0.20828027165500998</v>
      </c>
      <c r="T2950" s="24">
        <f t="shared" si="401"/>
        <v>0.10380812689287958</v>
      </c>
      <c r="U2950">
        <f t="shared" si="402"/>
        <v>0.76282975929542485</v>
      </c>
      <c r="V2950">
        <f t="shared" si="402"/>
        <v>1.5806055777214851</v>
      </c>
      <c r="W2950">
        <f t="shared" si="402"/>
        <v>1.3784522808658763</v>
      </c>
      <c r="X2950" t="s">
        <v>22</v>
      </c>
      <c r="Y2950" t="s">
        <v>114</v>
      </c>
      <c r="Z2950" t="s">
        <v>146</v>
      </c>
      <c r="AA2950" s="75" t="s">
        <v>154</v>
      </c>
      <c r="AB2950" s="75" t="s">
        <v>160</v>
      </c>
      <c r="AC2950" t="s">
        <v>638</v>
      </c>
      <c r="AD2950" s="137" t="s">
        <v>150</v>
      </c>
      <c r="AE2950" s="133" t="str">
        <f>VLOOKUP(AD2950,cs_lookup!$A$2:$B$55,2,FALSE)</f>
        <v>X</v>
      </c>
    </row>
    <row r="2951" spans="1:31" x14ac:dyDescent="0.25">
      <c r="A2951" s="6">
        <v>0.15913625629487141</v>
      </c>
      <c r="B2951" s="6">
        <v>0.17747990722219867</v>
      </c>
      <c r="C2951" s="6">
        <v>0.58246688189867724</v>
      </c>
      <c r="D2951" s="3">
        <f t="shared" si="400"/>
        <v>6.2839231189845934</v>
      </c>
      <c r="E2951" s="4">
        <f t="shared" si="400"/>
        <v>5.6344406285272326</v>
      </c>
      <c r="F2951" s="4">
        <f t="shared" si="400"/>
        <v>1.7168358083128827</v>
      </c>
      <c r="G2951" s="132">
        <v>2.8991661848651207E-2</v>
      </c>
      <c r="H2951" s="5">
        <f t="shared" si="393"/>
        <v>1.0289916618486512</v>
      </c>
      <c r="I2951" s="5">
        <f t="shared" si="394"/>
        <v>6.1068746734984343</v>
      </c>
      <c r="J2951" s="5">
        <f t="shared" si="395"/>
        <v>5.4756912397177153</v>
      </c>
      <c r="K2951" s="5">
        <f t="shared" si="396"/>
        <v>1.6684642567739318</v>
      </c>
      <c r="L2951">
        <v>2.27</v>
      </c>
      <c r="M2951">
        <v>3.15</v>
      </c>
      <c r="N2951">
        <v>3.69</v>
      </c>
      <c r="O2951" s="5">
        <f t="shared" si="397"/>
        <v>2.3358110723964383</v>
      </c>
      <c r="P2951" s="5">
        <f t="shared" si="398"/>
        <v>3.2413237348232511</v>
      </c>
      <c r="Q2951" s="5">
        <f t="shared" si="399"/>
        <v>3.7969792322215228</v>
      </c>
      <c r="R2951" s="24">
        <f t="shared" si="401"/>
        <v>0.42811681638876919</v>
      </c>
      <c r="S2951" s="24">
        <f t="shared" si="401"/>
        <v>0.30851592800079558</v>
      </c>
      <c r="T2951" s="24">
        <f t="shared" si="401"/>
        <v>0.26336725561043528</v>
      </c>
      <c r="U2951">
        <f t="shared" si="402"/>
        <v>0.37171222947327803</v>
      </c>
      <c r="V2951">
        <f t="shared" si="402"/>
        <v>0.57526983573354107</v>
      </c>
      <c r="W2951">
        <f t="shared" si="402"/>
        <v>2.2116146540261039</v>
      </c>
      <c r="X2951" t="s">
        <v>351</v>
      </c>
      <c r="Y2951" t="s">
        <v>389</v>
      </c>
      <c r="Z2951" t="s">
        <v>349</v>
      </c>
      <c r="AA2951" s="75" t="s">
        <v>155</v>
      </c>
      <c r="AB2951" s="75" t="s">
        <v>161</v>
      </c>
      <c r="AC2951" t="s">
        <v>638</v>
      </c>
      <c r="AD2951" s="137" t="s">
        <v>151</v>
      </c>
      <c r="AE2951" s="133" t="str">
        <f>VLOOKUP(AD2951,cs_lookup!$A$2:$B$55,2,FALSE)</f>
        <v>X</v>
      </c>
    </row>
    <row r="2952" spans="1:31" x14ac:dyDescent="0.25">
      <c r="A2952" s="6">
        <v>0.3169823491379275</v>
      </c>
      <c r="B2952" s="6">
        <v>0.26421524311679639</v>
      </c>
      <c r="C2952" s="6">
        <v>0.38386378618591593</v>
      </c>
      <c r="D2952" s="3">
        <f t="shared" si="400"/>
        <v>3.1547497919667231</v>
      </c>
      <c r="E2952" s="4">
        <f t="shared" si="400"/>
        <v>3.784792990001526</v>
      </c>
      <c r="F2952" s="4">
        <f t="shared" si="400"/>
        <v>2.6050907535092986</v>
      </c>
      <c r="G2952" s="132">
        <v>2.7331359069207917E-2</v>
      </c>
      <c r="H2952" s="5">
        <f t="shared" si="393"/>
        <v>1.0273313590692079</v>
      </c>
      <c r="I2952" s="5">
        <f t="shared" si="394"/>
        <v>3.0708201050389605</v>
      </c>
      <c r="J2952" s="5">
        <f t="shared" si="395"/>
        <v>3.6841014893487323</v>
      </c>
      <c r="K2952" s="5">
        <f t="shared" si="396"/>
        <v>2.5357843216910916</v>
      </c>
      <c r="L2952">
        <v>2.98</v>
      </c>
      <c r="M2952">
        <v>3.06</v>
      </c>
      <c r="N2952">
        <v>2.74</v>
      </c>
      <c r="O2952" s="5">
        <f t="shared" si="397"/>
        <v>3.0614474500262396</v>
      </c>
      <c r="P2952" s="5">
        <f t="shared" si="398"/>
        <v>3.1436339587517761</v>
      </c>
      <c r="Q2952" s="5">
        <f t="shared" si="399"/>
        <v>2.8148879238496298</v>
      </c>
      <c r="R2952" s="24">
        <f t="shared" si="401"/>
        <v>0.3266428760655124</v>
      </c>
      <c r="S2952" s="24">
        <f t="shared" si="401"/>
        <v>0.31810319303111995</v>
      </c>
      <c r="T2952" s="24">
        <f t="shared" si="401"/>
        <v>0.35525393090336749</v>
      </c>
      <c r="U2952">
        <f t="shared" si="402"/>
        <v>0.97042480447163537</v>
      </c>
      <c r="V2952">
        <f t="shared" si="402"/>
        <v>0.83059601068181765</v>
      </c>
      <c r="W2952">
        <f t="shared" si="402"/>
        <v>1.0805335361379311</v>
      </c>
      <c r="X2952" t="s">
        <v>352</v>
      </c>
      <c r="Y2952" t="s">
        <v>382</v>
      </c>
      <c r="Z2952" t="s">
        <v>349</v>
      </c>
      <c r="AA2952" s="75" t="s">
        <v>151</v>
      </c>
      <c r="AB2952" s="75" t="s">
        <v>166</v>
      </c>
      <c r="AC2952" t="s">
        <v>638</v>
      </c>
      <c r="AD2952" s="137" t="s">
        <v>151</v>
      </c>
      <c r="AE2952" s="133" t="str">
        <f>VLOOKUP(AD2952,cs_lookup!$A$2:$B$55,2,FALSE)</f>
        <v>X</v>
      </c>
    </row>
    <row r="2953" spans="1:31" x14ac:dyDescent="0.25">
      <c r="A2953" s="6">
        <v>0.74183362568675348</v>
      </c>
      <c r="B2953" s="6">
        <v>0.20624315843405353</v>
      </c>
      <c r="C2953" s="6">
        <v>5.0753448701068078E-2</v>
      </c>
      <c r="D2953" s="3">
        <f t="shared" si="400"/>
        <v>1.3480111515223494</v>
      </c>
      <c r="E2953" s="4">
        <f t="shared" si="400"/>
        <v>4.8486456840203553</v>
      </c>
      <c r="F2953" s="4">
        <f t="shared" si="400"/>
        <v>19.703094579638989</v>
      </c>
      <c r="G2953" s="132">
        <v>2.9670975323149218E-2</v>
      </c>
      <c r="H2953" s="5">
        <f t="shared" si="393"/>
        <v>1.0296709753231492</v>
      </c>
      <c r="I2953" s="5">
        <f t="shared" si="394"/>
        <v>1.3091668929478111</v>
      </c>
      <c r="J2953" s="5">
        <f t="shared" si="395"/>
        <v>4.7089272206577144</v>
      </c>
      <c r="K2953" s="5">
        <f t="shared" si="396"/>
        <v>19.135330655946113</v>
      </c>
      <c r="L2953">
        <v>1.85</v>
      </c>
      <c r="M2953">
        <v>3.68</v>
      </c>
      <c r="N2953">
        <v>4.5999999999999996</v>
      </c>
      <c r="O2953" s="5">
        <f t="shared" si="397"/>
        <v>1.9048913043478262</v>
      </c>
      <c r="P2953" s="5">
        <f t="shared" si="398"/>
        <v>3.7891891891891891</v>
      </c>
      <c r="Q2953" s="5">
        <f t="shared" si="399"/>
        <v>4.736486486486486</v>
      </c>
      <c r="R2953" s="24">
        <f t="shared" si="401"/>
        <v>0.52496433666191156</v>
      </c>
      <c r="S2953" s="24">
        <f t="shared" si="401"/>
        <v>0.26390870185449361</v>
      </c>
      <c r="T2953" s="24">
        <f t="shared" si="401"/>
        <v>0.21112696148359489</v>
      </c>
      <c r="U2953">
        <f t="shared" si="402"/>
        <v>1.4131124228435166</v>
      </c>
      <c r="V2953">
        <f t="shared" si="402"/>
        <v>0.78149434628254888</v>
      </c>
      <c r="W2953">
        <f t="shared" si="402"/>
        <v>0.24039302391519404</v>
      </c>
      <c r="X2953" t="s">
        <v>548</v>
      </c>
      <c r="Y2953" t="s">
        <v>79</v>
      </c>
      <c r="Z2953" t="s">
        <v>147</v>
      </c>
      <c r="AA2953" s="75" t="s">
        <v>170</v>
      </c>
      <c r="AB2953" s="75" t="s">
        <v>160</v>
      </c>
      <c r="AC2953" t="s">
        <v>638</v>
      </c>
      <c r="AD2953" s="137" t="s">
        <v>149</v>
      </c>
      <c r="AE2953" s="133" t="str">
        <f>VLOOKUP(AD2953,cs_lookup!$A$2:$B$55,2,FALSE)</f>
        <v>X</v>
      </c>
    </row>
    <row r="2954" spans="1:31" x14ac:dyDescent="0.25">
      <c r="A2954" s="6">
        <v>0.67936871445688152</v>
      </c>
      <c r="B2954" s="6">
        <v>0.19297568353904587</v>
      </c>
      <c r="C2954" s="6">
        <v>0.12206967862319203</v>
      </c>
      <c r="D2954" s="3">
        <f t="shared" si="400"/>
        <v>1.4719547408058757</v>
      </c>
      <c r="E2954" s="4">
        <f t="shared" si="400"/>
        <v>5.1820000409412428</v>
      </c>
      <c r="F2954" s="4">
        <f t="shared" si="400"/>
        <v>8.1920425389733929</v>
      </c>
      <c r="G2954" s="132">
        <v>3.2829249092086066E-2</v>
      </c>
      <c r="H2954" s="5">
        <f t="shared" si="393"/>
        <v>1.0328292490920861</v>
      </c>
      <c r="I2954" s="5">
        <f t="shared" si="394"/>
        <v>1.4251675599812894</v>
      </c>
      <c r="J2954" s="5">
        <f t="shared" si="395"/>
        <v>5.0172862992566358</v>
      </c>
      <c r="K2954" s="5">
        <f t="shared" si="396"/>
        <v>7.9316523483186119</v>
      </c>
      <c r="L2954">
        <v>1.71</v>
      </c>
      <c r="M2954">
        <v>3.84</v>
      </c>
      <c r="N2954">
        <v>5.33</v>
      </c>
      <c r="O2954" s="5">
        <f t="shared" si="397"/>
        <v>1.7661380159474671</v>
      </c>
      <c r="P2954" s="5">
        <f t="shared" si="398"/>
        <v>3.9660643165136102</v>
      </c>
      <c r="Q2954" s="5">
        <f t="shared" si="399"/>
        <v>5.5049798976608191</v>
      </c>
      <c r="R2954" s="24">
        <f t="shared" si="401"/>
        <v>0.56620716556148487</v>
      </c>
      <c r="S2954" s="24">
        <f t="shared" si="401"/>
        <v>0.25213912841409875</v>
      </c>
      <c r="T2954" s="24">
        <f t="shared" si="401"/>
        <v>0.18165370602441636</v>
      </c>
      <c r="U2954">
        <f t="shared" si="402"/>
        <v>1.199858913447658</v>
      </c>
      <c r="V2954">
        <f t="shared" si="402"/>
        <v>0.76535397243903269</v>
      </c>
      <c r="W2954">
        <f t="shared" si="402"/>
        <v>0.67199112693458862</v>
      </c>
      <c r="X2954" t="s">
        <v>133</v>
      </c>
      <c r="Y2954" t="s">
        <v>544</v>
      </c>
      <c r="Z2954" t="s">
        <v>147</v>
      </c>
      <c r="AA2954" s="75" t="s">
        <v>162</v>
      </c>
      <c r="AB2954" s="75" t="s">
        <v>160</v>
      </c>
      <c r="AC2954" t="s">
        <v>638</v>
      </c>
      <c r="AD2954" s="137" t="s">
        <v>149</v>
      </c>
      <c r="AE2954" s="133" t="str">
        <f>VLOOKUP(AD2954,cs_lookup!$A$2:$B$55,2,FALSE)</f>
        <v>X</v>
      </c>
    </row>
    <row r="2955" spans="1:31" x14ac:dyDescent="0.25">
      <c r="A2955" s="6">
        <v>0.38613508232196986</v>
      </c>
      <c r="B2955" s="6">
        <v>0.32629510481677987</v>
      </c>
      <c r="C2955" s="6">
        <v>0.27293943795660291</v>
      </c>
      <c r="D2955" s="3">
        <f t="shared" si="400"/>
        <v>2.5897672751893936</v>
      </c>
      <c r="E2955" s="4">
        <f t="shared" si="400"/>
        <v>3.0647103963190521</v>
      </c>
      <c r="F2955" s="4">
        <f t="shared" si="400"/>
        <v>3.6638164403306162</v>
      </c>
      <c r="G2955" s="132">
        <v>4.2656551768447848E-2</v>
      </c>
      <c r="H2955" s="5">
        <f t="shared" si="393"/>
        <v>1.0426565517684478</v>
      </c>
      <c r="I2955" s="5">
        <f t="shared" si="394"/>
        <v>2.4838162391987026</v>
      </c>
      <c r="J2955" s="5">
        <f t="shared" si="395"/>
        <v>2.9393287666211876</v>
      </c>
      <c r="K2955" s="5">
        <f t="shared" si="396"/>
        <v>3.5139245364318903</v>
      </c>
      <c r="L2955">
        <v>2.99</v>
      </c>
      <c r="M2955">
        <v>3.39</v>
      </c>
      <c r="N2955">
        <v>2.42</v>
      </c>
      <c r="O2955" s="5">
        <f t="shared" si="397"/>
        <v>3.1175430897876595</v>
      </c>
      <c r="P2955" s="5">
        <f t="shared" si="398"/>
        <v>3.5346057104950384</v>
      </c>
      <c r="Q2955" s="5">
        <f t="shared" si="399"/>
        <v>2.5232288552796436</v>
      </c>
      <c r="R2955" s="24">
        <f t="shared" si="401"/>
        <v>0.32076541404536335</v>
      </c>
      <c r="S2955" s="24">
        <f t="shared" si="401"/>
        <v>0.28291698760933232</v>
      </c>
      <c r="T2955" s="24">
        <f t="shared" si="401"/>
        <v>0.39631759834530439</v>
      </c>
      <c r="U2955">
        <f t="shared" si="402"/>
        <v>1.2037927576174461</v>
      </c>
      <c r="V2955">
        <f t="shared" si="402"/>
        <v>1.153324540791967</v>
      </c>
      <c r="W2955">
        <f t="shared" si="402"/>
        <v>0.68868866559590847</v>
      </c>
      <c r="X2955" t="s">
        <v>516</v>
      </c>
      <c r="Y2955" t="s">
        <v>423</v>
      </c>
      <c r="Z2955" t="s">
        <v>186</v>
      </c>
      <c r="AA2955" s="75" t="s">
        <v>151</v>
      </c>
      <c r="AB2955" s="75" t="s">
        <v>166</v>
      </c>
      <c r="AC2955" t="s">
        <v>639</v>
      </c>
      <c r="AD2955" s="137" t="s">
        <v>170</v>
      </c>
      <c r="AE2955" s="133" t="str">
        <f>VLOOKUP(AD2955,cs_lookup!$A$2:$B$55,2,FALSE)</f>
        <v>1</v>
      </c>
    </row>
    <row r="2956" spans="1:31" x14ac:dyDescent="0.25">
      <c r="A2956" s="6">
        <v>0.18327665096112236</v>
      </c>
      <c r="B2956" s="6">
        <v>0.24645941426653578</v>
      </c>
      <c r="C2956" s="6">
        <v>0.50548073515570346</v>
      </c>
      <c r="D2956" s="3">
        <f t="shared" si="400"/>
        <v>5.4562323937931705</v>
      </c>
      <c r="E2956" s="4">
        <f t="shared" si="400"/>
        <v>4.0574631850684382</v>
      </c>
      <c r="F2956" s="4">
        <f t="shared" si="400"/>
        <v>1.9783147614754686</v>
      </c>
      <c r="G2956" s="132">
        <v>4.4636279060194628E-2</v>
      </c>
      <c r="H2956" s="5">
        <f t="shared" si="393"/>
        <v>1.0446362790601946</v>
      </c>
      <c r="I2956" s="5">
        <f t="shared" si="394"/>
        <v>5.2230929589214163</v>
      </c>
      <c r="J2956" s="5">
        <f t="shared" si="395"/>
        <v>3.8840917804603996</v>
      </c>
      <c r="K2956" s="5">
        <f t="shared" si="396"/>
        <v>1.8937833206934536</v>
      </c>
      <c r="L2956">
        <v>2.41</v>
      </c>
      <c r="M2956">
        <v>3.74</v>
      </c>
      <c r="N2956">
        <v>2.76</v>
      </c>
      <c r="O2956" s="5">
        <f t="shared" si="397"/>
        <v>2.5175734325350692</v>
      </c>
      <c r="P2956" s="5">
        <f t="shared" si="398"/>
        <v>3.906939683685128</v>
      </c>
      <c r="Q2956" s="5">
        <f t="shared" si="399"/>
        <v>2.8831961302061369</v>
      </c>
      <c r="R2956" s="24">
        <f t="shared" si="401"/>
        <v>0.39720787766379095</v>
      </c>
      <c r="S2956" s="24">
        <f t="shared" si="401"/>
        <v>0.25595480886891342</v>
      </c>
      <c r="T2956" s="24">
        <f t="shared" si="401"/>
        <v>0.34683731346729579</v>
      </c>
      <c r="U2956">
        <f t="shared" si="402"/>
        <v>0.46141242726372461</v>
      </c>
      <c r="V2956">
        <f t="shared" si="402"/>
        <v>0.96290206601572126</v>
      </c>
      <c r="W2956">
        <f t="shared" si="402"/>
        <v>1.4574000994946774</v>
      </c>
      <c r="X2956" t="s">
        <v>395</v>
      </c>
      <c r="Y2956" t="s">
        <v>417</v>
      </c>
      <c r="Z2956" t="s">
        <v>186</v>
      </c>
      <c r="AA2956" s="75" t="s">
        <v>155</v>
      </c>
      <c r="AB2956" s="75" t="s">
        <v>161</v>
      </c>
      <c r="AC2956" t="s">
        <v>639</v>
      </c>
      <c r="AD2956" s="137" t="s">
        <v>165</v>
      </c>
      <c r="AE2956" s="133" t="str">
        <f>VLOOKUP(AD2956,cs_lookup!$A$2:$B$55,2,FALSE)</f>
        <v>1</v>
      </c>
    </row>
    <row r="2957" spans="1:31" x14ac:dyDescent="0.25">
      <c r="A2957" s="6">
        <v>0.38870528493182666</v>
      </c>
      <c r="B2957" s="6">
        <v>0.29689787566719578</v>
      </c>
      <c r="C2957" s="6">
        <v>0.29521291347961448</v>
      </c>
      <c r="D2957" s="3">
        <f t="shared" si="400"/>
        <v>2.5726431792029421</v>
      </c>
      <c r="E2957" s="4">
        <f t="shared" si="400"/>
        <v>3.3681615193533361</v>
      </c>
      <c r="F2957" s="4">
        <f t="shared" si="400"/>
        <v>3.3873856946608591</v>
      </c>
      <c r="G2957" s="132">
        <v>4.4084628093428391E-2</v>
      </c>
      <c r="H2957" s="5">
        <f t="shared" si="393"/>
        <v>1.0440846280934284</v>
      </c>
      <c r="I2957" s="5">
        <f t="shared" si="394"/>
        <v>2.4640178678818101</v>
      </c>
      <c r="J2957" s="5">
        <f t="shared" si="395"/>
        <v>3.2259468521281027</v>
      </c>
      <c r="K2957" s="5">
        <f t="shared" si="396"/>
        <v>3.2443593206103056</v>
      </c>
      <c r="L2957">
        <v>2.33</v>
      </c>
      <c r="M2957">
        <v>3.58</v>
      </c>
      <c r="N2957">
        <v>2.98</v>
      </c>
      <c r="O2957" s="5">
        <f t="shared" si="397"/>
        <v>2.4327171834576884</v>
      </c>
      <c r="P2957" s="5">
        <f t="shared" si="398"/>
        <v>3.7378229685744735</v>
      </c>
      <c r="Q2957" s="5">
        <f t="shared" si="399"/>
        <v>3.1113721917184165</v>
      </c>
      <c r="R2957" s="24">
        <f t="shared" si="401"/>
        <v>0.41106299030562699</v>
      </c>
      <c r="S2957" s="24">
        <f t="shared" si="401"/>
        <v>0.26753540989165114</v>
      </c>
      <c r="T2957" s="24">
        <f t="shared" si="401"/>
        <v>0.32140159980272182</v>
      </c>
      <c r="U2957">
        <f t="shared" si="402"/>
        <v>0.94561002595447152</v>
      </c>
      <c r="V2957">
        <f t="shared" si="402"/>
        <v>1.1097516989898126</v>
      </c>
      <c r="W2957">
        <f t="shared" si="402"/>
        <v>0.91851724963664749</v>
      </c>
      <c r="X2957" t="s">
        <v>185</v>
      </c>
      <c r="Y2957" t="s">
        <v>396</v>
      </c>
      <c r="Z2957" t="s">
        <v>186</v>
      </c>
      <c r="AA2957" s="75" t="s">
        <v>151</v>
      </c>
      <c r="AB2957" s="75" t="s">
        <v>166</v>
      </c>
      <c r="AC2957" t="s">
        <v>639</v>
      </c>
      <c r="AD2957" s="137" t="s">
        <v>150</v>
      </c>
      <c r="AE2957" s="133" t="str">
        <f>VLOOKUP(AD2957,cs_lookup!$A$2:$B$55,2,FALSE)</f>
        <v>X</v>
      </c>
    </row>
    <row r="2958" spans="1:31" x14ac:dyDescent="0.25">
      <c r="A2958" s="6">
        <v>0.52682556323223773</v>
      </c>
      <c r="B2958" s="6">
        <v>0.29499587505553465</v>
      </c>
      <c r="C2958" s="6">
        <v>0.1725871510073011</v>
      </c>
      <c r="D2958" s="3">
        <f t="shared" si="400"/>
        <v>1.8981614974502961</v>
      </c>
      <c r="E2958" s="4">
        <f t="shared" si="400"/>
        <v>3.3898779086715849</v>
      </c>
      <c r="F2958" s="4">
        <f t="shared" si="400"/>
        <v>5.7941740979181944</v>
      </c>
      <c r="G2958" s="132">
        <v>4.6287023013329875E-2</v>
      </c>
      <c r="H2958" s="5">
        <f t="shared" si="393"/>
        <v>1.0462870230133299</v>
      </c>
      <c r="I2958" s="5">
        <f t="shared" si="394"/>
        <v>1.8141881297385767</v>
      </c>
      <c r="J2958" s="5">
        <f t="shared" si="395"/>
        <v>3.2399120261557495</v>
      </c>
      <c r="K2958" s="5">
        <f t="shared" si="396"/>
        <v>5.5378437947465358</v>
      </c>
      <c r="L2958">
        <v>3.43</v>
      </c>
      <c r="M2958">
        <v>3.65</v>
      </c>
      <c r="N2958">
        <v>2.08</v>
      </c>
      <c r="O2958" s="5">
        <f t="shared" si="397"/>
        <v>3.5887644889357215</v>
      </c>
      <c r="P2958" s="5">
        <f t="shared" si="398"/>
        <v>3.8189476339986541</v>
      </c>
      <c r="Q2958" s="5">
        <f t="shared" si="399"/>
        <v>2.1762770078677263</v>
      </c>
      <c r="R2958" s="24">
        <f t="shared" si="401"/>
        <v>0.27864742952150601</v>
      </c>
      <c r="S2958" s="24">
        <f t="shared" si="401"/>
        <v>0.26185224198870288</v>
      </c>
      <c r="T2958" s="24">
        <f t="shared" si="401"/>
        <v>0.45950032848979117</v>
      </c>
      <c r="U2958">
        <f t="shared" si="402"/>
        <v>1.8906528731914154</v>
      </c>
      <c r="V2958">
        <f t="shared" si="402"/>
        <v>1.1265737990826967</v>
      </c>
      <c r="W2958">
        <f t="shared" si="402"/>
        <v>0.37559744859058464</v>
      </c>
      <c r="X2958" t="s">
        <v>398</v>
      </c>
      <c r="Y2958" t="s">
        <v>422</v>
      </c>
      <c r="Z2958" t="s">
        <v>186</v>
      </c>
      <c r="AA2958" s="75" t="s">
        <v>151</v>
      </c>
      <c r="AB2958" s="75" t="s">
        <v>166</v>
      </c>
      <c r="AC2958" t="s">
        <v>639</v>
      </c>
      <c r="AD2958" s="137" t="s">
        <v>178</v>
      </c>
      <c r="AE2958" s="133" t="str">
        <f>VLOOKUP(AD2958,cs_lookup!$A$2:$B$55,2,FALSE)</f>
        <v>2</v>
      </c>
    </row>
    <row r="2959" spans="1:31" x14ac:dyDescent="0.25">
      <c r="A2959" s="6">
        <v>0.34466979790742447</v>
      </c>
      <c r="B2959" s="6">
        <v>0.43957820591333291</v>
      </c>
      <c r="C2959" s="6">
        <v>0.2107556968526908</v>
      </c>
      <c r="D2959" s="3">
        <f t="shared" si="400"/>
        <v>2.9013276070930702</v>
      </c>
      <c r="E2959" s="4">
        <f t="shared" si="400"/>
        <v>2.274908051736213</v>
      </c>
      <c r="F2959" s="4">
        <f t="shared" si="400"/>
        <v>4.7448302225441488</v>
      </c>
      <c r="G2959" s="132">
        <v>2.1836452946088158E-2</v>
      </c>
      <c r="H2959" s="5">
        <f t="shared" si="393"/>
        <v>1.0218364529460882</v>
      </c>
      <c r="I2959" s="5">
        <f t="shared" si="394"/>
        <v>2.8393267814317675</v>
      </c>
      <c r="J2959" s="5">
        <f t="shared" si="395"/>
        <v>2.2262936942378162</v>
      </c>
      <c r="K2959" s="5">
        <f t="shared" si="396"/>
        <v>4.6434340924755446</v>
      </c>
      <c r="L2959">
        <v>3.38</v>
      </c>
      <c r="M2959">
        <v>3.27</v>
      </c>
      <c r="N2959">
        <v>2.38</v>
      </c>
      <c r="O2959" s="5">
        <f t="shared" si="397"/>
        <v>3.4538072109577778</v>
      </c>
      <c r="P2959" s="5">
        <f t="shared" si="398"/>
        <v>3.3414052011337083</v>
      </c>
      <c r="Q2959" s="5">
        <f t="shared" si="399"/>
        <v>2.4319707580116896</v>
      </c>
      <c r="R2959" s="24">
        <f t="shared" si="401"/>
        <v>0.28953555856485957</v>
      </c>
      <c r="S2959" s="24">
        <f t="shared" si="401"/>
        <v>0.29927528683462545</v>
      </c>
      <c r="T2959" s="24">
        <f t="shared" si="401"/>
        <v>0.41118915460051486</v>
      </c>
      <c r="U2959">
        <f t="shared" si="402"/>
        <v>1.1904230334120227</v>
      </c>
      <c r="V2959">
        <f t="shared" si="402"/>
        <v>1.4688089035438348</v>
      </c>
      <c r="W2959">
        <f t="shared" si="402"/>
        <v>0.51255169183012039</v>
      </c>
      <c r="X2959" t="s">
        <v>318</v>
      </c>
      <c r="Y2959" t="s">
        <v>311</v>
      </c>
      <c r="Z2959" t="s">
        <v>305</v>
      </c>
      <c r="AA2959" s="75" t="s">
        <v>154</v>
      </c>
      <c r="AB2959" s="75" t="s">
        <v>160</v>
      </c>
      <c r="AC2959" t="s">
        <v>639</v>
      </c>
      <c r="AD2959" s="137" t="s">
        <v>162</v>
      </c>
      <c r="AE2959" s="133" t="str">
        <f>VLOOKUP(AD2959,cs_lookup!$A$2:$B$55,2,FALSE)</f>
        <v>1</v>
      </c>
    </row>
    <row r="2960" spans="1:31" x14ac:dyDescent="0.25">
      <c r="A2960" s="6">
        <v>0.70027357665158108</v>
      </c>
      <c r="B2960" s="6">
        <v>0.1967024513465605</v>
      </c>
      <c r="C2960" s="6">
        <v>9.9610965178045435E-2</v>
      </c>
      <c r="D2960" s="3">
        <f t="shared" si="400"/>
        <v>1.428013326993697</v>
      </c>
      <c r="E2960" s="4">
        <f t="shared" si="400"/>
        <v>5.0838207310296735</v>
      </c>
      <c r="F2960" s="4">
        <f t="shared" si="400"/>
        <v>10.039055421384504</v>
      </c>
      <c r="G2960" s="132">
        <v>2.294242120503398E-2</v>
      </c>
      <c r="H2960" s="5">
        <f t="shared" si="393"/>
        <v>1.022942421205034</v>
      </c>
      <c r="I2960" s="5">
        <f t="shared" si="394"/>
        <v>1.3959860275532285</v>
      </c>
      <c r="J2960" s="5">
        <f t="shared" si="395"/>
        <v>4.9698014527942771</v>
      </c>
      <c r="K2960" s="5">
        <f t="shared" si="396"/>
        <v>9.8139007761144761</v>
      </c>
      <c r="L2960">
        <v>2.92</v>
      </c>
      <c r="M2960">
        <v>3.65</v>
      </c>
      <c r="N2960">
        <v>2.46</v>
      </c>
      <c r="O2960" s="5">
        <f t="shared" si="397"/>
        <v>2.986991869918699</v>
      </c>
      <c r="P2960" s="5">
        <f t="shared" si="398"/>
        <v>3.7337398373983741</v>
      </c>
      <c r="Q2960" s="5">
        <f t="shared" si="399"/>
        <v>2.5164383561643837</v>
      </c>
      <c r="R2960" s="24">
        <f t="shared" si="401"/>
        <v>0.33478497550353842</v>
      </c>
      <c r="S2960" s="24">
        <f t="shared" si="401"/>
        <v>0.26782798040283068</v>
      </c>
      <c r="T2960" s="24">
        <f t="shared" si="401"/>
        <v>0.3973870440936309</v>
      </c>
      <c r="U2960">
        <f t="shared" si="402"/>
        <v>2.0917114801771617</v>
      </c>
      <c r="V2960">
        <f t="shared" si="402"/>
        <v>0.7344357787065684</v>
      </c>
      <c r="W2960">
        <f t="shared" si="402"/>
        <v>0.2506648534685883</v>
      </c>
      <c r="X2960" t="s">
        <v>308</v>
      </c>
      <c r="Y2960" t="s">
        <v>443</v>
      </c>
      <c r="Z2960" t="s">
        <v>305</v>
      </c>
      <c r="AA2960" s="75" t="s">
        <v>162</v>
      </c>
      <c r="AB2960" s="75" t="s">
        <v>160</v>
      </c>
      <c r="AC2960" t="s">
        <v>639</v>
      </c>
      <c r="AD2960" s="137" t="s">
        <v>175</v>
      </c>
      <c r="AE2960" s="133" t="str">
        <f>VLOOKUP(AD2960,cs_lookup!$A$2:$B$55,2,FALSE)</f>
        <v>1</v>
      </c>
    </row>
    <row r="2961" spans="1:31" x14ac:dyDescent="0.25">
      <c r="A2961" s="6">
        <v>0.2074103301497108</v>
      </c>
      <c r="B2961" s="6">
        <v>0.31030183108752468</v>
      </c>
      <c r="C2961" s="6">
        <v>0.43911495991300753</v>
      </c>
      <c r="D2961" s="3">
        <f t="shared" si="400"/>
        <v>4.8213606298113998</v>
      </c>
      <c r="E2961" s="4">
        <f t="shared" si="400"/>
        <v>3.2226687045167224</v>
      </c>
      <c r="F2961" s="4">
        <f t="shared" si="400"/>
        <v>2.2773079746545384</v>
      </c>
      <c r="G2961" s="132">
        <v>2.3948694227641676E-2</v>
      </c>
      <c r="H2961" s="5">
        <f t="shared" si="393"/>
        <v>1.0239486942276417</v>
      </c>
      <c r="I2961" s="5">
        <f t="shared" si="394"/>
        <v>4.7085959062120031</v>
      </c>
      <c r="J2961" s="5">
        <f t="shared" si="395"/>
        <v>3.1472950966039974</v>
      </c>
      <c r="K2961" s="5">
        <f t="shared" si="396"/>
        <v>2.2240450009776107</v>
      </c>
      <c r="L2961">
        <v>4.9400000000000004</v>
      </c>
      <c r="M2961">
        <v>4.49</v>
      </c>
      <c r="N2961">
        <v>1.67</v>
      </c>
      <c r="O2961" s="5">
        <f t="shared" si="397"/>
        <v>5.0583065494845503</v>
      </c>
      <c r="P2961" s="5">
        <f t="shared" si="398"/>
        <v>4.5975296370821113</v>
      </c>
      <c r="Q2961" s="5">
        <f t="shared" si="399"/>
        <v>1.7099943193601614</v>
      </c>
      <c r="R2961" s="24">
        <f t="shared" si="401"/>
        <v>0.19769462175081137</v>
      </c>
      <c r="S2961" s="24">
        <f t="shared" si="401"/>
        <v>0.21750811390846508</v>
      </c>
      <c r="T2961" s="24">
        <f t="shared" si="401"/>
        <v>0.58479726434072354</v>
      </c>
      <c r="U2961">
        <f t="shared" si="402"/>
        <v>1.049145031427035</v>
      </c>
      <c r="V2961">
        <f t="shared" si="402"/>
        <v>1.4266218648657418</v>
      </c>
      <c r="W2961">
        <f t="shared" si="402"/>
        <v>0.75088408699730791</v>
      </c>
      <c r="X2961" t="s">
        <v>362</v>
      </c>
      <c r="Y2961" t="s">
        <v>310</v>
      </c>
      <c r="Z2961" t="s">
        <v>305</v>
      </c>
      <c r="AA2961" s="75" t="s">
        <v>151</v>
      </c>
      <c r="AB2961" s="75" t="s">
        <v>166</v>
      </c>
      <c r="AC2961" t="s">
        <v>639</v>
      </c>
      <c r="AD2961" s="137" t="s">
        <v>485</v>
      </c>
      <c r="AE2961" s="133" t="str">
        <f>VLOOKUP(AD2961,cs_lookup!$A$2:$B$55,2,FALSE)</f>
        <v>2</v>
      </c>
    </row>
    <row r="2962" spans="1:31" x14ac:dyDescent="0.25">
      <c r="A2962" s="6">
        <v>0.59429192391448582</v>
      </c>
      <c r="B2962" s="6">
        <v>0.33080186519992044</v>
      </c>
      <c r="C2962" s="6">
        <v>7.4392445580789529E-2</v>
      </c>
      <c r="D2962" s="3">
        <f t="shared" si="400"/>
        <v>1.6826747256015084</v>
      </c>
      <c r="E2962" s="4">
        <f t="shared" si="400"/>
        <v>3.0229575622121989</v>
      </c>
      <c r="F2962" s="4">
        <f t="shared" si="400"/>
        <v>13.4422251102635</v>
      </c>
      <c r="G2962" s="132">
        <v>2.2515165271314475E-2</v>
      </c>
      <c r="H2962" s="5">
        <f t="shared" si="393"/>
        <v>1.0225151652713145</v>
      </c>
      <c r="I2962" s="5">
        <f t="shared" si="394"/>
        <v>1.6456232462381397</v>
      </c>
      <c r="J2962" s="5">
        <f t="shared" si="395"/>
        <v>2.9563938657184479</v>
      </c>
      <c r="K2962" s="5">
        <f t="shared" si="396"/>
        <v>13.146235446490161</v>
      </c>
      <c r="L2962">
        <v>2.2200000000000002</v>
      </c>
      <c r="M2962">
        <v>3.23</v>
      </c>
      <c r="N2962">
        <v>3.81</v>
      </c>
      <c r="O2962" s="5">
        <f t="shared" si="397"/>
        <v>2.2699836669023181</v>
      </c>
      <c r="P2962" s="5">
        <f t="shared" si="398"/>
        <v>3.3027239838263456</v>
      </c>
      <c r="Q2962" s="5">
        <f t="shared" si="399"/>
        <v>3.8957827796837083</v>
      </c>
      <c r="R2962" s="24">
        <f t="shared" si="401"/>
        <v>0.44053180407444403</v>
      </c>
      <c r="S2962" s="24">
        <f t="shared" si="401"/>
        <v>0.30278037307902966</v>
      </c>
      <c r="T2962" s="24">
        <f t="shared" si="401"/>
        <v>0.25668782284652641</v>
      </c>
      <c r="U2962">
        <f t="shared" si="402"/>
        <v>1.3490329606578382</v>
      </c>
      <c r="V2962">
        <f t="shared" si="402"/>
        <v>1.092547254090267</v>
      </c>
      <c r="W2962">
        <f t="shared" si="402"/>
        <v>0.28981680843219726</v>
      </c>
      <c r="X2962" t="s">
        <v>314</v>
      </c>
      <c r="Y2962" t="s">
        <v>309</v>
      </c>
      <c r="Z2962" t="s">
        <v>305</v>
      </c>
      <c r="AA2962" s="75" t="s">
        <v>154</v>
      </c>
      <c r="AB2962" s="75" t="s">
        <v>160</v>
      </c>
      <c r="AC2962" t="s">
        <v>639</v>
      </c>
      <c r="AD2962" s="137" t="s">
        <v>151</v>
      </c>
      <c r="AE2962" s="133" t="str">
        <f>VLOOKUP(AD2962,cs_lookup!$A$2:$B$55,2,FALSE)</f>
        <v>X</v>
      </c>
    </row>
    <row r="2963" spans="1:31" x14ac:dyDescent="0.25">
      <c r="A2963" s="6">
        <v>0.29162615523163632</v>
      </c>
      <c r="B2963" s="6">
        <v>0.32483082678548769</v>
      </c>
      <c r="C2963" s="6">
        <v>0.35691113587002921</v>
      </c>
      <c r="D2963" s="3">
        <f t="shared" si="400"/>
        <v>3.4290477107778896</v>
      </c>
      <c r="E2963" s="4">
        <f t="shared" si="400"/>
        <v>3.0785255509643537</v>
      </c>
      <c r="F2963" s="4">
        <f t="shared" si="400"/>
        <v>2.8018178742513502</v>
      </c>
      <c r="G2963" s="132">
        <v>2.2575212100861997E-2</v>
      </c>
      <c r="H2963" s="5">
        <f t="shared" si="393"/>
        <v>1.022575212100862</v>
      </c>
      <c r="I2963" s="5">
        <f t="shared" si="394"/>
        <v>3.3533452309419607</v>
      </c>
      <c r="J2963" s="5">
        <f t="shared" si="395"/>
        <v>3.0105614868558952</v>
      </c>
      <c r="K2963" s="5">
        <f t="shared" si="396"/>
        <v>2.7399626365820731</v>
      </c>
      <c r="L2963">
        <v>3.02</v>
      </c>
      <c r="M2963">
        <v>3.53</v>
      </c>
      <c r="N2963">
        <v>2.4500000000000002</v>
      </c>
      <c r="O2963" s="5">
        <f t="shared" si="397"/>
        <v>3.0881771405446035</v>
      </c>
      <c r="P2963" s="5">
        <f t="shared" si="398"/>
        <v>3.6096904987160428</v>
      </c>
      <c r="Q2963" s="5">
        <f t="shared" si="399"/>
        <v>2.5053092696471122</v>
      </c>
      <c r="R2963" s="24">
        <f t="shared" si="401"/>
        <v>0.32381562147812831</v>
      </c>
      <c r="S2963" s="24">
        <f t="shared" si="401"/>
        <v>0.27703206143454606</v>
      </c>
      <c r="T2963" s="24">
        <f t="shared" si="401"/>
        <v>0.39915231708732551</v>
      </c>
      <c r="U2963">
        <f t="shared" si="402"/>
        <v>0.90059322617125126</v>
      </c>
      <c r="V2963">
        <f t="shared" si="402"/>
        <v>1.1725387491376515</v>
      </c>
      <c r="W2963">
        <f t="shared" si="402"/>
        <v>0.89417277713546395</v>
      </c>
      <c r="X2963" t="s">
        <v>356</v>
      </c>
      <c r="Y2963" t="s">
        <v>355</v>
      </c>
      <c r="Z2963" t="s">
        <v>305</v>
      </c>
      <c r="AA2963" s="75" t="s">
        <v>151</v>
      </c>
      <c r="AB2963" s="75" t="s">
        <v>166</v>
      </c>
      <c r="AC2963" t="s">
        <v>639</v>
      </c>
      <c r="AD2963" s="137" t="s">
        <v>178</v>
      </c>
      <c r="AE2963" s="133" t="str">
        <f>VLOOKUP(AD2963,cs_lookup!$A$2:$B$55,2,FALSE)</f>
        <v>2</v>
      </c>
    </row>
    <row r="2964" spans="1:31" x14ac:dyDescent="0.25">
      <c r="A2964" s="6">
        <v>0.81991798650512249</v>
      </c>
      <c r="B2964" s="6">
        <v>0.13373736876369957</v>
      </c>
      <c r="C2964" s="6">
        <v>3.9565473089556533E-2</v>
      </c>
      <c r="D2964" s="3">
        <f t="shared" si="400"/>
        <v>1.2196341786115366</v>
      </c>
      <c r="E2964" s="4">
        <f t="shared" si="400"/>
        <v>7.4773416678093838</v>
      </c>
      <c r="F2964" s="4">
        <f t="shared" si="400"/>
        <v>25.274561932736098</v>
      </c>
      <c r="G2964" s="132">
        <v>3.4171031460038304E-2</v>
      </c>
      <c r="H2964" s="5">
        <f t="shared" ref="H2964:H3027" si="403">(G2964/100%) + 1</f>
        <v>1.0341710314600383</v>
      </c>
      <c r="I2964" s="5">
        <f t="shared" ref="I2964:I3027" si="404">D2964/H2964</f>
        <v>1.1793350824086246</v>
      </c>
      <c r="J2964" s="5">
        <f t="shared" ref="J2964:J3027" si="405">E2964/H2964</f>
        <v>7.2302756897501803</v>
      </c>
      <c r="K2964" s="5">
        <f t="shared" ref="K2964:K3027" si="406">F2964/H2964</f>
        <v>24.439441024618123</v>
      </c>
      <c r="L2964">
        <v>1.0900000000000001</v>
      </c>
      <c r="M2964">
        <v>12.18</v>
      </c>
      <c r="N2964">
        <v>28.87</v>
      </c>
      <c r="O2964" s="5">
        <f t="shared" ref="O2964:O3027" si="407">(L2964*H2964)</f>
        <v>1.1272464242914417</v>
      </c>
      <c r="P2964" s="5">
        <f t="shared" ref="P2964:P3027" si="408">(M2964*H2964)</f>
        <v>12.596203163183267</v>
      </c>
      <c r="Q2964" s="5">
        <f t="shared" ref="Q2964:Q3027" si="409">(N2964*H2964)</f>
        <v>29.856517678251308</v>
      </c>
      <c r="R2964" s="24">
        <f t="shared" si="401"/>
        <v>0.88711747356269011</v>
      </c>
      <c r="S2964" s="24">
        <f t="shared" si="401"/>
        <v>7.9389002149698865E-2</v>
      </c>
      <c r="T2964" s="24">
        <f t="shared" si="401"/>
        <v>3.3493524287611091E-2</v>
      </c>
      <c r="U2964">
        <f t="shared" si="402"/>
        <v>0.92424961850013798</v>
      </c>
      <c r="V2964">
        <f t="shared" si="402"/>
        <v>1.6845830674571196</v>
      </c>
      <c r="W2964">
        <f t="shared" si="402"/>
        <v>1.1812872467467208</v>
      </c>
      <c r="X2964" t="s">
        <v>357</v>
      </c>
      <c r="Y2964" t="s">
        <v>304</v>
      </c>
      <c r="Z2964" t="s">
        <v>305</v>
      </c>
      <c r="AA2964" s="75" t="s">
        <v>170</v>
      </c>
      <c r="AB2964" s="75" t="s">
        <v>160</v>
      </c>
      <c r="AC2964" t="s">
        <v>639</v>
      </c>
      <c r="AD2964" s="137" t="s">
        <v>154</v>
      </c>
      <c r="AE2964" s="133" t="str">
        <f>VLOOKUP(AD2964,cs_lookup!$A$2:$B$55,2,FALSE)</f>
        <v>1</v>
      </c>
    </row>
    <row r="2965" spans="1:31" x14ac:dyDescent="0.25">
      <c r="A2965" s="6">
        <v>0.21915921880037287</v>
      </c>
      <c r="B2965" s="6">
        <v>0.22967902653124944</v>
      </c>
      <c r="C2965" s="6">
        <v>0.49219333175713076</v>
      </c>
      <c r="D2965" s="3">
        <f t="shared" si="400"/>
        <v>4.5628927018163772</v>
      </c>
      <c r="E2965" s="4">
        <f t="shared" si="400"/>
        <v>4.3539021176752639</v>
      </c>
      <c r="F2965" s="4">
        <f t="shared" si="400"/>
        <v>2.0317219585848489</v>
      </c>
      <c r="G2965" s="132">
        <v>2.9821215946427504E-2</v>
      </c>
      <c r="H2965" s="5">
        <f t="shared" si="403"/>
        <v>1.0298212159464275</v>
      </c>
      <c r="I2965" s="5">
        <f t="shared" si="404"/>
        <v>4.4307619916559808</v>
      </c>
      <c r="J2965" s="5">
        <f t="shared" si="405"/>
        <v>4.2278232864662195</v>
      </c>
      <c r="K2965" s="5">
        <f t="shared" si="406"/>
        <v>1.9728880383549425</v>
      </c>
      <c r="L2965">
        <v>4.05</v>
      </c>
      <c r="M2965">
        <v>3.94</v>
      </c>
      <c r="N2965">
        <v>1.89</v>
      </c>
      <c r="O2965" s="5">
        <f t="shared" si="407"/>
        <v>4.1707759245830314</v>
      </c>
      <c r="P2965" s="5">
        <f t="shared" si="408"/>
        <v>4.0574955908289247</v>
      </c>
      <c r="Q2965" s="5">
        <f t="shared" si="409"/>
        <v>1.9463620981387479</v>
      </c>
      <c r="R2965" s="24">
        <f t="shared" si="401"/>
        <v>0.239763539946101</v>
      </c>
      <c r="S2965" s="24">
        <f t="shared" si="401"/>
        <v>0.24645744588368249</v>
      </c>
      <c r="T2965" s="24">
        <f t="shared" si="401"/>
        <v>0.51377901417021643</v>
      </c>
      <c r="U2965">
        <f t="shared" si="402"/>
        <v>0.91406399342302003</v>
      </c>
      <c r="V2965">
        <f t="shared" si="402"/>
        <v>0.9319216374564242</v>
      </c>
      <c r="W2965">
        <f t="shared" si="402"/>
        <v>0.95798644588870974</v>
      </c>
      <c r="X2965" t="s">
        <v>361</v>
      </c>
      <c r="Y2965" t="s">
        <v>319</v>
      </c>
      <c r="Z2965" t="s">
        <v>320</v>
      </c>
      <c r="AA2965" s="75" t="s">
        <v>155</v>
      </c>
      <c r="AB2965" s="75" t="s">
        <v>161</v>
      </c>
      <c r="AC2965" t="s">
        <v>639</v>
      </c>
      <c r="AD2965" s="137" t="s">
        <v>155</v>
      </c>
      <c r="AE2965" s="133" t="str">
        <f>VLOOKUP(AD2965,cs_lookup!$A$2:$B$55,2,FALSE)</f>
        <v>2</v>
      </c>
    </row>
    <row r="2966" spans="1:31" x14ac:dyDescent="0.25">
      <c r="A2966" s="6">
        <v>0.54660518103038536</v>
      </c>
      <c r="B2966" s="6">
        <v>0.24832902757105202</v>
      </c>
      <c r="C2966" s="6">
        <v>0.19588292464885493</v>
      </c>
      <c r="D2966" s="3">
        <f t="shared" si="400"/>
        <v>1.8294740604451218</v>
      </c>
      <c r="E2966" s="4">
        <f t="shared" si="400"/>
        <v>4.0269154588215814</v>
      </c>
      <c r="F2966" s="4">
        <f t="shared" si="400"/>
        <v>5.105090205246972</v>
      </c>
      <c r="G2966" s="132">
        <v>2.7209380776528347E-2</v>
      </c>
      <c r="H2966" s="5">
        <f t="shared" si="403"/>
        <v>1.0272093807765283</v>
      </c>
      <c r="I2966" s="5">
        <f t="shared" si="404"/>
        <v>1.7810137783809121</v>
      </c>
      <c r="J2966" s="5">
        <f t="shared" si="405"/>
        <v>3.9202479398868006</v>
      </c>
      <c r="K2966" s="5">
        <f t="shared" si="406"/>
        <v>4.9698633022487897</v>
      </c>
      <c r="L2966">
        <v>2.38</v>
      </c>
      <c r="M2966">
        <v>3.61</v>
      </c>
      <c r="N2966">
        <v>3.03</v>
      </c>
      <c r="O2966" s="5">
        <f t="shared" si="407"/>
        <v>2.4447583262481372</v>
      </c>
      <c r="P2966" s="5">
        <f t="shared" si="408"/>
        <v>3.7082258646032673</v>
      </c>
      <c r="Q2966" s="5">
        <f t="shared" si="409"/>
        <v>3.1124444237528808</v>
      </c>
      <c r="R2966" s="24">
        <f t="shared" si="401"/>
        <v>0.40903838602920556</v>
      </c>
      <c r="S2966" s="24">
        <f t="shared" si="401"/>
        <v>0.26967073649570888</v>
      </c>
      <c r="T2966" s="24">
        <f t="shared" si="401"/>
        <v>0.3212908774750855</v>
      </c>
      <c r="U2966">
        <f t="shared" si="402"/>
        <v>1.336317567494405</v>
      </c>
      <c r="V2966">
        <f t="shared" si="402"/>
        <v>0.92086012297075293</v>
      </c>
      <c r="W2966">
        <f t="shared" si="402"/>
        <v>0.60967471653173433</v>
      </c>
      <c r="X2966" t="s">
        <v>323</v>
      </c>
      <c r="Y2966" t="s">
        <v>366</v>
      </c>
      <c r="Z2966" t="s">
        <v>320</v>
      </c>
      <c r="AA2966" s="75" t="s">
        <v>162</v>
      </c>
      <c r="AB2966" s="75" t="s">
        <v>160</v>
      </c>
      <c r="AC2966" t="s">
        <v>639</v>
      </c>
      <c r="AD2966" s="137" t="s">
        <v>164</v>
      </c>
      <c r="AE2966" s="133" t="str">
        <f>VLOOKUP(AD2966,cs_lookup!$A$2:$B$55,2,FALSE)</f>
        <v>1</v>
      </c>
    </row>
    <row r="2967" spans="1:31" x14ac:dyDescent="0.25">
      <c r="A2967" s="6">
        <v>0.46166081710239854</v>
      </c>
      <c r="B2967" s="6">
        <v>0.2349703902415142</v>
      </c>
      <c r="C2967" s="6">
        <v>0.28389256465530399</v>
      </c>
      <c r="D2967" s="3">
        <f t="shared" si="400"/>
        <v>2.1660924275022353</v>
      </c>
      <c r="E2967" s="4">
        <f t="shared" si="400"/>
        <v>4.2558553823405179</v>
      </c>
      <c r="F2967" s="4">
        <f t="shared" si="400"/>
        <v>3.5224592838990962</v>
      </c>
      <c r="G2967" s="132">
        <v>3.3519695587414189E-2</v>
      </c>
      <c r="H2967" s="5">
        <f t="shared" si="403"/>
        <v>1.0335196955874142</v>
      </c>
      <c r="I2967" s="5">
        <f t="shared" si="404"/>
        <v>2.0958404922037879</v>
      </c>
      <c r="J2967" s="5">
        <f t="shared" si="405"/>
        <v>4.1178270723923145</v>
      </c>
      <c r="K2967" s="5">
        <f t="shared" si="406"/>
        <v>3.4082168912098587</v>
      </c>
      <c r="L2967">
        <v>1.46</v>
      </c>
      <c r="M2967">
        <v>4.76</v>
      </c>
      <c r="N2967">
        <v>7.22</v>
      </c>
      <c r="O2967" s="5">
        <f t="shared" si="407"/>
        <v>1.5089387555576246</v>
      </c>
      <c r="P2967" s="5">
        <f t="shared" si="408"/>
        <v>4.9195537509960916</v>
      </c>
      <c r="Q2967" s="5">
        <f t="shared" si="409"/>
        <v>7.4620122021411301</v>
      </c>
      <c r="R2967" s="24">
        <f t="shared" si="401"/>
        <v>0.66271742064869454</v>
      </c>
      <c r="S2967" s="24">
        <f t="shared" si="401"/>
        <v>0.20327046935863319</v>
      </c>
      <c r="T2967" s="24">
        <f t="shared" si="401"/>
        <v>0.1340121099926723</v>
      </c>
      <c r="U2967">
        <f t="shared" si="402"/>
        <v>0.69661789884820957</v>
      </c>
      <c r="V2967">
        <f t="shared" si="402"/>
        <v>1.1559494646856565</v>
      </c>
      <c r="W2967">
        <f t="shared" si="402"/>
        <v>2.1184097815550182</v>
      </c>
      <c r="X2967" t="s">
        <v>315</v>
      </c>
      <c r="Y2967" t="s">
        <v>367</v>
      </c>
      <c r="Z2967" t="s">
        <v>320</v>
      </c>
      <c r="AA2967" s="75" t="s">
        <v>162</v>
      </c>
      <c r="AB2967" s="75" t="s">
        <v>160</v>
      </c>
      <c r="AC2967" t="s">
        <v>639</v>
      </c>
      <c r="AD2967" s="137" t="s">
        <v>360</v>
      </c>
      <c r="AE2967" s="133" t="str">
        <f>VLOOKUP(AD2967,cs_lookup!$A$2:$B$55,2,FALSE)</f>
        <v>1</v>
      </c>
    </row>
    <row r="2968" spans="1:31" x14ac:dyDescent="0.25">
      <c r="A2968" s="6">
        <v>0.19044929798996002</v>
      </c>
      <c r="B2968" s="6">
        <v>0.23429146391464126</v>
      </c>
      <c r="C2968" s="6">
        <v>0.50978699705132258</v>
      </c>
      <c r="D2968" s="3">
        <f t="shared" si="400"/>
        <v>5.2507413288166456</v>
      </c>
      <c r="E2968" s="4">
        <f t="shared" si="400"/>
        <v>4.2681879369037841</v>
      </c>
      <c r="F2968" s="4">
        <f t="shared" si="400"/>
        <v>1.9616035830339655</v>
      </c>
      <c r="G2968" s="132">
        <v>2.7206749189507828E-2</v>
      </c>
      <c r="H2968" s="5">
        <f t="shared" si="403"/>
        <v>1.0272067491895078</v>
      </c>
      <c r="I2968" s="5">
        <f t="shared" si="404"/>
        <v>5.111669420941416</v>
      </c>
      <c r="J2968" s="5">
        <f t="shared" si="405"/>
        <v>4.1551400828231442</v>
      </c>
      <c r="K2968" s="5">
        <f t="shared" si="406"/>
        <v>1.9096482617367152</v>
      </c>
      <c r="L2968">
        <v>3.2</v>
      </c>
      <c r="M2968">
        <v>3.48</v>
      </c>
      <c r="N2968">
        <v>2.34</v>
      </c>
      <c r="O2968" s="5">
        <f t="shared" si="407"/>
        <v>3.2870615974064252</v>
      </c>
      <c r="P2968" s="5">
        <f t="shared" si="408"/>
        <v>3.5746794871794871</v>
      </c>
      <c r="Q2968" s="5">
        <f t="shared" si="409"/>
        <v>2.4036637931034481</v>
      </c>
      <c r="R2968" s="24">
        <f t="shared" si="401"/>
        <v>0.30422307899219941</v>
      </c>
      <c r="S2968" s="24">
        <f t="shared" si="401"/>
        <v>0.27974535999282707</v>
      </c>
      <c r="T2968" s="24">
        <f t="shared" si="401"/>
        <v>0.41603156101497357</v>
      </c>
      <c r="U2968">
        <f t="shared" si="402"/>
        <v>0.62601857367581026</v>
      </c>
      <c r="V2968">
        <f t="shared" si="402"/>
        <v>0.83751689007692109</v>
      </c>
      <c r="W2968">
        <f t="shared" si="402"/>
        <v>1.2253565470071983</v>
      </c>
      <c r="X2968" t="s">
        <v>368</v>
      </c>
      <c r="Y2968" t="s">
        <v>312</v>
      </c>
      <c r="Z2968" t="s">
        <v>320</v>
      </c>
      <c r="AA2968" s="75" t="s">
        <v>155</v>
      </c>
      <c r="AB2968" s="75" t="s">
        <v>161</v>
      </c>
      <c r="AC2968" t="s">
        <v>639</v>
      </c>
      <c r="AD2968" s="137" t="s">
        <v>162</v>
      </c>
      <c r="AE2968" s="133" t="str">
        <f>VLOOKUP(AD2968,cs_lookup!$A$2:$B$55,2,FALSE)</f>
        <v>1</v>
      </c>
    </row>
    <row r="2969" spans="1:31" x14ac:dyDescent="0.25">
      <c r="A2969" s="6">
        <v>0.71852392567104695</v>
      </c>
      <c r="B2969" s="6">
        <v>0.19159370003867868</v>
      </c>
      <c r="C2969" s="6">
        <v>8.6958797201028434E-2</v>
      </c>
      <c r="D2969" s="3">
        <f t="shared" si="400"/>
        <v>1.3917421038778572</v>
      </c>
      <c r="E2969" s="4">
        <f t="shared" si="400"/>
        <v>5.2193782979196151</v>
      </c>
      <c r="F2969" s="4">
        <f t="shared" si="400"/>
        <v>11.499699078038459</v>
      </c>
      <c r="G2969" s="132">
        <v>2.5406365140486109E-2</v>
      </c>
      <c r="H2969" s="5">
        <f t="shared" si="403"/>
        <v>1.0254063651404861</v>
      </c>
      <c r="I2969" s="5">
        <f t="shared" si="404"/>
        <v>1.3572590839995236</v>
      </c>
      <c r="J2969" s="5">
        <f t="shared" si="405"/>
        <v>5.090058415235732</v>
      </c>
      <c r="K2969" s="5">
        <f t="shared" si="406"/>
        <v>11.214772473606539</v>
      </c>
      <c r="L2969">
        <v>1.48</v>
      </c>
      <c r="M2969">
        <v>4.95</v>
      </c>
      <c r="N2969">
        <v>6.77</v>
      </c>
      <c r="O2969" s="5">
        <f t="shared" si="407"/>
        <v>1.5176014204079193</v>
      </c>
      <c r="P2969" s="5">
        <f t="shared" si="408"/>
        <v>5.0757615074454066</v>
      </c>
      <c r="Q2969" s="5">
        <f t="shared" si="409"/>
        <v>6.9420010920010906</v>
      </c>
      <c r="R2969" s="24">
        <f t="shared" si="401"/>
        <v>0.65893454404596419</v>
      </c>
      <c r="S2969" s="24">
        <f t="shared" si="401"/>
        <v>0.19701477276525797</v>
      </c>
      <c r="T2969" s="24">
        <f t="shared" si="401"/>
        <v>0.14405068318877801</v>
      </c>
      <c r="U2969">
        <f t="shared" si="402"/>
        <v>1.0904329301954552</v>
      </c>
      <c r="V2969">
        <f t="shared" si="402"/>
        <v>0.97248392772536674</v>
      </c>
      <c r="W2969">
        <f t="shared" si="402"/>
        <v>0.6036680651286408</v>
      </c>
      <c r="X2969" t="s">
        <v>194</v>
      </c>
      <c r="Y2969" t="s">
        <v>197</v>
      </c>
      <c r="Z2969" t="s">
        <v>189</v>
      </c>
      <c r="AA2969" s="75" t="s">
        <v>162</v>
      </c>
      <c r="AB2969" s="75" t="s">
        <v>160</v>
      </c>
      <c r="AC2969" t="s">
        <v>639</v>
      </c>
      <c r="AD2969" s="137" t="s">
        <v>170</v>
      </c>
      <c r="AE2969" s="133" t="str">
        <f>VLOOKUP(AD2969,cs_lookup!$A$2:$B$55,2,FALSE)</f>
        <v>1</v>
      </c>
    </row>
    <row r="2970" spans="1:31" x14ac:dyDescent="0.25">
      <c r="A2970" s="6">
        <v>0.75916542439470747</v>
      </c>
      <c r="B2970" s="6">
        <v>0.18105475951146086</v>
      </c>
      <c r="C2970" s="6">
        <v>5.7602296527572296E-2</v>
      </c>
      <c r="D2970" s="3">
        <f t="shared" si="400"/>
        <v>1.3172359644767977</v>
      </c>
      <c r="E2970" s="4">
        <f t="shared" si="400"/>
        <v>5.5231908992522207</v>
      </c>
      <c r="F2970" s="4">
        <f t="shared" si="400"/>
        <v>17.360418946514283</v>
      </c>
      <c r="G2970" s="132">
        <v>2.1297916573189024E-2</v>
      </c>
      <c r="H2970" s="5">
        <f t="shared" si="403"/>
        <v>1.021297916573189</v>
      </c>
      <c r="I2970" s="5">
        <f t="shared" si="404"/>
        <v>1.2897666225508264</v>
      </c>
      <c r="J2970" s="5">
        <f t="shared" si="405"/>
        <v>5.4080115210500512</v>
      </c>
      <c r="K2970" s="5">
        <f t="shared" si="406"/>
        <v>16.998388682476264</v>
      </c>
      <c r="L2970">
        <v>2.2999999999999998</v>
      </c>
      <c r="M2970">
        <v>3.4</v>
      </c>
      <c r="N2970">
        <v>3.42</v>
      </c>
      <c r="O2970" s="5">
        <f t="shared" si="407"/>
        <v>2.3489852081183344</v>
      </c>
      <c r="P2970" s="5">
        <f t="shared" si="408"/>
        <v>3.4724129163488424</v>
      </c>
      <c r="Q2970" s="5">
        <f t="shared" si="409"/>
        <v>3.4928388746803063</v>
      </c>
      <c r="R2970" s="24">
        <f t="shared" si="401"/>
        <v>0.42571575016475077</v>
      </c>
      <c r="S2970" s="24">
        <f t="shared" si="401"/>
        <v>0.28798418393497843</v>
      </c>
      <c r="T2970" s="24">
        <f t="shared" si="401"/>
        <v>0.28630006590027096</v>
      </c>
      <c r="U2970">
        <f t="shared" si="402"/>
        <v>1.7832683524180459</v>
      </c>
      <c r="V2970">
        <f t="shared" si="402"/>
        <v>0.62869688549403013</v>
      </c>
      <c r="W2970">
        <f t="shared" si="402"/>
        <v>0.20119554058236694</v>
      </c>
      <c r="X2970" t="s">
        <v>191</v>
      </c>
      <c r="Y2970" t="s">
        <v>190</v>
      </c>
      <c r="Z2970" t="s">
        <v>189</v>
      </c>
      <c r="AA2970" s="75" t="s">
        <v>170</v>
      </c>
      <c r="AB2970" s="75" t="s">
        <v>160</v>
      </c>
      <c r="AC2970" t="s">
        <v>639</v>
      </c>
      <c r="AD2970" s="137" t="s">
        <v>155</v>
      </c>
      <c r="AE2970" s="133" t="str">
        <f>VLOOKUP(AD2970,cs_lookup!$A$2:$B$55,2,FALSE)</f>
        <v>2</v>
      </c>
    </row>
    <row r="2971" spans="1:31" x14ac:dyDescent="0.25">
      <c r="A2971" s="6">
        <v>0.7925418241515102</v>
      </c>
      <c r="B2971" s="6">
        <v>0.14224950701607889</v>
      </c>
      <c r="C2971" s="6">
        <v>5.7446516317765838E-2</v>
      </c>
      <c r="D2971" s="3">
        <f t="shared" si="400"/>
        <v>1.2617630635084691</v>
      </c>
      <c r="E2971" s="4">
        <f t="shared" si="400"/>
        <v>7.0299013400936916</v>
      </c>
      <c r="F2971" s="4">
        <f t="shared" si="400"/>
        <v>17.407495947508679</v>
      </c>
      <c r="G2971" s="132">
        <v>3.2714354431394588E-2</v>
      </c>
      <c r="H2971" s="5">
        <f t="shared" si="403"/>
        <v>1.0327143544313946</v>
      </c>
      <c r="I2971" s="5">
        <f t="shared" si="404"/>
        <v>1.221792897614159</v>
      </c>
      <c r="J2971" s="5">
        <f t="shared" si="405"/>
        <v>6.8072079272726942</v>
      </c>
      <c r="K2971" s="5">
        <f t="shared" si="406"/>
        <v>16.856060800174628</v>
      </c>
      <c r="L2971">
        <v>1.3</v>
      </c>
      <c r="M2971">
        <v>6.08</v>
      </c>
      <c r="N2971">
        <v>10.1</v>
      </c>
      <c r="O2971" s="5">
        <f t="shared" si="407"/>
        <v>1.3425286607608131</v>
      </c>
      <c r="P2971" s="5">
        <f t="shared" si="408"/>
        <v>6.2789032749428788</v>
      </c>
      <c r="Q2971" s="5">
        <f t="shared" si="409"/>
        <v>10.430414979757085</v>
      </c>
      <c r="R2971" s="24">
        <f t="shared" si="401"/>
        <v>0.74486305523883445</v>
      </c>
      <c r="S2971" s="24">
        <f t="shared" si="401"/>
        <v>0.15926348220567188</v>
      </c>
      <c r="T2971" s="24">
        <f t="shared" si="401"/>
        <v>9.587346255549356E-2</v>
      </c>
      <c r="U2971">
        <f t="shared" si="402"/>
        <v>1.0640101137750588</v>
      </c>
      <c r="V2971">
        <f t="shared" si="402"/>
        <v>0.8931708954622678</v>
      </c>
      <c r="W2971">
        <f t="shared" si="402"/>
        <v>0.59919100433568462</v>
      </c>
      <c r="X2971" t="s">
        <v>285</v>
      </c>
      <c r="Y2971" t="s">
        <v>193</v>
      </c>
      <c r="Z2971" t="s">
        <v>189</v>
      </c>
      <c r="AA2971" s="75" t="s">
        <v>165</v>
      </c>
      <c r="AB2971" s="75" t="s">
        <v>160</v>
      </c>
      <c r="AC2971" t="s">
        <v>639</v>
      </c>
      <c r="AD2971" s="137" t="s">
        <v>164</v>
      </c>
      <c r="AE2971" s="133" t="str">
        <f>VLOOKUP(AD2971,cs_lookup!$A$2:$B$55,2,FALSE)</f>
        <v>1</v>
      </c>
    </row>
    <row r="2972" spans="1:31" x14ac:dyDescent="0.25">
      <c r="A2972" s="6">
        <v>0.14373356201745638</v>
      </c>
      <c r="B2972" s="6">
        <v>0.27310094977468885</v>
      </c>
      <c r="C2972" s="6">
        <v>0.51652036818829794</v>
      </c>
      <c r="D2972" s="3">
        <f t="shared" si="400"/>
        <v>6.9573173165954829</v>
      </c>
      <c r="E2972" s="4">
        <f t="shared" si="400"/>
        <v>3.6616496604094952</v>
      </c>
      <c r="F2972" s="4">
        <f t="shared" si="400"/>
        <v>1.9360320746062993</v>
      </c>
      <c r="G2972" s="132">
        <v>2.2251439213366808E-2</v>
      </c>
      <c r="H2972" s="5">
        <f t="shared" si="403"/>
        <v>1.0222514392133668</v>
      </c>
      <c r="I2972" s="5">
        <f t="shared" si="404"/>
        <v>6.8058767634988229</v>
      </c>
      <c r="J2972" s="5">
        <f t="shared" si="405"/>
        <v>3.5819462022251325</v>
      </c>
      <c r="K2972" s="5">
        <f t="shared" si="406"/>
        <v>1.8938902899428505</v>
      </c>
      <c r="L2972">
        <v>3.61</v>
      </c>
      <c r="M2972">
        <v>3.44</v>
      </c>
      <c r="N2972">
        <v>2.2000000000000002</v>
      </c>
      <c r="O2972" s="5">
        <f t="shared" si="407"/>
        <v>3.6903276955602542</v>
      </c>
      <c r="P2972" s="5">
        <f t="shared" si="408"/>
        <v>3.5165449508939819</v>
      </c>
      <c r="Q2972" s="5">
        <f t="shared" si="409"/>
        <v>2.2489531662694073</v>
      </c>
      <c r="R2972" s="24">
        <f t="shared" si="401"/>
        <v>0.27097864539321975</v>
      </c>
      <c r="S2972" s="24">
        <f t="shared" si="401"/>
        <v>0.28437003193881494</v>
      </c>
      <c r="T2972" s="24">
        <f t="shared" si="401"/>
        <v>0.44465132266796509</v>
      </c>
      <c r="U2972">
        <f t="shared" si="402"/>
        <v>0.53042394469454668</v>
      </c>
      <c r="V2972">
        <f t="shared" si="402"/>
        <v>0.960371766014533</v>
      </c>
      <c r="W2972">
        <f t="shared" si="402"/>
        <v>1.1616301174797126</v>
      </c>
      <c r="X2972" t="s">
        <v>219</v>
      </c>
      <c r="Y2972" t="s">
        <v>287</v>
      </c>
      <c r="Z2972" t="s">
        <v>189</v>
      </c>
      <c r="AA2972" s="75" t="s">
        <v>151</v>
      </c>
      <c r="AB2972" s="75" t="s">
        <v>166</v>
      </c>
      <c r="AC2972" t="s">
        <v>639</v>
      </c>
      <c r="AD2972" s="137" t="s">
        <v>149</v>
      </c>
      <c r="AE2972" s="133" t="str">
        <f>VLOOKUP(AD2972,cs_lookup!$A$2:$B$55,2,FALSE)</f>
        <v>X</v>
      </c>
    </row>
    <row r="2973" spans="1:31" x14ac:dyDescent="0.25">
      <c r="A2973" s="6">
        <v>0.43785060200115822</v>
      </c>
      <c r="B2973" s="6">
        <v>0.29480207552494675</v>
      </c>
      <c r="C2973" s="6">
        <v>0.25351133869369319</v>
      </c>
      <c r="D2973" s="3">
        <f t="shared" si="400"/>
        <v>2.283884035855122</v>
      </c>
      <c r="E2973" s="4">
        <f t="shared" si="400"/>
        <v>3.3921063758432664</v>
      </c>
      <c r="F2973" s="4">
        <f t="shared" si="400"/>
        <v>3.944596739352384</v>
      </c>
      <c r="G2973" s="132">
        <v>2.2537658595037424E-2</v>
      </c>
      <c r="H2973" s="5">
        <f t="shared" si="403"/>
        <v>1.0225376585950374</v>
      </c>
      <c r="I2973" s="5">
        <f t="shared" si="404"/>
        <v>2.2335451576357288</v>
      </c>
      <c r="J2973" s="5">
        <f t="shared" si="405"/>
        <v>3.3173412708378942</v>
      </c>
      <c r="K2973" s="5">
        <f t="shared" si="406"/>
        <v>3.857654245000858</v>
      </c>
      <c r="L2973">
        <v>2.14</v>
      </c>
      <c r="M2973">
        <v>3.44</v>
      </c>
      <c r="N2973">
        <v>3.78</v>
      </c>
      <c r="O2973" s="5">
        <f t="shared" si="407"/>
        <v>2.1882305893933802</v>
      </c>
      <c r="P2973" s="5">
        <f t="shared" si="408"/>
        <v>3.5175295455669287</v>
      </c>
      <c r="Q2973" s="5">
        <f t="shared" si="409"/>
        <v>3.8651923494892411</v>
      </c>
      <c r="R2973" s="24">
        <f t="shared" si="401"/>
        <v>0.45699022984466153</v>
      </c>
      <c r="S2973" s="24">
        <f t="shared" si="401"/>
        <v>0.28429043368243484</v>
      </c>
      <c r="T2973" s="24">
        <f t="shared" si="401"/>
        <v>0.25871933647290368</v>
      </c>
      <c r="U2973">
        <f t="shared" si="402"/>
        <v>0.9581180808832408</v>
      </c>
      <c r="V2973">
        <f t="shared" si="402"/>
        <v>1.0369750107534534</v>
      </c>
      <c r="W2973">
        <f t="shared" si="402"/>
        <v>0.97987008682763876</v>
      </c>
      <c r="X2973" t="s">
        <v>284</v>
      </c>
      <c r="Y2973" t="s">
        <v>281</v>
      </c>
      <c r="Z2973" t="s">
        <v>189</v>
      </c>
      <c r="AA2973" s="75" t="s">
        <v>151</v>
      </c>
      <c r="AB2973" s="75" t="s">
        <v>166</v>
      </c>
      <c r="AC2973" t="s">
        <v>639</v>
      </c>
      <c r="AD2973" s="137" t="s">
        <v>149</v>
      </c>
      <c r="AE2973" s="133" t="str">
        <f>VLOOKUP(AD2973,cs_lookup!$A$2:$B$55,2,FALSE)</f>
        <v>X</v>
      </c>
    </row>
    <row r="2974" spans="1:31" x14ac:dyDescent="0.25">
      <c r="A2974" s="6">
        <v>0.15098563204222892</v>
      </c>
      <c r="B2974" s="6">
        <v>0.19413551700954074</v>
      </c>
      <c r="C2974" s="6">
        <v>0.57178767021383736</v>
      </c>
      <c r="D2974" s="3">
        <f t="shared" si="400"/>
        <v>6.6231467622052387</v>
      </c>
      <c r="E2974" s="4">
        <f t="shared" si="400"/>
        <v>5.1510409604794534</v>
      </c>
      <c r="F2974" s="4">
        <f t="shared" si="400"/>
        <v>1.7489009506378821</v>
      </c>
      <c r="G2974" s="132">
        <v>3.0450024471054382E-2</v>
      </c>
      <c r="H2974" s="5">
        <f t="shared" si="403"/>
        <v>1.0304500244710544</v>
      </c>
      <c r="I2974" s="5">
        <f t="shared" si="404"/>
        <v>6.4274313211890117</v>
      </c>
      <c r="J2974" s="5">
        <f t="shared" si="405"/>
        <v>4.9988265691230982</v>
      </c>
      <c r="K2974" s="5">
        <f t="shared" si="406"/>
        <v>1.6972205435538898</v>
      </c>
      <c r="L2974">
        <v>4.45</v>
      </c>
      <c r="M2974">
        <v>3.73</v>
      </c>
      <c r="N2974">
        <v>1.86</v>
      </c>
      <c r="O2974" s="5">
        <f t="shared" si="407"/>
        <v>4.5855026088961921</v>
      </c>
      <c r="P2974" s="5">
        <f t="shared" si="408"/>
        <v>3.8435785912770326</v>
      </c>
      <c r="Q2974" s="5">
        <f t="shared" si="409"/>
        <v>1.9166370455161612</v>
      </c>
      <c r="R2974" s="24">
        <f t="shared" si="401"/>
        <v>0.21807860234555987</v>
      </c>
      <c r="S2974" s="24">
        <f t="shared" si="401"/>
        <v>0.26017420387070817</v>
      </c>
      <c r="T2974" s="24">
        <f t="shared" si="401"/>
        <v>0.52174719378373191</v>
      </c>
      <c r="U2974">
        <f t="shared" si="402"/>
        <v>0.69234500963548118</v>
      </c>
      <c r="V2974">
        <f t="shared" si="402"/>
        <v>0.746175116984369</v>
      </c>
      <c r="W2974">
        <f t="shared" si="402"/>
        <v>1.0959094309012185</v>
      </c>
      <c r="X2974" t="s">
        <v>212</v>
      </c>
      <c r="Y2974" t="s">
        <v>192</v>
      </c>
      <c r="Z2974" t="s">
        <v>202</v>
      </c>
      <c r="AA2974" s="75" t="s">
        <v>155</v>
      </c>
      <c r="AB2974" s="75" t="s">
        <v>161</v>
      </c>
      <c r="AC2974" t="s">
        <v>639</v>
      </c>
      <c r="AD2974" s="137" t="s">
        <v>151</v>
      </c>
      <c r="AE2974" s="133" t="str">
        <f>VLOOKUP(AD2974,cs_lookup!$A$2:$B$55,2,FALSE)</f>
        <v>X</v>
      </c>
    </row>
    <row r="2975" spans="1:31" x14ac:dyDescent="0.25">
      <c r="A2975" s="6">
        <v>0.25786175498898395</v>
      </c>
      <c r="B2975" s="6">
        <v>0.27597782173500163</v>
      </c>
      <c r="C2975" s="6">
        <v>0.42347165453648777</v>
      </c>
      <c r="D2975" s="3">
        <f t="shared" si="400"/>
        <v>3.8780469792533632</v>
      </c>
      <c r="E2975" s="4">
        <f t="shared" si="400"/>
        <v>3.6234795742399046</v>
      </c>
      <c r="F2975" s="4">
        <f t="shared" si="400"/>
        <v>2.3614331426611144</v>
      </c>
      <c r="G2975" s="132">
        <v>2.7676123328297164E-2</v>
      </c>
      <c r="H2975" s="5">
        <f t="shared" si="403"/>
        <v>1.0276761233282972</v>
      </c>
      <c r="I2975" s="5">
        <f t="shared" si="404"/>
        <v>3.7736081351133022</v>
      </c>
      <c r="J2975" s="5">
        <f t="shared" si="405"/>
        <v>3.5258964298057967</v>
      </c>
      <c r="K2975" s="5">
        <f t="shared" si="406"/>
        <v>2.2978378976181979</v>
      </c>
      <c r="L2975">
        <v>2.2200000000000002</v>
      </c>
      <c r="M2975">
        <v>3.22</v>
      </c>
      <c r="N2975">
        <v>3.75</v>
      </c>
      <c r="O2975" s="5">
        <f t="shared" si="407"/>
        <v>2.28144099378882</v>
      </c>
      <c r="P2975" s="5">
        <f t="shared" si="408"/>
        <v>3.309117117117117</v>
      </c>
      <c r="Q2975" s="5">
        <f t="shared" si="409"/>
        <v>3.8537854624811145</v>
      </c>
      <c r="R2975" s="24">
        <f t="shared" si="401"/>
        <v>0.43831946682928952</v>
      </c>
      <c r="S2975" s="24">
        <f t="shared" si="401"/>
        <v>0.30219540880777107</v>
      </c>
      <c r="T2975" s="24">
        <f t="shared" si="401"/>
        <v>0.25948512436293941</v>
      </c>
      <c r="U2975">
        <f t="shared" si="402"/>
        <v>0.58829637856219663</v>
      </c>
      <c r="V2975">
        <f t="shared" si="402"/>
        <v>0.91324293384799027</v>
      </c>
      <c r="W2975">
        <f t="shared" si="402"/>
        <v>1.6319689060255411</v>
      </c>
      <c r="X2975" t="s">
        <v>213</v>
      </c>
      <c r="Y2975" t="s">
        <v>220</v>
      </c>
      <c r="Z2975" t="s">
        <v>202</v>
      </c>
      <c r="AA2975" s="75" t="s">
        <v>151</v>
      </c>
      <c r="AB2975" s="75" t="s">
        <v>166</v>
      </c>
      <c r="AC2975" t="s">
        <v>639</v>
      </c>
      <c r="AD2975" s="137" t="s">
        <v>154</v>
      </c>
      <c r="AE2975" s="133" t="str">
        <f>VLOOKUP(AD2975,cs_lookup!$A$2:$B$55,2,FALSE)</f>
        <v>1</v>
      </c>
    </row>
    <row r="2976" spans="1:31" x14ac:dyDescent="0.25">
      <c r="A2976" s="6">
        <v>0.78941674607166268</v>
      </c>
      <c r="B2976" s="6">
        <v>0.15013357298057911</v>
      </c>
      <c r="C2976" s="6">
        <v>5.5219959363201822E-2</v>
      </c>
      <c r="D2976" s="3">
        <f t="shared" si="400"/>
        <v>1.266758027336325</v>
      </c>
      <c r="E2976" s="4">
        <f t="shared" si="400"/>
        <v>6.6607353714905422</v>
      </c>
      <c r="F2976" s="4">
        <f t="shared" si="400"/>
        <v>18.109393986015728</v>
      </c>
      <c r="G2976" s="132">
        <v>3.0482948896319417E-2</v>
      </c>
      <c r="H2976" s="5">
        <f t="shared" si="403"/>
        <v>1.0304829488963194</v>
      </c>
      <c r="I2976" s="5">
        <f t="shared" si="404"/>
        <v>1.2292857719703794</v>
      </c>
      <c r="J2976" s="5">
        <f t="shared" si="405"/>
        <v>6.4637026538133462</v>
      </c>
      <c r="K2976" s="5">
        <f t="shared" si="406"/>
        <v>17.573695911622288</v>
      </c>
      <c r="L2976">
        <v>1.9</v>
      </c>
      <c r="M2976">
        <v>3.47</v>
      </c>
      <c r="N2976">
        <v>4.63</v>
      </c>
      <c r="O2976" s="5">
        <f t="shared" si="407"/>
        <v>1.9579176029030068</v>
      </c>
      <c r="P2976" s="5">
        <f t="shared" si="408"/>
        <v>3.5757758326702285</v>
      </c>
      <c r="Q2976" s="5">
        <f t="shared" si="409"/>
        <v>4.7711360533899585</v>
      </c>
      <c r="R2976" s="24">
        <f t="shared" si="401"/>
        <v>0.51074672321107839</v>
      </c>
      <c r="S2976" s="24">
        <f t="shared" si="401"/>
        <v>0.27965958907811206</v>
      </c>
      <c r="T2976" s="24">
        <f t="shared" si="401"/>
        <v>0.20959368771080969</v>
      </c>
      <c r="U2976">
        <f t="shared" si="402"/>
        <v>1.5456129431601213</v>
      </c>
      <c r="V2976">
        <f t="shared" si="402"/>
        <v>0.53684400193638671</v>
      </c>
      <c r="W2976">
        <f t="shared" si="402"/>
        <v>0.26346193898450065</v>
      </c>
      <c r="X2976" t="s">
        <v>327</v>
      </c>
      <c r="Y2976" t="s">
        <v>209</v>
      </c>
      <c r="Z2976" t="s">
        <v>202</v>
      </c>
      <c r="AA2976" s="75" t="s">
        <v>170</v>
      </c>
      <c r="AB2976" s="75" t="s">
        <v>160</v>
      </c>
      <c r="AC2976" t="s">
        <v>639</v>
      </c>
      <c r="AD2976" s="137" t="s">
        <v>150</v>
      </c>
      <c r="AE2976" s="133" t="str">
        <f>VLOOKUP(AD2976,cs_lookup!$A$2:$B$55,2,FALSE)</f>
        <v>X</v>
      </c>
    </row>
    <row r="2977" spans="1:31" x14ac:dyDescent="0.25">
      <c r="A2977" s="6">
        <v>0.49932252382953252</v>
      </c>
      <c r="B2977" s="6">
        <v>0.32164856475413278</v>
      </c>
      <c r="C2977" s="6">
        <v>0.17398464960228641</v>
      </c>
      <c r="D2977" s="3">
        <f t="shared" si="400"/>
        <v>2.0027135814554153</v>
      </c>
      <c r="E2977" s="4">
        <f t="shared" si="400"/>
        <v>3.1089832493560077</v>
      </c>
      <c r="F2977" s="4">
        <f t="shared" si="400"/>
        <v>5.7476334968970653</v>
      </c>
      <c r="G2977" s="132">
        <v>2.7282319521376719E-2</v>
      </c>
      <c r="H2977" s="5">
        <f t="shared" si="403"/>
        <v>1.0272823195213767</v>
      </c>
      <c r="I2977" s="5">
        <f t="shared" si="404"/>
        <v>1.9495259904682325</v>
      </c>
      <c r="J2977" s="5">
        <f t="shared" si="405"/>
        <v>3.0264156116349015</v>
      </c>
      <c r="K2977" s="5">
        <f t="shared" si="406"/>
        <v>5.5949892134568788</v>
      </c>
      <c r="L2977">
        <v>2.84</v>
      </c>
      <c r="M2977">
        <v>3.17</v>
      </c>
      <c r="N2977">
        <v>2.78</v>
      </c>
      <c r="O2977" s="5">
        <f t="shared" si="407"/>
        <v>2.9174817874407095</v>
      </c>
      <c r="P2977" s="5">
        <f t="shared" si="408"/>
        <v>3.2564849528827642</v>
      </c>
      <c r="Q2977" s="5">
        <f t="shared" si="409"/>
        <v>2.855844848269427</v>
      </c>
      <c r="R2977" s="24">
        <f t="shared" si="401"/>
        <v>0.34276135134924901</v>
      </c>
      <c r="S2977" s="24">
        <f t="shared" si="401"/>
        <v>0.30707957029396438</v>
      </c>
      <c r="T2977" s="24">
        <f t="shared" si="401"/>
        <v>0.35015907835678672</v>
      </c>
      <c r="U2977">
        <f t="shared" si="402"/>
        <v>1.456764369331591</v>
      </c>
      <c r="V2977">
        <f t="shared" si="402"/>
        <v>1.0474437112381709</v>
      </c>
      <c r="W2977">
        <f t="shared" si="402"/>
        <v>0.49687316524465103</v>
      </c>
      <c r="X2977" t="s">
        <v>201</v>
      </c>
      <c r="Y2977" t="s">
        <v>326</v>
      </c>
      <c r="Z2977" t="s">
        <v>202</v>
      </c>
      <c r="AA2977" s="75" t="s">
        <v>151</v>
      </c>
      <c r="AB2977" s="75" t="s">
        <v>166</v>
      </c>
      <c r="AC2977" t="s">
        <v>639</v>
      </c>
      <c r="AD2977" s="137" t="s">
        <v>155</v>
      </c>
      <c r="AE2977" s="133" t="str">
        <f>VLOOKUP(AD2977,cs_lookup!$A$2:$B$55,2,FALSE)</f>
        <v>2</v>
      </c>
    </row>
    <row r="2978" spans="1:31" x14ac:dyDescent="0.25">
      <c r="A2978" s="6">
        <v>0.23509230739768963</v>
      </c>
      <c r="B2978" s="6">
        <v>0.39322455245602578</v>
      </c>
      <c r="C2978" s="6">
        <v>0.35128970026897532</v>
      </c>
      <c r="D2978" s="3">
        <f t="shared" si="400"/>
        <v>4.2536483267756102</v>
      </c>
      <c r="E2978" s="4">
        <f t="shared" si="400"/>
        <v>2.5430761984574444</v>
      </c>
      <c r="F2978" s="4">
        <f t="shared" si="400"/>
        <v>2.8466533440471511</v>
      </c>
      <c r="G2978" s="132">
        <v>2.7583527583527445E-2</v>
      </c>
      <c r="H2978" s="5">
        <f t="shared" si="403"/>
        <v>1.0275835275835274</v>
      </c>
      <c r="I2978" s="5">
        <f t="shared" si="404"/>
        <v>4.1394672185710482</v>
      </c>
      <c r="J2978" s="5">
        <f t="shared" si="405"/>
        <v>2.474812149273899</v>
      </c>
      <c r="K2978" s="5">
        <f t="shared" si="406"/>
        <v>2.7702403431294398</v>
      </c>
      <c r="L2978">
        <v>2.7</v>
      </c>
      <c r="M2978">
        <v>3.12</v>
      </c>
      <c r="N2978">
        <v>2.97</v>
      </c>
      <c r="O2978" s="5">
        <f t="shared" si="407"/>
        <v>2.7744755244755241</v>
      </c>
      <c r="P2978" s="5">
        <f t="shared" si="408"/>
        <v>3.2060606060606056</v>
      </c>
      <c r="Q2978" s="5">
        <f t="shared" si="409"/>
        <v>3.0519230769230767</v>
      </c>
      <c r="R2978" s="24">
        <f t="shared" si="401"/>
        <v>0.36042848141146822</v>
      </c>
      <c r="S2978" s="24">
        <f t="shared" si="401"/>
        <v>0.31190926275992442</v>
      </c>
      <c r="T2978" s="24">
        <f t="shared" si="401"/>
        <v>0.32766225582860747</v>
      </c>
      <c r="U2978">
        <f t="shared" si="402"/>
        <v>0.65225785286736615</v>
      </c>
      <c r="V2978">
        <f t="shared" si="402"/>
        <v>1.2607017469650765</v>
      </c>
      <c r="W2978">
        <f t="shared" si="402"/>
        <v>1.0721091429362766</v>
      </c>
      <c r="X2978" t="s">
        <v>330</v>
      </c>
      <c r="Y2978" t="s">
        <v>324</v>
      </c>
      <c r="Z2978" t="s">
        <v>202</v>
      </c>
      <c r="AA2978" s="75" t="s">
        <v>151</v>
      </c>
      <c r="AB2978" s="75" t="s">
        <v>166</v>
      </c>
      <c r="AC2978" t="s">
        <v>639</v>
      </c>
      <c r="AD2978" s="137" t="s">
        <v>162</v>
      </c>
      <c r="AE2978" s="133" t="str">
        <f>VLOOKUP(AD2978,cs_lookup!$A$2:$B$55,2,FALSE)</f>
        <v>1</v>
      </c>
    </row>
    <row r="2979" spans="1:31" x14ac:dyDescent="0.25">
      <c r="A2979" s="6">
        <v>0.65300388641400753</v>
      </c>
      <c r="B2979" s="6">
        <v>0.19114738153693367</v>
      </c>
      <c r="C2979" s="6">
        <v>0.14713561430354255</v>
      </c>
      <c r="D2979" s="3">
        <f t="shared" si="400"/>
        <v>1.5313844539142534</v>
      </c>
      <c r="E2979" s="4">
        <f t="shared" si="400"/>
        <v>5.231565255874453</v>
      </c>
      <c r="F2979" s="4">
        <f t="shared" si="400"/>
        <v>6.7964510477863502</v>
      </c>
      <c r="G2979" s="132">
        <v>3.0022243228627232E-2</v>
      </c>
      <c r="H2979" s="5">
        <f t="shared" si="403"/>
        <v>1.0300222432286272</v>
      </c>
      <c r="I2979" s="5">
        <f t="shared" si="404"/>
        <v>1.4867489163283458</v>
      </c>
      <c r="J2979" s="5">
        <f t="shared" si="405"/>
        <v>5.079079884212983</v>
      </c>
      <c r="K2979" s="5">
        <f t="shared" si="406"/>
        <v>6.5983536690263369</v>
      </c>
      <c r="L2979">
        <v>1.93</v>
      </c>
      <c r="M2979">
        <v>3.66</v>
      </c>
      <c r="N2979">
        <v>4.1900000000000004</v>
      </c>
      <c r="O2979" s="5">
        <f t="shared" si="407"/>
        <v>1.9879429294312505</v>
      </c>
      <c r="P2979" s="5">
        <f t="shared" si="408"/>
        <v>3.7698814102167759</v>
      </c>
      <c r="Q2979" s="5">
        <f t="shared" si="409"/>
        <v>4.3157931991279481</v>
      </c>
      <c r="R2979" s="24">
        <f t="shared" si="401"/>
        <v>0.50303254947369114</v>
      </c>
      <c r="S2979" s="24">
        <f t="shared" si="401"/>
        <v>0.26526033346563493</v>
      </c>
      <c r="T2979" s="24">
        <f t="shared" si="401"/>
        <v>0.23170711706067396</v>
      </c>
      <c r="U2979">
        <f t="shared" si="402"/>
        <v>1.2981344588878536</v>
      </c>
      <c r="V2979">
        <f t="shared" si="402"/>
        <v>0.72060296026769954</v>
      </c>
      <c r="W2979">
        <f t="shared" si="402"/>
        <v>0.63500688356074175</v>
      </c>
      <c r="X2979" t="s">
        <v>217</v>
      </c>
      <c r="Y2979" t="s">
        <v>207</v>
      </c>
      <c r="Z2979" t="s">
        <v>202</v>
      </c>
      <c r="AA2979" s="75" t="s">
        <v>162</v>
      </c>
      <c r="AB2979" s="75" t="s">
        <v>160</v>
      </c>
      <c r="AC2979" t="s">
        <v>639</v>
      </c>
      <c r="AD2979" s="137" t="s">
        <v>155</v>
      </c>
      <c r="AE2979" s="133" t="str">
        <f>VLOOKUP(AD2979,cs_lookup!$A$2:$B$55,2,FALSE)</f>
        <v>2</v>
      </c>
    </row>
    <row r="2980" spans="1:31" x14ac:dyDescent="0.25">
      <c r="A2980" s="6">
        <v>0.67755919041749713</v>
      </c>
      <c r="B2980" s="6">
        <v>0.21971521109083211</v>
      </c>
      <c r="C2980" s="6">
        <v>0.1002392908566659</v>
      </c>
      <c r="D2980" s="3">
        <f t="shared" si="400"/>
        <v>1.4758858180107068</v>
      </c>
      <c r="E2980" s="4">
        <f t="shared" si="400"/>
        <v>4.5513462405959304</v>
      </c>
      <c r="F2980" s="4">
        <f t="shared" si="400"/>
        <v>9.9761280377563661</v>
      </c>
      <c r="G2980" s="132">
        <v>2.8529089460051837E-2</v>
      </c>
      <c r="H2980" s="5">
        <f t="shared" si="403"/>
        <v>1.0285290894600518</v>
      </c>
      <c r="I2980" s="5">
        <f t="shared" si="404"/>
        <v>1.4349480565352841</v>
      </c>
      <c r="J2980" s="5">
        <f t="shared" si="405"/>
        <v>4.4251021067233562</v>
      </c>
      <c r="K2980" s="5">
        <f t="shared" si="406"/>
        <v>9.6994126272048824</v>
      </c>
      <c r="L2980">
        <v>2.39</v>
      </c>
      <c r="M2980">
        <v>3.36</v>
      </c>
      <c r="N2980">
        <v>3.2</v>
      </c>
      <c r="O2980" s="5">
        <f t="shared" si="407"/>
        <v>2.4581845238095239</v>
      </c>
      <c r="P2980" s="5">
        <f t="shared" si="408"/>
        <v>3.455857740585774</v>
      </c>
      <c r="Q2980" s="5">
        <f t="shared" si="409"/>
        <v>3.2912930862721659</v>
      </c>
      <c r="R2980" s="24">
        <f t="shared" si="401"/>
        <v>0.4068042859737272</v>
      </c>
      <c r="S2980" s="24">
        <f t="shared" si="401"/>
        <v>0.28936376293964527</v>
      </c>
      <c r="T2980" s="24">
        <f t="shared" si="401"/>
        <v>0.30383195108662753</v>
      </c>
      <c r="U2980">
        <f t="shared" si="402"/>
        <v>1.6655655158492018</v>
      </c>
      <c r="V2980">
        <f t="shared" si="402"/>
        <v>0.75930451297268942</v>
      </c>
      <c r="W2980">
        <f t="shared" si="402"/>
        <v>0.32991688496936916</v>
      </c>
      <c r="X2980" t="s">
        <v>399</v>
      </c>
      <c r="Y2980" t="s">
        <v>200</v>
      </c>
      <c r="Z2980" t="s">
        <v>202</v>
      </c>
      <c r="AA2980" s="75" t="s">
        <v>162</v>
      </c>
      <c r="AB2980" s="75" t="s">
        <v>160</v>
      </c>
      <c r="AC2980" t="s">
        <v>639</v>
      </c>
      <c r="AD2980" s="137" t="s">
        <v>149</v>
      </c>
      <c r="AE2980" s="133" t="str">
        <f>VLOOKUP(AD2980,cs_lookup!$A$2:$B$55,2,FALSE)</f>
        <v>X</v>
      </c>
    </row>
    <row r="2981" spans="1:31" x14ac:dyDescent="0.25">
      <c r="A2981" s="6">
        <v>0.54719316694627174</v>
      </c>
      <c r="B2981" s="6">
        <v>0.27206103365040152</v>
      </c>
      <c r="C2981" s="6">
        <v>0.17437405545334905</v>
      </c>
      <c r="D2981" s="3">
        <f t="shared" si="400"/>
        <v>1.8275082007706958</v>
      </c>
      <c r="E2981" s="4">
        <f t="shared" si="400"/>
        <v>3.6756458158760075</v>
      </c>
      <c r="F2981" s="4">
        <f t="shared" si="400"/>
        <v>5.7347980890857571</v>
      </c>
      <c r="G2981" s="132">
        <v>2.9459031795480373E-2</v>
      </c>
      <c r="H2981" s="5">
        <f t="shared" si="403"/>
        <v>1.0294590317954804</v>
      </c>
      <c r="I2981" s="5">
        <f t="shared" si="404"/>
        <v>1.7752121690392451</v>
      </c>
      <c r="J2981" s="5">
        <f t="shared" si="405"/>
        <v>3.570463420448418</v>
      </c>
      <c r="K2981" s="5">
        <f t="shared" si="406"/>
        <v>5.5706909279174432</v>
      </c>
      <c r="L2981">
        <v>2.14</v>
      </c>
      <c r="M2981">
        <v>3.36</v>
      </c>
      <c r="N2981">
        <v>3.78</v>
      </c>
      <c r="O2981" s="5">
        <f t="shared" si="407"/>
        <v>2.2030423280423279</v>
      </c>
      <c r="P2981" s="5">
        <f t="shared" si="408"/>
        <v>3.4589823468328138</v>
      </c>
      <c r="Q2981" s="5">
        <f t="shared" si="409"/>
        <v>3.8913551401869158</v>
      </c>
      <c r="R2981" s="24">
        <f t="shared" si="401"/>
        <v>0.45391774241969379</v>
      </c>
      <c r="S2981" s="24">
        <f t="shared" si="401"/>
        <v>0.28910237166016212</v>
      </c>
      <c r="T2981" s="24">
        <f t="shared" si="401"/>
        <v>0.25697988592014409</v>
      </c>
      <c r="U2981">
        <f t="shared" si="402"/>
        <v>1.2054897083981688</v>
      </c>
      <c r="V2981">
        <f t="shared" si="402"/>
        <v>0.94105431265782702</v>
      </c>
      <c r="W2981">
        <f t="shared" si="402"/>
        <v>0.67855137700362811</v>
      </c>
      <c r="X2981" t="s">
        <v>210</v>
      </c>
      <c r="Y2981" t="s">
        <v>203</v>
      </c>
      <c r="Z2981" t="s">
        <v>202</v>
      </c>
      <c r="AA2981" s="75" t="s">
        <v>151</v>
      </c>
      <c r="AB2981" s="75" t="s">
        <v>166</v>
      </c>
      <c r="AC2981" t="s">
        <v>639</v>
      </c>
      <c r="AD2981" s="137" t="s">
        <v>152</v>
      </c>
      <c r="AE2981" s="133" t="str">
        <f>VLOOKUP(AD2981,cs_lookup!$A$2:$B$55,2,FALSE)</f>
        <v>2</v>
      </c>
    </row>
    <row r="2982" spans="1:31" x14ac:dyDescent="0.25">
      <c r="A2982" s="6">
        <v>0.64638504405307196</v>
      </c>
      <c r="B2982" s="6">
        <v>0.26488929910252063</v>
      </c>
      <c r="C2982" s="6">
        <v>8.7517962634181753E-2</v>
      </c>
      <c r="D2982" s="3">
        <f t="shared" si="400"/>
        <v>1.5470654978797655</v>
      </c>
      <c r="E2982" s="4">
        <f t="shared" si="400"/>
        <v>3.7751619389236559</v>
      </c>
      <c r="F2982" s="4">
        <f t="shared" si="400"/>
        <v>11.426225770130435</v>
      </c>
      <c r="G2982" s="132">
        <v>3.0794566453322014E-2</v>
      </c>
      <c r="H2982" s="5">
        <f t="shared" si="403"/>
        <v>1.030794566453322</v>
      </c>
      <c r="I2982" s="5">
        <f t="shared" si="404"/>
        <v>1.5008475483168178</v>
      </c>
      <c r="J2982" s="5">
        <f t="shared" si="405"/>
        <v>3.6623805186642961</v>
      </c>
      <c r="K2982" s="5">
        <f t="shared" si="406"/>
        <v>11.084871944411685</v>
      </c>
      <c r="L2982">
        <v>1.78</v>
      </c>
      <c r="M2982">
        <v>3.83</v>
      </c>
      <c r="N2982">
        <v>4.8099999999999996</v>
      </c>
      <c r="O2982" s="5">
        <f t="shared" si="407"/>
        <v>1.8348143282869132</v>
      </c>
      <c r="P2982" s="5">
        <f t="shared" si="408"/>
        <v>3.9479431895162236</v>
      </c>
      <c r="Q2982" s="5">
        <f t="shared" si="409"/>
        <v>4.9581218646404785</v>
      </c>
      <c r="R2982" s="24">
        <f t="shared" si="401"/>
        <v>0.54501427451444462</v>
      </c>
      <c r="S2982" s="24">
        <f t="shared" si="401"/>
        <v>0.25329645134091677</v>
      </c>
      <c r="T2982" s="24">
        <f t="shared" si="401"/>
        <v>0.20168927414463855</v>
      </c>
      <c r="U2982">
        <f t="shared" si="402"/>
        <v>1.1859965404189441</v>
      </c>
      <c r="V2982">
        <f t="shared" si="402"/>
        <v>1.0457679043675223</v>
      </c>
      <c r="W2982">
        <f t="shared" si="402"/>
        <v>0.43392472408532495</v>
      </c>
      <c r="X2982" t="s">
        <v>215</v>
      </c>
      <c r="Y2982" t="s">
        <v>216</v>
      </c>
      <c r="Z2982" t="s">
        <v>202</v>
      </c>
      <c r="AA2982" s="75" t="s">
        <v>154</v>
      </c>
      <c r="AB2982" s="75" t="s">
        <v>160</v>
      </c>
      <c r="AC2982" t="s">
        <v>639</v>
      </c>
      <c r="AD2982" s="137" t="s">
        <v>172</v>
      </c>
      <c r="AE2982" s="133" t="str">
        <f>VLOOKUP(AD2982,cs_lookup!$A$2:$B$55,2,FALSE)</f>
        <v>2</v>
      </c>
    </row>
    <row r="2983" spans="1:31" x14ac:dyDescent="0.25">
      <c r="A2983" s="6">
        <v>0.37953385813129248</v>
      </c>
      <c r="B2983" s="6">
        <v>0.22424174966059132</v>
      </c>
      <c r="C2983" s="6">
        <v>0.36597023232797815</v>
      </c>
      <c r="D2983" s="3">
        <f t="shared" si="400"/>
        <v>2.634811041427743</v>
      </c>
      <c r="E2983" s="4">
        <f t="shared" si="400"/>
        <v>4.459472874759423</v>
      </c>
      <c r="F2983" s="4">
        <f t="shared" si="400"/>
        <v>2.7324626750074361</v>
      </c>
      <c r="G2983" s="132">
        <v>4.6153611452119048E-2</v>
      </c>
      <c r="H2983" s="5">
        <f t="shared" si="403"/>
        <v>1.046153611452119</v>
      </c>
      <c r="I2983" s="5">
        <f t="shared" si="404"/>
        <v>2.518569942869556</v>
      </c>
      <c r="J2983" s="5">
        <f t="shared" si="405"/>
        <v>4.2627323807346302</v>
      </c>
      <c r="K2983" s="5">
        <f t="shared" si="406"/>
        <v>2.6119134370856179</v>
      </c>
      <c r="L2983">
        <v>2.0099999999999998</v>
      </c>
      <c r="M2983">
        <v>3.78</v>
      </c>
      <c r="N2983">
        <v>3.52</v>
      </c>
      <c r="O2983" s="5">
        <f t="shared" si="407"/>
        <v>2.1027687590187591</v>
      </c>
      <c r="P2983" s="5">
        <f t="shared" si="408"/>
        <v>3.9544606512890099</v>
      </c>
      <c r="Q2983" s="5">
        <f t="shared" si="409"/>
        <v>3.682460712311459</v>
      </c>
      <c r="R2983" s="24">
        <f t="shared" si="401"/>
        <v>0.47556346636357782</v>
      </c>
      <c r="S2983" s="24">
        <f t="shared" si="401"/>
        <v>0.25287898608221998</v>
      </c>
      <c r="T2983" s="24">
        <f t="shared" si="401"/>
        <v>0.27155754755420208</v>
      </c>
      <c r="U2983">
        <f t="shared" si="402"/>
        <v>0.79807193986833957</v>
      </c>
      <c r="V2983">
        <f t="shared" si="402"/>
        <v>0.88675517540900906</v>
      </c>
      <c r="W2983">
        <f t="shared" si="402"/>
        <v>1.3476710024232765</v>
      </c>
      <c r="X2983" t="s">
        <v>229</v>
      </c>
      <c r="Y2983" t="s">
        <v>435</v>
      </c>
      <c r="Z2983" t="s">
        <v>135</v>
      </c>
      <c r="AA2983" s="75" t="s">
        <v>150</v>
      </c>
      <c r="AB2983" s="75" t="s">
        <v>166</v>
      </c>
      <c r="AC2983" t="s">
        <v>639</v>
      </c>
      <c r="AD2983" s="137" t="s">
        <v>150</v>
      </c>
      <c r="AE2983" s="133" t="str">
        <f>VLOOKUP(AD2983,cs_lookup!$A$2:$B$55,2,FALSE)</f>
        <v>X</v>
      </c>
    </row>
    <row r="2984" spans="1:31" x14ac:dyDescent="0.25">
      <c r="A2984" s="6">
        <v>0.54087310037623226</v>
      </c>
      <c r="B2984" s="6">
        <v>0.22464114319133852</v>
      </c>
      <c r="C2984" s="6">
        <v>0.2216976230282354</v>
      </c>
      <c r="D2984" s="3">
        <f t="shared" si="400"/>
        <v>1.8488625137844685</v>
      </c>
      <c r="E2984" s="4">
        <f t="shared" si="400"/>
        <v>4.4515442976901527</v>
      </c>
      <c r="F2984" s="4">
        <f t="shared" si="400"/>
        <v>4.5106482710129914</v>
      </c>
      <c r="G2984" s="132">
        <v>4.5236659616500141E-2</v>
      </c>
      <c r="H2984" s="5">
        <f t="shared" si="403"/>
        <v>1.0452366596165001</v>
      </c>
      <c r="I2984" s="5">
        <f t="shared" si="404"/>
        <v>1.7688458367532007</v>
      </c>
      <c r="J2984" s="5">
        <f t="shared" si="405"/>
        <v>4.2588864987986881</v>
      </c>
      <c r="K2984" s="5">
        <f t="shared" si="406"/>
        <v>4.3154325190507183</v>
      </c>
      <c r="L2984">
        <v>2.11</v>
      </c>
      <c r="M2984">
        <v>3.33</v>
      </c>
      <c r="N2984">
        <v>3.69</v>
      </c>
      <c r="O2984" s="5">
        <f t="shared" si="407"/>
        <v>2.2054493517908154</v>
      </c>
      <c r="P2984" s="5">
        <f t="shared" si="408"/>
        <v>3.4806380765229457</v>
      </c>
      <c r="Q2984" s="5">
        <f t="shared" si="409"/>
        <v>3.8569232739848855</v>
      </c>
      <c r="R2984" s="24">
        <f t="shared" si="401"/>
        <v>0.45342233735179832</v>
      </c>
      <c r="S2984" s="24">
        <f t="shared" si="401"/>
        <v>0.28730364318687518</v>
      </c>
      <c r="T2984" s="24">
        <f t="shared" si="401"/>
        <v>0.25927401946132639</v>
      </c>
      <c r="U2984">
        <f t="shared" si="402"/>
        <v>1.1928682286258498</v>
      </c>
      <c r="V2984">
        <f t="shared" si="402"/>
        <v>0.78189451654541609</v>
      </c>
      <c r="W2984">
        <f t="shared" si="402"/>
        <v>0.85507072204472867</v>
      </c>
      <c r="X2984" t="s">
        <v>240</v>
      </c>
      <c r="Y2984" t="s">
        <v>241</v>
      </c>
      <c r="Z2984" t="s">
        <v>135</v>
      </c>
      <c r="AA2984" s="75" t="s">
        <v>162</v>
      </c>
      <c r="AB2984" s="75" t="s">
        <v>160</v>
      </c>
      <c r="AC2984" t="s">
        <v>639</v>
      </c>
      <c r="AD2984" s="137" t="s">
        <v>150</v>
      </c>
      <c r="AE2984" s="133" t="str">
        <f>VLOOKUP(AD2984,cs_lookup!$A$2:$B$55,2,FALSE)</f>
        <v>X</v>
      </c>
    </row>
    <row r="2985" spans="1:31" x14ac:dyDescent="0.25">
      <c r="A2985" s="6">
        <v>0.78948427789518483</v>
      </c>
      <c r="B2985" s="6">
        <v>0.1652944477927748</v>
      </c>
      <c r="C2985" s="6">
        <v>4.2514266706648762E-2</v>
      </c>
      <c r="D2985" s="3">
        <f t="shared" si="400"/>
        <v>1.2666496699162439</v>
      </c>
      <c r="E2985" s="4">
        <f t="shared" si="400"/>
        <v>6.0498099806333068</v>
      </c>
      <c r="F2985" s="4">
        <f t="shared" si="400"/>
        <v>23.521515892537106</v>
      </c>
      <c r="G2985" s="132">
        <v>4.9285500125468173E-2</v>
      </c>
      <c r="H2985" s="5">
        <f t="shared" si="403"/>
        <v>1.0492855001254682</v>
      </c>
      <c r="I2985" s="5">
        <f t="shared" si="404"/>
        <v>1.2071544586909706</v>
      </c>
      <c r="J2985" s="5">
        <f t="shared" si="405"/>
        <v>5.7656471760163477</v>
      </c>
      <c r="K2985" s="5">
        <f t="shared" si="406"/>
        <v>22.416697733576346</v>
      </c>
      <c r="L2985">
        <v>1.74</v>
      </c>
      <c r="M2985">
        <v>3.91</v>
      </c>
      <c r="N2985">
        <v>4.57</v>
      </c>
      <c r="O2985" s="5">
        <f t="shared" si="407"/>
        <v>1.8257567702183146</v>
      </c>
      <c r="P2985" s="5">
        <f t="shared" si="408"/>
        <v>4.1027063054905808</v>
      </c>
      <c r="Q2985" s="5">
        <f t="shared" si="409"/>
        <v>4.7952347355733895</v>
      </c>
      <c r="R2985" s="24">
        <f t="shared" si="401"/>
        <v>0.54771808398137567</v>
      </c>
      <c r="S2985" s="24">
        <f t="shared" si="401"/>
        <v>0.24374155143928225</v>
      </c>
      <c r="T2985" s="24">
        <f t="shared" si="401"/>
        <v>0.20854036457934214</v>
      </c>
      <c r="U2985">
        <f t="shared" si="402"/>
        <v>1.4414062653480511</v>
      </c>
      <c r="V2985">
        <f t="shared" si="402"/>
        <v>0.67815457322200079</v>
      </c>
      <c r="W2985">
        <f t="shared" si="402"/>
        <v>0.20386588846915346</v>
      </c>
      <c r="X2985" t="s">
        <v>225</v>
      </c>
      <c r="Y2985" t="s">
        <v>437</v>
      </c>
      <c r="Z2985" t="s">
        <v>135</v>
      </c>
      <c r="AA2985" s="75" t="s">
        <v>170</v>
      </c>
      <c r="AB2985" s="75" t="s">
        <v>160</v>
      </c>
      <c r="AC2985" t="s">
        <v>639</v>
      </c>
      <c r="AD2985" s="137" t="s">
        <v>170</v>
      </c>
      <c r="AE2985" s="133" t="str">
        <f>VLOOKUP(AD2985,cs_lookup!$A$2:$B$55,2,FALSE)</f>
        <v>1</v>
      </c>
    </row>
    <row r="2986" spans="1:31" x14ac:dyDescent="0.25">
      <c r="A2986" s="6">
        <v>0.50081680326889766</v>
      </c>
      <c r="B2986" s="6">
        <v>0.22895376174045098</v>
      </c>
      <c r="C2986" s="6">
        <v>0.25411326309745058</v>
      </c>
      <c r="D2986" s="3">
        <f t="shared" si="400"/>
        <v>1.9967381155601558</v>
      </c>
      <c r="E2986" s="4">
        <f t="shared" si="400"/>
        <v>4.367694124779792</v>
      </c>
      <c r="F2986" s="4">
        <f t="shared" si="400"/>
        <v>3.9352530749900581</v>
      </c>
      <c r="G2986" s="132">
        <v>4.6643875973428894E-2</v>
      </c>
      <c r="H2986" s="5">
        <f t="shared" si="403"/>
        <v>1.0466438759734289</v>
      </c>
      <c r="I2986" s="5">
        <f t="shared" si="404"/>
        <v>1.9077531158371264</v>
      </c>
      <c r="J2986" s="5">
        <f t="shared" si="405"/>
        <v>4.173047036383438</v>
      </c>
      <c r="K2986" s="5">
        <f t="shared" si="406"/>
        <v>3.7598778011576139</v>
      </c>
      <c r="L2986">
        <v>3.81</v>
      </c>
      <c r="M2986">
        <v>3.65</v>
      </c>
      <c r="N2986">
        <v>1.96</v>
      </c>
      <c r="O2986" s="5">
        <f t="shared" si="407"/>
        <v>3.987713167458764</v>
      </c>
      <c r="P2986" s="5">
        <f t="shared" si="408"/>
        <v>3.8202501473030153</v>
      </c>
      <c r="Q2986" s="5">
        <f t="shared" si="409"/>
        <v>2.0514219969079206</v>
      </c>
      <c r="R2986" s="24">
        <f t="shared" si="401"/>
        <v>0.25077029314956134</v>
      </c>
      <c r="S2986" s="24">
        <f t="shared" si="401"/>
        <v>0.26176296353419964</v>
      </c>
      <c r="T2986" s="24">
        <f t="shared" si="401"/>
        <v>0.48746674331623913</v>
      </c>
      <c r="U2986">
        <f t="shared" si="402"/>
        <v>1.9971137608799887</v>
      </c>
      <c r="V2986">
        <f t="shared" si="402"/>
        <v>0.8746606420145373</v>
      </c>
      <c r="W2986">
        <f t="shared" si="402"/>
        <v>0.52129353762415986</v>
      </c>
      <c r="X2986" t="s">
        <v>231</v>
      </c>
      <c r="Y2986" t="s">
        <v>332</v>
      </c>
      <c r="Z2986" t="s">
        <v>135</v>
      </c>
      <c r="AA2986" s="75" t="s">
        <v>162</v>
      </c>
      <c r="AB2986" s="75" t="s">
        <v>160</v>
      </c>
      <c r="AC2986" t="s">
        <v>639</v>
      </c>
      <c r="AD2986" s="137" t="s">
        <v>155</v>
      </c>
      <c r="AE2986" s="133" t="str">
        <f>VLOOKUP(AD2986,cs_lookup!$A$2:$B$55,2,FALSE)</f>
        <v>2</v>
      </c>
    </row>
    <row r="2987" spans="1:31" x14ac:dyDescent="0.25">
      <c r="A2987" s="6">
        <v>0.31204452048805359</v>
      </c>
      <c r="B2987" s="6">
        <v>0.35542120586153103</v>
      </c>
      <c r="C2987" s="6">
        <v>0.31438142970424021</v>
      </c>
      <c r="D2987" s="3">
        <f t="shared" si="400"/>
        <v>3.2046709182265047</v>
      </c>
      <c r="E2987" s="4">
        <f t="shared" si="400"/>
        <v>2.8135631287841365</v>
      </c>
      <c r="F2987" s="4">
        <f t="shared" si="400"/>
        <v>3.1808494571093697</v>
      </c>
      <c r="G2987" s="132">
        <v>4.7857383934809983E-2</v>
      </c>
      <c r="H2987" s="5">
        <f t="shared" si="403"/>
        <v>1.04785738393481</v>
      </c>
      <c r="I2987" s="5">
        <f t="shared" si="404"/>
        <v>3.0583082844658143</v>
      </c>
      <c r="J2987" s="5">
        <f t="shared" si="405"/>
        <v>2.685063036172846</v>
      </c>
      <c r="K2987" s="5">
        <f t="shared" si="406"/>
        <v>3.035574788970766</v>
      </c>
      <c r="L2987">
        <v>4.12</v>
      </c>
      <c r="M2987">
        <v>3.66</v>
      </c>
      <c r="N2987">
        <v>1.88</v>
      </c>
      <c r="O2987" s="5">
        <f t="shared" si="407"/>
        <v>4.3171724218114171</v>
      </c>
      <c r="P2987" s="5">
        <f t="shared" si="408"/>
        <v>3.8351580252014048</v>
      </c>
      <c r="Q2987" s="5">
        <f t="shared" si="409"/>
        <v>1.9699718817974428</v>
      </c>
      <c r="R2987" s="24">
        <f t="shared" si="401"/>
        <v>0.23163309275018854</v>
      </c>
      <c r="S2987" s="24">
        <f t="shared" si="401"/>
        <v>0.26074544866961114</v>
      </c>
      <c r="T2987" s="24">
        <f t="shared" si="401"/>
        <v>0.50762145858020036</v>
      </c>
      <c r="U2987">
        <f t="shared" si="402"/>
        <v>1.3471499982283925</v>
      </c>
      <c r="V2987">
        <f t="shared" si="402"/>
        <v>1.3630964899866114</v>
      </c>
      <c r="W2987">
        <f t="shared" si="402"/>
        <v>0.61932257667663249</v>
      </c>
      <c r="X2987" t="s">
        <v>333</v>
      </c>
      <c r="Y2987" t="s">
        <v>328</v>
      </c>
      <c r="Z2987" t="s">
        <v>135</v>
      </c>
      <c r="AA2987" s="75" t="s">
        <v>151</v>
      </c>
      <c r="AB2987" s="75" t="s">
        <v>166</v>
      </c>
      <c r="AC2987" t="s">
        <v>639</v>
      </c>
      <c r="AD2987" s="137" t="s">
        <v>152</v>
      </c>
      <c r="AE2987" s="133" t="str">
        <f>VLOOKUP(AD2987,cs_lookup!$A$2:$B$55,2,FALSE)</f>
        <v>2</v>
      </c>
    </row>
    <row r="2988" spans="1:31" x14ac:dyDescent="0.25">
      <c r="A2988" s="6">
        <v>0.46339934471285249</v>
      </c>
      <c r="B2988" s="6">
        <v>0.29300418852171034</v>
      </c>
      <c r="C2988" s="6">
        <v>0.2321740035623493</v>
      </c>
      <c r="D2988" s="3">
        <f t="shared" si="400"/>
        <v>2.1579659345864086</v>
      </c>
      <c r="E2988" s="4">
        <f t="shared" si="400"/>
        <v>3.4129204945679619</v>
      </c>
      <c r="F2988" s="4">
        <f t="shared" si="400"/>
        <v>4.3071144256314398</v>
      </c>
      <c r="G2988" s="132">
        <v>4.5518950830408134E-2</v>
      </c>
      <c r="H2988" s="5">
        <f t="shared" si="403"/>
        <v>1.0455189508304081</v>
      </c>
      <c r="I2988" s="5">
        <f t="shared" si="404"/>
        <v>2.0640141748482268</v>
      </c>
      <c r="J2988" s="5">
        <f t="shared" si="405"/>
        <v>3.264331547369117</v>
      </c>
      <c r="K2988" s="5">
        <f t="shared" si="406"/>
        <v>4.1195947928160406</v>
      </c>
      <c r="L2988">
        <v>2.0299999999999998</v>
      </c>
      <c r="M2988">
        <v>3.72</v>
      </c>
      <c r="N2988">
        <v>3.52</v>
      </c>
      <c r="O2988" s="5">
        <f t="shared" si="407"/>
        <v>2.1224034701857284</v>
      </c>
      <c r="P2988" s="5">
        <f t="shared" si="408"/>
        <v>3.8893304970891185</v>
      </c>
      <c r="Q2988" s="5">
        <f t="shared" si="409"/>
        <v>3.6802267069230368</v>
      </c>
      <c r="R2988" s="24">
        <f t="shared" si="401"/>
        <v>0.47116394881906759</v>
      </c>
      <c r="S2988" s="24">
        <f t="shared" si="401"/>
        <v>0.25711366024266319</v>
      </c>
      <c r="T2988" s="24">
        <f t="shared" si="401"/>
        <v>0.27172239093826905</v>
      </c>
      <c r="U2988">
        <f t="shared" si="402"/>
        <v>0.98352037730035058</v>
      </c>
      <c r="V2988">
        <f t="shared" si="402"/>
        <v>1.1395901261923373</v>
      </c>
      <c r="W2988">
        <f t="shared" si="402"/>
        <v>0.85445296856340225</v>
      </c>
      <c r="X2988" t="s">
        <v>224</v>
      </c>
      <c r="Y2988" t="s">
        <v>223</v>
      </c>
      <c r="Z2988" t="s">
        <v>135</v>
      </c>
      <c r="AA2988" s="75" t="s">
        <v>151</v>
      </c>
      <c r="AB2988" s="75" t="s">
        <v>166</v>
      </c>
      <c r="AC2988" t="s">
        <v>639</v>
      </c>
      <c r="AD2988" s="137" t="s">
        <v>152</v>
      </c>
      <c r="AE2988" s="133" t="str">
        <f>VLOOKUP(AD2988,cs_lookup!$A$2:$B$55,2,FALSE)</f>
        <v>2</v>
      </c>
    </row>
    <row r="2989" spans="1:31" x14ac:dyDescent="0.25">
      <c r="A2989" s="6">
        <v>0.29894939123945669</v>
      </c>
      <c r="B2989" s="6">
        <v>0.22182284690348386</v>
      </c>
      <c r="C2989" s="6">
        <v>0.43645941280385636</v>
      </c>
      <c r="D2989" s="3">
        <f t="shared" si="400"/>
        <v>3.3450477883696572</v>
      </c>
      <c r="E2989" s="4">
        <f t="shared" si="400"/>
        <v>4.5081019108690121</v>
      </c>
      <c r="F2989" s="4">
        <f t="shared" si="400"/>
        <v>2.2911637844534178</v>
      </c>
      <c r="G2989" s="132">
        <v>4.5862241610383103E-2</v>
      </c>
      <c r="H2989" s="5">
        <f t="shared" si="403"/>
        <v>1.0458622416103831</v>
      </c>
      <c r="I2989" s="5">
        <f t="shared" si="404"/>
        <v>3.1983636613738597</v>
      </c>
      <c r="J2989" s="5">
        <f t="shared" si="405"/>
        <v>4.3104165458039576</v>
      </c>
      <c r="K2989" s="5">
        <f t="shared" si="406"/>
        <v>2.1906936624134761</v>
      </c>
      <c r="L2989">
        <v>3.61</v>
      </c>
      <c r="M2989">
        <v>3.62</v>
      </c>
      <c r="N2989">
        <v>2.0299999999999998</v>
      </c>
      <c r="O2989" s="5">
        <f t="shared" si="407"/>
        <v>3.7755626922134828</v>
      </c>
      <c r="P2989" s="5">
        <f t="shared" si="408"/>
        <v>3.7860213146295871</v>
      </c>
      <c r="Q2989" s="5">
        <f t="shared" si="409"/>
        <v>2.1231003504690773</v>
      </c>
      <c r="R2989" s="24">
        <f t="shared" si="401"/>
        <v>0.26486118269532277</v>
      </c>
      <c r="S2989" s="24">
        <f t="shared" si="401"/>
        <v>0.26412952196964506</v>
      </c>
      <c r="T2989" s="24">
        <f t="shared" si="401"/>
        <v>0.47100929533503222</v>
      </c>
      <c r="U2989">
        <f t="shared" si="402"/>
        <v>1.1287021684236249</v>
      </c>
      <c r="V2989">
        <f t="shared" si="402"/>
        <v>0.83982602644840576</v>
      </c>
      <c r="W2989">
        <f t="shared" si="402"/>
        <v>0.9266471322893951</v>
      </c>
      <c r="X2989" t="s">
        <v>438</v>
      </c>
      <c r="Y2989" t="s">
        <v>436</v>
      </c>
      <c r="Z2989" t="s">
        <v>135</v>
      </c>
      <c r="AA2989" s="75" t="s">
        <v>155</v>
      </c>
      <c r="AB2989" s="75" t="s">
        <v>161</v>
      </c>
      <c r="AC2989" t="s">
        <v>639</v>
      </c>
      <c r="AD2989" s="137" t="s">
        <v>179</v>
      </c>
      <c r="AE2989" s="133" t="str">
        <f>VLOOKUP(AD2989,cs_lookup!$A$2:$B$55,2,FALSE)</f>
        <v>2</v>
      </c>
    </row>
    <row r="2990" spans="1:31" x14ac:dyDescent="0.25">
      <c r="A2990" s="6">
        <v>0.2284331294585224</v>
      </c>
      <c r="B2990" s="6">
        <v>0.37751408644858775</v>
      </c>
      <c r="C2990" s="6">
        <v>0.36987497834656397</v>
      </c>
      <c r="D2990" s="3">
        <f t="shared" si="400"/>
        <v>4.3776487340973649</v>
      </c>
      <c r="E2990" s="4">
        <f t="shared" si="400"/>
        <v>2.6489077782695833</v>
      </c>
      <c r="F2990" s="4">
        <f t="shared" si="400"/>
        <v>2.7036162447923795</v>
      </c>
      <c r="G2990" s="132">
        <v>4.4462012691133479E-2</v>
      </c>
      <c r="H2990" s="5">
        <f t="shared" si="403"/>
        <v>1.0444620126911335</v>
      </c>
      <c r="I2990" s="5">
        <f t="shared" si="404"/>
        <v>4.1912953088815836</v>
      </c>
      <c r="J2990" s="5">
        <f t="shared" si="405"/>
        <v>2.536145638695348</v>
      </c>
      <c r="K2990" s="5">
        <f t="shared" si="406"/>
        <v>2.5885252043071558</v>
      </c>
      <c r="L2990">
        <v>3.68</v>
      </c>
      <c r="M2990">
        <v>3.57</v>
      </c>
      <c r="N2990">
        <v>2.0299999999999998</v>
      </c>
      <c r="O2990" s="5">
        <f t="shared" si="407"/>
        <v>3.8436202067033713</v>
      </c>
      <c r="P2990" s="5">
        <f t="shared" si="408"/>
        <v>3.7287293853073464</v>
      </c>
      <c r="Q2990" s="5">
        <f t="shared" si="409"/>
        <v>2.1202578857630008</v>
      </c>
      <c r="R2990" s="24">
        <f t="shared" si="401"/>
        <v>0.26017138692734904</v>
      </c>
      <c r="S2990" s="24">
        <f t="shared" si="401"/>
        <v>0.26818787223883594</v>
      </c>
      <c r="T2990" s="24">
        <f t="shared" si="401"/>
        <v>0.47164074083381502</v>
      </c>
      <c r="U2990">
        <f t="shared" si="402"/>
        <v>0.87801019226726384</v>
      </c>
      <c r="V2990">
        <f t="shared" si="402"/>
        <v>1.4076478675083071</v>
      </c>
      <c r="W2990">
        <f t="shared" si="402"/>
        <v>0.78423033958572141</v>
      </c>
      <c r="X2990" t="s">
        <v>228</v>
      </c>
      <c r="Y2990" t="s">
        <v>325</v>
      </c>
      <c r="Z2990" t="s">
        <v>135</v>
      </c>
      <c r="AA2990" s="75" t="s">
        <v>151</v>
      </c>
      <c r="AB2990" s="75" t="s">
        <v>166</v>
      </c>
      <c r="AC2990" t="s">
        <v>639</v>
      </c>
      <c r="AD2990" s="137" t="s">
        <v>149</v>
      </c>
      <c r="AE2990" s="133" t="str">
        <f>VLOOKUP(AD2990,cs_lookup!$A$2:$B$55,2,FALSE)</f>
        <v>X</v>
      </c>
    </row>
    <row r="2991" spans="1:31" x14ac:dyDescent="0.25">
      <c r="A2991" s="6">
        <v>0.26773330399072398</v>
      </c>
      <c r="B2991" s="6">
        <v>0.30652555301173179</v>
      </c>
      <c r="C2991" s="6">
        <v>0.39157785471457168</v>
      </c>
      <c r="D2991" s="3">
        <f t="shared" si="400"/>
        <v>3.7350601703053217</v>
      </c>
      <c r="E2991" s="4">
        <f t="shared" si="400"/>
        <v>3.262370755633957</v>
      </c>
      <c r="F2991" s="4">
        <f t="shared" si="400"/>
        <v>2.5537705668491353</v>
      </c>
      <c r="G2991" s="132">
        <v>4.4534657992098214E-2</v>
      </c>
      <c r="H2991" s="5">
        <f t="shared" si="403"/>
        <v>1.0445346579920982</v>
      </c>
      <c r="I2991" s="5">
        <f t="shared" si="404"/>
        <v>3.5758125800107026</v>
      </c>
      <c r="J2991" s="5">
        <f t="shared" si="405"/>
        <v>3.1232766961559606</v>
      </c>
      <c r="K2991" s="5">
        <f t="shared" si="406"/>
        <v>2.4448883024697627</v>
      </c>
      <c r="L2991">
        <v>2.9</v>
      </c>
      <c r="M2991">
        <v>3.47</v>
      </c>
      <c r="N2991">
        <v>2.4300000000000002</v>
      </c>
      <c r="O2991" s="5">
        <f t="shared" si="407"/>
        <v>3.0291505081770849</v>
      </c>
      <c r="P2991" s="5">
        <f t="shared" si="408"/>
        <v>3.6245352632325809</v>
      </c>
      <c r="Q2991" s="5">
        <f t="shared" si="409"/>
        <v>2.538219218920799</v>
      </c>
      <c r="R2991" s="24">
        <f t="shared" si="401"/>
        <v>0.33012555741305533</v>
      </c>
      <c r="S2991" s="24">
        <f t="shared" si="401"/>
        <v>0.27589743991292809</v>
      </c>
      <c r="T2991" s="24">
        <f t="shared" si="401"/>
        <v>0.39397700267401659</v>
      </c>
      <c r="U2991">
        <f t="shared" si="402"/>
        <v>0.81100447383943153</v>
      </c>
      <c r="V2991">
        <f t="shared" si="402"/>
        <v>1.1110126759728898</v>
      </c>
      <c r="W2991">
        <f t="shared" si="402"/>
        <v>0.9939104365403022</v>
      </c>
      <c r="X2991" t="s">
        <v>222</v>
      </c>
      <c r="Y2991" t="s">
        <v>230</v>
      </c>
      <c r="Z2991" t="s">
        <v>135</v>
      </c>
      <c r="AA2991" s="75" t="s">
        <v>151</v>
      </c>
      <c r="AB2991" s="75" t="s">
        <v>166</v>
      </c>
      <c r="AC2991" t="s">
        <v>639</v>
      </c>
      <c r="AD2991" s="137" t="s">
        <v>155</v>
      </c>
      <c r="AE2991" s="133" t="str">
        <f>VLOOKUP(AD2991,cs_lookup!$A$2:$B$55,2,FALSE)</f>
        <v>2</v>
      </c>
    </row>
    <row r="2992" spans="1:31" x14ac:dyDescent="0.25">
      <c r="A2992" s="6">
        <v>0.45704399259039524</v>
      </c>
      <c r="B2992" s="6">
        <v>0.34438851482121025</v>
      </c>
      <c r="C2992" s="6">
        <v>0.19267517796361633</v>
      </c>
      <c r="D2992" s="3">
        <f t="shared" si="400"/>
        <v>2.1879731846649699</v>
      </c>
      <c r="E2992" s="4">
        <f t="shared" si="400"/>
        <v>2.903697298149305</v>
      </c>
      <c r="F2992" s="4">
        <f t="shared" si="400"/>
        <v>5.1900821401542148</v>
      </c>
      <c r="G2992" s="132">
        <v>4.4907259894369833E-2</v>
      </c>
      <c r="H2992" s="5">
        <f t="shared" si="403"/>
        <v>1.0449072598943698</v>
      </c>
      <c r="I2992" s="5">
        <f t="shared" si="404"/>
        <v>2.0939400735775853</v>
      </c>
      <c r="J2992" s="5">
        <f t="shared" si="405"/>
        <v>2.778904319645402</v>
      </c>
      <c r="K2992" s="5">
        <f t="shared" si="406"/>
        <v>4.9670265863392338</v>
      </c>
      <c r="L2992">
        <v>2.2799999999999998</v>
      </c>
      <c r="M2992">
        <v>3.45</v>
      </c>
      <c r="N2992">
        <v>3.16</v>
      </c>
      <c r="O2992" s="5">
        <f t="shared" si="407"/>
        <v>2.382388552559163</v>
      </c>
      <c r="P2992" s="5">
        <f t="shared" si="408"/>
        <v>3.6049300466355763</v>
      </c>
      <c r="Q2992" s="5">
        <f t="shared" si="409"/>
        <v>3.3019069412662088</v>
      </c>
      <c r="R2992" s="24">
        <f t="shared" si="401"/>
        <v>0.41974681204952879</v>
      </c>
      <c r="S2992" s="24">
        <f t="shared" si="401"/>
        <v>0.27739789318055813</v>
      </c>
      <c r="T2992" s="24">
        <f t="shared" si="401"/>
        <v>0.30285529476991319</v>
      </c>
      <c r="U2992">
        <f t="shared" si="402"/>
        <v>1.0888563759632925</v>
      </c>
      <c r="V2992">
        <f t="shared" si="402"/>
        <v>1.2414965047951823</v>
      </c>
      <c r="W2992">
        <f t="shared" si="402"/>
        <v>0.63619550752776688</v>
      </c>
      <c r="X2992" t="s">
        <v>204</v>
      </c>
      <c r="Y2992" t="s">
        <v>206</v>
      </c>
      <c r="Z2992" t="s">
        <v>135</v>
      </c>
      <c r="AA2992" s="75" t="s">
        <v>151</v>
      </c>
      <c r="AB2992" s="75" t="s">
        <v>166</v>
      </c>
      <c r="AC2992" t="s">
        <v>639</v>
      </c>
      <c r="AD2992" s="137" t="s">
        <v>150</v>
      </c>
      <c r="AE2992" s="133" t="str">
        <f>VLOOKUP(AD2992,cs_lookup!$A$2:$B$55,2,FALSE)</f>
        <v>X</v>
      </c>
    </row>
    <row r="2993" spans="1:31" x14ac:dyDescent="0.25">
      <c r="A2993" s="6">
        <v>0.40288742280113782</v>
      </c>
      <c r="B2993" s="6">
        <v>0.3014898284925947</v>
      </c>
      <c r="C2993" s="6">
        <v>0.27890122115623561</v>
      </c>
      <c r="D2993" s="3">
        <f t="shared" si="400"/>
        <v>2.4820829427916702</v>
      </c>
      <c r="E2993" s="4">
        <f t="shared" si="400"/>
        <v>3.3168614841829145</v>
      </c>
      <c r="F2993" s="4">
        <f t="shared" si="400"/>
        <v>3.5854988223225361</v>
      </c>
      <c r="G2993" s="132">
        <v>4.3650482646916844E-2</v>
      </c>
      <c r="H2993" s="5">
        <f t="shared" si="403"/>
        <v>1.0436504826469168</v>
      </c>
      <c r="I2993" s="5">
        <f t="shared" si="404"/>
        <v>2.3782702964852627</v>
      </c>
      <c r="J2993" s="5">
        <f t="shared" si="405"/>
        <v>3.1781343843876324</v>
      </c>
      <c r="K2993" s="5">
        <f t="shared" si="406"/>
        <v>3.4355360170283809</v>
      </c>
      <c r="L2993">
        <v>3.02</v>
      </c>
      <c r="M2993">
        <v>3.38</v>
      </c>
      <c r="N2993">
        <v>2.4</v>
      </c>
      <c r="O2993" s="5">
        <f t="shared" si="407"/>
        <v>3.1518244575936887</v>
      </c>
      <c r="P2993" s="5">
        <f t="shared" si="408"/>
        <v>3.5275386313465789</v>
      </c>
      <c r="Q2993" s="5">
        <f t="shared" si="409"/>
        <v>2.5047611583526002</v>
      </c>
      <c r="R2993" s="24">
        <f t="shared" si="401"/>
        <v>0.3172765531375647</v>
      </c>
      <c r="S2993" s="24">
        <f t="shared" si="401"/>
        <v>0.28348378416433295</v>
      </c>
      <c r="T2993" s="24">
        <f t="shared" si="401"/>
        <v>0.39923966269810224</v>
      </c>
      <c r="U2993">
        <f t="shared" si="402"/>
        <v>1.2698304328415153</v>
      </c>
      <c r="V2993">
        <f t="shared" si="402"/>
        <v>1.0635170169656822</v>
      </c>
      <c r="W2993">
        <f t="shared" si="402"/>
        <v>0.69858094576924756</v>
      </c>
      <c r="X2993" t="s">
        <v>448</v>
      </c>
      <c r="Y2993" t="s">
        <v>221</v>
      </c>
      <c r="Z2993" t="s">
        <v>135</v>
      </c>
      <c r="AA2993" s="75" t="s">
        <v>151</v>
      </c>
      <c r="AB2993" s="75" t="s">
        <v>166</v>
      </c>
      <c r="AC2993" t="s">
        <v>639</v>
      </c>
      <c r="AD2993" s="137" t="s">
        <v>154</v>
      </c>
      <c r="AE2993" s="133" t="str">
        <f>VLOOKUP(AD2993,cs_lookup!$A$2:$B$55,2,FALSE)</f>
        <v>1</v>
      </c>
    </row>
    <row r="2994" spans="1:31" x14ac:dyDescent="0.25">
      <c r="A2994" s="6">
        <v>0.24552057977787953</v>
      </c>
      <c r="B2994" s="6">
        <v>0.42517889619231369</v>
      </c>
      <c r="C2994" s="6">
        <v>0.31512980109212402</v>
      </c>
      <c r="D2994" s="3">
        <f t="shared" si="400"/>
        <v>4.0729783259093466</v>
      </c>
      <c r="E2994" s="4">
        <f t="shared" si="400"/>
        <v>2.3519511644521689</v>
      </c>
      <c r="F2994" s="4">
        <f t="shared" si="400"/>
        <v>3.1732955643495719</v>
      </c>
      <c r="G2994" s="132">
        <v>4.4242472450766401E-2</v>
      </c>
      <c r="H2994" s="5">
        <f t="shared" si="403"/>
        <v>1.0442424724507664</v>
      </c>
      <c r="I2994" s="5">
        <f t="shared" si="404"/>
        <v>3.9004143514200704</v>
      </c>
      <c r="J2994" s="5">
        <f t="shared" si="405"/>
        <v>2.2523036808992249</v>
      </c>
      <c r="K2994" s="5">
        <f t="shared" si="406"/>
        <v>3.0388493554586629</v>
      </c>
      <c r="L2994">
        <v>2.52</v>
      </c>
      <c r="M2994">
        <v>3.43</v>
      </c>
      <c r="N2994">
        <v>2.81</v>
      </c>
      <c r="O2994" s="5">
        <f t="shared" si="407"/>
        <v>2.6314910305759311</v>
      </c>
      <c r="P2994" s="5">
        <f t="shared" si="408"/>
        <v>3.5817516805061289</v>
      </c>
      <c r="Q2994" s="5">
        <f t="shared" si="409"/>
        <v>2.9343213475866539</v>
      </c>
      <c r="R2994" s="24">
        <f t="shared" si="401"/>
        <v>0.38001269560897527</v>
      </c>
      <c r="S2994" s="24">
        <f t="shared" si="401"/>
        <v>0.27919300085557364</v>
      </c>
      <c r="T2994" s="24">
        <f t="shared" si="401"/>
        <v>0.34079430353545109</v>
      </c>
      <c r="U2994">
        <f t="shared" si="402"/>
        <v>0.64608520350729237</v>
      </c>
      <c r="V2994">
        <f t="shared" si="402"/>
        <v>1.5228852259525607</v>
      </c>
      <c r="W2994">
        <f t="shared" si="402"/>
        <v>0.92469210260535539</v>
      </c>
      <c r="X2994" t="s">
        <v>239</v>
      </c>
      <c r="Y2994" t="s">
        <v>250</v>
      </c>
      <c r="Z2994" t="s">
        <v>136</v>
      </c>
      <c r="AA2994" s="75" t="s">
        <v>151</v>
      </c>
      <c r="AB2994" s="75" t="s">
        <v>166</v>
      </c>
      <c r="AC2994" t="s">
        <v>639</v>
      </c>
      <c r="AD2994" s="137" t="s">
        <v>154</v>
      </c>
      <c r="AE2994" s="133" t="str">
        <f>VLOOKUP(AD2994,cs_lookup!$A$2:$B$55,2,FALSE)</f>
        <v>1</v>
      </c>
    </row>
    <row r="2995" spans="1:31" x14ac:dyDescent="0.25">
      <c r="A2995" s="6">
        <v>0.4700567563898207</v>
      </c>
      <c r="B2995" s="6">
        <v>0.28449590228451227</v>
      </c>
      <c r="C2995" s="6">
        <v>0.23352134493371457</v>
      </c>
      <c r="D2995" s="3">
        <f t="shared" si="400"/>
        <v>2.1274026729884814</v>
      </c>
      <c r="E2995" s="4">
        <f t="shared" si="400"/>
        <v>3.5149891157305402</v>
      </c>
      <c r="F2995" s="4">
        <f t="shared" si="400"/>
        <v>4.2822637917054296</v>
      </c>
      <c r="G2995" s="132">
        <v>4.4798413219465871E-2</v>
      </c>
      <c r="H2995" s="5">
        <f t="shared" si="403"/>
        <v>1.0447984132194659</v>
      </c>
      <c r="I2995" s="5">
        <f t="shared" si="404"/>
        <v>2.0361848238580817</v>
      </c>
      <c r="J2995" s="5">
        <f t="shared" si="405"/>
        <v>3.3642749369223983</v>
      </c>
      <c r="K2995" s="5">
        <f t="shared" si="406"/>
        <v>4.0986507421177674</v>
      </c>
      <c r="L2995">
        <v>2.59</v>
      </c>
      <c r="M2995">
        <v>3.42</v>
      </c>
      <c r="N2995">
        <v>2.73</v>
      </c>
      <c r="O2995" s="5">
        <f t="shared" si="407"/>
        <v>2.7060278902384165</v>
      </c>
      <c r="P2995" s="5">
        <f t="shared" si="408"/>
        <v>3.5732105732105732</v>
      </c>
      <c r="Q2995" s="5">
        <f t="shared" si="409"/>
        <v>2.8522996680891417</v>
      </c>
      <c r="R2995" s="24">
        <f t="shared" si="401"/>
        <v>0.36954534120189514</v>
      </c>
      <c r="S2995" s="24">
        <f t="shared" si="401"/>
        <v>0.2798603607347685</v>
      </c>
      <c r="T2995" s="24">
        <f t="shared" si="401"/>
        <v>0.35059429806333636</v>
      </c>
      <c r="U2995">
        <f t="shared" si="402"/>
        <v>1.2719866927858599</v>
      </c>
      <c r="V2995">
        <f t="shared" si="402"/>
        <v>1.0165637660781013</v>
      </c>
      <c r="W2995">
        <f t="shared" si="402"/>
        <v>0.66607285464616406</v>
      </c>
      <c r="X2995" t="s">
        <v>243</v>
      </c>
      <c r="Y2995" t="s">
        <v>236</v>
      </c>
      <c r="Z2995" t="s">
        <v>136</v>
      </c>
      <c r="AA2995" s="75" t="s">
        <v>151</v>
      </c>
      <c r="AB2995" s="75" t="s">
        <v>166</v>
      </c>
      <c r="AC2995" t="s">
        <v>639</v>
      </c>
      <c r="AD2995" s="137" t="s">
        <v>155</v>
      </c>
      <c r="AE2995" s="133" t="str">
        <f>VLOOKUP(AD2995,cs_lookup!$A$2:$B$55,2,FALSE)</f>
        <v>2</v>
      </c>
    </row>
    <row r="2996" spans="1:31" x14ac:dyDescent="0.25">
      <c r="A2996" s="6">
        <v>0.5650334151392914</v>
      </c>
      <c r="B2996" s="6">
        <v>0.22595248180248703</v>
      </c>
      <c r="C2996" s="6">
        <v>0.1986685805004603</v>
      </c>
      <c r="D2996" s="3">
        <f t="shared" si="400"/>
        <v>1.7698068347930911</v>
      </c>
      <c r="E2996" s="4">
        <f t="shared" si="400"/>
        <v>4.425709299684236</v>
      </c>
      <c r="F2996" s="4">
        <f t="shared" si="400"/>
        <v>5.0335085572209195</v>
      </c>
      <c r="G2996" s="132">
        <v>4.8042639784729557E-2</v>
      </c>
      <c r="H2996" s="5">
        <f t="shared" si="403"/>
        <v>1.0480426397847296</v>
      </c>
      <c r="I2996" s="5">
        <f t="shared" si="404"/>
        <v>1.6886782728197143</v>
      </c>
      <c r="J2996" s="5">
        <f t="shared" si="405"/>
        <v>4.2228332433051454</v>
      </c>
      <c r="K2996" s="5">
        <f t="shared" si="406"/>
        <v>4.8027707710965029</v>
      </c>
      <c r="L2996">
        <v>1.74</v>
      </c>
      <c r="M2996">
        <v>3.9</v>
      </c>
      <c r="N2996">
        <v>4.6100000000000003</v>
      </c>
      <c r="O2996" s="5">
        <f t="shared" si="407"/>
        <v>1.8235941932254294</v>
      </c>
      <c r="P2996" s="5">
        <f t="shared" si="408"/>
        <v>4.0873662951604448</v>
      </c>
      <c r="Q2996" s="5">
        <f t="shared" si="409"/>
        <v>4.8314765694076032</v>
      </c>
      <c r="R2996" s="24">
        <f t="shared" si="401"/>
        <v>0.54836761584071458</v>
      </c>
      <c r="S2996" s="24">
        <f t="shared" si="401"/>
        <v>0.24465632091354958</v>
      </c>
      <c r="T2996" s="24">
        <f t="shared" si="401"/>
        <v>0.20697606324573606</v>
      </c>
      <c r="U2996">
        <f t="shared" si="402"/>
        <v>1.0303916548263452</v>
      </c>
      <c r="V2996">
        <f t="shared" si="402"/>
        <v>0.92355055842733946</v>
      </c>
      <c r="W2996">
        <f t="shared" si="402"/>
        <v>0.9598625917654422</v>
      </c>
      <c r="X2996" t="s">
        <v>234</v>
      </c>
      <c r="Y2996" t="s">
        <v>227</v>
      </c>
      <c r="Z2996" t="s">
        <v>136</v>
      </c>
      <c r="AA2996" s="75" t="s">
        <v>162</v>
      </c>
      <c r="AB2996" s="75" t="s">
        <v>160</v>
      </c>
      <c r="AC2996" t="s">
        <v>639</v>
      </c>
      <c r="AD2996" s="137" t="s">
        <v>170</v>
      </c>
      <c r="AE2996" s="133" t="str">
        <f>VLOOKUP(AD2996,cs_lookup!$A$2:$B$55,2,FALSE)</f>
        <v>1</v>
      </c>
    </row>
    <row r="2997" spans="1:31" x14ac:dyDescent="0.25">
      <c r="A2997" s="6">
        <v>0.56473694765888249</v>
      </c>
      <c r="B2997" s="6">
        <v>0.24684491375780185</v>
      </c>
      <c r="C2997" s="6">
        <v>0.1806778093563973</v>
      </c>
      <c r="D2997" s="3">
        <f t="shared" si="400"/>
        <v>1.7707359225308366</v>
      </c>
      <c r="E2997" s="4">
        <f t="shared" si="400"/>
        <v>4.0511266153985872</v>
      </c>
      <c r="F2997" s="4">
        <f t="shared" si="400"/>
        <v>5.5347139948295636</v>
      </c>
      <c r="G2997" s="132">
        <v>4.2701092353525372E-2</v>
      </c>
      <c r="H2997" s="5">
        <f t="shared" si="403"/>
        <v>1.0427010923535254</v>
      </c>
      <c r="I2997" s="5">
        <f t="shared" si="404"/>
        <v>1.6982200704652879</v>
      </c>
      <c r="J2997" s="5">
        <f t="shared" si="405"/>
        <v>3.8852233349584546</v>
      </c>
      <c r="K2997" s="5">
        <f t="shared" si="406"/>
        <v>5.3080542788508289</v>
      </c>
      <c r="L2997">
        <v>2.65</v>
      </c>
      <c r="M2997">
        <v>3.18</v>
      </c>
      <c r="N2997">
        <v>2.85</v>
      </c>
      <c r="O2997" s="5">
        <f t="shared" si="407"/>
        <v>2.763157894736842</v>
      </c>
      <c r="P2997" s="5">
        <f t="shared" si="408"/>
        <v>3.3157894736842111</v>
      </c>
      <c r="Q2997" s="5">
        <f t="shared" si="409"/>
        <v>2.9716981132075473</v>
      </c>
      <c r="R2997" s="24">
        <f t="shared" si="401"/>
        <v>0.3619047619047619</v>
      </c>
      <c r="S2997" s="24">
        <f t="shared" si="401"/>
        <v>0.30158730158730152</v>
      </c>
      <c r="T2997" s="24">
        <f t="shared" si="401"/>
        <v>0.33650793650793648</v>
      </c>
      <c r="U2997">
        <f t="shared" si="402"/>
        <v>1.5604573553732279</v>
      </c>
      <c r="V2997">
        <f t="shared" si="402"/>
        <v>0.81848576667060624</v>
      </c>
      <c r="W2997">
        <f t="shared" si="402"/>
        <v>0.5369199051628788</v>
      </c>
      <c r="X2997" t="s">
        <v>331</v>
      </c>
      <c r="Y2997" t="s">
        <v>232</v>
      </c>
      <c r="Z2997" t="s">
        <v>136</v>
      </c>
      <c r="AA2997" s="75" t="s">
        <v>162</v>
      </c>
      <c r="AB2997" s="75" t="s">
        <v>160</v>
      </c>
      <c r="AC2997" t="s">
        <v>639</v>
      </c>
      <c r="AD2997" s="137" t="s">
        <v>154</v>
      </c>
      <c r="AE2997" s="133" t="str">
        <f>VLOOKUP(AD2997,cs_lookup!$A$2:$B$55,2,FALSE)</f>
        <v>1</v>
      </c>
    </row>
    <row r="2998" spans="1:31" x14ac:dyDescent="0.25">
      <c r="A2998" s="6">
        <v>0.80894821534737693</v>
      </c>
      <c r="B2998" s="6">
        <v>0.14030289693261297</v>
      </c>
      <c r="C2998" s="6">
        <v>4.4774807206759477E-2</v>
      </c>
      <c r="D2998" s="3">
        <f t="shared" si="400"/>
        <v>1.236173071437684</v>
      </c>
      <c r="E2998" s="4">
        <f t="shared" si="400"/>
        <v>7.1274365808732858</v>
      </c>
      <c r="F2998" s="4">
        <f t="shared" si="400"/>
        <v>22.333987846831732</v>
      </c>
      <c r="G2998" s="132">
        <v>4.5518638783150545E-2</v>
      </c>
      <c r="H2998" s="5">
        <f t="shared" si="403"/>
        <v>1.0455186387831505</v>
      </c>
      <c r="I2998" s="5">
        <f t="shared" si="404"/>
        <v>1.1823539299848644</v>
      </c>
      <c r="J2998" s="5">
        <f t="shared" si="405"/>
        <v>6.8171300983870617</v>
      </c>
      <c r="K2998" s="5">
        <f t="shared" si="406"/>
        <v>21.361635286412135</v>
      </c>
      <c r="L2998">
        <v>1.81</v>
      </c>
      <c r="M2998">
        <v>3.72</v>
      </c>
      <c r="N2998">
        <v>4.46</v>
      </c>
      <c r="O2998" s="5">
        <f t="shared" si="407"/>
        <v>1.8923887361975025</v>
      </c>
      <c r="P2998" s="5">
        <f t="shared" si="408"/>
        <v>3.8893293362733203</v>
      </c>
      <c r="Q2998" s="5">
        <f t="shared" si="409"/>
        <v>4.6630131289728514</v>
      </c>
      <c r="R2998" s="24">
        <f t="shared" si="401"/>
        <v>0.52843265280122298</v>
      </c>
      <c r="S2998" s="24">
        <f t="shared" si="401"/>
        <v>0.25711373698124018</v>
      </c>
      <c r="T2998" s="24">
        <f t="shared" si="401"/>
        <v>0.2144536102175367</v>
      </c>
      <c r="U2998">
        <f t="shared" si="402"/>
        <v>1.5308444908904479</v>
      </c>
      <c r="V2998">
        <f t="shared" si="402"/>
        <v>0.54568417300414362</v>
      </c>
      <c r="W2998">
        <f t="shared" si="402"/>
        <v>0.2087855138523477</v>
      </c>
      <c r="X2998" t="s">
        <v>247</v>
      </c>
      <c r="Y2998" t="s">
        <v>127</v>
      </c>
      <c r="Z2998" t="s">
        <v>136</v>
      </c>
      <c r="AA2998" s="75" t="s">
        <v>170</v>
      </c>
      <c r="AB2998" s="75" t="s">
        <v>160</v>
      </c>
      <c r="AC2998" t="s">
        <v>639</v>
      </c>
      <c r="AD2998" s="137" t="s">
        <v>170</v>
      </c>
      <c r="AE2998" s="133" t="str">
        <f>VLOOKUP(AD2998,cs_lookup!$A$2:$B$55,2,FALSE)</f>
        <v>1</v>
      </c>
    </row>
    <row r="2999" spans="1:31" x14ac:dyDescent="0.25">
      <c r="A2999" s="6">
        <v>0.2301319304112959</v>
      </c>
      <c r="B2999" s="6">
        <v>0.27912956953120321</v>
      </c>
      <c r="C2999" s="6">
        <v>0.44368886368203847</v>
      </c>
      <c r="D2999" s="3">
        <f t="shared" si="400"/>
        <v>4.3453335580715899</v>
      </c>
      <c r="E2999" s="4">
        <f t="shared" si="400"/>
        <v>3.582565622407885</v>
      </c>
      <c r="F2999" s="4">
        <f t="shared" si="400"/>
        <v>2.2538316416177437</v>
      </c>
      <c r="G2999" s="132">
        <v>4.4284970625418474E-2</v>
      </c>
      <c r="H2999" s="5">
        <f t="shared" si="403"/>
        <v>1.0442849706254185</v>
      </c>
      <c r="I2999" s="5">
        <f t="shared" si="404"/>
        <v>4.1610610899333214</v>
      </c>
      <c r="J2999" s="5">
        <f t="shared" si="405"/>
        <v>3.4306398379575449</v>
      </c>
      <c r="K2999" s="5">
        <f t="shared" si="406"/>
        <v>2.1582534509406299</v>
      </c>
      <c r="L2999">
        <v>2.5499999999999998</v>
      </c>
      <c r="M2999">
        <v>3.39</v>
      </c>
      <c r="N2999">
        <v>2.8</v>
      </c>
      <c r="O2999" s="5">
        <f t="shared" si="407"/>
        <v>2.6629266750948171</v>
      </c>
      <c r="P2999" s="5">
        <f t="shared" si="408"/>
        <v>3.5401260504201688</v>
      </c>
      <c r="Q2999" s="5">
        <f t="shared" si="409"/>
        <v>2.9239979177511715</v>
      </c>
      <c r="R2999" s="24">
        <f t="shared" si="401"/>
        <v>0.37552667497477887</v>
      </c>
      <c r="S2999" s="24">
        <f t="shared" si="401"/>
        <v>0.28247581745890443</v>
      </c>
      <c r="T2999" s="24">
        <f t="shared" si="401"/>
        <v>0.34199750756631653</v>
      </c>
      <c r="U2999">
        <f t="shared" si="402"/>
        <v>0.61282445628330395</v>
      </c>
      <c r="V2999">
        <f t="shared" si="402"/>
        <v>0.98815386053998022</v>
      </c>
      <c r="W2999">
        <f t="shared" si="402"/>
        <v>1.2973453135356638</v>
      </c>
      <c r="X2999" t="s">
        <v>400</v>
      </c>
      <c r="Y2999" t="s">
        <v>233</v>
      </c>
      <c r="Z2999" t="s">
        <v>136</v>
      </c>
      <c r="AA2999" s="75" t="s">
        <v>151</v>
      </c>
      <c r="AB2999" s="75" t="s">
        <v>166</v>
      </c>
      <c r="AC2999" t="s">
        <v>639</v>
      </c>
      <c r="AD2999" s="137" t="s">
        <v>151</v>
      </c>
      <c r="AE2999" s="133" t="str">
        <f>VLOOKUP(AD2999,cs_lookup!$A$2:$B$55,2,FALSE)</f>
        <v>X</v>
      </c>
    </row>
    <row r="3000" spans="1:31" x14ac:dyDescent="0.25">
      <c r="A3000" s="6">
        <v>0.53554123009545451</v>
      </c>
      <c r="B3000" s="6">
        <v>0.35431706101070609</v>
      </c>
      <c r="C3000" s="6">
        <v>0.10889208511078027</v>
      </c>
      <c r="D3000" s="3">
        <f t="shared" si="400"/>
        <v>1.8672698642115018</v>
      </c>
      <c r="E3000" s="4">
        <f t="shared" si="400"/>
        <v>2.8223309291047203</v>
      </c>
      <c r="F3000" s="4">
        <f t="shared" si="400"/>
        <v>9.1834039083984855</v>
      </c>
      <c r="G3000" s="132">
        <v>4.8880923910514351E-2</v>
      </c>
      <c r="H3000" s="5">
        <f t="shared" si="403"/>
        <v>1.0488809239105144</v>
      </c>
      <c r="I3000" s="5">
        <f t="shared" si="404"/>
        <v>1.780249618088019</v>
      </c>
      <c r="J3000" s="5">
        <f t="shared" si="405"/>
        <v>2.6908020393604835</v>
      </c>
      <c r="K3000" s="5">
        <f t="shared" si="406"/>
        <v>8.7554303820878445</v>
      </c>
      <c r="L3000">
        <v>1.74</v>
      </c>
      <c r="M3000">
        <v>3.68</v>
      </c>
      <c r="N3000">
        <v>4.9400000000000004</v>
      </c>
      <c r="O3000" s="5">
        <f t="shared" si="407"/>
        <v>1.8250528076042949</v>
      </c>
      <c r="P3000" s="5">
        <f t="shared" si="408"/>
        <v>3.8598817999906929</v>
      </c>
      <c r="Q3000" s="5">
        <f t="shared" si="409"/>
        <v>5.1814717641179415</v>
      </c>
      <c r="R3000" s="24">
        <f t="shared" si="401"/>
        <v>0.54792935077460969</v>
      </c>
      <c r="S3000" s="24">
        <f t="shared" si="401"/>
        <v>0.25907529085538611</v>
      </c>
      <c r="T3000" s="24">
        <f t="shared" si="401"/>
        <v>0.1929953583700042</v>
      </c>
      <c r="U3000">
        <f t="shared" si="402"/>
        <v>0.97739102557356705</v>
      </c>
      <c r="V3000">
        <f t="shared" si="402"/>
        <v>1.3676219752214165</v>
      </c>
      <c r="W3000">
        <f t="shared" si="402"/>
        <v>0.56422126433743558</v>
      </c>
      <c r="X3000" t="s">
        <v>249</v>
      </c>
      <c r="Y3000" t="s">
        <v>245</v>
      </c>
      <c r="Z3000" t="s">
        <v>136</v>
      </c>
      <c r="AA3000" s="75" t="s">
        <v>154</v>
      </c>
      <c r="AB3000" s="75" t="s">
        <v>160</v>
      </c>
      <c r="AC3000" t="s">
        <v>639</v>
      </c>
      <c r="AD3000" s="137" t="s">
        <v>170</v>
      </c>
      <c r="AE3000" s="133" t="str">
        <f>VLOOKUP(AD3000,cs_lookup!$A$2:$B$55,2,FALSE)</f>
        <v>1</v>
      </c>
    </row>
    <row r="3001" spans="1:31" x14ac:dyDescent="0.25">
      <c r="A3001" s="6">
        <v>0.19066595462478977</v>
      </c>
      <c r="B3001" s="6">
        <v>0.30639726007075463</v>
      </c>
      <c r="C3001" s="6">
        <v>0.4557451845955659</v>
      </c>
      <c r="D3001" s="3">
        <f t="shared" si="400"/>
        <v>5.2447748312901119</v>
      </c>
      <c r="E3001" s="4">
        <f t="shared" si="400"/>
        <v>3.263736757205582</v>
      </c>
      <c r="F3001" s="4">
        <f t="shared" si="400"/>
        <v>2.1942085924339776</v>
      </c>
      <c r="G3001" s="132">
        <v>4.5383034588380555E-2</v>
      </c>
      <c r="H3001" s="5">
        <f t="shared" si="403"/>
        <v>1.0453830345883806</v>
      </c>
      <c r="I3001" s="5">
        <f t="shared" si="404"/>
        <v>5.0170843200600066</v>
      </c>
      <c r="J3001" s="5">
        <f t="shared" si="405"/>
        <v>3.1220487124996037</v>
      </c>
      <c r="K3001" s="5">
        <f t="shared" si="406"/>
        <v>2.0989517907165451</v>
      </c>
      <c r="L3001">
        <v>4.01</v>
      </c>
      <c r="M3001">
        <v>3.27</v>
      </c>
      <c r="N3001">
        <v>2.04</v>
      </c>
      <c r="O3001" s="5">
        <f t="shared" si="407"/>
        <v>4.1919859686994059</v>
      </c>
      <c r="P3001" s="5">
        <f t="shared" si="408"/>
        <v>3.4184025231040045</v>
      </c>
      <c r="Q3001" s="5">
        <f t="shared" si="409"/>
        <v>2.1325813905602962</v>
      </c>
      <c r="R3001" s="24">
        <f t="shared" si="401"/>
        <v>0.23855041678735803</v>
      </c>
      <c r="S3001" s="24">
        <f t="shared" si="401"/>
        <v>0.29253430315513934</v>
      </c>
      <c r="T3001" s="24">
        <f t="shared" si="401"/>
        <v>0.46891528005750277</v>
      </c>
      <c r="U3001">
        <f t="shared" si="402"/>
        <v>0.79926900649579646</v>
      </c>
      <c r="V3001">
        <f t="shared" si="402"/>
        <v>1.0473891668980213</v>
      </c>
      <c r="W3001">
        <f t="shared" si="402"/>
        <v>0.97191369950597106</v>
      </c>
      <c r="X3001" t="s">
        <v>235</v>
      </c>
      <c r="Y3001" t="s">
        <v>403</v>
      </c>
      <c r="Z3001" t="s">
        <v>136</v>
      </c>
      <c r="AA3001" s="75" t="s">
        <v>151</v>
      </c>
      <c r="AB3001" s="75" t="s">
        <v>166</v>
      </c>
      <c r="AC3001" t="s">
        <v>639</v>
      </c>
      <c r="AD3001" s="137" t="s">
        <v>151</v>
      </c>
      <c r="AE3001" s="133" t="str">
        <f>VLOOKUP(AD3001,cs_lookup!$A$2:$B$55,2,FALSE)</f>
        <v>X</v>
      </c>
    </row>
    <row r="3002" spans="1:31" x14ac:dyDescent="0.25">
      <c r="A3002" s="6">
        <v>0.48277533699567532</v>
      </c>
      <c r="B3002" s="6">
        <v>0.25614703066214767</v>
      </c>
      <c r="C3002" s="6">
        <v>0.24655684515481777</v>
      </c>
      <c r="D3002" s="3">
        <f t="shared" ref="D3002:F3065" si="410">(100%/A3002)</f>
        <v>2.0713568473133455</v>
      </c>
      <c r="E3002" s="4">
        <f t="shared" si="410"/>
        <v>3.9040077779350804</v>
      </c>
      <c r="F3002" s="4">
        <f t="shared" si="410"/>
        <v>4.0558598134725514</v>
      </c>
      <c r="G3002" s="132">
        <v>4.4812233836624138E-2</v>
      </c>
      <c r="H3002" s="5">
        <f t="shared" si="403"/>
        <v>1.0448122338366241</v>
      </c>
      <c r="I3002" s="5">
        <f t="shared" si="404"/>
        <v>1.9825158820232964</v>
      </c>
      <c r="J3002" s="5">
        <f t="shared" si="405"/>
        <v>3.736563998297846</v>
      </c>
      <c r="K3002" s="5">
        <f t="shared" si="406"/>
        <v>3.881903065567244</v>
      </c>
      <c r="L3002">
        <v>2.1</v>
      </c>
      <c r="M3002">
        <v>3.36</v>
      </c>
      <c r="N3002">
        <v>3.69</v>
      </c>
      <c r="O3002" s="5">
        <f t="shared" si="407"/>
        <v>2.1941056910569108</v>
      </c>
      <c r="P3002" s="5">
        <f t="shared" si="408"/>
        <v>3.5105691056910571</v>
      </c>
      <c r="Q3002" s="5">
        <f t="shared" si="409"/>
        <v>3.8553571428571431</v>
      </c>
      <c r="R3002" s="24">
        <f t="shared" ref="R3002:T3065" si="411">(1/O3002)</f>
        <v>0.45576655859194065</v>
      </c>
      <c r="S3002" s="24">
        <f t="shared" si="411"/>
        <v>0.28485409911996296</v>
      </c>
      <c r="T3002" s="24">
        <f t="shared" si="411"/>
        <v>0.25937934228809634</v>
      </c>
      <c r="U3002">
        <f t="shared" ref="U3002:W3065" si="412">(L3002/I3002)</f>
        <v>1.0592601144041291</v>
      </c>
      <c r="V3002">
        <f t="shared" si="412"/>
        <v>0.89922185235703544</v>
      </c>
      <c r="W3002">
        <f t="shared" si="412"/>
        <v>0.9505646940879493</v>
      </c>
      <c r="X3002" t="s">
        <v>406</v>
      </c>
      <c r="Y3002" t="s">
        <v>248</v>
      </c>
      <c r="Z3002" t="s">
        <v>136</v>
      </c>
      <c r="AA3002" s="75" t="s">
        <v>162</v>
      </c>
      <c r="AB3002" s="75" t="s">
        <v>160</v>
      </c>
      <c r="AC3002" t="s">
        <v>639</v>
      </c>
      <c r="AD3002" s="137" t="s">
        <v>154</v>
      </c>
      <c r="AE3002" s="133" t="str">
        <f>VLOOKUP(AD3002,cs_lookup!$A$2:$B$55,2,FALSE)</f>
        <v>1</v>
      </c>
    </row>
    <row r="3003" spans="1:31" x14ac:dyDescent="0.25">
      <c r="A3003" s="6">
        <v>0.19529487105052171</v>
      </c>
      <c r="B3003" s="6">
        <v>0.24447577640021639</v>
      </c>
      <c r="C3003" s="6">
        <v>0.49793692207801471</v>
      </c>
      <c r="D3003" s="3">
        <f t="shared" si="410"/>
        <v>5.1204621740491358</v>
      </c>
      <c r="E3003" s="4">
        <f t="shared" si="410"/>
        <v>4.0903848009995105</v>
      </c>
      <c r="F3003" s="4">
        <f t="shared" si="410"/>
        <v>2.0082865030910964</v>
      </c>
      <c r="G3003" s="132">
        <v>4.5887445887445866E-2</v>
      </c>
      <c r="H3003" s="5">
        <f t="shared" si="403"/>
        <v>1.0458874458874459</v>
      </c>
      <c r="I3003" s="5">
        <f t="shared" si="404"/>
        <v>4.8958061349559205</v>
      </c>
      <c r="J3003" s="5">
        <f t="shared" si="405"/>
        <v>3.9109225539357904</v>
      </c>
      <c r="K3003" s="5">
        <f t="shared" si="406"/>
        <v>1.9201745952568017</v>
      </c>
      <c r="L3003">
        <v>2.1</v>
      </c>
      <c r="M3003">
        <v>3.75</v>
      </c>
      <c r="N3003">
        <v>3.3</v>
      </c>
      <c r="O3003" s="5">
        <f t="shared" si="407"/>
        <v>2.1963636363636363</v>
      </c>
      <c r="P3003" s="5">
        <f t="shared" si="408"/>
        <v>3.9220779220779218</v>
      </c>
      <c r="Q3003" s="5">
        <f t="shared" si="409"/>
        <v>3.4514285714285711</v>
      </c>
      <c r="R3003" s="24">
        <f t="shared" si="411"/>
        <v>0.45529801324503311</v>
      </c>
      <c r="S3003" s="24">
        <f t="shared" si="411"/>
        <v>0.25496688741721857</v>
      </c>
      <c r="T3003" s="24">
        <f t="shared" si="411"/>
        <v>0.28973509933774838</v>
      </c>
      <c r="U3003">
        <f t="shared" si="412"/>
        <v>0.42893855314369134</v>
      </c>
      <c r="V3003">
        <f t="shared" si="412"/>
        <v>0.95885304510214742</v>
      </c>
      <c r="W3003">
        <f t="shared" si="412"/>
        <v>1.7185937196292622</v>
      </c>
      <c r="X3003" t="s">
        <v>334</v>
      </c>
      <c r="Y3003" t="s">
        <v>246</v>
      </c>
      <c r="Z3003" t="s">
        <v>136</v>
      </c>
      <c r="AA3003" s="75" t="s">
        <v>155</v>
      </c>
      <c r="AB3003" s="75" t="s">
        <v>161</v>
      </c>
      <c r="AC3003" t="s">
        <v>639</v>
      </c>
      <c r="AD3003" s="137" t="s">
        <v>151</v>
      </c>
      <c r="AE3003" s="133" t="str">
        <f>VLOOKUP(AD3003,cs_lookup!$A$2:$B$55,2,FALSE)</f>
        <v>X</v>
      </c>
    </row>
    <row r="3004" spans="1:31" x14ac:dyDescent="0.25">
      <c r="A3004" s="6">
        <v>0.73832294793361153</v>
      </c>
      <c r="B3004" s="6">
        <v>0.2144884178436052</v>
      </c>
      <c r="C3004" s="6">
        <v>4.6233428758401009E-2</v>
      </c>
      <c r="D3004" s="3">
        <f t="shared" si="410"/>
        <v>1.3544208571584557</v>
      </c>
      <c r="E3004" s="4">
        <f t="shared" si="410"/>
        <v>4.6622564055144116</v>
      </c>
      <c r="F3004" s="4">
        <f t="shared" si="410"/>
        <v>21.629371362994387</v>
      </c>
      <c r="G3004" s="132">
        <v>4.502172249048475E-2</v>
      </c>
      <c r="H3004" s="5">
        <f t="shared" si="403"/>
        <v>1.0450217224904848</v>
      </c>
      <c r="I3004" s="5">
        <f t="shared" si="404"/>
        <v>1.2960695725354054</v>
      </c>
      <c r="J3004" s="5">
        <f t="shared" si="405"/>
        <v>4.4613966438930772</v>
      </c>
      <c r="K3004" s="5">
        <f t="shared" si="406"/>
        <v>20.697532785679801</v>
      </c>
      <c r="L3004">
        <v>2.0499999999999998</v>
      </c>
      <c r="M3004">
        <v>3.31</v>
      </c>
      <c r="N3004">
        <v>3.92</v>
      </c>
      <c r="O3004" s="5">
        <f t="shared" si="407"/>
        <v>2.1422945311054935</v>
      </c>
      <c r="P3004" s="5">
        <f t="shared" si="408"/>
        <v>3.4590219014435046</v>
      </c>
      <c r="Q3004" s="5">
        <f t="shared" si="409"/>
        <v>4.0964851521626997</v>
      </c>
      <c r="R3004" s="24">
        <f t="shared" si="411"/>
        <v>0.466789223181169</v>
      </c>
      <c r="S3004" s="24">
        <f t="shared" si="411"/>
        <v>0.28909906571643396</v>
      </c>
      <c r="T3004" s="24">
        <f t="shared" si="411"/>
        <v>0.24411171110239704</v>
      </c>
      <c r="U3004">
        <f t="shared" si="412"/>
        <v>1.5817052135478622</v>
      </c>
      <c r="V3004">
        <f t="shared" si="412"/>
        <v>0.74192013492699627</v>
      </c>
      <c r="W3004">
        <f t="shared" si="412"/>
        <v>0.18939455444236172</v>
      </c>
      <c r="X3004" t="s">
        <v>251</v>
      </c>
      <c r="Y3004" t="s">
        <v>242</v>
      </c>
      <c r="Z3004" t="s">
        <v>136</v>
      </c>
      <c r="AA3004" s="75" t="s">
        <v>170</v>
      </c>
      <c r="AB3004" s="75" t="s">
        <v>160</v>
      </c>
      <c r="AC3004" t="s">
        <v>639</v>
      </c>
      <c r="AD3004" s="137" t="s">
        <v>393</v>
      </c>
      <c r="AE3004" s="133" t="e">
        <f>VLOOKUP(AD3004,cs_lookup!$A$2:$B$55,2,FALSE)</f>
        <v>#N/A</v>
      </c>
    </row>
    <row r="3005" spans="1:31" x14ac:dyDescent="0.25">
      <c r="A3005" s="6">
        <v>0.77081315135116157</v>
      </c>
      <c r="B3005" s="6">
        <v>0.1894895321882388</v>
      </c>
      <c r="C3005" s="6">
        <v>3.8198477392514654E-2</v>
      </c>
      <c r="D3005" s="3">
        <f t="shared" si="410"/>
        <v>1.2973312640645738</v>
      </c>
      <c r="E3005" s="4">
        <f t="shared" si="410"/>
        <v>5.277336370257121</v>
      </c>
      <c r="F3005" s="4">
        <f t="shared" si="410"/>
        <v>26.179053937787565</v>
      </c>
      <c r="G3005" s="132">
        <v>6.0678164503300991E-2</v>
      </c>
      <c r="H3005" s="5">
        <f t="shared" si="403"/>
        <v>1.060678164503301</v>
      </c>
      <c r="I3005" s="5">
        <f t="shared" si="404"/>
        <v>1.2231148971300769</v>
      </c>
      <c r="J3005" s="5">
        <f t="shared" si="405"/>
        <v>4.9754360435320315</v>
      </c>
      <c r="K3005" s="5">
        <f t="shared" si="406"/>
        <v>24.68143006417673</v>
      </c>
      <c r="L3005">
        <v>1.85</v>
      </c>
      <c r="M3005">
        <v>3.66</v>
      </c>
      <c r="N3005">
        <v>4.05</v>
      </c>
      <c r="O3005" s="5">
        <f t="shared" si="407"/>
        <v>1.9622546043311069</v>
      </c>
      <c r="P3005" s="5">
        <f t="shared" si="408"/>
        <v>3.8820820820820816</v>
      </c>
      <c r="Q3005" s="5">
        <f t="shared" si="409"/>
        <v>4.2957465662383685</v>
      </c>
      <c r="R3005" s="24">
        <f t="shared" si="411"/>
        <v>0.50961786395750608</v>
      </c>
      <c r="S3005" s="24">
        <f t="shared" si="411"/>
        <v>0.25759372904955913</v>
      </c>
      <c r="T3005" s="24">
        <f t="shared" si="411"/>
        <v>0.23278840699293493</v>
      </c>
      <c r="U3005">
        <f t="shared" si="412"/>
        <v>1.512531655317787</v>
      </c>
      <c r="V3005">
        <f t="shared" si="412"/>
        <v>0.73561391765007766</v>
      </c>
      <c r="W3005">
        <f t="shared" si="412"/>
        <v>0.16409097809442877</v>
      </c>
      <c r="X3005" t="s">
        <v>254</v>
      </c>
      <c r="Y3005" t="s">
        <v>237</v>
      </c>
      <c r="Z3005" t="s">
        <v>137</v>
      </c>
      <c r="AA3005" s="75" t="s">
        <v>170</v>
      </c>
      <c r="AB3005" s="75" t="s">
        <v>160</v>
      </c>
      <c r="AC3005" t="s">
        <v>639</v>
      </c>
      <c r="AD3005" s="137" t="s">
        <v>155</v>
      </c>
      <c r="AE3005" s="133" t="str">
        <f>VLOOKUP(AD3005,cs_lookup!$A$2:$B$55,2,FALSE)</f>
        <v>2</v>
      </c>
    </row>
    <row r="3006" spans="1:31" x14ac:dyDescent="0.25">
      <c r="A3006" s="6">
        <v>0.60902527445397525</v>
      </c>
      <c r="B3006" s="6">
        <v>0.2382937398263075</v>
      </c>
      <c r="C3006" s="6">
        <v>0.14756717549805004</v>
      </c>
      <c r="D3006" s="3">
        <f t="shared" si="410"/>
        <v>1.6419679805514724</v>
      </c>
      <c r="E3006" s="4">
        <f t="shared" si="410"/>
        <v>4.196501346316948</v>
      </c>
      <c r="F3006" s="4">
        <f t="shared" si="410"/>
        <v>6.7765747811119015</v>
      </c>
      <c r="G3006" s="132">
        <v>5.5413143815475685E-2</v>
      </c>
      <c r="H3006" s="5">
        <f t="shared" si="403"/>
        <v>1.0554131438154757</v>
      </c>
      <c r="I3006" s="5">
        <f t="shared" si="404"/>
        <v>1.555758510468719</v>
      </c>
      <c r="J3006" s="5">
        <f t="shared" si="405"/>
        <v>3.9761693047956279</v>
      </c>
      <c r="K3006" s="5">
        <f t="shared" si="406"/>
        <v>6.4207792188503303</v>
      </c>
      <c r="L3006">
        <v>2.66</v>
      </c>
      <c r="M3006">
        <v>3.31</v>
      </c>
      <c r="N3006">
        <v>2.65</v>
      </c>
      <c r="O3006" s="5">
        <f t="shared" si="407"/>
        <v>2.8073989625491653</v>
      </c>
      <c r="P3006" s="5">
        <f t="shared" si="408"/>
        <v>3.4934175060292247</v>
      </c>
      <c r="Q3006" s="5">
        <f t="shared" si="409"/>
        <v>2.7968448311110103</v>
      </c>
      <c r="R3006" s="24">
        <f t="shared" si="411"/>
        <v>0.35620159918132305</v>
      </c>
      <c r="S3006" s="24">
        <f t="shared" si="411"/>
        <v>0.286252644659311</v>
      </c>
      <c r="T3006" s="24">
        <f t="shared" si="411"/>
        <v>0.35754575615936585</v>
      </c>
      <c r="U3006">
        <f t="shared" si="412"/>
        <v>1.7097769236683109</v>
      </c>
      <c r="V3006">
        <f t="shared" si="412"/>
        <v>0.83245952228639608</v>
      </c>
      <c r="W3006">
        <f t="shared" si="412"/>
        <v>0.41272249203337263</v>
      </c>
      <c r="X3006" t="s">
        <v>130</v>
      </c>
      <c r="Y3006" t="s">
        <v>336</v>
      </c>
      <c r="Z3006" t="s">
        <v>137</v>
      </c>
      <c r="AA3006" s="75" t="s">
        <v>162</v>
      </c>
      <c r="AB3006" s="75" t="s">
        <v>160</v>
      </c>
      <c r="AC3006" t="s">
        <v>639</v>
      </c>
      <c r="AD3006" s="137" t="s">
        <v>393</v>
      </c>
      <c r="AE3006" s="133" t="e">
        <f>VLOOKUP(AD3006,cs_lookup!$A$2:$B$55,2,FALSE)</f>
        <v>#N/A</v>
      </c>
    </row>
    <row r="3007" spans="1:31" x14ac:dyDescent="0.25">
      <c r="A3007" s="6">
        <v>0.66103148116014043</v>
      </c>
      <c r="B3007" s="6">
        <v>0.22490865106872932</v>
      </c>
      <c r="C3007" s="6">
        <v>0.11110834979790871</v>
      </c>
      <c r="D3007" s="3">
        <f t="shared" si="410"/>
        <v>1.5127872552226322</v>
      </c>
      <c r="E3007" s="4">
        <f t="shared" si="410"/>
        <v>4.4462496006630365</v>
      </c>
      <c r="F3007" s="4">
        <f t="shared" si="410"/>
        <v>9.0002236719280493</v>
      </c>
      <c r="G3007" s="132">
        <v>5.5959517972911099E-2</v>
      </c>
      <c r="H3007" s="5">
        <f t="shared" si="403"/>
        <v>1.0559595179729111</v>
      </c>
      <c r="I3007" s="5">
        <f t="shared" si="404"/>
        <v>1.4326186084544961</v>
      </c>
      <c r="J3007" s="5">
        <f t="shared" si="405"/>
        <v>4.2106250523678668</v>
      </c>
      <c r="K3007" s="5">
        <f t="shared" si="406"/>
        <v>8.52326582481634</v>
      </c>
      <c r="L3007">
        <v>2.15</v>
      </c>
      <c r="M3007">
        <v>3.38</v>
      </c>
      <c r="N3007">
        <v>3.39</v>
      </c>
      <c r="O3007" s="5">
        <f t="shared" si="407"/>
        <v>2.2703129636417589</v>
      </c>
      <c r="P3007" s="5">
        <f t="shared" si="408"/>
        <v>3.5691431707484393</v>
      </c>
      <c r="Q3007" s="5">
        <f t="shared" si="409"/>
        <v>3.5797027659281686</v>
      </c>
      <c r="R3007" s="24">
        <f t="shared" si="411"/>
        <v>0.44046790729500224</v>
      </c>
      <c r="S3007" s="24">
        <f t="shared" si="411"/>
        <v>0.28017929014327064</v>
      </c>
      <c r="T3007" s="24">
        <f t="shared" si="411"/>
        <v>0.27935280256172706</v>
      </c>
      <c r="U3007">
        <f t="shared" si="412"/>
        <v>1.5007483410531799</v>
      </c>
      <c r="V3007">
        <f t="shared" si="412"/>
        <v>0.80273117600419908</v>
      </c>
      <c r="W3007">
        <f t="shared" si="412"/>
        <v>0.39773486708928829</v>
      </c>
      <c r="X3007" t="s">
        <v>25</v>
      </c>
      <c r="Y3007" t="s">
        <v>338</v>
      </c>
      <c r="Z3007" t="s">
        <v>137</v>
      </c>
      <c r="AA3007" s="75" t="s">
        <v>162</v>
      </c>
      <c r="AB3007" s="75" t="s">
        <v>160</v>
      </c>
      <c r="AC3007" t="s">
        <v>639</v>
      </c>
      <c r="AD3007" s="137" t="s">
        <v>393</v>
      </c>
      <c r="AE3007" s="133" t="e">
        <f>VLOOKUP(AD3007,cs_lookup!$A$2:$B$55,2,FALSE)</f>
        <v>#N/A</v>
      </c>
    </row>
    <row r="3008" spans="1:31" x14ac:dyDescent="0.25">
      <c r="A3008" s="6">
        <v>0.11088829683994995</v>
      </c>
      <c r="B3008" s="6">
        <v>0.21851162417930151</v>
      </c>
      <c r="C3008" s="6">
        <v>0.57756085267386037</v>
      </c>
      <c r="D3008" s="3">
        <f t="shared" si="410"/>
        <v>9.0180842207662799</v>
      </c>
      <c r="E3008" s="4">
        <f t="shared" si="410"/>
        <v>4.5764155740265871</v>
      </c>
      <c r="F3008" s="4">
        <f t="shared" si="410"/>
        <v>1.731419287457636</v>
      </c>
      <c r="G3008" s="132">
        <v>5.4729765829939936E-2</v>
      </c>
      <c r="H3008" s="5">
        <f t="shared" si="403"/>
        <v>1.0547297658299399</v>
      </c>
      <c r="I3008" s="5">
        <f t="shared" si="404"/>
        <v>8.5501372132701494</v>
      </c>
      <c r="J3008" s="5">
        <f t="shared" si="405"/>
        <v>4.3389460715802617</v>
      </c>
      <c r="K3008" s="5">
        <f t="shared" si="406"/>
        <v>1.6415762061054817</v>
      </c>
      <c r="L3008">
        <v>2.81</v>
      </c>
      <c r="M3008">
        <v>3.76</v>
      </c>
      <c r="N3008">
        <v>2.31</v>
      </c>
      <c r="O3008" s="5">
        <f t="shared" si="407"/>
        <v>2.9637906419821314</v>
      </c>
      <c r="P3008" s="5">
        <f t="shared" si="408"/>
        <v>3.965783919520574</v>
      </c>
      <c r="Q3008" s="5">
        <f t="shared" si="409"/>
        <v>2.4364257590671614</v>
      </c>
      <c r="R3008" s="24">
        <f t="shared" si="411"/>
        <v>0.33740574851508992</v>
      </c>
      <c r="S3008" s="24">
        <f t="shared" si="411"/>
        <v>0.2521569556721816</v>
      </c>
      <c r="T3008" s="24">
        <f t="shared" si="411"/>
        <v>0.41043729581272848</v>
      </c>
      <c r="U3008">
        <f t="shared" si="412"/>
        <v>0.32864969647958042</v>
      </c>
      <c r="V3008">
        <f t="shared" si="412"/>
        <v>0.86656988539859692</v>
      </c>
      <c r="W3008">
        <f t="shared" si="412"/>
        <v>1.4071841388833872</v>
      </c>
      <c r="X3008" t="s">
        <v>444</v>
      </c>
      <c r="Y3008" t="s">
        <v>252</v>
      </c>
      <c r="Z3008" t="s">
        <v>137</v>
      </c>
      <c r="AA3008" s="75" t="s">
        <v>155</v>
      </c>
      <c r="AB3008" s="75" t="s">
        <v>161</v>
      </c>
      <c r="AC3008" t="s">
        <v>639</v>
      </c>
      <c r="AD3008" s="137" t="s">
        <v>152</v>
      </c>
      <c r="AE3008" s="133" t="str">
        <f>VLOOKUP(AD3008,cs_lookup!$A$2:$B$55,2,FALSE)</f>
        <v>2</v>
      </c>
    </row>
    <row r="3009" spans="1:31" x14ac:dyDescent="0.25">
      <c r="A3009" s="6">
        <v>0.30884111262667396</v>
      </c>
      <c r="B3009" s="6">
        <v>0.29349987684094708</v>
      </c>
      <c r="C3009" s="6">
        <v>0.36698060469750265</v>
      </c>
      <c r="D3009" s="3">
        <f t="shared" si="410"/>
        <v>3.2379108839981301</v>
      </c>
      <c r="E3009" s="4">
        <f t="shared" si="410"/>
        <v>3.4071564552714215</v>
      </c>
      <c r="F3009" s="4">
        <f t="shared" si="410"/>
        <v>2.7249396485797579</v>
      </c>
      <c r="G3009" s="132">
        <v>5.4661284672775423E-2</v>
      </c>
      <c r="H3009" s="5">
        <f t="shared" si="403"/>
        <v>1.0546612846727754</v>
      </c>
      <c r="I3009" s="5">
        <f t="shared" si="404"/>
        <v>3.0700955188686394</v>
      </c>
      <c r="J3009" s="5">
        <f t="shared" si="405"/>
        <v>3.2305693825942829</v>
      </c>
      <c r="K3009" s="5">
        <f t="shared" si="406"/>
        <v>2.5837107023656523</v>
      </c>
      <c r="L3009">
        <v>2.33</v>
      </c>
      <c r="M3009">
        <v>3.8</v>
      </c>
      <c r="N3009">
        <v>2.76</v>
      </c>
      <c r="O3009" s="5">
        <f t="shared" si="407"/>
        <v>2.4573607932875667</v>
      </c>
      <c r="P3009" s="5">
        <f t="shared" si="408"/>
        <v>4.0077128817565466</v>
      </c>
      <c r="Q3009" s="5">
        <f t="shared" si="409"/>
        <v>2.9108651456968597</v>
      </c>
      <c r="R3009" s="24">
        <f t="shared" si="411"/>
        <v>0.40694065060839335</v>
      </c>
      <c r="S3009" s="24">
        <f t="shared" si="411"/>
        <v>0.24951887260988329</v>
      </c>
      <c r="T3009" s="24">
        <f t="shared" si="411"/>
        <v>0.34354047678172345</v>
      </c>
      <c r="U3009">
        <f t="shared" si="412"/>
        <v>0.75893404152409827</v>
      </c>
      <c r="V3009">
        <f t="shared" si="412"/>
        <v>1.1762632372094235</v>
      </c>
      <c r="W3009">
        <f t="shared" si="412"/>
        <v>1.0682310513607181</v>
      </c>
      <c r="X3009" t="s">
        <v>256</v>
      </c>
      <c r="Y3009" t="s">
        <v>129</v>
      </c>
      <c r="Z3009" t="s">
        <v>137</v>
      </c>
      <c r="AA3009" s="75" t="s">
        <v>151</v>
      </c>
      <c r="AB3009" s="75" t="s">
        <v>166</v>
      </c>
      <c r="AC3009" t="s">
        <v>639</v>
      </c>
      <c r="AD3009" s="137" t="s">
        <v>172</v>
      </c>
      <c r="AE3009" s="133" t="str">
        <f>VLOOKUP(AD3009,cs_lookup!$A$2:$B$55,2,FALSE)</f>
        <v>2</v>
      </c>
    </row>
    <row r="3010" spans="1:31" x14ac:dyDescent="0.25">
      <c r="A3010" s="6">
        <v>0.26542888821036292</v>
      </c>
      <c r="B3010" s="6">
        <v>0.37088411129212578</v>
      </c>
      <c r="C3010" s="6">
        <v>0.342803037158593</v>
      </c>
      <c r="D3010" s="3">
        <f t="shared" si="410"/>
        <v>3.7674874304090831</v>
      </c>
      <c r="E3010" s="4">
        <f t="shared" si="410"/>
        <v>2.6962600164134636</v>
      </c>
      <c r="F3010" s="4">
        <f t="shared" si="410"/>
        <v>2.917127013484901</v>
      </c>
      <c r="G3010" s="132">
        <v>5.9912360136339604E-2</v>
      </c>
      <c r="H3010" s="5">
        <f t="shared" si="403"/>
        <v>1.0599123601363396</v>
      </c>
      <c r="I3010" s="5">
        <f t="shared" si="404"/>
        <v>3.5545273100923742</v>
      </c>
      <c r="J3010" s="5">
        <f t="shared" si="405"/>
        <v>2.5438518483420984</v>
      </c>
      <c r="K3010" s="5">
        <f t="shared" si="406"/>
        <v>2.7522341687851082</v>
      </c>
      <c r="L3010">
        <v>5.24</v>
      </c>
      <c r="M3010">
        <v>3.7</v>
      </c>
      <c r="N3010">
        <v>1.67</v>
      </c>
      <c r="O3010" s="5">
        <f t="shared" si="407"/>
        <v>5.5539407671144199</v>
      </c>
      <c r="P3010" s="5">
        <f t="shared" si="408"/>
        <v>3.9216757325044567</v>
      </c>
      <c r="Q3010" s="5">
        <f t="shared" si="409"/>
        <v>1.7700536414276871</v>
      </c>
      <c r="R3010" s="24">
        <f t="shared" si="411"/>
        <v>0.18005233435709747</v>
      </c>
      <c r="S3010" s="24">
        <f t="shared" si="411"/>
        <v>0.25499303568410564</v>
      </c>
      <c r="T3010" s="24">
        <f t="shared" si="411"/>
        <v>0.56495462995879697</v>
      </c>
      <c r="U3010">
        <f t="shared" si="412"/>
        <v>1.4741763230013907</v>
      </c>
      <c r="V3010">
        <f t="shared" si="412"/>
        <v>1.454487218825812</v>
      </c>
      <c r="W3010">
        <f t="shared" si="412"/>
        <v>0.60677976421503832</v>
      </c>
      <c r="X3010" t="s">
        <v>405</v>
      </c>
      <c r="Y3010" t="s">
        <v>128</v>
      </c>
      <c r="Z3010" t="s">
        <v>137</v>
      </c>
      <c r="AA3010" s="75" t="s">
        <v>151</v>
      </c>
      <c r="AB3010" s="75" t="s">
        <v>166</v>
      </c>
      <c r="AC3010" t="s">
        <v>639</v>
      </c>
      <c r="AD3010" s="137" t="s">
        <v>167</v>
      </c>
      <c r="AE3010" s="133" t="str">
        <f>VLOOKUP(AD3010,cs_lookup!$A$2:$B$55,2,FALSE)</f>
        <v>2</v>
      </c>
    </row>
    <row r="3011" spans="1:31" x14ac:dyDescent="0.25">
      <c r="A3011" s="6">
        <v>0.45613072671595883</v>
      </c>
      <c r="B3011" s="6">
        <v>0.23263402884009496</v>
      </c>
      <c r="C3011" s="6">
        <v>0.2908919706255908</v>
      </c>
      <c r="D3011" s="3">
        <f t="shared" si="410"/>
        <v>2.1923539490526776</v>
      </c>
      <c r="E3011" s="4">
        <f t="shared" si="410"/>
        <v>4.2985972644929236</v>
      </c>
      <c r="F3011" s="4">
        <f t="shared" si="410"/>
        <v>3.4377023121312185</v>
      </c>
      <c r="G3011" s="132">
        <v>5.9040524825165974E-2</v>
      </c>
      <c r="H3011" s="5">
        <f t="shared" si="403"/>
        <v>1.059040524825166</v>
      </c>
      <c r="I3011" s="5">
        <f t="shared" si="404"/>
        <v>2.070132254301229</v>
      </c>
      <c r="J3011" s="5">
        <f t="shared" si="405"/>
        <v>4.0589544627695595</v>
      </c>
      <c r="K3011" s="5">
        <f t="shared" si="406"/>
        <v>3.2460536037549073</v>
      </c>
      <c r="L3011">
        <v>1.77</v>
      </c>
      <c r="M3011">
        <v>3.59</v>
      </c>
      <c r="N3011">
        <v>4.6399999999999997</v>
      </c>
      <c r="O3011" s="5">
        <f t="shared" si="407"/>
        <v>1.8745017289405439</v>
      </c>
      <c r="P3011" s="5">
        <f t="shared" si="408"/>
        <v>3.8019554841223457</v>
      </c>
      <c r="Q3011" s="5">
        <f t="shared" si="409"/>
        <v>4.9139480351887697</v>
      </c>
      <c r="R3011" s="24">
        <f t="shared" si="411"/>
        <v>0.53347510144212751</v>
      </c>
      <c r="S3011" s="24">
        <f t="shared" si="411"/>
        <v>0.26302254305085399</v>
      </c>
      <c r="T3011" s="24">
        <f t="shared" si="411"/>
        <v>0.20350235550701848</v>
      </c>
      <c r="U3011">
        <f t="shared" si="412"/>
        <v>0.85501783585197155</v>
      </c>
      <c r="V3011">
        <f t="shared" si="412"/>
        <v>0.88446422174207484</v>
      </c>
      <c r="W3011">
        <f t="shared" si="412"/>
        <v>1.4294280275078113</v>
      </c>
      <c r="X3011" t="s">
        <v>253</v>
      </c>
      <c r="Y3011" t="s">
        <v>337</v>
      </c>
      <c r="Z3011" t="s">
        <v>137</v>
      </c>
      <c r="AA3011" s="75" t="s">
        <v>162</v>
      </c>
      <c r="AB3011" s="75" t="s">
        <v>160</v>
      </c>
      <c r="AC3011" t="s">
        <v>639</v>
      </c>
      <c r="AD3011" s="137" t="s">
        <v>155</v>
      </c>
      <c r="AE3011" s="133" t="str">
        <f>VLOOKUP(AD3011,cs_lookup!$A$2:$B$55,2,FALSE)</f>
        <v>2</v>
      </c>
    </row>
    <row r="3012" spans="1:31" x14ac:dyDescent="0.25">
      <c r="A3012" s="6">
        <v>0.37397068675053802</v>
      </c>
      <c r="B3012" s="6">
        <v>0.38623401599857765</v>
      </c>
      <c r="C3012" s="6">
        <v>0.23195035811884371</v>
      </c>
      <c r="D3012" s="3">
        <f t="shared" si="410"/>
        <v>2.674006373839303</v>
      </c>
      <c r="E3012" s="4">
        <f t="shared" si="410"/>
        <v>2.5891039074188709</v>
      </c>
      <c r="F3012" s="4">
        <f t="shared" si="410"/>
        <v>4.3112673250870044</v>
      </c>
      <c r="G3012" s="132">
        <v>5.8466351771374825E-2</v>
      </c>
      <c r="H3012" s="5">
        <f t="shared" si="403"/>
        <v>1.0584663517713748</v>
      </c>
      <c r="I3012" s="5">
        <f t="shared" si="404"/>
        <v>2.5263026730743721</v>
      </c>
      <c r="J3012" s="5">
        <f t="shared" si="405"/>
        <v>2.4460899518307113</v>
      </c>
      <c r="K3012" s="5">
        <f t="shared" si="406"/>
        <v>4.07312647952575</v>
      </c>
      <c r="L3012">
        <v>1.93</v>
      </c>
      <c r="M3012">
        <v>3.59</v>
      </c>
      <c r="N3012">
        <v>3.82</v>
      </c>
      <c r="O3012" s="5">
        <f t="shared" si="407"/>
        <v>2.0428400589187534</v>
      </c>
      <c r="P3012" s="5">
        <f t="shared" si="408"/>
        <v>3.7998942028592353</v>
      </c>
      <c r="Q3012" s="5">
        <f t="shared" si="409"/>
        <v>4.0433414637666516</v>
      </c>
      <c r="R3012" s="24">
        <f t="shared" si="411"/>
        <v>0.48951458320691338</v>
      </c>
      <c r="S3012" s="24">
        <f t="shared" si="411"/>
        <v>0.26316522161263034</v>
      </c>
      <c r="T3012" s="24">
        <f t="shared" si="411"/>
        <v>0.24732019518045625</v>
      </c>
      <c r="U3012">
        <f t="shared" si="412"/>
        <v>0.76396229975535579</v>
      </c>
      <c r="V3012">
        <f t="shared" si="412"/>
        <v>1.4676483983400361</v>
      </c>
      <c r="W3012">
        <f t="shared" si="412"/>
        <v>0.93785450051744457</v>
      </c>
      <c r="X3012" t="s">
        <v>440</v>
      </c>
      <c r="Y3012" t="s">
        <v>404</v>
      </c>
      <c r="Z3012" t="s">
        <v>137</v>
      </c>
      <c r="AA3012" s="75" t="s">
        <v>151</v>
      </c>
      <c r="AB3012" s="75" t="s">
        <v>166</v>
      </c>
      <c r="AC3012" t="s">
        <v>639</v>
      </c>
      <c r="AD3012" s="137" t="s">
        <v>170</v>
      </c>
      <c r="AE3012" s="133" t="str">
        <f>VLOOKUP(AD3012,cs_lookup!$A$2:$B$55,2,FALSE)</f>
        <v>1</v>
      </c>
    </row>
    <row r="3013" spans="1:31" x14ac:dyDescent="0.25">
      <c r="A3013" s="6">
        <v>0.67326160518309441</v>
      </c>
      <c r="B3013" s="6">
        <v>0.21679989149809054</v>
      </c>
      <c r="C3013" s="6">
        <v>0.10698174345565517</v>
      </c>
      <c r="D3013" s="3">
        <f t="shared" si="410"/>
        <v>1.4853067400569331</v>
      </c>
      <c r="E3013" s="4">
        <f t="shared" si="410"/>
        <v>4.6125484339036555</v>
      </c>
      <c r="F3013" s="4">
        <f t="shared" si="410"/>
        <v>9.3473892619305499</v>
      </c>
      <c r="G3013" s="132">
        <v>6.3333418798487973E-2</v>
      </c>
      <c r="H3013" s="5">
        <f t="shared" si="403"/>
        <v>1.063333418798488</v>
      </c>
      <c r="I3013" s="5">
        <f t="shared" si="404"/>
        <v>1.3968400821402314</v>
      </c>
      <c r="J3013" s="5">
        <f t="shared" si="405"/>
        <v>4.3378194951453679</v>
      </c>
      <c r="K3013" s="5">
        <f t="shared" si="406"/>
        <v>8.7906475021659887</v>
      </c>
      <c r="L3013">
        <v>1.44</v>
      </c>
      <c r="M3013">
        <v>4.37</v>
      </c>
      <c r="N3013">
        <v>7.14</v>
      </c>
      <c r="O3013" s="5">
        <f t="shared" si="407"/>
        <v>1.5312001230698227</v>
      </c>
      <c r="P3013" s="5">
        <f t="shared" si="408"/>
        <v>4.6467670401493928</v>
      </c>
      <c r="Q3013" s="5">
        <f t="shared" si="409"/>
        <v>7.5922006102212034</v>
      </c>
      <c r="R3013" s="24">
        <f t="shared" si="411"/>
        <v>0.65308249714292899</v>
      </c>
      <c r="S3013" s="24">
        <f t="shared" si="411"/>
        <v>0.2152033857862283</v>
      </c>
      <c r="T3013" s="24">
        <f t="shared" si="411"/>
        <v>0.13171411707084282</v>
      </c>
      <c r="U3013">
        <f t="shared" si="412"/>
        <v>1.0308982527145407</v>
      </c>
      <c r="V3013">
        <f t="shared" si="412"/>
        <v>1.0074185901212918</v>
      </c>
      <c r="W3013">
        <f t="shared" si="412"/>
        <v>0.81222685794655347</v>
      </c>
      <c r="X3013" t="s">
        <v>257</v>
      </c>
      <c r="Y3013" t="s">
        <v>258</v>
      </c>
      <c r="Z3013" t="s">
        <v>137</v>
      </c>
      <c r="AA3013" s="75" t="s">
        <v>162</v>
      </c>
      <c r="AB3013" s="75" t="s">
        <v>160</v>
      </c>
      <c r="AC3013" t="s">
        <v>639</v>
      </c>
      <c r="AD3013" s="137" t="s">
        <v>151</v>
      </c>
      <c r="AE3013" s="133" t="str">
        <f>VLOOKUP(AD3013,cs_lookup!$A$2:$B$55,2,FALSE)</f>
        <v>X</v>
      </c>
    </row>
    <row r="3014" spans="1:31" x14ac:dyDescent="0.25">
      <c r="A3014" s="6">
        <v>0.33883825523293309</v>
      </c>
      <c r="B3014" s="6">
        <v>0.27592006180837492</v>
      </c>
      <c r="C3014" s="6">
        <v>0.35564785983748259</v>
      </c>
      <c r="D3014" s="3">
        <f t="shared" si="410"/>
        <v>2.9512606223065152</v>
      </c>
      <c r="E3014" s="4">
        <f t="shared" si="410"/>
        <v>3.624238097969458</v>
      </c>
      <c r="F3014" s="4">
        <f t="shared" si="410"/>
        <v>2.8117700482071268</v>
      </c>
      <c r="G3014" s="132">
        <v>5.5482684727548914E-2</v>
      </c>
      <c r="H3014" s="5">
        <f t="shared" si="403"/>
        <v>1.0554826847275489</v>
      </c>
      <c r="I3014" s="5">
        <f t="shared" si="404"/>
        <v>2.7961241477574048</v>
      </c>
      <c r="J3014" s="5">
        <f t="shared" si="405"/>
        <v>3.4337257734407838</v>
      </c>
      <c r="K3014" s="5">
        <f t="shared" si="406"/>
        <v>2.6639660592186098</v>
      </c>
      <c r="L3014">
        <v>2.2799999999999998</v>
      </c>
      <c r="M3014">
        <v>3.46</v>
      </c>
      <c r="N3014">
        <v>3.05</v>
      </c>
      <c r="O3014" s="5">
        <f t="shared" si="407"/>
        <v>2.4065005211788115</v>
      </c>
      <c r="P3014" s="5">
        <f t="shared" si="408"/>
        <v>3.6519700891573192</v>
      </c>
      <c r="Q3014" s="5">
        <f t="shared" si="409"/>
        <v>3.2192221884190242</v>
      </c>
      <c r="R3014" s="24">
        <f t="shared" si="411"/>
        <v>0.41554115247403117</v>
      </c>
      <c r="S3014" s="24">
        <f t="shared" si="411"/>
        <v>0.27382480567652923</v>
      </c>
      <c r="T3014" s="24">
        <f t="shared" si="411"/>
        <v>0.31063404184943971</v>
      </c>
      <c r="U3014">
        <f t="shared" si="412"/>
        <v>0.81541443781337264</v>
      </c>
      <c r="V3014">
        <f t="shared" si="412"/>
        <v>1.0076518127226239</v>
      </c>
      <c r="W3014">
        <f t="shared" si="412"/>
        <v>1.1449094816525631</v>
      </c>
      <c r="X3014" t="s">
        <v>449</v>
      </c>
      <c r="Y3014" t="s">
        <v>259</v>
      </c>
      <c r="Z3014" t="s">
        <v>137</v>
      </c>
      <c r="AA3014" s="75" t="s">
        <v>151</v>
      </c>
      <c r="AB3014" s="75" t="s">
        <v>166</v>
      </c>
      <c r="AC3014" t="s">
        <v>639</v>
      </c>
      <c r="AD3014" s="137" t="s">
        <v>162</v>
      </c>
      <c r="AE3014" s="133" t="str">
        <f>VLOOKUP(AD3014,cs_lookup!$A$2:$B$55,2,FALSE)</f>
        <v>1</v>
      </c>
    </row>
    <row r="3015" spans="1:31" x14ac:dyDescent="0.25">
      <c r="A3015" s="6">
        <v>0.47106993340882386</v>
      </c>
      <c r="B3015" s="6">
        <v>0.27782863269214791</v>
      </c>
      <c r="C3015" s="6">
        <v>0.2383460940328111</v>
      </c>
      <c r="D3015" s="3">
        <f t="shared" si="410"/>
        <v>2.1228270561945153</v>
      </c>
      <c r="E3015" s="4">
        <f t="shared" si="410"/>
        <v>3.5993410409504647</v>
      </c>
      <c r="F3015" s="4">
        <f t="shared" si="410"/>
        <v>4.1955795586158775</v>
      </c>
      <c r="G3015" s="132">
        <v>2.6279068258078908E-2</v>
      </c>
      <c r="H3015" s="5">
        <f t="shared" si="403"/>
        <v>1.0262790682580789</v>
      </c>
      <c r="I3015" s="5">
        <f t="shared" si="404"/>
        <v>2.0684696023252487</v>
      </c>
      <c r="J3015" s="5">
        <f t="shared" si="405"/>
        <v>3.5071757305346662</v>
      </c>
      <c r="K3015" s="5">
        <f t="shared" si="406"/>
        <v>4.0881468680220738</v>
      </c>
      <c r="L3015">
        <v>1.65</v>
      </c>
      <c r="M3015">
        <v>4.0599999999999996</v>
      </c>
      <c r="N3015">
        <v>5.75</v>
      </c>
      <c r="O3015" s="5">
        <f t="shared" si="407"/>
        <v>1.6933604626258301</v>
      </c>
      <c r="P3015" s="5">
        <f t="shared" si="408"/>
        <v>4.1666930171278</v>
      </c>
      <c r="Q3015" s="5">
        <f t="shared" si="409"/>
        <v>5.9011046424839542</v>
      </c>
      <c r="R3015" s="24">
        <f t="shared" si="411"/>
        <v>0.59054171989426152</v>
      </c>
      <c r="S3015" s="24">
        <f t="shared" si="411"/>
        <v>0.2399984822230373</v>
      </c>
      <c r="T3015" s="24">
        <f t="shared" si="411"/>
        <v>0.1694597978827011</v>
      </c>
      <c r="U3015">
        <f t="shared" si="412"/>
        <v>0.79769120036628505</v>
      </c>
      <c r="V3015">
        <f t="shared" si="412"/>
        <v>1.1576266237965371</v>
      </c>
      <c r="W3015">
        <f t="shared" si="412"/>
        <v>1.4065052420149387</v>
      </c>
      <c r="X3015" t="s">
        <v>94</v>
      </c>
      <c r="Y3015" t="s">
        <v>86</v>
      </c>
      <c r="Z3015" t="s">
        <v>138</v>
      </c>
      <c r="AA3015" s="75" t="s">
        <v>151</v>
      </c>
      <c r="AB3015" s="75" t="s">
        <v>166</v>
      </c>
      <c r="AC3015" t="s">
        <v>639</v>
      </c>
      <c r="AD3015" s="137" t="s">
        <v>151</v>
      </c>
      <c r="AE3015" s="133" t="str">
        <f>VLOOKUP(AD3015,cs_lookup!$A$2:$B$55,2,FALSE)</f>
        <v>X</v>
      </c>
    </row>
    <row r="3016" spans="1:31" x14ac:dyDescent="0.25">
      <c r="A3016" s="6">
        <v>0.73313317128045563</v>
      </c>
      <c r="B3016" s="6">
        <v>0.17877114614983383</v>
      </c>
      <c r="C3016" s="6">
        <v>8.4327257490431851E-2</v>
      </c>
      <c r="D3016" s="3">
        <f t="shared" si="410"/>
        <v>1.3640086674204734</v>
      </c>
      <c r="E3016" s="4">
        <f t="shared" si="410"/>
        <v>5.5937438537305564</v>
      </c>
      <c r="F3016" s="4">
        <f t="shared" si="410"/>
        <v>11.858561866706793</v>
      </c>
      <c r="G3016" s="132">
        <v>2.5799328006458788E-2</v>
      </c>
      <c r="H3016" s="5">
        <f t="shared" si="403"/>
        <v>1.0257993280064588</v>
      </c>
      <c r="I3016" s="5">
        <f t="shared" si="404"/>
        <v>1.3297032179493542</v>
      </c>
      <c r="J3016" s="5">
        <f t="shared" si="405"/>
        <v>5.4530586061130037</v>
      </c>
      <c r="K3016" s="5">
        <f t="shared" si="406"/>
        <v>11.560313545684179</v>
      </c>
      <c r="L3016">
        <v>1.43</v>
      </c>
      <c r="M3016">
        <v>4.9400000000000004</v>
      </c>
      <c r="N3016">
        <v>8.06</v>
      </c>
      <c r="O3016" s="5">
        <f t="shared" si="407"/>
        <v>1.4668930390492361</v>
      </c>
      <c r="P3016" s="5">
        <f t="shared" si="408"/>
        <v>5.067448680351907</v>
      </c>
      <c r="Q3016" s="5">
        <f t="shared" si="409"/>
        <v>8.2679425837320579</v>
      </c>
      <c r="R3016" s="24">
        <f t="shared" si="411"/>
        <v>0.68171296296296291</v>
      </c>
      <c r="S3016" s="24">
        <f t="shared" si="411"/>
        <v>0.19733796296296294</v>
      </c>
      <c r="T3016" s="24">
        <f t="shared" si="411"/>
        <v>0.12094907407407407</v>
      </c>
      <c r="U3016">
        <f t="shared" si="412"/>
        <v>1.0754279456473916</v>
      </c>
      <c r="V3016">
        <f t="shared" si="412"/>
        <v>0.90591360864197334</v>
      </c>
      <c r="W3016">
        <f t="shared" si="412"/>
        <v>0.69721292317447969</v>
      </c>
      <c r="X3016" t="s">
        <v>30</v>
      </c>
      <c r="Y3016" t="s">
        <v>26</v>
      </c>
      <c r="Z3016" t="s">
        <v>138</v>
      </c>
      <c r="AA3016" s="75" t="s">
        <v>162</v>
      </c>
      <c r="AB3016" s="75" t="s">
        <v>160</v>
      </c>
      <c r="AC3016" t="s">
        <v>639</v>
      </c>
      <c r="AD3016" s="137" t="s">
        <v>152</v>
      </c>
      <c r="AE3016" s="133" t="str">
        <f>VLOOKUP(AD3016,cs_lookup!$A$2:$B$55,2,FALSE)</f>
        <v>2</v>
      </c>
    </row>
    <row r="3017" spans="1:31" x14ac:dyDescent="0.25">
      <c r="A3017" s="6">
        <v>0</v>
      </c>
      <c r="B3017" s="6">
        <v>1</v>
      </c>
      <c r="C3017" s="6">
        <v>0</v>
      </c>
      <c r="D3017" s="3" t="e">
        <f t="shared" si="410"/>
        <v>#DIV/0!</v>
      </c>
      <c r="E3017" s="4">
        <f t="shared" si="410"/>
        <v>1</v>
      </c>
      <c r="F3017" s="4" t="e">
        <f t="shared" si="410"/>
        <v>#DIV/0!</v>
      </c>
      <c r="G3017" s="132">
        <v>5.9780566975788041E-2</v>
      </c>
      <c r="H3017" s="5">
        <f t="shared" si="403"/>
        <v>1.059780566975788</v>
      </c>
      <c r="I3017" s="5" t="e">
        <f t="shared" si="404"/>
        <v>#DIV/0!</v>
      </c>
      <c r="J3017" s="5">
        <f t="shared" si="405"/>
        <v>0.94359156146221934</v>
      </c>
      <c r="K3017" s="5" t="e">
        <f t="shared" si="406"/>
        <v>#DIV/0!</v>
      </c>
      <c r="L3017">
        <v>1.82</v>
      </c>
      <c r="M3017">
        <v>3.19</v>
      </c>
      <c r="N3017">
        <v>5.08</v>
      </c>
      <c r="O3017" s="5">
        <f t="shared" si="407"/>
        <v>1.9288006318959343</v>
      </c>
      <c r="P3017" s="5">
        <f t="shared" si="408"/>
        <v>3.3807000086527639</v>
      </c>
      <c r="Q3017" s="5">
        <f t="shared" si="409"/>
        <v>5.3836852802370032</v>
      </c>
      <c r="R3017" s="24">
        <f t="shared" si="411"/>
        <v>0.5184569019023183</v>
      </c>
      <c r="S3017" s="24">
        <f t="shared" si="411"/>
        <v>0.29579672773110327</v>
      </c>
      <c r="T3017" s="24">
        <f t="shared" si="411"/>
        <v>0.18574637036657862</v>
      </c>
      <c r="U3017" t="e">
        <f t="shared" si="412"/>
        <v>#DIV/0!</v>
      </c>
      <c r="V3017">
        <f t="shared" si="412"/>
        <v>3.3807000086527639</v>
      </c>
      <c r="W3017" t="e">
        <f t="shared" si="412"/>
        <v>#DIV/0!</v>
      </c>
      <c r="X3017" t="s">
        <v>569</v>
      </c>
      <c r="Y3017" t="s">
        <v>575</v>
      </c>
      <c r="Z3017" t="s">
        <v>370</v>
      </c>
      <c r="AA3017" s="75" t="s">
        <v>149</v>
      </c>
      <c r="AB3017" s="75" t="s">
        <v>166</v>
      </c>
      <c r="AC3017" t="s">
        <v>639</v>
      </c>
      <c r="AD3017" s="137" t="s">
        <v>375</v>
      </c>
      <c r="AE3017" s="133" t="str">
        <f>VLOOKUP(AD3017,cs_lookup!$A$2:$B$55,2,FALSE)</f>
        <v>1</v>
      </c>
    </row>
    <row r="3018" spans="1:31" x14ac:dyDescent="0.25">
      <c r="A3018" s="6">
        <v>0</v>
      </c>
      <c r="B3018" s="6">
        <v>1</v>
      </c>
      <c r="C3018" s="6">
        <v>0</v>
      </c>
      <c r="D3018" s="3" t="e">
        <f t="shared" si="410"/>
        <v>#DIV/0!</v>
      </c>
      <c r="E3018" s="4">
        <f t="shared" si="410"/>
        <v>1</v>
      </c>
      <c r="F3018" s="4" t="e">
        <f t="shared" si="410"/>
        <v>#DIV/0!</v>
      </c>
      <c r="G3018" s="132">
        <v>5.5215596366073871E-2</v>
      </c>
      <c r="H3018" s="5">
        <f t="shared" si="403"/>
        <v>1.0552155963660739</v>
      </c>
      <c r="I3018" s="5" t="e">
        <f t="shared" si="404"/>
        <v>#DIV/0!</v>
      </c>
      <c r="J3018" s="5">
        <f t="shared" si="405"/>
        <v>0.94767363507872326</v>
      </c>
      <c r="K3018" s="5" t="e">
        <f t="shared" si="406"/>
        <v>#DIV/0!</v>
      </c>
      <c r="L3018">
        <v>2.66</v>
      </c>
      <c r="M3018">
        <v>2.99</v>
      </c>
      <c r="N3018">
        <v>2.9</v>
      </c>
      <c r="O3018" s="5">
        <f t="shared" si="407"/>
        <v>2.8068734863337568</v>
      </c>
      <c r="P3018" s="5">
        <f t="shared" si="408"/>
        <v>3.1550946331345613</v>
      </c>
      <c r="Q3018" s="5">
        <f t="shared" si="409"/>
        <v>3.0601252294616139</v>
      </c>
      <c r="R3018" s="24">
        <f t="shared" si="411"/>
        <v>0.35626828386418163</v>
      </c>
      <c r="S3018" s="24">
        <f t="shared" si="411"/>
        <v>0.31694770403970673</v>
      </c>
      <c r="T3018" s="24">
        <f t="shared" si="411"/>
        <v>0.32678401209611152</v>
      </c>
      <c r="U3018" t="e">
        <f t="shared" si="412"/>
        <v>#DIV/0!</v>
      </c>
      <c r="V3018">
        <f t="shared" si="412"/>
        <v>3.1550946331345608</v>
      </c>
      <c r="W3018" t="e">
        <f t="shared" si="412"/>
        <v>#DIV/0!</v>
      </c>
      <c r="X3018" t="s">
        <v>570</v>
      </c>
      <c r="Y3018" t="s">
        <v>572</v>
      </c>
      <c r="Z3018" t="s">
        <v>370</v>
      </c>
      <c r="AA3018" s="75" t="s">
        <v>149</v>
      </c>
      <c r="AB3018" s="75" t="s">
        <v>166</v>
      </c>
      <c r="AC3018" t="s">
        <v>639</v>
      </c>
      <c r="AD3018" s="137" t="s">
        <v>149</v>
      </c>
      <c r="AE3018" s="133" t="str">
        <f>VLOOKUP(AD3018,cs_lookup!$A$2:$B$55,2,FALSE)</f>
        <v>X</v>
      </c>
    </row>
    <row r="3019" spans="1:31" x14ac:dyDescent="0.25">
      <c r="A3019" s="6">
        <v>0</v>
      </c>
      <c r="B3019" s="6">
        <v>1</v>
      </c>
      <c r="C3019" s="6">
        <v>0</v>
      </c>
      <c r="D3019" s="3" t="e">
        <f t="shared" si="410"/>
        <v>#DIV/0!</v>
      </c>
      <c r="E3019" s="4">
        <f t="shared" si="410"/>
        <v>1</v>
      </c>
      <c r="F3019" s="4" t="e">
        <f t="shared" si="410"/>
        <v>#DIV/0!</v>
      </c>
      <c r="G3019" s="132">
        <v>5.8792852932889383E-2</v>
      </c>
      <c r="H3019" s="5">
        <f t="shared" si="403"/>
        <v>1.0587928529328894</v>
      </c>
      <c r="I3019" s="5" t="e">
        <f t="shared" si="404"/>
        <v>#DIV/0!</v>
      </c>
      <c r="J3019" s="5">
        <f t="shared" si="405"/>
        <v>0.94447180789893759</v>
      </c>
      <c r="K3019" s="5" t="e">
        <f t="shared" si="406"/>
        <v>#DIV/0!</v>
      </c>
      <c r="L3019">
        <v>4.24</v>
      </c>
      <c r="M3019">
        <v>3.47</v>
      </c>
      <c r="N3019">
        <v>1.87</v>
      </c>
      <c r="O3019" s="5">
        <f t="shared" si="407"/>
        <v>4.4892816964354516</v>
      </c>
      <c r="P3019" s="5">
        <f t="shared" si="408"/>
        <v>3.6740111996771265</v>
      </c>
      <c r="Q3019" s="5">
        <f t="shared" si="409"/>
        <v>1.9799426349845033</v>
      </c>
      <c r="R3019" s="24">
        <f t="shared" si="411"/>
        <v>0.22275278488182487</v>
      </c>
      <c r="S3019" s="24">
        <f t="shared" si="411"/>
        <v>0.27218207720430476</v>
      </c>
      <c r="T3019" s="24">
        <f t="shared" si="411"/>
        <v>0.50506513791387031</v>
      </c>
      <c r="U3019" t="e">
        <f t="shared" si="412"/>
        <v>#DIV/0!</v>
      </c>
      <c r="V3019">
        <f t="shared" si="412"/>
        <v>3.6740111996771265</v>
      </c>
      <c r="W3019" t="e">
        <f t="shared" si="412"/>
        <v>#DIV/0!</v>
      </c>
      <c r="X3019" t="s">
        <v>573</v>
      </c>
      <c r="Y3019" t="s">
        <v>374</v>
      </c>
      <c r="Z3019" t="s">
        <v>370</v>
      </c>
      <c r="AA3019" s="75" t="s">
        <v>149</v>
      </c>
      <c r="AB3019" s="75" t="s">
        <v>166</v>
      </c>
      <c r="AC3019" t="s">
        <v>639</v>
      </c>
      <c r="AD3019" s="137" t="s">
        <v>155</v>
      </c>
      <c r="AE3019" s="133" t="str">
        <f>VLOOKUP(AD3019,cs_lookup!$A$2:$B$55,2,FALSE)</f>
        <v>2</v>
      </c>
    </row>
    <row r="3020" spans="1:31" x14ac:dyDescent="0.25">
      <c r="A3020" s="6">
        <v>0.24867181799358942</v>
      </c>
      <c r="B3020" s="6">
        <v>0.283071164370025</v>
      </c>
      <c r="C3020" s="6">
        <v>0.42551485494023567</v>
      </c>
      <c r="D3020" s="3">
        <f t="shared" si="410"/>
        <v>4.0213644154311821</v>
      </c>
      <c r="E3020" s="4">
        <f t="shared" si="410"/>
        <v>3.5326805618845016</v>
      </c>
      <c r="F3020" s="4">
        <f t="shared" si="410"/>
        <v>2.3500942173698069</v>
      </c>
      <c r="G3020" s="132">
        <v>2.2219343136619774E-2</v>
      </c>
      <c r="H3020" s="5">
        <f t="shared" si="403"/>
        <v>1.0222193431366198</v>
      </c>
      <c r="I3020" s="5">
        <f t="shared" si="404"/>
        <v>3.933954529848616</v>
      </c>
      <c r="J3020" s="5">
        <f t="shared" si="405"/>
        <v>3.4558928918764926</v>
      </c>
      <c r="K3020" s="5">
        <f t="shared" si="406"/>
        <v>2.2990116878034037</v>
      </c>
      <c r="L3020">
        <v>3.59</v>
      </c>
      <c r="M3020">
        <v>3.59</v>
      </c>
      <c r="N3020">
        <v>2.15</v>
      </c>
      <c r="O3020" s="5">
        <f t="shared" si="407"/>
        <v>3.6697674418604649</v>
      </c>
      <c r="P3020" s="5">
        <f t="shared" si="408"/>
        <v>3.6697674418604649</v>
      </c>
      <c r="Q3020" s="5">
        <f t="shared" si="409"/>
        <v>2.1977715877437323</v>
      </c>
      <c r="R3020" s="24">
        <f t="shared" si="411"/>
        <v>0.27249683143219267</v>
      </c>
      <c r="S3020" s="24">
        <f t="shared" si="411"/>
        <v>0.27249683143219267</v>
      </c>
      <c r="T3020" s="24">
        <f t="shared" si="411"/>
        <v>0.45500633713561478</v>
      </c>
      <c r="U3020">
        <f t="shared" si="412"/>
        <v>0.91256774138112573</v>
      </c>
      <c r="V3020">
        <f t="shared" si="412"/>
        <v>1.0388053427346498</v>
      </c>
      <c r="W3020">
        <f t="shared" si="412"/>
        <v>0.93518445835054564</v>
      </c>
      <c r="X3020" t="s">
        <v>43</v>
      </c>
      <c r="Y3020" t="s">
        <v>36</v>
      </c>
      <c r="Z3020" t="s">
        <v>140</v>
      </c>
      <c r="AA3020" s="75" t="s">
        <v>151</v>
      </c>
      <c r="AB3020" s="75" t="s">
        <v>166</v>
      </c>
      <c r="AC3020" t="s">
        <v>639</v>
      </c>
      <c r="AD3020" s="137" t="s">
        <v>162</v>
      </c>
      <c r="AE3020" s="133" t="str">
        <f>VLOOKUP(AD3020,cs_lookup!$A$2:$B$55,2,FALSE)</f>
        <v>1</v>
      </c>
    </row>
    <row r="3021" spans="1:31" x14ac:dyDescent="0.25">
      <c r="A3021" s="6">
        <v>0.26123413916340543</v>
      </c>
      <c r="B3021" s="6">
        <v>0.21524028091348357</v>
      </c>
      <c r="C3021" s="6">
        <v>0.47302080455290069</v>
      </c>
      <c r="D3021" s="3">
        <f t="shared" si="410"/>
        <v>3.8279835981716261</v>
      </c>
      <c r="E3021" s="4">
        <f t="shared" si="410"/>
        <v>4.6459705207407378</v>
      </c>
      <c r="F3021" s="4">
        <f t="shared" si="410"/>
        <v>2.1140719189829293</v>
      </c>
      <c r="G3021" s="132">
        <v>2.1442983759160317E-2</v>
      </c>
      <c r="H3021" s="5">
        <f t="shared" si="403"/>
        <v>1.0214429837591603</v>
      </c>
      <c r="I3021" s="5">
        <f t="shared" si="404"/>
        <v>3.7476233710898961</v>
      </c>
      <c r="J3021" s="5">
        <f t="shared" si="405"/>
        <v>4.5484384293702114</v>
      </c>
      <c r="K3021" s="5">
        <f t="shared" si="406"/>
        <v>2.0696915565493699</v>
      </c>
      <c r="L3021">
        <v>2.97</v>
      </c>
      <c r="M3021">
        <v>3.4</v>
      </c>
      <c r="N3021">
        <v>2.56</v>
      </c>
      <c r="O3021" s="5">
        <f t="shared" si="407"/>
        <v>3.0336856617647063</v>
      </c>
      <c r="P3021" s="5">
        <f t="shared" si="408"/>
        <v>3.4729061447811449</v>
      </c>
      <c r="Q3021" s="5">
        <f t="shared" si="409"/>
        <v>2.6148940384234503</v>
      </c>
      <c r="R3021" s="24">
        <f t="shared" si="411"/>
        <v>0.32963204217351122</v>
      </c>
      <c r="S3021" s="24">
        <f t="shared" si="411"/>
        <v>0.287943283898626</v>
      </c>
      <c r="T3021" s="24">
        <f t="shared" si="411"/>
        <v>0.38242467392786267</v>
      </c>
      <c r="U3021">
        <f t="shared" si="412"/>
        <v>0.79250226234346888</v>
      </c>
      <c r="V3021">
        <f t="shared" si="412"/>
        <v>0.74750929418885703</v>
      </c>
      <c r="W3021">
        <f t="shared" si="412"/>
        <v>1.2368992818756444</v>
      </c>
      <c r="X3021" t="s">
        <v>38</v>
      </c>
      <c r="Y3021" t="s">
        <v>37</v>
      </c>
      <c r="Z3021" t="s">
        <v>140</v>
      </c>
      <c r="AA3021" s="75" t="s">
        <v>155</v>
      </c>
      <c r="AB3021" s="75" t="s">
        <v>161</v>
      </c>
      <c r="AC3021" t="s">
        <v>639</v>
      </c>
      <c r="AD3021" s="137" t="s">
        <v>165</v>
      </c>
      <c r="AE3021" s="133" t="str">
        <f>VLOOKUP(AD3021,cs_lookup!$A$2:$B$55,2,FALSE)</f>
        <v>1</v>
      </c>
    </row>
    <row r="3022" spans="1:31" x14ac:dyDescent="0.25">
      <c r="A3022" s="6">
        <v>0.1866002335956726</v>
      </c>
      <c r="B3022" s="6">
        <v>0.27829483152609197</v>
      </c>
      <c r="C3022" s="6">
        <v>0.47927069266069083</v>
      </c>
      <c r="D3022" s="3">
        <f t="shared" si="410"/>
        <v>5.3590500972619939</v>
      </c>
      <c r="E3022" s="4">
        <f t="shared" si="410"/>
        <v>3.5933114334760594</v>
      </c>
      <c r="F3022" s="4">
        <f t="shared" si="410"/>
        <v>2.0865035465625055</v>
      </c>
      <c r="G3022" s="132">
        <v>2.1373844238451234E-2</v>
      </c>
      <c r="H3022" s="5">
        <f t="shared" si="403"/>
        <v>1.0213738442384512</v>
      </c>
      <c r="I3022" s="5">
        <f t="shared" si="404"/>
        <v>5.246903597044593</v>
      </c>
      <c r="J3022" s="5">
        <f t="shared" si="405"/>
        <v>3.5181157748907075</v>
      </c>
      <c r="K3022" s="5">
        <f t="shared" si="406"/>
        <v>2.0428401983587388</v>
      </c>
      <c r="L3022">
        <v>2.2400000000000002</v>
      </c>
      <c r="M3022">
        <v>3.55</v>
      </c>
      <c r="N3022">
        <v>3.41</v>
      </c>
      <c r="O3022" s="5">
        <f t="shared" si="407"/>
        <v>2.2878774110941311</v>
      </c>
      <c r="P3022" s="5">
        <f t="shared" si="408"/>
        <v>3.6258771470465017</v>
      </c>
      <c r="Q3022" s="5">
        <f t="shared" si="409"/>
        <v>3.482884808853119</v>
      </c>
      <c r="R3022" s="24">
        <f t="shared" si="411"/>
        <v>0.43708635574218557</v>
      </c>
      <c r="S3022" s="24">
        <f t="shared" si="411"/>
        <v>0.27579533432746367</v>
      </c>
      <c r="T3022" s="24">
        <f t="shared" si="411"/>
        <v>0.2871183099303507</v>
      </c>
      <c r="U3022">
        <f t="shared" si="412"/>
        <v>0.42691845934842754</v>
      </c>
      <c r="V3022">
        <f t="shared" si="412"/>
        <v>1.0090628697716131</v>
      </c>
      <c r="W3022">
        <f t="shared" si="412"/>
        <v>1.6692446147964322</v>
      </c>
      <c r="X3022" t="s">
        <v>41</v>
      </c>
      <c r="Y3022" t="s">
        <v>106</v>
      </c>
      <c r="Z3022" t="s">
        <v>140</v>
      </c>
      <c r="AA3022" s="75" t="s">
        <v>151</v>
      </c>
      <c r="AB3022" s="75" t="s">
        <v>166</v>
      </c>
      <c r="AC3022" t="s">
        <v>639</v>
      </c>
      <c r="AD3022" s="137" t="s">
        <v>152</v>
      </c>
      <c r="AE3022" s="133" t="str">
        <f>VLOOKUP(AD3022,cs_lookup!$A$2:$B$55,2,FALSE)</f>
        <v>2</v>
      </c>
    </row>
    <row r="3023" spans="1:31" x14ac:dyDescent="0.25">
      <c r="A3023" s="6">
        <v>0</v>
      </c>
      <c r="B3023" s="6">
        <v>1</v>
      </c>
      <c r="C3023" s="6">
        <v>0</v>
      </c>
      <c r="D3023" s="3" t="e">
        <f t="shared" si="410"/>
        <v>#DIV/0!</v>
      </c>
      <c r="E3023" s="4">
        <f t="shared" si="410"/>
        <v>1</v>
      </c>
      <c r="F3023" s="4" t="e">
        <f t="shared" si="410"/>
        <v>#DIV/0!</v>
      </c>
      <c r="G3023" s="132">
        <v>2.446080686822838E-2</v>
      </c>
      <c r="H3023" s="5">
        <f t="shared" si="403"/>
        <v>1.0244608068682284</v>
      </c>
      <c r="I3023" s="5" t="e">
        <f t="shared" si="404"/>
        <v>#DIV/0!</v>
      </c>
      <c r="J3023" s="5">
        <f t="shared" si="405"/>
        <v>0.97612323799579515</v>
      </c>
      <c r="K3023" s="5" t="e">
        <f t="shared" si="406"/>
        <v>#DIV/0!</v>
      </c>
      <c r="L3023">
        <v>9.0299999999999994</v>
      </c>
      <c r="M3023">
        <v>4.8899999999999997</v>
      </c>
      <c r="N3023">
        <v>1.41</v>
      </c>
      <c r="O3023" s="5">
        <f t="shared" si="407"/>
        <v>9.250881086020101</v>
      </c>
      <c r="P3023" s="5">
        <f t="shared" si="408"/>
        <v>5.0096133455856364</v>
      </c>
      <c r="Q3023" s="5">
        <f t="shared" si="409"/>
        <v>1.4444897376842019</v>
      </c>
      <c r="R3023" s="24">
        <f t="shared" si="411"/>
        <v>0.10809781151669937</v>
      </c>
      <c r="S3023" s="24">
        <f t="shared" si="411"/>
        <v>0.19961620408911968</v>
      </c>
      <c r="T3023" s="24">
        <f t="shared" si="411"/>
        <v>0.69228598439418099</v>
      </c>
      <c r="U3023" t="e">
        <f t="shared" si="412"/>
        <v>#DIV/0!</v>
      </c>
      <c r="V3023">
        <f t="shared" si="412"/>
        <v>5.0096133455856364</v>
      </c>
      <c r="W3023" t="e">
        <f t="shared" si="412"/>
        <v>#DIV/0!</v>
      </c>
      <c r="X3023" t="s">
        <v>52</v>
      </c>
      <c r="Y3023" t="s">
        <v>102</v>
      </c>
      <c r="Z3023" t="s">
        <v>140</v>
      </c>
      <c r="AA3023" s="75" t="s">
        <v>149</v>
      </c>
      <c r="AB3023" s="75" t="s">
        <v>166</v>
      </c>
      <c r="AC3023" t="s">
        <v>639</v>
      </c>
      <c r="AD3023" s="137" t="s">
        <v>153</v>
      </c>
      <c r="AE3023" s="133" t="str">
        <f>VLOOKUP(AD3023,cs_lookup!$A$2:$B$55,2,FALSE)</f>
        <v>2</v>
      </c>
    </row>
    <row r="3024" spans="1:31" x14ac:dyDescent="0.25">
      <c r="A3024" s="6">
        <v>0.1791510420685638</v>
      </c>
      <c r="B3024" s="6">
        <v>0.29514312147273603</v>
      </c>
      <c r="C3024" s="6">
        <v>0.47317171184505102</v>
      </c>
      <c r="D3024" s="3">
        <f t="shared" si="410"/>
        <v>5.5818821283623059</v>
      </c>
      <c r="E3024" s="4">
        <f t="shared" si="410"/>
        <v>3.3881867041660851</v>
      </c>
      <c r="F3024" s="4">
        <f t="shared" si="410"/>
        <v>2.1133976841106445</v>
      </c>
      <c r="G3024" s="132">
        <v>2.8608907963179275E-2</v>
      </c>
      <c r="H3024" s="5">
        <f t="shared" si="403"/>
        <v>1.0286089079631793</v>
      </c>
      <c r="I3024" s="5">
        <f t="shared" si="404"/>
        <v>5.4266321097834771</v>
      </c>
      <c r="J3024" s="5">
        <f t="shared" si="405"/>
        <v>3.2939503808840929</v>
      </c>
      <c r="K3024" s="5">
        <f t="shared" si="406"/>
        <v>2.0546173261278979</v>
      </c>
      <c r="L3024">
        <v>3.76</v>
      </c>
      <c r="M3024">
        <v>3.05</v>
      </c>
      <c r="N3024">
        <v>2.2999999999999998</v>
      </c>
      <c r="O3024" s="5">
        <f t="shared" si="407"/>
        <v>3.8675694939415539</v>
      </c>
      <c r="P3024" s="5">
        <f t="shared" si="408"/>
        <v>3.1372571692876967</v>
      </c>
      <c r="Q3024" s="5">
        <f t="shared" si="409"/>
        <v>2.3658004883153123</v>
      </c>
      <c r="R3024" s="24">
        <f t="shared" si="411"/>
        <v>0.25856031845490396</v>
      </c>
      <c r="S3024" s="24">
        <f t="shared" si="411"/>
        <v>0.31874976963620949</v>
      </c>
      <c r="T3024" s="24">
        <f t="shared" si="411"/>
        <v>0.4226899119088865</v>
      </c>
      <c r="U3024">
        <f t="shared" si="412"/>
        <v>0.6928791051122174</v>
      </c>
      <c r="V3024">
        <f t="shared" si="412"/>
        <v>0.92593987380629061</v>
      </c>
      <c r="W3024">
        <f t="shared" si="412"/>
        <v>1.1194298669400138</v>
      </c>
      <c r="X3024" t="s">
        <v>559</v>
      </c>
      <c r="Y3024" t="s">
        <v>44</v>
      </c>
      <c r="Z3024" t="s">
        <v>141</v>
      </c>
      <c r="AA3024" s="75" t="s">
        <v>151</v>
      </c>
      <c r="AB3024" s="75" t="s">
        <v>166</v>
      </c>
      <c r="AC3024" t="s">
        <v>639</v>
      </c>
      <c r="AD3024" s="137" t="s">
        <v>154</v>
      </c>
      <c r="AE3024" s="133" t="str">
        <f>VLOOKUP(AD3024,cs_lookup!$A$2:$B$55,2,FALSE)</f>
        <v>1</v>
      </c>
    </row>
    <row r="3025" spans="1:31" x14ac:dyDescent="0.25">
      <c r="A3025" s="6">
        <v>0.39290401474411302</v>
      </c>
      <c r="B3025" s="6">
        <v>0.37808253674551501</v>
      </c>
      <c r="C3025" s="6">
        <v>0.22175784842851687</v>
      </c>
      <c r="D3025" s="3">
        <f t="shared" si="410"/>
        <v>2.5451508828467202</v>
      </c>
      <c r="E3025" s="4">
        <f t="shared" si="410"/>
        <v>2.6449251229847035</v>
      </c>
      <c r="F3025" s="4">
        <f t="shared" si="410"/>
        <v>4.5094232609419809</v>
      </c>
      <c r="G3025" s="132">
        <v>2.692685671076922E-2</v>
      </c>
      <c r="H3025" s="5">
        <f t="shared" si="403"/>
        <v>1.0269268567107692</v>
      </c>
      <c r="I3025" s="5">
        <f t="shared" si="404"/>
        <v>2.4784149583922646</v>
      </c>
      <c r="J3025" s="5">
        <f t="shared" si="405"/>
        <v>2.5755730368727114</v>
      </c>
      <c r="K3025" s="5">
        <f t="shared" si="406"/>
        <v>4.3911825184761391</v>
      </c>
      <c r="L3025">
        <v>2.71</v>
      </c>
      <c r="M3025">
        <v>3.17</v>
      </c>
      <c r="N3025">
        <v>2.92</v>
      </c>
      <c r="O3025" s="5">
        <f t="shared" si="407"/>
        <v>2.7829717816861845</v>
      </c>
      <c r="P3025" s="5">
        <f t="shared" si="408"/>
        <v>3.2553581357731383</v>
      </c>
      <c r="Q3025" s="5">
        <f t="shared" si="409"/>
        <v>2.9986264215954459</v>
      </c>
      <c r="R3025" s="24">
        <f t="shared" si="411"/>
        <v>0.35932811341482829</v>
      </c>
      <c r="S3025" s="24">
        <f t="shared" si="411"/>
        <v>0.30718586351867022</v>
      </c>
      <c r="T3025" s="24">
        <f t="shared" si="411"/>
        <v>0.3334860230665016</v>
      </c>
      <c r="U3025">
        <f t="shared" si="412"/>
        <v>1.0934407859440791</v>
      </c>
      <c r="V3025">
        <f t="shared" si="412"/>
        <v>1.2307940619882587</v>
      </c>
      <c r="W3025">
        <f t="shared" si="412"/>
        <v>0.66496894349390878</v>
      </c>
      <c r="X3025" t="s">
        <v>50</v>
      </c>
      <c r="Y3025" t="s">
        <v>51</v>
      </c>
      <c r="Z3025" t="s">
        <v>141</v>
      </c>
      <c r="AA3025" s="75" t="s">
        <v>151</v>
      </c>
      <c r="AB3025" s="75" t="s">
        <v>166</v>
      </c>
      <c r="AC3025" t="s">
        <v>639</v>
      </c>
      <c r="AD3025" s="137" t="s">
        <v>151</v>
      </c>
      <c r="AE3025" s="133" t="str">
        <f>VLOOKUP(AD3025,cs_lookup!$A$2:$B$55,2,FALSE)</f>
        <v>X</v>
      </c>
    </row>
    <row r="3026" spans="1:31" x14ac:dyDescent="0.25">
      <c r="A3026" s="6">
        <v>0.30245639811608155</v>
      </c>
      <c r="B3026" s="6">
        <v>0.33181098123439384</v>
      </c>
      <c r="C3026" s="6">
        <v>0.34198866772801889</v>
      </c>
      <c r="D3026" s="3">
        <f t="shared" si="410"/>
        <v>3.3062616834318184</v>
      </c>
      <c r="E3026" s="4">
        <f t="shared" si="410"/>
        <v>3.0137640299902921</v>
      </c>
      <c r="F3026" s="4">
        <f t="shared" si="410"/>
        <v>2.9240734982344292</v>
      </c>
      <c r="G3026" s="132">
        <v>2.8734890523508305E-2</v>
      </c>
      <c r="H3026" s="5">
        <f t="shared" si="403"/>
        <v>1.0287348905235083</v>
      </c>
      <c r="I3026" s="5">
        <f t="shared" si="404"/>
        <v>3.2139103221718375</v>
      </c>
      <c r="J3026" s="5">
        <f t="shared" si="405"/>
        <v>2.929582789261314</v>
      </c>
      <c r="K3026" s="5">
        <f t="shared" si="406"/>
        <v>2.8423975167658702</v>
      </c>
      <c r="L3026">
        <v>2.1</v>
      </c>
      <c r="M3026">
        <v>3.24</v>
      </c>
      <c r="N3026">
        <v>4.0999999999999996</v>
      </c>
      <c r="O3026" s="5">
        <f t="shared" si="407"/>
        <v>2.1603432700993674</v>
      </c>
      <c r="P3026" s="5">
        <f t="shared" si="408"/>
        <v>3.3331010452961669</v>
      </c>
      <c r="Q3026" s="5">
        <f t="shared" si="409"/>
        <v>4.2178130511463836</v>
      </c>
      <c r="R3026" s="24">
        <f t="shared" si="411"/>
        <v>0.46288939995818529</v>
      </c>
      <c r="S3026" s="24">
        <f t="shared" si="411"/>
        <v>0.30002090738030529</v>
      </c>
      <c r="T3026" s="24">
        <f t="shared" si="411"/>
        <v>0.23708969266150956</v>
      </c>
      <c r="U3026">
        <f t="shared" si="412"/>
        <v>0.65340964416857172</v>
      </c>
      <c r="V3026">
        <f t="shared" si="412"/>
        <v>1.1059595283931052</v>
      </c>
      <c r="W3026">
        <f t="shared" si="412"/>
        <v>1.4424442660874019</v>
      </c>
      <c r="X3026" t="s">
        <v>98</v>
      </c>
      <c r="Y3026" t="s">
        <v>48</v>
      </c>
      <c r="Z3026" t="s">
        <v>141</v>
      </c>
      <c r="AA3026" s="75" t="s">
        <v>151</v>
      </c>
      <c r="AB3026" s="75" t="s">
        <v>166</v>
      </c>
      <c r="AC3026" t="s">
        <v>639</v>
      </c>
      <c r="AD3026" s="137" t="s">
        <v>164</v>
      </c>
      <c r="AE3026" s="133" t="str">
        <f>VLOOKUP(AD3026,cs_lookup!$A$2:$B$55,2,FALSE)</f>
        <v>1</v>
      </c>
    </row>
    <row r="3027" spans="1:31" x14ac:dyDescent="0.25">
      <c r="A3027" s="6">
        <v>0.51774999049186621</v>
      </c>
      <c r="B3027" s="6">
        <v>0.38815140815763044</v>
      </c>
      <c r="C3027" s="6">
        <v>9.3399999853821011E-2</v>
      </c>
      <c r="D3027" s="3">
        <f t="shared" si="410"/>
        <v>1.931434125281186</v>
      </c>
      <c r="E3027" s="4">
        <f t="shared" si="410"/>
        <v>2.5763142397100216</v>
      </c>
      <c r="F3027" s="4">
        <f t="shared" si="410"/>
        <v>10.706638132388496</v>
      </c>
      <c r="G3027" s="132">
        <v>2.7383511358489265E-2</v>
      </c>
      <c r="H3027" s="5">
        <f t="shared" si="403"/>
        <v>1.0273835113584893</v>
      </c>
      <c r="I3027" s="5">
        <f t="shared" si="404"/>
        <v>1.8799543733452448</v>
      </c>
      <c r="J3027" s="5">
        <f t="shared" si="405"/>
        <v>2.5076460846674591</v>
      </c>
      <c r="K3027" s="5">
        <f t="shared" si="406"/>
        <v>10.421267242484081</v>
      </c>
      <c r="L3027">
        <v>3.29</v>
      </c>
      <c r="M3027">
        <v>3.42</v>
      </c>
      <c r="N3027">
        <v>2.3199999999999998</v>
      </c>
      <c r="O3027" s="5">
        <f t="shared" si="407"/>
        <v>3.3800917523694296</v>
      </c>
      <c r="P3027" s="5">
        <f t="shared" si="408"/>
        <v>3.513651608846033</v>
      </c>
      <c r="Q3027" s="5">
        <f t="shared" si="409"/>
        <v>2.3835297463516949</v>
      </c>
      <c r="R3027" s="24">
        <f t="shared" si="411"/>
        <v>0.29584995711995227</v>
      </c>
      <c r="S3027" s="24">
        <f t="shared" si="411"/>
        <v>0.28460419851597746</v>
      </c>
      <c r="T3027" s="24">
        <f t="shared" si="411"/>
        <v>0.41954584436407022</v>
      </c>
      <c r="U3027">
        <f t="shared" si="412"/>
        <v>1.7500424726509078</v>
      </c>
      <c r="V3027">
        <f t="shared" si="412"/>
        <v>1.3638288197489117</v>
      </c>
      <c r="W3027">
        <f t="shared" si="412"/>
        <v>0.22262167796082635</v>
      </c>
      <c r="X3027" t="s">
        <v>45</v>
      </c>
      <c r="Y3027" t="s">
        <v>442</v>
      </c>
      <c r="Z3027" t="s">
        <v>141</v>
      </c>
      <c r="AA3027" s="75" t="s">
        <v>154</v>
      </c>
      <c r="AB3027" s="75" t="s">
        <v>160</v>
      </c>
      <c r="AC3027" t="s">
        <v>639</v>
      </c>
      <c r="AD3027" s="137" t="s">
        <v>152</v>
      </c>
      <c r="AE3027" s="133" t="str">
        <f>VLOOKUP(AD3027,cs_lookup!$A$2:$B$55,2,FALSE)</f>
        <v>2</v>
      </c>
    </row>
    <row r="3028" spans="1:31" x14ac:dyDescent="0.25">
      <c r="A3028" s="6">
        <v>0.73362032100289254</v>
      </c>
      <c r="B3028" s="6">
        <v>0.21686774069281758</v>
      </c>
      <c r="C3028" s="6">
        <v>4.8575496229460377E-2</v>
      </c>
      <c r="D3028" s="3">
        <f t="shared" si="410"/>
        <v>1.3631029176413139</v>
      </c>
      <c r="E3028" s="4">
        <f t="shared" si="410"/>
        <v>4.6111053529923129</v>
      </c>
      <c r="F3028" s="4">
        <f t="shared" si="410"/>
        <v>20.586511258190988</v>
      </c>
      <c r="G3028" s="132">
        <v>3.0002871088142369E-2</v>
      </c>
      <c r="H3028" s="5">
        <f t="shared" ref="H3028:H3091" si="413">(G3028/100%) + 1</f>
        <v>1.0300028710881424</v>
      </c>
      <c r="I3028" s="5">
        <f t="shared" ref="I3028:I3091" si="414">D3028/H3028</f>
        <v>1.323397201991553</v>
      </c>
      <c r="J3028" s="5">
        <f t="shared" ref="J3028:J3091" si="415">E3028/H3028</f>
        <v>4.4767888346960909</v>
      </c>
      <c r="K3028" s="5">
        <f t="shared" ref="K3028:K3091" si="416">F3028/H3028</f>
        <v>19.986848421541243</v>
      </c>
      <c r="L3028">
        <v>1.62</v>
      </c>
      <c r="M3028">
        <v>3.87</v>
      </c>
      <c r="N3028">
        <v>6.48</v>
      </c>
      <c r="O3028" s="5">
        <f t="shared" ref="O3028:O3091" si="417">(L3028*H3028)</f>
        <v>1.6686046511627908</v>
      </c>
      <c r="P3028" s="5">
        <f t="shared" ref="P3028:P3091" si="418">(M3028*H3028)</f>
        <v>3.9861111111111112</v>
      </c>
      <c r="Q3028" s="5">
        <f t="shared" ref="Q3028:Q3091" si="419">(N3028*H3028)</f>
        <v>6.6744186046511631</v>
      </c>
      <c r="R3028" s="24">
        <f t="shared" si="411"/>
        <v>0.5993031358885017</v>
      </c>
      <c r="S3028" s="24">
        <f t="shared" si="411"/>
        <v>0.25087108013937282</v>
      </c>
      <c r="T3028" s="24">
        <f t="shared" si="411"/>
        <v>0.14982578397212543</v>
      </c>
      <c r="U3028">
        <f t="shared" si="412"/>
        <v>1.2241222798129661</v>
      </c>
      <c r="V3028">
        <f t="shared" si="412"/>
        <v>0.86445891081720339</v>
      </c>
      <c r="W3028">
        <f t="shared" si="412"/>
        <v>0.32421319576407281</v>
      </c>
      <c r="X3028" t="s">
        <v>434</v>
      </c>
      <c r="Y3028" t="s">
        <v>21</v>
      </c>
      <c r="Z3028" t="s">
        <v>141</v>
      </c>
      <c r="AA3028" s="75" t="s">
        <v>170</v>
      </c>
      <c r="AB3028" s="75" t="s">
        <v>160</v>
      </c>
      <c r="AC3028" t="s">
        <v>639</v>
      </c>
      <c r="AD3028" s="137" t="s">
        <v>150</v>
      </c>
      <c r="AE3028" s="133" t="str">
        <f>VLOOKUP(AD3028,cs_lookup!$A$2:$B$55,2,FALSE)</f>
        <v>X</v>
      </c>
    </row>
    <row r="3029" spans="1:31" x14ac:dyDescent="0.25">
      <c r="A3029" s="6">
        <v>0.45207428035013686</v>
      </c>
      <c r="B3029" s="6">
        <v>0.22160849456561663</v>
      </c>
      <c r="C3029" s="6">
        <v>0.3042749377689159</v>
      </c>
      <c r="D3029" s="3">
        <f t="shared" si="410"/>
        <v>2.2120258627088631</v>
      </c>
      <c r="E3029" s="4">
        <f t="shared" si="410"/>
        <v>4.5124624033936005</v>
      </c>
      <c r="F3029" s="4">
        <f t="shared" si="410"/>
        <v>3.2865013705448796</v>
      </c>
      <c r="G3029" s="132">
        <v>2.8680856938311239E-2</v>
      </c>
      <c r="H3029" s="5">
        <f t="shared" si="413"/>
        <v>1.0286808569383112</v>
      </c>
      <c r="I3029" s="5">
        <f t="shared" si="414"/>
        <v>2.1503519267312621</v>
      </c>
      <c r="J3029" s="5">
        <f t="shared" si="415"/>
        <v>4.3866495356238628</v>
      </c>
      <c r="K3029" s="5">
        <f t="shared" si="416"/>
        <v>3.1948697677981257</v>
      </c>
      <c r="L3029">
        <v>2.1</v>
      </c>
      <c r="M3029">
        <v>3.37</v>
      </c>
      <c r="N3029">
        <v>3.91</v>
      </c>
      <c r="O3029" s="5">
        <f t="shared" si="417"/>
        <v>2.1602297995704536</v>
      </c>
      <c r="P3029" s="5">
        <f t="shared" si="418"/>
        <v>3.4666544878821091</v>
      </c>
      <c r="Q3029" s="5">
        <f t="shared" si="419"/>
        <v>4.0221421506287971</v>
      </c>
      <c r="R3029" s="24">
        <f t="shared" si="411"/>
        <v>0.46291371417931693</v>
      </c>
      <c r="S3029" s="24">
        <f t="shared" si="411"/>
        <v>0.28846255186248232</v>
      </c>
      <c r="T3029" s="24">
        <f t="shared" si="411"/>
        <v>0.24862373395820089</v>
      </c>
      <c r="U3029">
        <f t="shared" si="412"/>
        <v>0.97658433203173323</v>
      </c>
      <c r="V3029">
        <f t="shared" si="412"/>
        <v>0.76824008223869278</v>
      </c>
      <c r="W3029">
        <f t="shared" si="412"/>
        <v>1.2238370525803108</v>
      </c>
      <c r="X3029" t="s">
        <v>42</v>
      </c>
      <c r="Y3029" t="s">
        <v>47</v>
      </c>
      <c r="Z3029" t="s">
        <v>141</v>
      </c>
      <c r="AA3029" s="75" t="s">
        <v>150</v>
      </c>
      <c r="AB3029" s="75" t="s">
        <v>166</v>
      </c>
      <c r="AC3029" t="s">
        <v>639</v>
      </c>
      <c r="AD3029" s="137" t="s">
        <v>152</v>
      </c>
      <c r="AE3029" s="133" t="str">
        <f>VLOOKUP(AD3029,cs_lookup!$A$2:$B$55,2,FALSE)</f>
        <v>2</v>
      </c>
    </row>
    <row r="3030" spans="1:31" x14ac:dyDescent="0.25">
      <c r="A3030" s="6">
        <v>0.49862679490360479</v>
      </c>
      <c r="B3030" s="6">
        <v>0.32054989987966809</v>
      </c>
      <c r="C3030" s="6">
        <v>0.17563131311882638</v>
      </c>
      <c r="D3030" s="3">
        <f t="shared" si="410"/>
        <v>2.0055079474686499</v>
      </c>
      <c r="E3030" s="4">
        <f t="shared" si="410"/>
        <v>3.1196390963634433</v>
      </c>
      <c r="F3030" s="4">
        <f t="shared" si="410"/>
        <v>5.6937455072344241</v>
      </c>
      <c r="G3030" s="132">
        <v>2.7826324004988967E-2</v>
      </c>
      <c r="H3030" s="5">
        <f t="shared" si="413"/>
        <v>1.027826324004989</v>
      </c>
      <c r="I3030" s="5">
        <f t="shared" si="414"/>
        <v>1.9512128660550976</v>
      </c>
      <c r="J3030" s="5">
        <f t="shared" si="415"/>
        <v>3.0351811619375306</v>
      </c>
      <c r="K3030" s="5">
        <f t="shared" si="416"/>
        <v>5.5395988351888006</v>
      </c>
      <c r="L3030">
        <v>2.4300000000000002</v>
      </c>
      <c r="M3030">
        <v>3.04</v>
      </c>
      <c r="N3030">
        <v>3.48</v>
      </c>
      <c r="O3030" s="5">
        <f t="shared" si="417"/>
        <v>2.4976179673321233</v>
      </c>
      <c r="P3030" s="5">
        <f t="shared" si="418"/>
        <v>3.1245920249751666</v>
      </c>
      <c r="Q3030" s="5">
        <f t="shared" si="419"/>
        <v>3.5768356075373617</v>
      </c>
      <c r="R3030" s="24">
        <f t="shared" si="411"/>
        <v>0.40038148871429224</v>
      </c>
      <c r="S3030" s="24">
        <f t="shared" si="411"/>
        <v>0.32004178209727963</v>
      </c>
      <c r="T3030" s="24">
        <f t="shared" si="411"/>
        <v>0.27957672918842819</v>
      </c>
      <c r="U3030">
        <f t="shared" si="412"/>
        <v>1.2453792419444731</v>
      </c>
      <c r="V3030">
        <f t="shared" si="412"/>
        <v>1.0015876607705991</v>
      </c>
      <c r="W3030">
        <f t="shared" si="412"/>
        <v>0.6282043345619619</v>
      </c>
      <c r="X3030" t="s">
        <v>555</v>
      </c>
      <c r="Y3030" t="s">
        <v>407</v>
      </c>
      <c r="Z3030" t="s">
        <v>141</v>
      </c>
      <c r="AA3030" s="75" t="s">
        <v>151</v>
      </c>
      <c r="AB3030" s="75" t="s">
        <v>166</v>
      </c>
      <c r="AC3030" t="s">
        <v>639</v>
      </c>
      <c r="AD3030" s="137" t="s">
        <v>151</v>
      </c>
      <c r="AE3030" s="133" t="str">
        <f>VLOOKUP(AD3030,cs_lookup!$A$2:$B$55,2,FALSE)</f>
        <v>X</v>
      </c>
    </row>
    <row r="3031" spans="1:31" x14ac:dyDescent="0.25">
      <c r="A3031" s="6">
        <v>0.37146465024409586</v>
      </c>
      <c r="B3031" s="6">
        <v>0.24959626118814549</v>
      </c>
      <c r="C3031" s="6">
        <v>0.35003930729660132</v>
      </c>
      <c r="D3031" s="3">
        <f t="shared" si="410"/>
        <v>2.6920461996663279</v>
      </c>
      <c r="E3031" s="4">
        <f t="shared" si="410"/>
        <v>4.0064702701864618</v>
      </c>
      <c r="F3031" s="4">
        <f t="shared" si="410"/>
        <v>2.8568220172846552</v>
      </c>
      <c r="G3031" s="132">
        <v>2.6410927547908969E-2</v>
      </c>
      <c r="H3031" s="5">
        <f t="shared" si="413"/>
        <v>1.026410927547909</v>
      </c>
      <c r="I3031" s="5">
        <f t="shared" si="414"/>
        <v>2.6227762462521849</v>
      </c>
      <c r="J3031" s="5">
        <f t="shared" si="415"/>
        <v>3.9033784254011219</v>
      </c>
      <c r="K3031" s="5">
        <f t="shared" si="416"/>
        <v>2.7833121614455041</v>
      </c>
      <c r="L3031">
        <v>3.16</v>
      </c>
      <c r="M3031">
        <v>3.43</v>
      </c>
      <c r="N3031">
        <v>2.39</v>
      </c>
      <c r="O3031" s="5">
        <f t="shared" si="417"/>
        <v>3.2434585310513926</v>
      </c>
      <c r="P3031" s="5">
        <f t="shared" si="418"/>
        <v>3.5205894814893277</v>
      </c>
      <c r="Q3031" s="5">
        <f t="shared" si="419"/>
        <v>2.4531221168395025</v>
      </c>
      <c r="R3031" s="24">
        <f t="shared" si="411"/>
        <v>0.30831286739955394</v>
      </c>
      <c r="S3031" s="24">
        <f t="shared" si="411"/>
        <v>0.28404334139434129</v>
      </c>
      <c r="T3031" s="24">
        <f t="shared" si="411"/>
        <v>0.40764379120610478</v>
      </c>
      <c r="U3031">
        <f t="shared" si="412"/>
        <v>1.2048301888182344</v>
      </c>
      <c r="V3031">
        <f t="shared" si="412"/>
        <v>0.87872597175804801</v>
      </c>
      <c r="W3031">
        <f t="shared" si="412"/>
        <v>0.85868916649247184</v>
      </c>
      <c r="X3031" t="s">
        <v>428</v>
      </c>
      <c r="Y3031" t="s">
        <v>416</v>
      </c>
      <c r="Z3031" t="s">
        <v>409</v>
      </c>
      <c r="AA3031" s="75" t="s">
        <v>151</v>
      </c>
      <c r="AB3031" s="75" t="s">
        <v>166</v>
      </c>
      <c r="AC3031" t="s">
        <v>639</v>
      </c>
      <c r="AD3031" s="137" t="s">
        <v>167</v>
      </c>
      <c r="AE3031" s="133" t="str">
        <f>VLOOKUP(AD3031,cs_lookup!$A$2:$B$55,2,FALSE)</f>
        <v>2</v>
      </c>
    </row>
    <row r="3032" spans="1:31" x14ac:dyDescent="0.25">
      <c r="A3032" s="6">
        <v>0.19094756465010992</v>
      </c>
      <c r="B3032" s="6">
        <v>0.34740954056003814</v>
      </c>
      <c r="C3032" s="6">
        <v>0.4254385988034497</v>
      </c>
      <c r="D3032" s="3">
        <f t="shared" si="410"/>
        <v>5.2370398220704635</v>
      </c>
      <c r="E3032" s="4">
        <f t="shared" si="410"/>
        <v>2.878447144508351</v>
      </c>
      <c r="F3032" s="4">
        <f t="shared" si="410"/>
        <v>2.3505154511426793</v>
      </c>
      <c r="G3032" s="132">
        <v>2.8261320781450383E-2</v>
      </c>
      <c r="H3032" s="5">
        <f t="shared" si="413"/>
        <v>1.0282613207814504</v>
      </c>
      <c r="I3032" s="5">
        <f t="shared" si="414"/>
        <v>5.093102031777736</v>
      </c>
      <c r="J3032" s="5">
        <f t="shared" si="415"/>
        <v>2.7993342609841729</v>
      </c>
      <c r="K3032" s="5">
        <f t="shared" si="416"/>
        <v>2.2859125434732408</v>
      </c>
      <c r="L3032">
        <v>2.17</v>
      </c>
      <c r="M3032">
        <v>3.49</v>
      </c>
      <c r="N3032">
        <v>3.56</v>
      </c>
      <c r="O3032" s="5">
        <f t="shared" si="417"/>
        <v>2.2313270660957474</v>
      </c>
      <c r="P3032" s="5">
        <f t="shared" si="418"/>
        <v>3.5886320095272621</v>
      </c>
      <c r="Q3032" s="5">
        <f t="shared" si="419"/>
        <v>3.6606103019819636</v>
      </c>
      <c r="R3032" s="24">
        <f t="shared" si="411"/>
        <v>0.44816379238824217</v>
      </c>
      <c r="S3032" s="24">
        <f t="shared" si="411"/>
        <v>0.27865771618409324</v>
      </c>
      <c r="T3032" s="24">
        <f t="shared" si="411"/>
        <v>0.27317849142766443</v>
      </c>
      <c r="U3032">
        <f t="shared" si="412"/>
        <v>0.42606646920885782</v>
      </c>
      <c r="V3032">
        <f t="shared" si="412"/>
        <v>1.2467249976689125</v>
      </c>
      <c r="W3032">
        <f t="shared" si="412"/>
        <v>1.5573649176406796</v>
      </c>
      <c r="X3032" t="s">
        <v>413</v>
      </c>
      <c r="Y3032" t="s">
        <v>408</v>
      </c>
      <c r="Z3032" t="s">
        <v>409</v>
      </c>
      <c r="AA3032" s="75" t="s">
        <v>151</v>
      </c>
      <c r="AB3032" s="75" t="s">
        <v>166</v>
      </c>
      <c r="AC3032" t="s">
        <v>639</v>
      </c>
      <c r="AD3032" s="137" t="s">
        <v>149</v>
      </c>
      <c r="AE3032" s="133" t="str">
        <f>VLOOKUP(AD3032,cs_lookup!$A$2:$B$55,2,FALSE)</f>
        <v>X</v>
      </c>
    </row>
    <row r="3033" spans="1:31" x14ac:dyDescent="0.25">
      <c r="A3033" s="6">
        <v>0.49760319555329041</v>
      </c>
      <c r="B3033" s="6">
        <v>0.28120770219125252</v>
      </c>
      <c r="C3033" s="6">
        <v>0.21154189518249356</v>
      </c>
      <c r="D3033" s="3">
        <f t="shared" si="410"/>
        <v>2.0096333965220805</v>
      </c>
      <c r="E3033" s="4">
        <f t="shared" si="410"/>
        <v>3.55609036384035</v>
      </c>
      <c r="F3033" s="4">
        <f t="shared" si="410"/>
        <v>4.7271959965061159</v>
      </c>
      <c r="G3033" s="132">
        <v>2.882848302975316E-2</v>
      </c>
      <c r="H3033" s="5">
        <f t="shared" si="413"/>
        <v>1.0288284830297532</v>
      </c>
      <c r="I3033" s="5">
        <f t="shared" si="414"/>
        <v>1.9533220839726333</v>
      </c>
      <c r="J3033" s="5">
        <f t="shared" si="415"/>
        <v>3.4564462614489164</v>
      </c>
      <c r="K3033" s="5">
        <f t="shared" si="416"/>
        <v>4.5947367073131549</v>
      </c>
      <c r="L3033">
        <v>2.1</v>
      </c>
      <c r="M3033">
        <v>3.68</v>
      </c>
      <c r="N3033">
        <v>3.56</v>
      </c>
      <c r="O3033" s="5">
        <f t="shared" si="417"/>
        <v>2.1605398143624819</v>
      </c>
      <c r="P3033" s="5">
        <f t="shared" si="418"/>
        <v>3.786088817549492</v>
      </c>
      <c r="Q3033" s="5">
        <f t="shared" si="419"/>
        <v>3.6626293995859212</v>
      </c>
      <c r="R3033" s="24">
        <f t="shared" si="411"/>
        <v>0.46284729091885474</v>
      </c>
      <c r="S3033" s="24">
        <f t="shared" si="411"/>
        <v>0.2641248127526073</v>
      </c>
      <c r="T3033" s="24">
        <f t="shared" si="411"/>
        <v>0.27302789632853791</v>
      </c>
      <c r="U3033">
        <f t="shared" si="412"/>
        <v>1.0750915157468837</v>
      </c>
      <c r="V3033">
        <f t="shared" si="412"/>
        <v>1.0646773366750888</v>
      </c>
      <c r="W3033">
        <f t="shared" si="412"/>
        <v>0.77479956453952425</v>
      </c>
      <c r="X3033" t="s">
        <v>429</v>
      </c>
      <c r="Y3033" t="s">
        <v>535</v>
      </c>
      <c r="Z3033" t="s">
        <v>409</v>
      </c>
      <c r="AA3033" s="75" t="s">
        <v>151</v>
      </c>
      <c r="AB3033" s="75" t="s">
        <v>166</v>
      </c>
      <c r="AC3033" t="s">
        <v>639</v>
      </c>
      <c r="AD3033" s="137" t="s">
        <v>152</v>
      </c>
      <c r="AE3033" s="133" t="str">
        <f>VLOOKUP(AD3033,cs_lookup!$A$2:$B$55,2,FALSE)</f>
        <v>2</v>
      </c>
    </row>
    <row r="3034" spans="1:31" x14ac:dyDescent="0.25">
      <c r="A3034" s="6">
        <v>0.16100824076734818</v>
      </c>
      <c r="B3034" s="6">
        <v>0.34137252245910421</v>
      </c>
      <c r="C3034" s="6">
        <v>0.45507812540452464</v>
      </c>
      <c r="D3034" s="3">
        <f t="shared" si="410"/>
        <v>6.2108622219217242</v>
      </c>
      <c r="E3034" s="4">
        <f t="shared" si="410"/>
        <v>2.9293511756494639</v>
      </c>
      <c r="F3034" s="4">
        <f t="shared" si="410"/>
        <v>2.1974248907505443</v>
      </c>
      <c r="G3034" s="132">
        <v>2.9498672571041107E-2</v>
      </c>
      <c r="H3034" s="5">
        <f t="shared" si="413"/>
        <v>1.0294986725710411</v>
      </c>
      <c r="I3034" s="5">
        <f t="shared" si="414"/>
        <v>6.0328996893321785</v>
      </c>
      <c r="J3034" s="5">
        <f t="shared" si="415"/>
        <v>2.8454152042117591</v>
      </c>
      <c r="K3034" s="5">
        <f t="shared" si="416"/>
        <v>2.1344611210257871</v>
      </c>
      <c r="L3034">
        <v>1.84</v>
      </c>
      <c r="M3034">
        <v>3.59</v>
      </c>
      <c r="N3034">
        <v>4.82</v>
      </c>
      <c r="O3034" s="5">
        <f t="shared" si="417"/>
        <v>1.8942775575307158</v>
      </c>
      <c r="P3034" s="5">
        <f t="shared" si="418"/>
        <v>3.6959002345300376</v>
      </c>
      <c r="Q3034" s="5">
        <f t="shared" si="419"/>
        <v>4.9621836017924181</v>
      </c>
      <c r="R3034" s="24">
        <f t="shared" si="411"/>
        <v>0.52790574223111697</v>
      </c>
      <c r="S3034" s="24">
        <f t="shared" si="411"/>
        <v>0.27057007401260597</v>
      </c>
      <c r="T3034" s="24">
        <f t="shared" si="411"/>
        <v>0.20152418375627706</v>
      </c>
      <c r="U3034">
        <f t="shared" si="412"/>
        <v>0.30499429706308973</v>
      </c>
      <c r="V3034">
        <f t="shared" si="412"/>
        <v>1.2616787858187137</v>
      </c>
      <c r="W3034">
        <f t="shared" si="412"/>
        <v>2.2581812114167659</v>
      </c>
      <c r="X3034" t="s">
        <v>290</v>
      </c>
      <c r="Y3034" t="s">
        <v>299</v>
      </c>
      <c r="Z3034" t="s">
        <v>142</v>
      </c>
      <c r="AA3034" s="75" t="s">
        <v>152</v>
      </c>
      <c r="AB3034" s="75" t="s">
        <v>161</v>
      </c>
      <c r="AC3034" t="s">
        <v>639</v>
      </c>
      <c r="AD3034" s="137" t="s">
        <v>163</v>
      </c>
      <c r="AE3034" s="133" t="str">
        <f>VLOOKUP(AD3034,cs_lookup!$A$2:$B$55,2,FALSE)</f>
        <v>2</v>
      </c>
    </row>
    <row r="3035" spans="1:31" x14ac:dyDescent="0.25">
      <c r="A3035" s="6">
        <v>0.70197201419614719</v>
      </c>
      <c r="B3035" s="6">
        <v>0.16996406244055329</v>
      </c>
      <c r="C3035" s="6">
        <v>0.11717213401993873</v>
      </c>
      <c r="D3035" s="3">
        <f t="shared" si="410"/>
        <v>1.4245582156792036</v>
      </c>
      <c r="E3035" s="4">
        <f t="shared" si="410"/>
        <v>5.8835967182754327</v>
      </c>
      <c r="F3035" s="4">
        <f t="shared" si="410"/>
        <v>8.534452396589737</v>
      </c>
      <c r="G3035" s="132">
        <v>2.8075534137955938E-2</v>
      </c>
      <c r="H3035" s="5">
        <f t="shared" si="413"/>
        <v>1.0280755341379559</v>
      </c>
      <c r="I3035" s="5">
        <f t="shared" si="414"/>
        <v>1.3856552056495532</v>
      </c>
      <c r="J3035" s="5">
        <f t="shared" si="415"/>
        <v>5.7229226091921781</v>
      </c>
      <c r="K3035" s="5">
        <f t="shared" si="416"/>
        <v>8.301386535519395</v>
      </c>
      <c r="L3035">
        <v>2.11</v>
      </c>
      <c r="M3035">
        <v>3.47</v>
      </c>
      <c r="N3035">
        <v>3.76</v>
      </c>
      <c r="O3035" s="5">
        <f t="shared" si="417"/>
        <v>2.1692393770310869</v>
      </c>
      <c r="P3035" s="5">
        <f t="shared" si="418"/>
        <v>3.5674221034587075</v>
      </c>
      <c r="Q3035" s="5">
        <f t="shared" si="419"/>
        <v>3.8655640083587142</v>
      </c>
      <c r="R3035" s="24">
        <f t="shared" si="411"/>
        <v>0.46099107852663196</v>
      </c>
      <c r="S3035" s="24">
        <f t="shared" si="411"/>
        <v>0.28031445985336984</v>
      </c>
      <c r="T3035" s="24">
        <f t="shared" si="411"/>
        <v>0.25869446161999826</v>
      </c>
      <c r="U3035">
        <f t="shared" si="412"/>
        <v>1.5227453347681075</v>
      </c>
      <c r="V3035">
        <f t="shared" si="412"/>
        <v>0.60633355314406567</v>
      </c>
      <c r="W3035">
        <f t="shared" si="412"/>
        <v>0.45293638405005882</v>
      </c>
      <c r="X3035" t="s">
        <v>530</v>
      </c>
      <c r="Y3035" t="s">
        <v>297</v>
      </c>
      <c r="Z3035" t="s">
        <v>142</v>
      </c>
      <c r="AA3035" s="75" t="s">
        <v>165</v>
      </c>
      <c r="AB3035" s="75" t="s">
        <v>160</v>
      </c>
      <c r="AC3035" t="s">
        <v>639</v>
      </c>
      <c r="AD3035" s="137" t="s">
        <v>162</v>
      </c>
      <c r="AE3035" s="133" t="str">
        <f>VLOOKUP(AD3035,cs_lookup!$A$2:$B$55,2,FALSE)</f>
        <v>1</v>
      </c>
    </row>
    <row r="3036" spans="1:31" x14ac:dyDescent="0.25">
      <c r="A3036" s="6">
        <v>4.1382732469174809E-2</v>
      </c>
      <c r="B3036" s="6">
        <v>0.13394766951693604</v>
      </c>
      <c r="C3036" s="6">
        <v>0.66918420652820287</v>
      </c>
      <c r="D3036" s="3">
        <f t="shared" si="410"/>
        <v>24.164668216263401</v>
      </c>
      <c r="E3036" s="4">
        <f t="shared" si="410"/>
        <v>7.4656020788294661</v>
      </c>
      <c r="F3036" s="4">
        <f t="shared" si="410"/>
        <v>1.4943568456107232</v>
      </c>
      <c r="G3036" s="132">
        <v>3.9918861193931843E-2</v>
      </c>
      <c r="H3036" s="5">
        <f t="shared" si="413"/>
        <v>1.0399188611939318</v>
      </c>
      <c r="I3036" s="5">
        <f t="shared" si="414"/>
        <v>23.237070811966927</v>
      </c>
      <c r="J3036" s="5">
        <f t="shared" si="415"/>
        <v>7.1790236309957889</v>
      </c>
      <c r="K3036" s="5">
        <f t="shared" si="416"/>
        <v>1.4369936938109293</v>
      </c>
      <c r="L3036">
        <v>15.16</v>
      </c>
      <c r="M3036">
        <v>5.97</v>
      </c>
      <c r="N3036">
        <v>1.24</v>
      </c>
      <c r="O3036" s="5">
        <f t="shared" si="417"/>
        <v>15.765169935700007</v>
      </c>
      <c r="P3036" s="5">
        <f t="shared" si="418"/>
        <v>6.2083156013277732</v>
      </c>
      <c r="Q3036" s="5">
        <f t="shared" si="419"/>
        <v>1.2894993878804755</v>
      </c>
      <c r="R3036" s="24">
        <f t="shared" si="411"/>
        <v>6.343096865296162E-2</v>
      </c>
      <c r="S3036" s="24">
        <f t="shared" si="411"/>
        <v>0.16107428555760436</v>
      </c>
      <c r="T3036" s="24">
        <f t="shared" si="411"/>
        <v>0.77549474578943389</v>
      </c>
      <c r="U3036">
        <f t="shared" si="412"/>
        <v>0.65240580978015128</v>
      </c>
      <c r="V3036">
        <f t="shared" si="412"/>
        <v>0.83158940642349055</v>
      </c>
      <c r="W3036">
        <f t="shared" si="412"/>
        <v>0.86291262469739927</v>
      </c>
      <c r="X3036" t="s">
        <v>294</v>
      </c>
      <c r="Y3036" t="s">
        <v>298</v>
      </c>
      <c r="Z3036" t="s">
        <v>142</v>
      </c>
      <c r="AA3036" s="75" t="s">
        <v>153</v>
      </c>
      <c r="AB3036" s="75" t="s">
        <v>161</v>
      </c>
      <c r="AC3036" t="s">
        <v>639</v>
      </c>
      <c r="AD3036" s="137" t="s">
        <v>513</v>
      </c>
      <c r="AE3036" s="133" t="str">
        <f>VLOOKUP(AD3036,cs_lookup!$A$2:$B$55,2,FALSE)</f>
        <v>2</v>
      </c>
    </row>
    <row r="3037" spans="1:31" x14ac:dyDescent="0.25">
      <c r="A3037" s="6">
        <v>0.20050512870351248</v>
      </c>
      <c r="B3037" s="6">
        <v>0.23453242592196513</v>
      </c>
      <c r="C3037" s="6">
        <v>0.50209400562580431</v>
      </c>
      <c r="D3037" s="3">
        <f t="shared" si="410"/>
        <v>4.9874035964371908</v>
      </c>
      <c r="E3037" s="4">
        <f t="shared" si="410"/>
        <v>4.2638027388704254</v>
      </c>
      <c r="F3037" s="4">
        <f t="shared" si="410"/>
        <v>1.9916589100752384</v>
      </c>
      <c r="G3037" s="132">
        <v>2.8032691101976592E-2</v>
      </c>
      <c r="H3037" s="5">
        <f t="shared" si="413"/>
        <v>1.0280326911019766</v>
      </c>
      <c r="I3037" s="5">
        <f t="shared" si="414"/>
        <v>4.8514056407010315</v>
      </c>
      <c r="J3037" s="5">
        <f t="shared" si="415"/>
        <v>4.1475361394392403</v>
      </c>
      <c r="K3037" s="5">
        <f t="shared" si="416"/>
        <v>1.9373497820777705</v>
      </c>
      <c r="L3037">
        <v>2.6</v>
      </c>
      <c r="M3037">
        <v>3.39</v>
      </c>
      <c r="N3037">
        <v>2.87</v>
      </c>
      <c r="O3037" s="5">
        <f t="shared" si="417"/>
        <v>2.6728849968651391</v>
      </c>
      <c r="P3037" s="5">
        <f t="shared" si="418"/>
        <v>3.485030822835701</v>
      </c>
      <c r="Q3037" s="5">
        <f t="shared" si="419"/>
        <v>2.9504538234626727</v>
      </c>
      <c r="R3037" s="24">
        <f t="shared" si="411"/>
        <v>0.37412758168527188</v>
      </c>
      <c r="S3037" s="24">
        <f t="shared" si="411"/>
        <v>0.28694150807719965</v>
      </c>
      <c r="T3037" s="24">
        <f t="shared" si="411"/>
        <v>0.33893091023752853</v>
      </c>
      <c r="U3037">
        <f t="shared" si="412"/>
        <v>0.53592715030613236</v>
      </c>
      <c r="V3037">
        <f t="shared" si="412"/>
        <v>0.81735273329247915</v>
      </c>
      <c r="W3037">
        <f t="shared" si="412"/>
        <v>1.4814051786363431</v>
      </c>
      <c r="X3037" t="s">
        <v>271</v>
      </c>
      <c r="Y3037" t="s">
        <v>54</v>
      </c>
      <c r="Z3037" t="s">
        <v>143</v>
      </c>
      <c r="AA3037" s="75" t="s">
        <v>155</v>
      </c>
      <c r="AB3037" s="75" t="s">
        <v>161</v>
      </c>
      <c r="AC3037" t="s">
        <v>639</v>
      </c>
      <c r="AD3037" s="137" t="s">
        <v>176</v>
      </c>
      <c r="AE3037" s="133" t="str">
        <f>VLOOKUP(AD3037,cs_lookup!$A$2:$B$55,2,FALSE)</f>
        <v>1</v>
      </c>
    </row>
    <row r="3038" spans="1:31" x14ac:dyDescent="0.25">
      <c r="A3038" s="6">
        <v>0.78013087291811167</v>
      </c>
      <c r="B3038" s="6">
        <v>0.14049341513786878</v>
      </c>
      <c r="C3038" s="6">
        <v>6.6946166225089546E-2</v>
      </c>
      <c r="D3038" s="3">
        <f t="shared" si="410"/>
        <v>1.2818362081473058</v>
      </c>
      <c r="E3038" s="4">
        <f t="shared" si="410"/>
        <v>7.1177713134717493</v>
      </c>
      <c r="F3038" s="4">
        <f t="shared" si="410"/>
        <v>14.937375153608542</v>
      </c>
      <c r="G3038" s="132">
        <v>3.0678584431119926E-2</v>
      </c>
      <c r="H3038" s="5">
        <f t="shared" si="413"/>
        <v>1.0306785844311199</v>
      </c>
      <c r="I3038" s="5">
        <f t="shared" si="414"/>
        <v>1.2436818107119316</v>
      </c>
      <c r="J3038" s="5">
        <f t="shared" si="415"/>
        <v>6.9059078368261453</v>
      </c>
      <c r="K3038" s="5">
        <f t="shared" si="416"/>
        <v>14.492757858021454</v>
      </c>
      <c r="L3038">
        <v>1.75</v>
      </c>
      <c r="M3038">
        <v>3.9</v>
      </c>
      <c r="N3038">
        <v>4.93</v>
      </c>
      <c r="O3038" s="5">
        <f t="shared" si="417"/>
        <v>1.8036875227544598</v>
      </c>
      <c r="P3038" s="5">
        <f t="shared" si="418"/>
        <v>4.0196464792813673</v>
      </c>
      <c r="Q3038" s="5">
        <f t="shared" si="419"/>
        <v>5.0812454212454208</v>
      </c>
      <c r="R3038" s="24">
        <f t="shared" si="411"/>
        <v>0.55441975807032973</v>
      </c>
      <c r="S3038" s="24">
        <f t="shared" si="411"/>
        <v>0.24877809657001979</v>
      </c>
      <c r="T3038" s="24">
        <f t="shared" si="411"/>
        <v>0.19680214535965054</v>
      </c>
      <c r="U3038">
        <f t="shared" si="412"/>
        <v>1.4071123215979433</v>
      </c>
      <c r="V3038">
        <f t="shared" si="412"/>
        <v>0.5647338615211499</v>
      </c>
      <c r="W3038">
        <f t="shared" si="412"/>
        <v>0.34016990060117114</v>
      </c>
      <c r="X3038" t="s">
        <v>266</v>
      </c>
      <c r="Y3038" t="s">
        <v>57</v>
      </c>
      <c r="Z3038" t="s">
        <v>143</v>
      </c>
      <c r="AA3038" s="75" t="s">
        <v>165</v>
      </c>
      <c r="AB3038" s="75" t="s">
        <v>160</v>
      </c>
      <c r="AC3038" t="s">
        <v>639</v>
      </c>
      <c r="AD3038" s="137" t="s">
        <v>170</v>
      </c>
      <c r="AE3038" s="133" t="str">
        <f>VLOOKUP(AD3038,cs_lookup!$A$2:$B$55,2,FALSE)</f>
        <v>1</v>
      </c>
    </row>
    <row r="3039" spans="1:31" x14ac:dyDescent="0.25">
      <c r="A3039" s="6">
        <v>0.28990699298474643</v>
      </c>
      <c r="B3039" s="6">
        <v>0.22099070575983784</v>
      </c>
      <c r="C3039" s="6">
        <v>0.44462806548827949</v>
      </c>
      <c r="D3039" s="3">
        <f t="shared" si="410"/>
        <v>3.4493821266761073</v>
      </c>
      <c r="E3039" s="4">
        <f t="shared" si="410"/>
        <v>4.5250771816926649</v>
      </c>
      <c r="F3039" s="4">
        <f t="shared" si="410"/>
        <v>2.2490708023611261</v>
      </c>
      <c r="G3039" s="132">
        <v>2.8224393354715716E-2</v>
      </c>
      <c r="H3039" s="5">
        <f t="shared" si="413"/>
        <v>1.0282243933547157</v>
      </c>
      <c r="I3039" s="5">
        <f t="shared" si="414"/>
        <v>3.3546978159330085</v>
      </c>
      <c r="J3039" s="5">
        <f t="shared" si="415"/>
        <v>4.4008654248407906</v>
      </c>
      <c r="K3039" s="5">
        <f t="shared" si="416"/>
        <v>2.1873346099320212</v>
      </c>
      <c r="L3039">
        <v>2.77</v>
      </c>
      <c r="M3039">
        <v>3.45</v>
      </c>
      <c r="N3039">
        <v>2.65</v>
      </c>
      <c r="O3039" s="5">
        <f t="shared" si="417"/>
        <v>2.8481815695925627</v>
      </c>
      <c r="P3039" s="5">
        <f t="shared" si="418"/>
        <v>3.5473741570737696</v>
      </c>
      <c r="Q3039" s="5">
        <f t="shared" si="419"/>
        <v>2.7247946423899965</v>
      </c>
      <c r="R3039" s="24">
        <f t="shared" si="411"/>
        <v>0.35110121162080676</v>
      </c>
      <c r="S3039" s="24">
        <f t="shared" si="411"/>
        <v>0.28189865396801006</v>
      </c>
      <c r="T3039" s="24">
        <f t="shared" si="411"/>
        <v>0.36700013441118301</v>
      </c>
      <c r="U3039">
        <f t="shared" si="412"/>
        <v>0.82570775431515508</v>
      </c>
      <c r="V3039">
        <f t="shared" si="412"/>
        <v>0.78393671856594216</v>
      </c>
      <c r="W3039">
        <f t="shared" si="412"/>
        <v>1.2115201706986922</v>
      </c>
      <c r="X3039" t="s">
        <v>55</v>
      </c>
      <c r="Y3039" t="s">
        <v>60</v>
      </c>
      <c r="Z3039" t="s">
        <v>143</v>
      </c>
      <c r="AA3039" s="75" t="s">
        <v>155</v>
      </c>
      <c r="AB3039" s="75" t="s">
        <v>161</v>
      </c>
      <c r="AC3039" t="s">
        <v>639</v>
      </c>
      <c r="AD3039" s="137" t="s">
        <v>151</v>
      </c>
      <c r="AE3039" s="133" t="str">
        <f>VLOOKUP(AD3039,cs_lookup!$A$2:$B$55,2,FALSE)</f>
        <v>X</v>
      </c>
    </row>
    <row r="3040" spans="1:31" x14ac:dyDescent="0.25">
      <c r="A3040" s="6">
        <v>0.27762244554089122</v>
      </c>
      <c r="B3040" s="6">
        <v>0.31106774015766886</v>
      </c>
      <c r="C3040" s="6">
        <v>0.37968465245679583</v>
      </c>
      <c r="D3040" s="3">
        <f t="shared" si="410"/>
        <v>3.6020142321407125</v>
      </c>
      <c r="E3040" s="4">
        <f t="shared" si="410"/>
        <v>3.2147338695203063</v>
      </c>
      <c r="F3040" s="4">
        <f t="shared" si="410"/>
        <v>2.6337646084174802</v>
      </c>
      <c r="G3040" s="132">
        <v>2.7869700257980856E-2</v>
      </c>
      <c r="H3040" s="5">
        <f t="shared" si="413"/>
        <v>1.0278697002579809</v>
      </c>
      <c r="I3040" s="5">
        <f t="shared" si="414"/>
        <v>3.5043490738530938</v>
      </c>
      <c r="J3040" s="5">
        <f t="shared" si="415"/>
        <v>3.1275694465100519</v>
      </c>
      <c r="K3040" s="5">
        <f t="shared" si="416"/>
        <v>2.562352609242633</v>
      </c>
      <c r="L3040">
        <v>2.79</v>
      </c>
      <c r="M3040">
        <v>3.27</v>
      </c>
      <c r="N3040">
        <v>2.75</v>
      </c>
      <c r="O3040" s="5">
        <f t="shared" si="417"/>
        <v>2.8677564637197666</v>
      </c>
      <c r="P3040" s="5">
        <f t="shared" si="418"/>
        <v>3.3611339198435974</v>
      </c>
      <c r="Q3040" s="5">
        <f t="shared" si="419"/>
        <v>2.8266416757094475</v>
      </c>
      <c r="R3040" s="24">
        <f t="shared" si="411"/>
        <v>0.34870464512976812</v>
      </c>
      <c r="S3040" s="24">
        <f t="shared" si="411"/>
        <v>0.29751864217493978</v>
      </c>
      <c r="T3040" s="24">
        <f t="shared" si="411"/>
        <v>0.35377671269529204</v>
      </c>
      <c r="U3040">
        <f t="shared" si="412"/>
        <v>0.79615356267357973</v>
      </c>
      <c r="V3040">
        <f t="shared" si="412"/>
        <v>1.0455403328130353</v>
      </c>
      <c r="W3040">
        <f t="shared" si="412"/>
        <v>1.0732324622616365</v>
      </c>
      <c r="X3040" t="s">
        <v>58</v>
      </c>
      <c r="Y3040" t="s">
        <v>59</v>
      </c>
      <c r="Z3040" t="s">
        <v>143</v>
      </c>
      <c r="AA3040" s="75" t="s">
        <v>151</v>
      </c>
      <c r="AB3040" s="75" t="s">
        <v>166</v>
      </c>
      <c r="AC3040" t="s">
        <v>639</v>
      </c>
      <c r="AD3040" s="137" t="s">
        <v>155</v>
      </c>
      <c r="AE3040" s="133" t="str">
        <f>VLOOKUP(AD3040,cs_lookup!$A$2:$B$55,2,FALSE)</f>
        <v>2</v>
      </c>
    </row>
    <row r="3041" spans="1:31" x14ac:dyDescent="0.25">
      <c r="A3041" s="6">
        <v>0.17673890561516931</v>
      </c>
      <c r="B3041" s="6">
        <v>0.32598536743838419</v>
      </c>
      <c r="C3041" s="6">
        <v>0.4531038599937795</v>
      </c>
      <c r="D3041" s="3">
        <f t="shared" si="410"/>
        <v>5.6580637778610932</v>
      </c>
      <c r="E3041" s="4">
        <f t="shared" si="410"/>
        <v>3.0676223532917133</v>
      </c>
      <c r="F3041" s="4">
        <f t="shared" si="410"/>
        <v>2.2069995166532648</v>
      </c>
      <c r="G3041" s="132">
        <v>2.1719603909091667E-2</v>
      </c>
      <c r="H3041" s="5">
        <f t="shared" si="413"/>
        <v>1.0217196039090917</v>
      </c>
      <c r="I3041" s="5">
        <f t="shared" si="414"/>
        <v>5.5377852751512089</v>
      </c>
      <c r="J3041" s="5">
        <f t="shared" si="415"/>
        <v>3.0024111718665405</v>
      </c>
      <c r="K3041" s="5">
        <f t="shared" si="416"/>
        <v>2.1600833616280837</v>
      </c>
      <c r="L3041">
        <v>3.09</v>
      </c>
      <c r="M3041">
        <v>3.19</v>
      </c>
      <c r="N3041">
        <v>2.6</v>
      </c>
      <c r="O3041" s="5">
        <f t="shared" si="417"/>
        <v>3.1571135760790932</v>
      </c>
      <c r="P3041" s="5">
        <f t="shared" si="418"/>
        <v>3.2592855364700024</v>
      </c>
      <c r="Q3041" s="5">
        <f t="shared" si="419"/>
        <v>2.6564709701636384</v>
      </c>
      <c r="R3041" s="24">
        <f t="shared" si="411"/>
        <v>0.31674501911392361</v>
      </c>
      <c r="S3041" s="24">
        <f t="shared" si="411"/>
        <v>0.30681570816991344</v>
      </c>
      <c r="T3041" s="24">
        <f t="shared" si="411"/>
        <v>0.37643927271616301</v>
      </c>
      <c r="U3041">
        <f t="shared" si="412"/>
        <v>0.55798479833901249</v>
      </c>
      <c r="V3041">
        <f t="shared" si="412"/>
        <v>1.0624793931927847</v>
      </c>
      <c r="W3041">
        <f t="shared" si="412"/>
        <v>1.2036572505425649</v>
      </c>
      <c r="X3041" t="s">
        <v>113</v>
      </c>
      <c r="Y3041" t="s">
        <v>112</v>
      </c>
      <c r="Z3041" t="s">
        <v>146</v>
      </c>
      <c r="AA3041" s="75" t="s">
        <v>151</v>
      </c>
      <c r="AB3041" s="75" t="s">
        <v>166</v>
      </c>
      <c r="AC3041" t="s">
        <v>639</v>
      </c>
      <c r="AD3041" s="137" t="s">
        <v>155</v>
      </c>
      <c r="AE3041" s="133" t="str">
        <f>VLOOKUP(AD3041,cs_lookup!$A$2:$B$55,2,FALSE)</f>
        <v>2</v>
      </c>
    </row>
    <row r="3042" spans="1:31" x14ac:dyDescent="0.25">
      <c r="A3042" s="6">
        <v>0.72795799973682129</v>
      </c>
      <c r="B3042" s="6">
        <v>0.17302345158929608</v>
      </c>
      <c r="C3042" s="6">
        <v>9.3523480517213875E-2</v>
      </c>
      <c r="D3042" s="3">
        <f t="shared" si="410"/>
        <v>1.3737056263706562</v>
      </c>
      <c r="E3042" s="4">
        <f t="shared" si="410"/>
        <v>5.7795633529129296</v>
      </c>
      <c r="F3042" s="4">
        <f t="shared" si="410"/>
        <v>10.692501973511781</v>
      </c>
      <c r="G3042" s="132">
        <v>2.3024503455304046E-2</v>
      </c>
      <c r="H3042" s="5">
        <f t="shared" si="413"/>
        <v>1.023024503455304</v>
      </c>
      <c r="I3042" s="5">
        <f t="shared" si="414"/>
        <v>1.3427885859340742</v>
      </c>
      <c r="J3042" s="5">
        <f t="shared" si="415"/>
        <v>5.6494867262633841</v>
      </c>
      <c r="K3042" s="5">
        <f t="shared" si="416"/>
        <v>10.45185324241741</v>
      </c>
      <c r="L3042">
        <v>2.04</v>
      </c>
      <c r="M3042">
        <v>3.44</v>
      </c>
      <c r="N3042">
        <v>4.13</v>
      </c>
      <c r="O3042" s="5">
        <f t="shared" si="417"/>
        <v>2.0869699870488203</v>
      </c>
      <c r="P3042" s="5">
        <f t="shared" si="418"/>
        <v>3.5192042918862461</v>
      </c>
      <c r="Q3042" s="5">
        <f t="shared" si="419"/>
        <v>4.2250911992704054</v>
      </c>
      <c r="R3042" s="24">
        <f t="shared" si="411"/>
        <v>0.47916357504215851</v>
      </c>
      <c r="S3042" s="24">
        <f t="shared" si="411"/>
        <v>0.28415514333895447</v>
      </c>
      <c r="T3042" s="24">
        <f t="shared" si="411"/>
        <v>0.23668128161888705</v>
      </c>
      <c r="U3042">
        <f t="shared" si="412"/>
        <v>1.5192264972828389</v>
      </c>
      <c r="V3042">
        <f t="shared" si="412"/>
        <v>0.60890487343002286</v>
      </c>
      <c r="W3042">
        <f t="shared" si="412"/>
        <v>0.39514523445841759</v>
      </c>
      <c r="X3042" t="s">
        <v>67</v>
      </c>
      <c r="Y3042" t="s">
        <v>350</v>
      </c>
      <c r="Z3042" t="s">
        <v>146</v>
      </c>
      <c r="AA3042" s="75" t="s">
        <v>162</v>
      </c>
      <c r="AB3042" s="75" t="s">
        <v>160</v>
      </c>
      <c r="AC3042" t="s">
        <v>639</v>
      </c>
      <c r="AD3042" s="137" t="s">
        <v>151</v>
      </c>
      <c r="AE3042" s="133" t="str">
        <f>VLOOKUP(AD3042,cs_lookup!$A$2:$B$55,2,FALSE)</f>
        <v>X</v>
      </c>
    </row>
    <row r="3043" spans="1:31" x14ac:dyDescent="0.25">
      <c r="A3043" s="6">
        <v>0.62559350861001328</v>
      </c>
      <c r="B3043" s="6">
        <v>0.30993205432888332</v>
      </c>
      <c r="C3043" s="6">
        <v>6.4057164261464322E-2</v>
      </c>
      <c r="D3043" s="3">
        <f t="shared" si="410"/>
        <v>1.5984820594156561</v>
      </c>
      <c r="E3043" s="4">
        <f t="shared" si="410"/>
        <v>3.2265136375305454</v>
      </c>
      <c r="F3043" s="4">
        <f t="shared" si="410"/>
        <v>15.611056335841932</v>
      </c>
      <c r="G3043" s="132">
        <v>2.245717809482195E-2</v>
      </c>
      <c r="H3043" s="5">
        <f t="shared" si="413"/>
        <v>1.022457178094822</v>
      </c>
      <c r="I3043" s="5">
        <f t="shared" si="414"/>
        <v>1.5633731110325424</v>
      </c>
      <c r="J3043" s="5">
        <f t="shared" si="415"/>
        <v>3.1556467171980875</v>
      </c>
      <c r="K3043" s="5">
        <f t="shared" si="416"/>
        <v>15.268176184092644</v>
      </c>
      <c r="L3043">
        <v>2.36</v>
      </c>
      <c r="M3043">
        <v>2.98</v>
      </c>
      <c r="N3043">
        <v>3.8</v>
      </c>
      <c r="O3043" s="5">
        <f t="shared" si="417"/>
        <v>2.4129989403037797</v>
      </c>
      <c r="P3043" s="5">
        <f t="shared" si="418"/>
        <v>3.0469223907225693</v>
      </c>
      <c r="Q3043" s="5">
        <f t="shared" si="419"/>
        <v>3.8853372767603234</v>
      </c>
      <c r="R3043" s="24">
        <f t="shared" si="411"/>
        <v>0.4144220634734746</v>
      </c>
      <c r="S3043" s="24">
        <f t="shared" si="411"/>
        <v>0.32820002342194632</v>
      </c>
      <c r="T3043" s="24">
        <f t="shared" si="411"/>
        <v>0.25737791310457897</v>
      </c>
      <c r="U3043">
        <f t="shared" si="412"/>
        <v>1.5095564733368856</v>
      </c>
      <c r="V3043">
        <f t="shared" si="412"/>
        <v>0.94433891593731856</v>
      </c>
      <c r="W3043">
        <f t="shared" si="412"/>
        <v>0.24888368814862652</v>
      </c>
      <c r="X3043" t="s">
        <v>383</v>
      </c>
      <c r="Y3043" t="s">
        <v>117</v>
      </c>
      <c r="Z3043" t="s">
        <v>146</v>
      </c>
      <c r="AA3043" s="75" t="s">
        <v>154</v>
      </c>
      <c r="AB3043" s="75" t="s">
        <v>160</v>
      </c>
      <c r="AC3043" t="s">
        <v>639</v>
      </c>
      <c r="AD3043" s="137" t="s">
        <v>149</v>
      </c>
      <c r="AE3043" s="133" t="str">
        <f>VLOOKUP(AD3043,cs_lookup!$A$2:$B$55,2,FALSE)</f>
        <v>X</v>
      </c>
    </row>
    <row r="3044" spans="1:31" x14ac:dyDescent="0.25">
      <c r="A3044" s="6">
        <v>0.6822417168028837</v>
      </c>
      <c r="B3044" s="6">
        <v>0.2096497015550367</v>
      </c>
      <c r="C3044" s="6">
        <v>0.1050048491229722</v>
      </c>
      <c r="D3044" s="3">
        <f t="shared" si="410"/>
        <v>1.4657561614469912</v>
      </c>
      <c r="E3044" s="4">
        <f t="shared" si="410"/>
        <v>4.769861309521028</v>
      </c>
      <c r="F3044" s="4">
        <f t="shared" si="410"/>
        <v>9.5233697143728122</v>
      </c>
      <c r="G3044" s="132">
        <v>2.2862332240593641E-2</v>
      </c>
      <c r="H3044" s="5">
        <f t="shared" si="413"/>
        <v>1.0228623322405936</v>
      </c>
      <c r="I3044" s="5">
        <f t="shared" si="414"/>
        <v>1.4329945636342212</v>
      </c>
      <c r="J3044" s="5">
        <f t="shared" si="415"/>
        <v>4.6632485713620744</v>
      </c>
      <c r="K3044" s="5">
        <f t="shared" si="416"/>
        <v>9.310509747202973</v>
      </c>
      <c r="L3044">
        <v>2.75</v>
      </c>
      <c r="M3044">
        <v>3.53</v>
      </c>
      <c r="N3044">
        <v>2.66</v>
      </c>
      <c r="O3044" s="5">
        <f t="shared" si="417"/>
        <v>2.8128714136616324</v>
      </c>
      <c r="P3044" s="5">
        <f t="shared" si="418"/>
        <v>3.6107040328092954</v>
      </c>
      <c r="Q3044" s="5">
        <f t="shared" si="419"/>
        <v>2.7208138037599792</v>
      </c>
      <c r="R3044" s="24">
        <f t="shared" si="411"/>
        <v>0.35550860773200371</v>
      </c>
      <c r="S3044" s="24">
        <f t="shared" si="411"/>
        <v>0.27695429780821818</v>
      </c>
      <c r="T3044" s="24">
        <f t="shared" si="411"/>
        <v>0.36753709445977822</v>
      </c>
      <c r="U3044">
        <f t="shared" si="412"/>
        <v>1.9190582224022665</v>
      </c>
      <c r="V3044">
        <f t="shared" si="412"/>
        <v>0.75698302288203623</v>
      </c>
      <c r="W3044">
        <f t="shared" si="412"/>
        <v>0.28569864295551667</v>
      </c>
      <c r="X3044" t="s">
        <v>71</v>
      </c>
      <c r="Y3044" t="s">
        <v>66</v>
      </c>
      <c r="Z3044" t="s">
        <v>146</v>
      </c>
      <c r="AA3044" s="75" t="s">
        <v>162</v>
      </c>
      <c r="AB3044" s="75" t="s">
        <v>160</v>
      </c>
      <c r="AC3044" t="s">
        <v>639</v>
      </c>
      <c r="AD3044" s="137" t="s">
        <v>178</v>
      </c>
      <c r="AE3044" s="133" t="str">
        <f>VLOOKUP(AD3044,cs_lookup!$A$2:$B$55,2,FALSE)</f>
        <v>2</v>
      </c>
    </row>
    <row r="3045" spans="1:31" x14ac:dyDescent="0.25">
      <c r="A3045" s="6">
        <v>0.72764165665096914</v>
      </c>
      <c r="B3045" s="6">
        <v>0.21464259592802656</v>
      </c>
      <c r="C3045" s="6">
        <v>5.6630918992345632E-2</v>
      </c>
      <c r="D3045" s="3">
        <f t="shared" si="410"/>
        <v>1.3743028465447988</v>
      </c>
      <c r="E3045" s="4">
        <f t="shared" si="410"/>
        <v>4.6589075000533331</v>
      </c>
      <c r="F3045" s="4">
        <f t="shared" si="410"/>
        <v>17.658198344532646</v>
      </c>
      <c r="G3045" s="132">
        <v>3.939789942403582E-2</v>
      </c>
      <c r="H3045" s="5">
        <f t="shared" si="413"/>
        <v>1.0393978994240358</v>
      </c>
      <c r="I3045" s="5">
        <f t="shared" si="414"/>
        <v>1.3222105291018433</v>
      </c>
      <c r="J3045" s="5">
        <f t="shared" si="415"/>
        <v>4.4823137536019511</v>
      </c>
      <c r="K3045" s="5">
        <f t="shared" si="416"/>
        <v>16.988872456176434</v>
      </c>
      <c r="L3045">
        <v>2.91</v>
      </c>
      <c r="M3045">
        <v>2.84</v>
      </c>
      <c r="N3045">
        <v>2.91</v>
      </c>
      <c r="O3045" s="5">
        <f t="shared" si="417"/>
        <v>3.0246478873239444</v>
      </c>
      <c r="P3045" s="5">
        <f t="shared" si="418"/>
        <v>2.9518900343642618</v>
      </c>
      <c r="Q3045" s="5">
        <f t="shared" si="419"/>
        <v>3.0246478873239444</v>
      </c>
      <c r="R3045" s="24">
        <f t="shared" si="411"/>
        <v>0.33061699650756687</v>
      </c>
      <c r="S3045" s="24">
        <f t="shared" si="411"/>
        <v>0.33876600698486603</v>
      </c>
      <c r="T3045" s="24">
        <f t="shared" si="411"/>
        <v>0.33061699650756687</v>
      </c>
      <c r="U3045">
        <f t="shared" si="412"/>
        <v>2.2008597995182484</v>
      </c>
      <c r="V3045">
        <f t="shared" si="412"/>
        <v>0.63360133987001666</v>
      </c>
      <c r="W3045">
        <f t="shared" si="412"/>
        <v>0.17128858948741166</v>
      </c>
      <c r="X3045" t="s">
        <v>547</v>
      </c>
      <c r="Y3045" t="s">
        <v>379</v>
      </c>
      <c r="Z3045" t="s">
        <v>349</v>
      </c>
      <c r="AA3045" s="75" t="s">
        <v>170</v>
      </c>
      <c r="AB3045" s="75" t="s">
        <v>160</v>
      </c>
      <c r="AC3045" t="s">
        <v>639</v>
      </c>
      <c r="AD3045" s="137" t="s">
        <v>176</v>
      </c>
      <c r="AE3045" s="133" t="str">
        <f>VLOOKUP(AD3045,cs_lookup!$A$2:$B$55,2,FALSE)</f>
        <v>1</v>
      </c>
    </row>
    <row r="3046" spans="1:31" x14ac:dyDescent="0.25">
      <c r="A3046" s="6">
        <v>0.69186753151748814</v>
      </c>
      <c r="B3046" s="6">
        <v>0.19887114998765315</v>
      </c>
      <c r="C3046" s="6">
        <v>0.1055694292371997</v>
      </c>
      <c r="D3046" s="3">
        <f t="shared" si="410"/>
        <v>1.4453633888653197</v>
      </c>
      <c r="E3046" s="4">
        <f t="shared" si="410"/>
        <v>5.0283814422659328</v>
      </c>
      <c r="F3046" s="4">
        <f t="shared" si="410"/>
        <v>9.4724392016285357</v>
      </c>
      <c r="G3046" s="132">
        <v>4.1935076417835004E-2</v>
      </c>
      <c r="H3046" s="5">
        <f t="shared" si="413"/>
        <v>1.041935076417835</v>
      </c>
      <c r="I3046" s="5">
        <f t="shared" si="414"/>
        <v>1.3871914110373058</v>
      </c>
      <c r="J3046" s="5">
        <f t="shared" si="415"/>
        <v>4.8260026522511081</v>
      </c>
      <c r="K3046" s="5">
        <f t="shared" si="416"/>
        <v>9.0911990737414374</v>
      </c>
      <c r="L3046">
        <v>1.75</v>
      </c>
      <c r="M3046">
        <v>3.48</v>
      </c>
      <c r="N3046">
        <v>5.46</v>
      </c>
      <c r="O3046" s="5">
        <f t="shared" si="417"/>
        <v>1.8233863837312112</v>
      </c>
      <c r="P3046" s="5">
        <f t="shared" si="418"/>
        <v>3.6259340659340658</v>
      </c>
      <c r="Q3046" s="5">
        <f t="shared" si="419"/>
        <v>5.6889655172413791</v>
      </c>
      <c r="R3046" s="24">
        <f t="shared" si="411"/>
        <v>0.54843011274093834</v>
      </c>
      <c r="S3046" s="24">
        <f t="shared" si="411"/>
        <v>0.27579100497029946</v>
      </c>
      <c r="T3046" s="24">
        <f t="shared" si="411"/>
        <v>0.17577888228876229</v>
      </c>
      <c r="U3046">
        <f t="shared" si="412"/>
        <v>1.2615418363147126</v>
      </c>
      <c r="V3046">
        <f t="shared" si="412"/>
        <v>0.7210936774717146</v>
      </c>
      <c r="W3046">
        <f t="shared" si="412"/>
        <v>0.60058084260528288</v>
      </c>
      <c r="X3046" t="s">
        <v>380</v>
      </c>
      <c r="Y3046" t="s">
        <v>23</v>
      </c>
      <c r="Z3046" t="s">
        <v>349</v>
      </c>
      <c r="AA3046" s="75" t="s">
        <v>162</v>
      </c>
      <c r="AB3046" s="75" t="s">
        <v>160</v>
      </c>
      <c r="AC3046" t="s">
        <v>639</v>
      </c>
      <c r="AD3046" s="137" t="s">
        <v>149</v>
      </c>
      <c r="AE3046" s="133" t="str">
        <f>VLOOKUP(AD3046,cs_lookup!$A$2:$B$55,2,FALSE)</f>
        <v>X</v>
      </c>
    </row>
    <row r="3047" spans="1:31" x14ac:dyDescent="0.25">
      <c r="A3047" s="6">
        <v>0.50289083566682247</v>
      </c>
      <c r="B3047" s="6">
        <v>0.37107852999166985</v>
      </c>
      <c r="C3047" s="6">
        <v>0.12437438286784026</v>
      </c>
      <c r="D3047" s="3">
        <f t="shared" si="410"/>
        <v>1.988503128465289</v>
      </c>
      <c r="E3047" s="4">
        <f t="shared" si="410"/>
        <v>2.6948473683520535</v>
      </c>
      <c r="F3047" s="4">
        <f t="shared" si="410"/>
        <v>8.0402408996279888</v>
      </c>
      <c r="G3047" s="132">
        <v>4.1140277039983797E-2</v>
      </c>
      <c r="H3047" s="5">
        <f t="shared" si="413"/>
        <v>1.0411402770399838</v>
      </c>
      <c r="I3047" s="5">
        <f t="shared" si="414"/>
        <v>1.9099281550404594</v>
      </c>
      <c r="J3047" s="5">
        <f t="shared" si="415"/>
        <v>2.5883614607761074</v>
      </c>
      <c r="K3047" s="5">
        <f t="shared" si="416"/>
        <v>7.7225337228205344</v>
      </c>
      <c r="L3047">
        <v>1.74</v>
      </c>
      <c r="M3047">
        <v>3.56</v>
      </c>
      <c r="N3047">
        <v>5.39</v>
      </c>
      <c r="O3047" s="5">
        <f t="shared" si="417"/>
        <v>1.8115840820495719</v>
      </c>
      <c r="P3047" s="5">
        <f t="shared" si="418"/>
        <v>3.7064593862623423</v>
      </c>
      <c r="Q3047" s="5">
        <f t="shared" si="419"/>
        <v>5.6117460932455128</v>
      </c>
      <c r="R3047" s="24">
        <f t="shared" si="411"/>
        <v>0.55200308388039598</v>
      </c>
      <c r="S3047" s="24">
        <f t="shared" si="411"/>
        <v>0.26979926009884525</v>
      </c>
      <c r="T3047" s="24">
        <f t="shared" si="411"/>
        <v>0.17819765602075863</v>
      </c>
      <c r="U3047">
        <f t="shared" si="412"/>
        <v>0.9110290329026226</v>
      </c>
      <c r="V3047">
        <f t="shared" si="412"/>
        <v>1.3753875005280567</v>
      </c>
      <c r="W3047">
        <f t="shared" si="412"/>
        <v>0.69795745715842428</v>
      </c>
      <c r="X3047" t="s">
        <v>390</v>
      </c>
      <c r="Y3047" t="s">
        <v>347</v>
      </c>
      <c r="Z3047" t="s">
        <v>349</v>
      </c>
      <c r="AA3047" s="75" t="s">
        <v>154</v>
      </c>
      <c r="AB3047" s="75" t="s">
        <v>160</v>
      </c>
      <c r="AC3047" t="s">
        <v>639</v>
      </c>
      <c r="AD3047" s="137" t="s">
        <v>151</v>
      </c>
      <c r="AE3047" s="133" t="str">
        <f>VLOOKUP(AD3047,cs_lookup!$A$2:$B$55,2,FALSE)</f>
        <v>X</v>
      </c>
    </row>
    <row r="3048" spans="1:31" x14ac:dyDescent="0.25">
      <c r="A3048" s="6">
        <v>0.81395049948763387</v>
      </c>
      <c r="B3048" s="6">
        <v>0.13525943078845684</v>
      </c>
      <c r="C3048" s="6">
        <v>4.3712138007047825E-2</v>
      </c>
      <c r="D3048" s="3">
        <f t="shared" si="410"/>
        <v>1.2285759399735987</v>
      </c>
      <c r="E3048" s="4">
        <f t="shared" si="410"/>
        <v>7.3931998247425783</v>
      </c>
      <c r="F3048" s="4">
        <f t="shared" si="410"/>
        <v>22.876940950332088</v>
      </c>
      <c r="G3048" s="132">
        <v>4.2079351676874932E-2</v>
      </c>
      <c r="H3048" s="5">
        <f t="shared" si="413"/>
        <v>1.0420793516768749</v>
      </c>
      <c r="I3048" s="5">
        <f t="shared" si="414"/>
        <v>1.1789658225130557</v>
      </c>
      <c r="J3048" s="5">
        <f t="shared" si="415"/>
        <v>7.0946610858815298</v>
      </c>
      <c r="K3048" s="5">
        <f t="shared" si="416"/>
        <v>21.953165959501426</v>
      </c>
      <c r="L3048">
        <v>1.75</v>
      </c>
      <c r="M3048">
        <v>3.42</v>
      </c>
      <c r="N3048">
        <v>5.61</v>
      </c>
      <c r="O3048" s="5">
        <f t="shared" si="417"/>
        <v>1.823638865434531</v>
      </c>
      <c r="P3048" s="5">
        <f t="shared" si="418"/>
        <v>3.5639113827349123</v>
      </c>
      <c r="Q3048" s="5">
        <f t="shared" si="419"/>
        <v>5.8460651629072684</v>
      </c>
      <c r="R3048" s="24">
        <f t="shared" si="411"/>
        <v>0.54835418292191485</v>
      </c>
      <c r="S3048" s="24">
        <f t="shared" si="411"/>
        <v>0.28059059067641839</v>
      </c>
      <c r="T3048" s="24">
        <f t="shared" si="411"/>
        <v>0.17105522640166682</v>
      </c>
      <c r="U3048">
        <f t="shared" si="412"/>
        <v>1.4843517654054987</v>
      </c>
      <c r="V3048">
        <f t="shared" si="412"/>
        <v>0.48205262500922641</v>
      </c>
      <c r="W3048">
        <f t="shared" si="412"/>
        <v>0.25554400719919707</v>
      </c>
      <c r="X3048" t="s">
        <v>73</v>
      </c>
      <c r="Y3048" t="s">
        <v>353</v>
      </c>
      <c r="Z3048" t="s">
        <v>349</v>
      </c>
      <c r="AA3048" s="75" t="s">
        <v>170</v>
      </c>
      <c r="AB3048" s="75" t="s">
        <v>160</v>
      </c>
      <c r="AC3048" t="s">
        <v>639</v>
      </c>
      <c r="AD3048" s="137" t="s">
        <v>170</v>
      </c>
      <c r="AE3048" s="133" t="str">
        <f>VLOOKUP(AD3048,cs_lookup!$A$2:$B$55,2,FALSE)</f>
        <v>1</v>
      </c>
    </row>
    <row r="3049" spans="1:31" x14ac:dyDescent="0.25">
      <c r="A3049" s="6">
        <v>0.49177098005144709</v>
      </c>
      <c r="B3049" s="6">
        <v>0.28768140331413738</v>
      </c>
      <c r="C3049" s="6">
        <v>0.21117586818999212</v>
      </c>
      <c r="D3049" s="3">
        <f t="shared" si="410"/>
        <v>2.0334668790244272</v>
      </c>
      <c r="E3049" s="4">
        <f t="shared" si="410"/>
        <v>3.4760675819842177</v>
      </c>
      <c r="F3049" s="4">
        <f t="shared" si="410"/>
        <v>4.7353895526562404</v>
      </c>
      <c r="G3049" s="132">
        <v>2.7955409609401904E-2</v>
      </c>
      <c r="H3049" s="5">
        <f t="shared" si="413"/>
        <v>1.0279554096094019</v>
      </c>
      <c r="I3049" s="5">
        <f t="shared" si="414"/>
        <v>1.9781664263015992</v>
      </c>
      <c r="J3049" s="5">
        <f t="shared" si="415"/>
        <v>3.3815353754546988</v>
      </c>
      <c r="K3049" s="5">
        <f t="shared" si="416"/>
        <v>4.6066098863719906</v>
      </c>
      <c r="L3049">
        <v>2.75</v>
      </c>
      <c r="M3049">
        <v>3.52</v>
      </c>
      <c r="N3049">
        <v>2.63</v>
      </c>
      <c r="O3049" s="5">
        <f t="shared" si="417"/>
        <v>2.8268773764258555</v>
      </c>
      <c r="P3049" s="5">
        <f t="shared" si="418"/>
        <v>3.6184030418250948</v>
      </c>
      <c r="Q3049" s="5">
        <f t="shared" si="419"/>
        <v>2.7035227272727269</v>
      </c>
      <c r="R3049" s="24">
        <f t="shared" si="411"/>
        <v>0.35374721533352949</v>
      </c>
      <c r="S3049" s="24">
        <f t="shared" si="411"/>
        <v>0.27636501197931995</v>
      </c>
      <c r="T3049" s="24">
        <f t="shared" si="411"/>
        <v>0.36988777268715067</v>
      </c>
      <c r="U3049">
        <f t="shared" si="412"/>
        <v>1.3901762578902064</v>
      </c>
      <c r="V3049">
        <f t="shared" si="412"/>
        <v>1.0409472648283866</v>
      </c>
      <c r="W3049">
        <f t="shared" si="412"/>
        <v>0.57091875910319345</v>
      </c>
      <c r="X3049" t="s">
        <v>122</v>
      </c>
      <c r="Y3049" t="s">
        <v>120</v>
      </c>
      <c r="Z3049" t="s">
        <v>147</v>
      </c>
      <c r="AA3049" s="75" t="s">
        <v>151</v>
      </c>
      <c r="AB3049" s="75" t="s">
        <v>166</v>
      </c>
      <c r="AC3049" t="s">
        <v>639</v>
      </c>
      <c r="AD3049" s="137" t="s">
        <v>176</v>
      </c>
      <c r="AE3049" s="133" t="str">
        <f>VLOOKUP(AD3049,cs_lookup!$A$2:$B$55,2,FALSE)</f>
        <v>1</v>
      </c>
    </row>
    <row r="3050" spans="1:31" x14ac:dyDescent="0.25">
      <c r="A3050" s="6">
        <v>0.54440805345594068</v>
      </c>
      <c r="B3050" s="6">
        <v>0.2430439249914427</v>
      </c>
      <c r="C3050" s="6">
        <v>0.20250116232542503</v>
      </c>
      <c r="D3050" s="3">
        <f t="shared" si="410"/>
        <v>1.8368574705167007</v>
      </c>
      <c r="E3050" s="4">
        <f t="shared" si="410"/>
        <v>4.1144825983007349</v>
      </c>
      <c r="F3050" s="4">
        <f t="shared" si="410"/>
        <v>4.9382432600212534</v>
      </c>
      <c r="G3050" s="132">
        <v>2.6252678077080427E-2</v>
      </c>
      <c r="H3050" s="5">
        <f t="shared" si="413"/>
        <v>1.0262526780770804</v>
      </c>
      <c r="I3050" s="5">
        <f t="shared" si="414"/>
        <v>1.7898686256862921</v>
      </c>
      <c r="J3050" s="5">
        <f t="shared" si="415"/>
        <v>4.0092295846771</v>
      </c>
      <c r="K3050" s="5">
        <f t="shared" si="416"/>
        <v>4.8119175379636365</v>
      </c>
      <c r="L3050">
        <v>2.27</v>
      </c>
      <c r="M3050">
        <v>3.66</v>
      </c>
      <c r="N3050">
        <v>3.2</v>
      </c>
      <c r="O3050" s="5">
        <f t="shared" si="417"/>
        <v>2.3295935792349725</v>
      </c>
      <c r="P3050" s="5">
        <f t="shared" si="418"/>
        <v>3.7560848017621145</v>
      </c>
      <c r="Q3050" s="5">
        <f t="shared" si="419"/>
        <v>3.2840085698466575</v>
      </c>
      <c r="R3050" s="24">
        <f t="shared" si="411"/>
        <v>0.4292594248686053</v>
      </c>
      <c r="S3050" s="24">
        <f t="shared" si="411"/>
        <v>0.26623467061522788</v>
      </c>
      <c r="T3050" s="24">
        <f t="shared" si="411"/>
        <v>0.30450590451616688</v>
      </c>
      <c r="U3050">
        <f t="shared" si="412"/>
        <v>1.2682495058147691</v>
      </c>
      <c r="V3050">
        <f t="shared" si="412"/>
        <v>0.91289359282096927</v>
      </c>
      <c r="W3050">
        <f t="shared" si="412"/>
        <v>0.66501555248060495</v>
      </c>
      <c r="X3050" t="s">
        <v>77</v>
      </c>
      <c r="Y3050" t="s">
        <v>123</v>
      </c>
      <c r="Z3050" t="s">
        <v>147</v>
      </c>
      <c r="AA3050" s="75" t="s">
        <v>162</v>
      </c>
      <c r="AB3050" s="75" t="s">
        <v>160</v>
      </c>
      <c r="AC3050" t="s">
        <v>639</v>
      </c>
      <c r="AD3050" s="137" t="s">
        <v>154</v>
      </c>
      <c r="AE3050" s="133" t="str">
        <f>VLOOKUP(AD3050,cs_lookup!$A$2:$B$55,2,FALSE)</f>
        <v>1</v>
      </c>
    </row>
    <row r="3051" spans="1:31" x14ac:dyDescent="0.25">
      <c r="A3051" s="6">
        <v>0.63435180442665839</v>
      </c>
      <c r="B3051" s="6">
        <v>0.27907908749996674</v>
      </c>
      <c r="C3051" s="6">
        <v>8.554212722943004E-2</v>
      </c>
      <c r="D3051" s="3">
        <f t="shared" si="410"/>
        <v>1.5764123204533529</v>
      </c>
      <c r="E3051" s="4">
        <f t="shared" si="410"/>
        <v>3.5832136651948856</v>
      </c>
      <c r="F3051" s="4">
        <f t="shared" si="410"/>
        <v>11.690146508958437</v>
      </c>
      <c r="G3051" s="132">
        <v>2.933614330874601E-2</v>
      </c>
      <c r="H3051" s="5">
        <f t="shared" si="413"/>
        <v>1.029336143308746</v>
      </c>
      <c r="I3051" s="5">
        <f t="shared" si="414"/>
        <v>1.5314844724931738</v>
      </c>
      <c r="J3051" s="5">
        <f t="shared" si="415"/>
        <v>3.4810918556467247</v>
      </c>
      <c r="K3051" s="5">
        <f t="shared" si="416"/>
        <v>11.356976615414558</v>
      </c>
      <c r="L3051">
        <v>1.56</v>
      </c>
      <c r="M3051">
        <v>4.38</v>
      </c>
      <c r="N3051">
        <v>6.25</v>
      </c>
      <c r="O3051" s="5">
        <f t="shared" si="417"/>
        <v>1.6057643835616437</v>
      </c>
      <c r="P3051" s="5">
        <f t="shared" si="418"/>
        <v>4.5084923076923076</v>
      </c>
      <c r="Q3051" s="5">
        <f t="shared" si="419"/>
        <v>6.4333508956796628</v>
      </c>
      <c r="R3051" s="24">
        <f t="shared" si="411"/>
        <v>0.6227563708829833</v>
      </c>
      <c r="S3051" s="24">
        <f t="shared" si="411"/>
        <v>0.22180363894462415</v>
      </c>
      <c r="T3051" s="24">
        <f t="shared" si="411"/>
        <v>0.1554399901723926</v>
      </c>
      <c r="U3051">
        <f t="shared" si="412"/>
        <v>1.0186195341963895</v>
      </c>
      <c r="V3051">
        <f t="shared" si="412"/>
        <v>1.2582259192313885</v>
      </c>
      <c r="W3051">
        <f t="shared" si="412"/>
        <v>0.55032252082979738</v>
      </c>
      <c r="X3051" t="s">
        <v>121</v>
      </c>
      <c r="Y3051" t="s">
        <v>550</v>
      </c>
      <c r="Z3051" t="s">
        <v>147</v>
      </c>
      <c r="AA3051" s="75" t="s">
        <v>154</v>
      </c>
      <c r="AB3051" s="75" t="s">
        <v>160</v>
      </c>
      <c r="AC3051" t="s">
        <v>639</v>
      </c>
      <c r="AD3051" s="137" t="s">
        <v>179</v>
      </c>
      <c r="AE3051" s="133" t="str">
        <f>VLOOKUP(AD3051,cs_lookup!$A$2:$B$55,2,FALSE)</f>
        <v>2</v>
      </c>
    </row>
    <row r="3052" spans="1:31" x14ac:dyDescent="0.25">
      <c r="A3052" s="6">
        <v>0.46411207219509226</v>
      </c>
      <c r="B3052" s="6">
        <v>0.24683032140455652</v>
      </c>
      <c r="C3052" s="6">
        <v>0.2712758432767392</v>
      </c>
      <c r="D3052" s="3">
        <f t="shared" si="410"/>
        <v>2.1546519901332024</v>
      </c>
      <c r="E3052" s="4">
        <f t="shared" si="410"/>
        <v>4.0513661138130326</v>
      </c>
      <c r="F3052" s="4">
        <f t="shared" si="410"/>
        <v>3.6862847348330257</v>
      </c>
      <c r="G3052" s="132">
        <v>5.9796608790862127E-2</v>
      </c>
      <c r="H3052" s="5">
        <f t="shared" si="413"/>
        <v>1.0597966087908621</v>
      </c>
      <c r="I3052" s="5">
        <f t="shared" si="414"/>
        <v>2.0330806611954317</v>
      </c>
      <c r="J3052" s="5">
        <f t="shared" si="415"/>
        <v>3.8227770123130487</v>
      </c>
      <c r="K3052" s="5">
        <f t="shared" si="416"/>
        <v>3.4782945182649372</v>
      </c>
      <c r="L3052">
        <v>2.84</v>
      </c>
      <c r="M3052">
        <v>3.69</v>
      </c>
      <c r="N3052">
        <v>2.29</v>
      </c>
      <c r="O3052" s="5">
        <f t="shared" si="417"/>
        <v>3.0098223689660482</v>
      </c>
      <c r="P3052" s="5">
        <f t="shared" si="418"/>
        <v>3.910649486438281</v>
      </c>
      <c r="Q3052" s="5">
        <f t="shared" si="419"/>
        <v>2.4269342341310742</v>
      </c>
      <c r="R3052" s="24">
        <f t="shared" si="411"/>
        <v>0.33224552063633106</v>
      </c>
      <c r="S3052" s="24">
        <f t="shared" si="411"/>
        <v>0.25571199962254204</v>
      </c>
      <c r="T3052" s="24">
        <f t="shared" si="411"/>
        <v>0.41204247974112668</v>
      </c>
      <c r="U3052">
        <f t="shared" si="412"/>
        <v>1.3968948965999741</v>
      </c>
      <c r="V3052">
        <f t="shared" si="412"/>
        <v>0.9652668696381248</v>
      </c>
      <c r="W3052">
        <f t="shared" si="412"/>
        <v>0.65836863094109432</v>
      </c>
      <c r="X3052" t="s">
        <v>280</v>
      </c>
      <c r="Y3052" t="s">
        <v>424</v>
      </c>
      <c r="Z3052" t="s">
        <v>186</v>
      </c>
      <c r="AA3052" s="75" t="s">
        <v>162</v>
      </c>
      <c r="AB3052" s="75" t="s">
        <v>160</v>
      </c>
      <c r="AC3052" t="s">
        <v>640</v>
      </c>
      <c r="AD3052" s="137" t="s">
        <v>172</v>
      </c>
      <c r="AE3052" s="133" t="str">
        <f>VLOOKUP(AD3052,cs_lookup!$A$2:$B$55,2,FALSE)</f>
        <v>2</v>
      </c>
    </row>
    <row r="3053" spans="1:31" x14ac:dyDescent="0.25">
      <c r="A3053" s="6">
        <v>0.36672201025462015</v>
      </c>
      <c r="B3053" s="6">
        <v>0.18586577546088839</v>
      </c>
      <c r="C3053" s="6">
        <v>0.40240856306922185</v>
      </c>
      <c r="D3053" s="3">
        <f t="shared" si="410"/>
        <v>2.7268611428740974</v>
      </c>
      <c r="E3053" s="4">
        <f t="shared" si="410"/>
        <v>5.3802266582985272</v>
      </c>
      <c r="F3053" s="4">
        <f t="shared" si="410"/>
        <v>2.4850365816593749</v>
      </c>
      <c r="G3053" s="132">
        <v>4.3503091847692854E-2</v>
      </c>
      <c r="H3053" s="5">
        <f t="shared" si="413"/>
        <v>1.0435030918476929</v>
      </c>
      <c r="I3053" s="5">
        <f t="shared" si="414"/>
        <v>2.6131797444373106</v>
      </c>
      <c r="J3053" s="5">
        <f t="shared" si="415"/>
        <v>5.1559278552514458</v>
      </c>
      <c r="K3053" s="5">
        <f t="shared" si="416"/>
        <v>2.3814367212455609</v>
      </c>
      <c r="L3053">
        <v>2.67</v>
      </c>
      <c r="M3053">
        <v>3.81</v>
      </c>
      <c r="N3053">
        <v>2.46</v>
      </c>
      <c r="O3053" s="5">
        <f t="shared" si="417"/>
        <v>2.7861532552333399</v>
      </c>
      <c r="P3053" s="5">
        <f t="shared" si="418"/>
        <v>3.9757467799397097</v>
      </c>
      <c r="Q3053" s="5">
        <f t="shared" si="419"/>
        <v>2.5670176059453245</v>
      </c>
      <c r="R3053" s="24">
        <f t="shared" si="411"/>
        <v>0.35891780113734273</v>
      </c>
      <c r="S3053" s="24">
        <f t="shared" si="411"/>
        <v>0.25152507323798035</v>
      </c>
      <c r="T3053" s="24">
        <f t="shared" si="411"/>
        <v>0.38955712562467687</v>
      </c>
      <c r="U3053">
        <f t="shared" si="412"/>
        <v>1.0217437226366242</v>
      </c>
      <c r="V3053">
        <f t="shared" si="412"/>
        <v>0.73895525828962416</v>
      </c>
      <c r="W3053">
        <f t="shared" si="412"/>
        <v>1.0329898661818517</v>
      </c>
      <c r="X3053" t="s">
        <v>394</v>
      </c>
      <c r="Y3053" t="s">
        <v>419</v>
      </c>
      <c r="Z3053" t="s">
        <v>186</v>
      </c>
      <c r="AA3053" s="75" t="s">
        <v>172</v>
      </c>
      <c r="AB3053" s="75" t="s">
        <v>161</v>
      </c>
      <c r="AC3053" t="s">
        <v>640</v>
      </c>
      <c r="AD3053" s="137" t="s">
        <v>170</v>
      </c>
      <c r="AE3053" s="133" t="str">
        <f>VLOOKUP(AD3053,cs_lookup!$A$2:$B$55,2,FALSE)</f>
        <v>1</v>
      </c>
    </row>
    <row r="3054" spans="1:31" x14ac:dyDescent="0.25">
      <c r="A3054" s="6">
        <v>0.66999613769299471</v>
      </c>
      <c r="B3054" s="6">
        <v>0.19020128112669546</v>
      </c>
      <c r="C3054" s="6">
        <v>0.13268645845471938</v>
      </c>
      <c r="D3054" s="3">
        <f t="shared" si="410"/>
        <v>1.4925459174187352</v>
      </c>
      <c r="E3054" s="4">
        <f t="shared" si="410"/>
        <v>5.2575881407122989</v>
      </c>
      <c r="F3054" s="4">
        <f t="shared" si="410"/>
        <v>7.5365641049290666</v>
      </c>
      <c r="G3054" s="132">
        <v>5.0941626530296658E-2</v>
      </c>
      <c r="H3054" s="5">
        <f t="shared" si="413"/>
        <v>1.0509416265302967</v>
      </c>
      <c r="I3054" s="5">
        <f t="shared" si="414"/>
        <v>1.4201986863403664</v>
      </c>
      <c r="J3054" s="5">
        <f t="shared" si="415"/>
        <v>5.0027404072577504</v>
      </c>
      <c r="K3054" s="5">
        <f t="shared" si="416"/>
        <v>7.17124901580992</v>
      </c>
      <c r="L3054">
        <v>1.56</v>
      </c>
      <c r="M3054">
        <v>4.13</v>
      </c>
      <c r="N3054">
        <v>5.96</v>
      </c>
      <c r="O3054" s="5">
        <f t="shared" si="417"/>
        <v>1.6394689373872628</v>
      </c>
      <c r="P3054" s="5">
        <f t="shared" si="418"/>
        <v>4.3403889175701247</v>
      </c>
      <c r="Q3054" s="5">
        <f t="shared" si="419"/>
        <v>6.2636120941205684</v>
      </c>
      <c r="R3054" s="24">
        <f t="shared" si="411"/>
        <v>0.60995361192609632</v>
      </c>
      <c r="S3054" s="24">
        <f t="shared" si="411"/>
        <v>0.23039410038854974</v>
      </c>
      <c r="T3054" s="24">
        <f t="shared" si="411"/>
        <v>0.15965228768535406</v>
      </c>
      <c r="U3054">
        <f t="shared" si="412"/>
        <v>1.0984378559171042</v>
      </c>
      <c r="V3054">
        <f t="shared" si="412"/>
        <v>0.82554753270994874</v>
      </c>
      <c r="W3054">
        <f t="shared" si="412"/>
        <v>0.83109650590300665</v>
      </c>
      <c r="X3054" t="s">
        <v>420</v>
      </c>
      <c r="Y3054" t="s">
        <v>432</v>
      </c>
      <c r="Z3054" t="s">
        <v>186</v>
      </c>
      <c r="AA3054" s="75" t="s">
        <v>162</v>
      </c>
      <c r="AB3054" s="75" t="s">
        <v>160</v>
      </c>
      <c r="AC3054" t="s">
        <v>640</v>
      </c>
      <c r="AD3054" s="137" t="s">
        <v>165</v>
      </c>
      <c r="AE3054" s="133" t="str">
        <f>VLOOKUP(AD3054,cs_lookup!$A$2:$B$55,2,FALSE)</f>
        <v>1</v>
      </c>
    </row>
    <row r="3055" spans="1:31" x14ac:dyDescent="0.25">
      <c r="A3055" s="6">
        <v>0.64568223433347649</v>
      </c>
      <c r="B3055" s="6">
        <v>0.21818955510168098</v>
      </c>
      <c r="C3055" s="6">
        <v>0.13153319008445763</v>
      </c>
      <c r="D3055" s="3">
        <f t="shared" si="410"/>
        <v>1.548749441793575</v>
      </c>
      <c r="E3055" s="4">
        <f t="shared" si="410"/>
        <v>4.5831708100508237</v>
      </c>
      <c r="F3055" s="4">
        <f t="shared" si="410"/>
        <v>7.6026438601382562</v>
      </c>
      <c r="G3055" s="132">
        <v>4.8329042075922368E-2</v>
      </c>
      <c r="H3055" s="5">
        <f t="shared" si="413"/>
        <v>1.0483290420759224</v>
      </c>
      <c r="I3055" s="5">
        <f t="shared" si="414"/>
        <v>1.4773505069808139</v>
      </c>
      <c r="J3055" s="5">
        <f t="shared" si="415"/>
        <v>4.3718819436454188</v>
      </c>
      <c r="K3055" s="5">
        <f t="shared" si="416"/>
        <v>7.2521541949113102</v>
      </c>
      <c r="L3055">
        <v>1.72</v>
      </c>
      <c r="M3055">
        <v>4.12</v>
      </c>
      <c r="N3055">
        <v>4.46</v>
      </c>
      <c r="O3055" s="5">
        <f t="shared" si="417"/>
        <v>1.8031259523705865</v>
      </c>
      <c r="P3055" s="5">
        <f t="shared" si="418"/>
        <v>4.3191156533528003</v>
      </c>
      <c r="Q3055" s="5">
        <f t="shared" si="419"/>
        <v>4.6755475276586136</v>
      </c>
      <c r="R3055" s="24">
        <f t="shared" si="411"/>
        <v>0.55459242804713149</v>
      </c>
      <c r="S3055" s="24">
        <f t="shared" si="411"/>
        <v>0.23152887772841413</v>
      </c>
      <c r="T3055" s="24">
        <f t="shared" si="411"/>
        <v>0.21387869422445432</v>
      </c>
      <c r="U3055">
        <f t="shared" si="412"/>
        <v>1.1642463937113181</v>
      </c>
      <c r="V3055">
        <f t="shared" si="412"/>
        <v>0.94238592283775369</v>
      </c>
      <c r="W3055">
        <f t="shared" si="412"/>
        <v>0.61498968170443646</v>
      </c>
      <c r="X3055" t="s">
        <v>418</v>
      </c>
      <c r="Y3055" t="s">
        <v>397</v>
      </c>
      <c r="Z3055" t="s">
        <v>186</v>
      </c>
      <c r="AA3055" s="75" t="s">
        <v>162</v>
      </c>
      <c r="AB3055" s="75" t="s">
        <v>160</v>
      </c>
      <c r="AC3055" t="s">
        <v>640</v>
      </c>
      <c r="AD3055" s="137" t="s">
        <v>176</v>
      </c>
      <c r="AE3055" s="133" t="str">
        <f>VLOOKUP(AD3055,cs_lookup!$A$2:$B$55,2,FALSE)</f>
        <v>1</v>
      </c>
    </row>
    <row r="3056" spans="1:31" x14ac:dyDescent="0.25">
      <c r="A3056" s="6">
        <v>0.31442835437454797</v>
      </c>
      <c r="B3056" s="6">
        <v>0.31853229344246164</v>
      </c>
      <c r="C3056" s="6">
        <v>0.34224951316572927</v>
      </c>
      <c r="D3056" s="3">
        <f t="shared" si="410"/>
        <v>3.1803747533811695</v>
      </c>
      <c r="E3056" s="4">
        <f t="shared" si="410"/>
        <v>3.1393991145850206</v>
      </c>
      <c r="F3056" s="4">
        <f t="shared" si="410"/>
        <v>2.921844915863371</v>
      </c>
      <c r="G3056" s="132">
        <v>2.1636898549755035E-2</v>
      </c>
      <c r="H3056" s="5">
        <f t="shared" si="413"/>
        <v>1.021636898549755</v>
      </c>
      <c r="I3056" s="5">
        <f t="shared" si="414"/>
        <v>3.1130186839334102</v>
      </c>
      <c r="J3056" s="5">
        <f t="shared" si="415"/>
        <v>3.0729108541806722</v>
      </c>
      <c r="K3056" s="5">
        <f t="shared" si="416"/>
        <v>2.8599641614462237</v>
      </c>
      <c r="L3056">
        <v>2.39</v>
      </c>
      <c r="M3056">
        <v>3.59</v>
      </c>
      <c r="N3056">
        <v>3.08</v>
      </c>
      <c r="O3056" s="5">
        <f t="shared" si="417"/>
        <v>2.4417121875339145</v>
      </c>
      <c r="P3056" s="5">
        <f t="shared" si="418"/>
        <v>3.6676764657936203</v>
      </c>
      <c r="Q3056" s="5">
        <f t="shared" si="419"/>
        <v>3.1466416475332455</v>
      </c>
      <c r="R3056" s="24">
        <f t="shared" si="411"/>
        <v>0.40954867863029426</v>
      </c>
      <c r="S3056" s="24">
        <f t="shared" si="411"/>
        <v>0.27265218438061378</v>
      </c>
      <c r="T3056" s="24">
        <f t="shared" si="411"/>
        <v>0.31779913698909201</v>
      </c>
      <c r="U3056">
        <f t="shared" si="412"/>
        <v>0.76774354498256647</v>
      </c>
      <c r="V3056">
        <f t="shared" si="412"/>
        <v>1.168273396254184</v>
      </c>
      <c r="W3056">
        <f t="shared" si="412"/>
        <v>1.0769365719752617</v>
      </c>
      <c r="X3056" t="s">
        <v>306</v>
      </c>
      <c r="Y3056" t="s">
        <v>313</v>
      </c>
      <c r="Z3056" t="s">
        <v>305</v>
      </c>
      <c r="AA3056" s="75" t="s">
        <v>151</v>
      </c>
      <c r="AB3056" s="75" t="s">
        <v>166</v>
      </c>
      <c r="AC3056" t="s">
        <v>640</v>
      </c>
      <c r="AD3056" s="137" t="s">
        <v>162</v>
      </c>
      <c r="AE3056" s="133" t="str">
        <f>VLOOKUP(AD3056,cs_lookup!$A$2:$B$55,2,FALSE)</f>
        <v>1</v>
      </c>
    </row>
    <row r="3057" spans="1:31" x14ac:dyDescent="0.25">
      <c r="A3057" s="6">
        <v>0.48665282513482722</v>
      </c>
      <c r="B3057" s="6">
        <v>0.2282720165088819</v>
      </c>
      <c r="C3057" s="6">
        <v>0.26744060515596163</v>
      </c>
      <c r="D3057" s="3">
        <f t="shared" si="410"/>
        <v>2.0548529636562778</v>
      </c>
      <c r="E3057" s="4">
        <f t="shared" si="410"/>
        <v>4.3807384509659801</v>
      </c>
      <c r="F3057" s="4">
        <f t="shared" si="410"/>
        <v>3.7391479854633007</v>
      </c>
      <c r="G3057" s="132">
        <v>2.320761088533585E-2</v>
      </c>
      <c r="H3057" s="5">
        <f t="shared" si="413"/>
        <v>1.0232076108853358</v>
      </c>
      <c r="I3057" s="5">
        <f t="shared" si="414"/>
        <v>2.0082463634904997</v>
      </c>
      <c r="J3057" s="5">
        <f t="shared" si="415"/>
        <v>4.2813778986412379</v>
      </c>
      <c r="K3057" s="5">
        <f t="shared" si="416"/>
        <v>3.654339496388209</v>
      </c>
      <c r="L3057">
        <v>1.85</v>
      </c>
      <c r="M3057">
        <v>4.07</v>
      </c>
      <c r="N3057">
        <v>4.22</v>
      </c>
      <c r="O3057" s="5">
        <f t="shared" si="417"/>
        <v>1.8929340801378713</v>
      </c>
      <c r="P3057" s="5">
        <f t="shared" si="418"/>
        <v>4.1644549763033174</v>
      </c>
      <c r="Q3057" s="5">
        <f t="shared" si="419"/>
        <v>4.3179361179361173</v>
      </c>
      <c r="R3057" s="24">
        <f t="shared" si="411"/>
        <v>0.52828041424832151</v>
      </c>
      <c r="S3057" s="24">
        <f t="shared" si="411"/>
        <v>0.24012746102196428</v>
      </c>
      <c r="T3057" s="24">
        <f t="shared" si="411"/>
        <v>0.23159212472971438</v>
      </c>
      <c r="U3057">
        <f t="shared" si="412"/>
        <v>0.92120171789309047</v>
      </c>
      <c r="V3057">
        <f t="shared" si="412"/>
        <v>0.95062853510120615</v>
      </c>
      <c r="W3057">
        <f t="shared" si="412"/>
        <v>1.154791448405619</v>
      </c>
      <c r="X3057" t="s">
        <v>317</v>
      </c>
      <c r="Y3057" t="s">
        <v>307</v>
      </c>
      <c r="Z3057" t="s">
        <v>305</v>
      </c>
      <c r="AA3057" s="75" t="s">
        <v>162</v>
      </c>
      <c r="AB3057" s="75" t="s">
        <v>160</v>
      </c>
      <c r="AC3057" t="s">
        <v>640</v>
      </c>
      <c r="AD3057" s="137" t="s">
        <v>178</v>
      </c>
      <c r="AE3057" s="133" t="str">
        <f>VLOOKUP(AD3057,cs_lookup!$A$2:$B$55,2,FALSE)</f>
        <v>2</v>
      </c>
    </row>
    <row r="3058" spans="1:31" x14ac:dyDescent="0.25">
      <c r="A3058" s="6">
        <v>0.82748472218947078</v>
      </c>
      <c r="B3058" s="6">
        <v>0.10526235682289461</v>
      </c>
      <c r="C3058" s="6">
        <v>3.5035723735280105E-2</v>
      </c>
      <c r="D3058" s="3">
        <f t="shared" si="410"/>
        <v>1.2084815262257229</v>
      </c>
      <c r="E3058" s="4">
        <f t="shared" si="410"/>
        <v>9.5000722972839569</v>
      </c>
      <c r="F3058" s="4">
        <f t="shared" si="410"/>
        <v>28.54229607345102</v>
      </c>
      <c r="G3058" s="132">
        <v>3.1256005077244131E-2</v>
      </c>
      <c r="H3058" s="5">
        <f t="shared" si="413"/>
        <v>1.0312560050772441</v>
      </c>
      <c r="I3058" s="5">
        <f t="shared" si="414"/>
        <v>1.1718540500864323</v>
      </c>
      <c r="J3058" s="5">
        <f t="shared" si="415"/>
        <v>9.2121376753315225</v>
      </c>
      <c r="K3058" s="5">
        <f t="shared" si="416"/>
        <v>27.677216843273673</v>
      </c>
      <c r="L3058">
        <v>1.5</v>
      </c>
      <c r="M3058">
        <v>4.3899999999999997</v>
      </c>
      <c r="N3058">
        <v>7.31</v>
      </c>
      <c r="O3058" s="5">
        <f t="shared" si="417"/>
        <v>1.5468840076158661</v>
      </c>
      <c r="P3058" s="5">
        <f t="shared" si="418"/>
        <v>4.5272138622891012</v>
      </c>
      <c r="Q3058" s="5">
        <f t="shared" si="419"/>
        <v>7.538481397114654</v>
      </c>
      <c r="R3058" s="24">
        <f t="shared" si="411"/>
        <v>0.64646088205491847</v>
      </c>
      <c r="S3058" s="24">
        <f t="shared" si="411"/>
        <v>0.22088640616910654</v>
      </c>
      <c r="T3058" s="24">
        <f t="shared" si="411"/>
        <v>0.13265271177597507</v>
      </c>
      <c r="U3058">
        <f t="shared" si="412"/>
        <v>1.2800228833013503</v>
      </c>
      <c r="V3058">
        <f t="shared" si="412"/>
        <v>0.47654520098583025</v>
      </c>
      <c r="W3058">
        <f t="shared" si="412"/>
        <v>0.2641161516128574</v>
      </c>
      <c r="X3058" t="s">
        <v>364</v>
      </c>
      <c r="Y3058" t="s">
        <v>518</v>
      </c>
      <c r="Z3058" t="s">
        <v>320</v>
      </c>
      <c r="AA3058" s="75" t="s">
        <v>165</v>
      </c>
      <c r="AB3058" s="75" t="s">
        <v>160</v>
      </c>
      <c r="AC3058" t="s">
        <v>640</v>
      </c>
      <c r="AD3058" s="137" t="s">
        <v>176</v>
      </c>
      <c r="AE3058" s="133" t="str">
        <f>VLOOKUP(AD3058,cs_lookup!$A$2:$B$55,2,FALSE)</f>
        <v>1</v>
      </c>
    </row>
    <row r="3059" spans="1:31" x14ac:dyDescent="0.25">
      <c r="A3059" s="6">
        <v>0.68670619312515302</v>
      </c>
      <c r="B3059" s="6">
        <v>0.23457853413626525</v>
      </c>
      <c r="C3059" s="6">
        <v>7.7468957501468386E-2</v>
      </c>
      <c r="D3059" s="3">
        <f t="shared" si="410"/>
        <v>1.4562268551111623</v>
      </c>
      <c r="E3059" s="4">
        <f t="shared" si="410"/>
        <v>4.2629646556624232</v>
      </c>
      <c r="F3059" s="4">
        <f t="shared" si="410"/>
        <v>12.908396243502379</v>
      </c>
      <c r="G3059" s="132">
        <v>2.7260307998012934E-2</v>
      </c>
      <c r="H3059" s="5">
        <f t="shared" si="413"/>
        <v>1.0272603079980129</v>
      </c>
      <c r="I3059" s="5">
        <f t="shared" si="414"/>
        <v>1.4175831031076684</v>
      </c>
      <c r="J3059" s="5">
        <f t="shared" si="415"/>
        <v>4.1498387725798018</v>
      </c>
      <c r="K3059" s="5">
        <f t="shared" si="416"/>
        <v>12.565847373835599</v>
      </c>
      <c r="L3059">
        <v>3</v>
      </c>
      <c r="M3059">
        <v>3.52</v>
      </c>
      <c r="N3059">
        <v>2.44</v>
      </c>
      <c r="O3059" s="5">
        <f t="shared" si="417"/>
        <v>3.0817809239940388</v>
      </c>
      <c r="P3059" s="5">
        <f t="shared" si="418"/>
        <v>3.6159562841530057</v>
      </c>
      <c r="Q3059" s="5">
        <f t="shared" si="419"/>
        <v>2.5065151515151514</v>
      </c>
      <c r="R3059" s="24">
        <f t="shared" si="411"/>
        <v>0.32448769872453603</v>
      </c>
      <c r="S3059" s="24">
        <f t="shared" si="411"/>
        <v>0.27655201595841139</v>
      </c>
      <c r="T3059" s="24">
        <f t="shared" si="411"/>
        <v>0.39896028531705258</v>
      </c>
      <c r="U3059">
        <f t="shared" si="412"/>
        <v>2.1162780463616628</v>
      </c>
      <c r="V3059">
        <f t="shared" si="412"/>
        <v>0.84822572463742874</v>
      </c>
      <c r="W3059">
        <f t="shared" si="412"/>
        <v>0.19417711574951388</v>
      </c>
      <c r="X3059" t="s">
        <v>322</v>
      </c>
      <c r="Y3059" t="s">
        <v>363</v>
      </c>
      <c r="Z3059" t="s">
        <v>320</v>
      </c>
      <c r="AA3059" s="75" t="s">
        <v>170</v>
      </c>
      <c r="AB3059" s="75" t="s">
        <v>160</v>
      </c>
      <c r="AC3059" t="s">
        <v>640</v>
      </c>
      <c r="AD3059" s="137" t="s">
        <v>172</v>
      </c>
      <c r="AE3059" s="133" t="str">
        <f>VLOOKUP(AD3059,cs_lookup!$A$2:$B$55,2,FALSE)</f>
        <v>2</v>
      </c>
    </row>
    <row r="3060" spans="1:31" x14ac:dyDescent="0.25">
      <c r="A3060" s="6">
        <v>0.43241297511043048</v>
      </c>
      <c r="B3060" s="6">
        <v>0.25726336674109279</v>
      </c>
      <c r="C3060" s="6">
        <v>0.29026147978235745</v>
      </c>
      <c r="D3060" s="3">
        <f t="shared" si="410"/>
        <v>2.3126040557516063</v>
      </c>
      <c r="E3060" s="4">
        <f t="shared" si="410"/>
        <v>3.8870672209090293</v>
      </c>
      <c r="F3060" s="4">
        <f t="shared" si="410"/>
        <v>3.4451695097462314</v>
      </c>
      <c r="G3060" s="132">
        <v>2.9388086500725219E-2</v>
      </c>
      <c r="H3060" s="5">
        <f t="shared" si="413"/>
        <v>1.0293880865007252</v>
      </c>
      <c r="I3060" s="5">
        <f t="shared" si="414"/>
        <v>2.2465813293147892</v>
      </c>
      <c r="J3060" s="5">
        <f t="shared" si="415"/>
        <v>3.7760950140025646</v>
      </c>
      <c r="K3060" s="5">
        <f t="shared" si="416"/>
        <v>3.3468130775222491</v>
      </c>
      <c r="L3060">
        <v>1.83</v>
      </c>
      <c r="M3060">
        <v>3.96</v>
      </c>
      <c r="N3060">
        <v>4.34</v>
      </c>
      <c r="O3060" s="5">
        <f t="shared" si="417"/>
        <v>1.8837801982963271</v>
      </c>
      <c r="P3060" s="5">
        <f t="shared" si="418"/>
        <v>4.0763768225428718</v>
      </c>
      <c r="Q3060" s="5">
        <f t="shared" si="419"/>
        <v>4.4675442954131475</v>
      </c>
      <c r="R3060" s="24">
        <f t="shared" si="411"/>
        <v>0.53084749532052122</v>
      </c>
      <c r="S3060" s="24">
        <f t="shared" si="411"/>
        <v>0.24531588798902873</v>
      </c>
      <c r="T3060" s="24">
        <f t="shared" si="411"/>
        <v>0.22383661669045019</v>
      </c>
      <c r="U3060">
        <f t="shared" si="412"/>
        <v>0.81457099999943161</v>
      </c>
      <c r="V3060">
        <f t="shared" si="412"/>
        <v>1.0487024254727375</v>
      </c>
      <c r="W3060">
        <f t="shared" si="412"/>
        <v>1.2967560181798496</v>
      </c>
      <c r="X3060" t="s">
        <v>385</v>
      </c>
      <c r="Y3060" t="s">
        <v>519</v>
      </c>
      <c r="Z3060" t="s">
        <v>320</v>
      </c>
      <c r="AA3060" s="75" t="s">
        <v>151</v>
      </c>
      <c r="AB3060" s="75" t="s">
        <v>166</v>
      </c>
      <c r="AC3060" t="s">
        <v>640</v>
      </c>
      <c r="AD3060" s="137" t="s">
        <v>151</v>
      </c>
      <c r="AE3060" s="133" t="str">
        <f>VLOOKUP(AD3060,cs_lookup!$A$2:$B$55,2,FALSE)</f>
        <v>X</v>
      </c>
    </row>
    <row r="3061" spans="1:31" x14ac:dyDescent="0.25">
      <c r="A3061" s="6">
        <v>0.46702633679679056</v>
      </c>
      <c r="B3061" s="6">
        <v>0.26925340885966237</v>
      </c>
      <c r="C3061" s="6">
        <v>0.2493156776264486</v>
      </c>
      <c r="D3061" s="3">
        <f t="shared" si="410"/>
        <v>2.1412068682437355</v>
      </c>
      <c r="E3061" s="4">
        <f t="shared" si="410"/>
        <v>3.7139734060756506</v>
      </c>
      <c r="F3061" s="4">
        <f t="shared" si="410"/>
        <v>4.0109792112564495</v>
      </c>
      <c r="G3061" s="132">
        <v>2.1881807908008755E-2</v>
      </c>
      <c r="H3061" s="5">
        <f t="shared" si="413"/>
        <v>1.0218818079080088</v>
      </c>
      <c r="I3061" s="5">
        <f t="shared" si="414"/>
        <v>2.0953566759615803</v>
      </c>
      <c r="J3061" s="5">
        <f t="shared" si="415"/>
        <v>3.6344451749061646</v>
      </c>
      <c r="K3061" s="5">
        <f t="shared" si="416"/>
        <v>3.925091121318331</v>
      </c>
      <c r="L3061">
        <v>2.29</v>
      </c>
      <c r="M3061">
        <v>3.33</v>
      </c>
      <c r="N3061">
        <v>3.51</v>
      </c>
      <c r="O3061" s="5">
        <f t="shared" si="417"/>
        <v>2.3401093401093402</v>
      </c>
      <c r="P3061" s="5">
        <f t="shared" si="418"/>
        <v>3.4028664203336692</v>
      </c>
      <c r="Q3061" s="5">
        <f t="shared" si="419"/>
        <v>3.5868051457571104</v>
      </c>
      <c r="R3061" s="24">
        <f t="shared" si="411"/>
        <v>0.42733045967556182</v>
      </c>
      <c r="S3061" s="24">
        <f t="shared" si="411"/>
        <v>0.29386989569280381</v>
      </c>
      <c r="T3061" s="24">
        <f t="shared" si="411"/>
        <v>0.27879964463163442</v>
      </c>
      <c r="U3061">
        <f t="shared" si="412"/>
        <v>1.0928926928152201</v>
      </c>
      <c r="V3061">
        <f t="shared" si="412"/>
        <v>0.91623338356891715</v>
      </c>
      <c r="W3061">
        <f t="shared" si="412"/>
        <v>0.89424675542846677</v>
      </c>
      <c r="X3061" t="s">
        <v>208</v>
      </c>
      <c r="Y3061" t="s">
        <v>199</v>
      </c>
      <c r="Z3061" t="s">
        <v>189</v>
      </c>
      <c r="AA3061" s="75" t="s">
        <v>151</v>
      </c>
      <c r="AB3061" s="75" t="s">
        <v>166</v>
      </c>
      <c r="AC3061" t="s">
        <v>640</v>
      </c>
      <c r="AD3061" s="137" t="s">
        <v>154</v>
      </c>
      <c r="AE3061" s="133" t="str">
        <f>VLOOKUP(AD3061,cs_lookup!$A$2:$B$55,2,FALSE)</f>
        <v>1</v>
      </c>
    </row>
    <row r="3062" spans="1:31" x14ac:dyDescent="0.25">
      <c r="A3062" s="6">
        <v>0.50417269810137633</v>
      </c>
      <c r="B3062" s="6">
        <v>0.28748576528971198</v>
      </c>
      <c r="C3062" s="6">
        <v>0.20007593905385326</v>
      </c>
      <c r="D3062" s="3">
        <f t="shared" si="410"/>
        <v>1.9834473460499151</v>
      </c>
      <c r="E3062" s="4">
        <f t="shared" si="410"/>
        <v>3.4784330938690347</v>
      </c>
      <c r="F3062" s="4">
        <f t="shared" si="410"/>
        <v>4.9981022442225598</v>
      </c>
      <c r="G3062" s="132">
        <v>2.3535053460818744E-2</v>
      </c>
      <c r="H3062" s="5">
        <f t="shared" si="413"/>
        <v>1.0235350534608187</v>
      </c>
      <c r="I3062" s="5">
        <f t="shared" si="414"/>
        <v>1.9378401739573077</v>
      </c>
      <c r="J3062" s="5">
        <f t="shared" si="415"/>
        <v>3.3984503824344987</v>
      </c>
      <c r="K3062" s="5">
        <f t="shared" si="416"/>
        <v>4.8831764259785446</v>
      </c>
      <c r="L3062">
        <v>3.71</v>
      </c>
      <c r="M3062">
        <v>3.66</v>
      </c>
      <c r="N3062">
        <v>2.08</v>
      </c>
      <c r="O3062" s="5">
        <f t="shared" si="417"/>
        <v>3.7973150483396374</v>
      </c>
      <c r="P3062" s="5">
        <f t="shared" si="418"/>
        <v>3.7461382956665967</v>
      </c>
      <c r="Q3062" s="5">
        <f t="shared" si="419"/>
        <v>2.1289529111985033</v>
      </c>
      <c r="R3062" s="24">
        <f t="shared" si="411"/>
        <v>0.26334396468822002</v>
      </c>
      <c r="S3062" s="24">
        <f t="shared" si="411"/>
        <v>0.26694155983423395</v>
      </c>
      <c r="T3062" s="24">
        <f t="shared" si="411"/>
        <v>0.46971447547754624</v>
      </c>
      <c r="U3062">
        <f t="shared" si="412"/>
        <v>1.9145025734623533</v>
      </c>
      <c r="V3062">
        <f t="shared" si="412"/>
        <v>1.076961434810809</v>
      </c>
      <c r="W3062">
        <f t="shared" si="412"/>
        <v>0.42595225290947514</v>
      </c>
      <c r="X3062" t="s">
        <v>282</v>
      </c>
      <c r="Y3062" t="s">
        <v>288</v>
      </c>
      <c r="Z3062" t="s">
        <v>189</v>
      </c>
      <c r="AA3062" s="75" t="s">
        <v>151</v>
      </c>
      <c r="AB3062" s="75" t="s">
        <v>166</v>
      </c>
      <c r="AC3062" t="s">
        <v>640</v>
      </c>
      <c r="AD3062" s="137" t="s">
        <v>393</v>
      </c>
      <c r="AE3062" s="133" t="e">
        <f>VLOOKUP(AD3062,cs_lookup!$A$2:$B$55,2,FALSE)</f>
        <v>#N/A</v>
      </c>
    </row>
    <row r="3063" spans="1:31" x14ac:dyDescent="0.25">
      <c r="A3063" s="6">
        <v>0.26407711221525848</v>
      </c>
      <c r="B3063" s="6">
        <v>0.26325552268677183</v>
      </c>
      <c r="C3063" s="6">
        <v>0.42851545904017085</v>
      </c>
      <c r="D3063" s="3">
        <f t="shared" si="410"/>
        <v>3.7867727029098419</v>
      </c>
      <c r="E3063" s="4">
        <f t="shared" si="410"/>
        <v>3.7985907752059798</v>
      </c>
      <c r="F3063" s="4">
        <f t="shared" si="410"/>
        <v>2.3336380961375207</v>
      </c>
      <c r="G3063" s="132">
        <v>2.5978435089745622E-2</v>
      </c>
      <c r="H3063" s="5">
        <f t="shared" si="413"/>
        <v>1.0259784350897456</v>
      </c>
      <c r="I3063" s="5">
        <f t="shared" si="414"/>
        <v>3.6908891779763389</v>
      </c>
      <c r="J3063" s="5">
        <f t="shared" si="415"/>
        <v>3.7024080090666867</v>
      </c>
      <c r="K3063" s="5">
        <f t="shared" si="416"/>
        <v>2.2745488758088661</v>
      </c>
      <c r="L3063">
        <v>1.65</v>
      </c>
      <c r="M3063">
        <v>4.16</v>
      </c>
      <c r="N3063">
        <v>5.57</v>
      </c>
      <c r="O3063" s="5">
        <f t="shared" si="417"/>
        <v>1.6928644178980803</v>
      </c>
      <c r="P3063" s="5">
        <f t="shared" si="418"/>
        <v>4.268070289973342</v>
      </c>
      <c r="Q3063" s="5">
        <f t="shared" si="419"/>
        <v>5.7146998834498834</v>
      </c>
      <c r="R3063" s="24">
        <f t="shared" si="411"/>
        <v>0.59071476098578235</v>
      </c>
      <c r="S3063" s="24">
        <f t="shared" si="411"/>
        <v>0.23429792202561076</v>
      </c>
      <c r="T3063" s="24">
        <f t="shared" si="411"/>
        <v>0.17498731698860695</v>
      </c>
      <c r="U3063">
        <f t="shared" si="412"/>
        <v>0.44704674685048956</v>
      </c>
      <c r="V3063">
        <f t="shared" si="412"/>
        <v>1.1235930750508138</v>
      </c>
      <c r="W3063">
        <f t="shared" si="412"/>
        <v>2.4488372438333377</v>
      </c>
      <c r="X3063" t="s">
        <v>187</v>
      </c>
      <c r="Y3063" t="s">
        <v>218</v>
      </c>
      <c r="Z3063" t="s">
        <v>189</v>
      </c>
      <c r="AA3063" s="75" t="s">
        <v>151</v>
      </c>
      <c r="AB3063" s="75" t="s">
        <v>166</v>
      </c>
      <c r="AC3063" t="s">
        <v>640</v>
      </c>
      <c r="AD3063" s="137" t="s">
        <v>447</v>
      </c>
      <c r="AE3063" s="133" t="str">
        <f>VLOOKUP(AD3063,cs_lookup!$A$2:$B$55,2,FALSE)</f>
        <v>1</v>
      </c>
    </row>
    <row r="3064" spans="1:31" x14ac:dyDescent="0.25">
      <c r="A3064" s="6">
        <v>0.61724318894152352</v>
      </c>
      <c r="B3064" s="6">
        <v>0.27654469965500506</v>
      </c>
      <c r="C3064" s="6">
        <v>0.10449353225856504</v>
      </c>
      <c r="D3064" s="3">
        <f t="shared" si="410"/>
        <v>1.6201069820063063</v>
      </c>
      <c r="E3064" s="4">
        <f t="shared" si="410"/>
        <v>3.616051948374059</v>
      </c>
      <c r="F3064" s="4">
        <f t="shared" si="410"/>
        <v>9.5699702975447334</v>
      </c>
      <c r="G3064" s="132">
        <v>3.1151819195297303E-2</v>
      </c>
      <c r="H3064" s="5">
        <f t="shared" si="413"/>
        <v>1.0311518191952973</v>
      </c>
      <c r="I3064" s="5">
        <f t="shared" si="414"/>
        <v>1.5711624145420457</v>
      </c>
      <c r="J3064" s="5">
        <f t="shared" si="415"/>
        <v>3.5068084845120064</v>
      </c>
      <c r="K3064" s="5">
        <f t="shared" si="416"/>
        <v>9.2808547872349791</v>
      </c>
      <c r="L3064">
        <v>1.3</v>
      </c>
      <c r="M3064">
        <v>5.98</v>
      </c>
      <c r="N3064">
        <v>10.56</v>
      </c>
      <c r="O3064" s="5">
        <f t="shared" si="417"/>
        <v>1.3404973649538865</v>
      </c>
      <c r="P3064" s="5">
        <f t="shared" si="418"/>
        <v>6.1662878787878785</v>
      </c>
      <c r="Q3064" s="5">
        <f t="shared" si="419"/>
        <v>10.88896321070234</v>
      </c>
      <c r="R3064" s="24">
        <f t="shared" si="411"/>
        <v>0.74599176853615101</v>
      </c>
      <c r="S3064" s="24">
        <f t="shared" si="411"/>
        <v>0.16217212359481542</v>
      </c>
      <c r="T3064" s="24">
        <f t="shared" si="411"/>
        <v>9.1836107869033734E-2</v>
      </c>
      <c r="U3064">
        <f t="shared" si="412"/>
        <v>0.82741286831184624</v>
      </c>
      <c r="V3064">
        <f t="shared" si="412"/>
        <v>1.705254229425692</v>
      </c>
      <c r="W3064">
        <f t="shared" si="412"/>
        <v>1.137826228519853</v>
      </c>
      <c r="X3064" t="s">
        <v>196</v>
      </c>
      <c r="Y3064" t="s">
        <v>283</v>
      </c>
      <c r="Z3064" t="s">
        <v>189</v>
      </c>
      <c r="AA3064" s="75" t="s">
        <v>154</v>
      </c>
      <c r="AB3064" s="75" t="s">
        <v>160</v>
      </c>
      <c r="AC3064" t="s">
        <v>640</v>
      </c>
      <c r="AD3064" s="137" t="s">
        <v>162</v>
      </c>
      <c r="AE3064" s="133" t="str">
        <f>VLOOKUP(AD3064,cs_lookup!$A$2:$B$55,2,FALSE)</f>
        <v>1</v>
      </c>
    </row>
    <row r="3065" spans="1:31" x14ac:dyDescent="0.25">
      <c r="A3065" s="6">
        <v>0.83082676139845402</v>
      </c>
      <c r="B3065" s="6">
        <v>0.1096306753819485</v>
      </c>
      <c r="C3065" s="6">
        <v>3.6853234542526155E-2</v>
      </c>
      <c r="D3065" s="3">
        <f t="shared" si="410"/>
        <v>1.2036203531970879</v>
      </c>
      <c r="E3065" s="4">
        <f t="shared" si="410"/>
        <v>9.1215346116955267</v>
      </c>
      <c r="F3065" s="4">
        <f t="shared" si="410"/>
        <v>27.134660292736783</v>
      </c>
      <c r="G3065" s="132">
        <v>2.4939667204999738E-2</v>
      </c>
      <c r="H3065" s="5">
        <f t="shared" si="413"/>
        <v>1.0249396672049997</v>
      </c>
      <c r="I3065" s="5">
        <f t="shared" si="414"/>
        <v>1.1743328819337715</v>
      </c>
      <c r="J3065" s="5">
        <f t="shared" si="415"/>
        <v>8.8995819983920228</v>
      </c>
      <c r="K3065" s="5">
        <f t="shared" si="416"/>
        <v>26.474397626479547</v>
      </c>
      <c r="L3065">
        <v>1.63</v>
      </c>
      <c r="M3065">
        <v>4.21</v>
      </c>
      <c r="N3065">
        <v>5.75</v>
      </c>
      <c r="O3065" s="5">
        <f t="shared" si="417"/>
        <v>1.6706516575441495</v>
      </c>
      <c r="P3065" s="5">
        <f t="shared" si="418"/>
        <v>4.3149959989330489</v>
      </c>
      <c r="Q3065" s="5">
        <f t="shared" si="419"/>
        <v>5.8934030864287488</v>
      </c>
      <c r="R3065" s="24">
        <f t="shared" si="411"/>
        <v>0.59856882521518318</v>
      </c>
      <c r="S3065" s="24">
        <f t="shared" si="411"/>
        <v>0.23174992520207802</v>
      </c>
      <c r="T3065" s="24">
        <f t="shared" si="411"/>
        <v>0.16968124958273886</v>
      </c>
      <c r="U3065">
        <f t="shared" si="412"/>
        <v>1.3880221060623648</v>
      </c>
      <c r="V3065">
        <f t="shared" si="412"/>
        <v>0.47305592563343574</v>
      </c>
      <c r="W3065">
        <f t="shared" si="412"/>
        <v>0.2171909661978062</v>
      </c>
      <c r="X3065" t="s">
        <v>195</v>
      </c>
      <c r="Y3065" t="s">
        <v>188</v>
      </c>
      <c r="Z3065" t="s">
        <v>189</v>
      </c>
      <c r="AA3065" s="75" t="s">
        <v>165</v>
      </c>
      <c r="AB3065" s="75" t="s">
        <v>160</v>
      </c>
      <c r="AC3065" t="s">
        <v>640</v>
      </c>
      <c r="AD3065" s="137" t="s">
        <v>151</v>
      </c>
      <c r="AE3065" s="133" t="str">
        <f>VLOOKUP(AD3065,cs_lookup!$A$2:$B$55,2,FALSE)</f>
        <v>X</v>
      </c>
    </row>
    <row r="3066" spans="1:31" x14ac:dyDescent="0.25">
      <c r="A3066" s="6">
        <v>0.55293123128576682</v>
      </c>
      <c r="B3066" s="6">
        <v>0.21733737448837129</v>
      </c>
      <c r="C3066" s="6">
        <v>0.21699107572330809</v>
      </c>
      <c r="D3066" s="3">
        <f t="shared" ref="D3066:F3112" si="420">(100%/A3066)</f>
        <v>1.8085431667056231</v>
      </c>
      <c r="E3066" s="4">
        <f t="shared" si="420"/>
        <v>4.6011414389912275</v>
      </c>
      <c r="F3066" s="4">
        <f t="shared" si="420"/>
        <v>4.6084844580204321</v>
      </c>
      <c r="G3066" s="132">
        <v>3.4089061213191663E-2</v>
      </c>
      <c r="H3066" s="5">
        <f t="shared" si="413"/>
        <v>1.0340890612131917</v>
      </c>
      <c r="I3066" s="5">
        <f t="shared" si="414"/>
        <v>1.7489239897614264</v>
      </c>
      <c r="J3066" s="5">
        <f t="shared" si="415"/>
        <v>4.4494634084932452</v>
      </c>
      <c r="K3066" s="5">
        <f t="shared" si="416"/>
        <v>4.4565643626611475</v>
      </c>
      <c r="L3066">
        <v>1.47</v>
      </c>
      <c r="M3066">
        <v>4.5999999999999996</v>
      </c>
      <c r="N3066">
        <v>7.33</v>
      </c>
      <c r="O3066" s="5">
        <f t="shared" si="417"/>
        <v>1.5201109199833918</v>
      </c>
      <c r="P3066" s="5">
        <f t="shared" si="418"/>
        <v>4.7568096815806813</v>
      </c>
      <c r="Q3066" s="5">
        <f t="shared" si="419"/>
        <v>7.5798728186926949</v>
      </c>
      <c r="R3066" s="24">
        <f t="shared" ref="R3066:T3112" si="421">(1/O3066)</f>
        <v>0.65784673134966076</v>
      </c>
      <c r="S3066" s="24">
        <f t="shared" si="421"/>
        <v>0.21022493371391335</v>
      </c>
      <c r="T3066" s="24">
        <f t="shared" si="421"/>
        <v>0.13192833493642583</v>
      </c>
      <c r="U3066">
        <f t="shared" ref="U3066:W3112" si="422">(L3066/I3066)</f>
        <v>0.84051680267735651</v>
      </c>
      <c r="V3066">
        <f t="shared" si="422"/>
        <v>1.0338325271356106</v>
      </c>
      <c r="W3066">
        <f t="shared" si="422"/>
        <v>1.6447647567739914</v>
      </c>
      <c r="X3066" t="s">
        <v>198</v>
      </c>
      <c r="Y3066" t="s">
        <v>205</v>
      </c>
      <c r="Z3066" t="s">
        <v>202</v>
      </c>
      <c r="AA3066" s="75" t="s">
        <v>162</v>
      </c>
      <c r="AB3066" s="75" t="s">
        <v>160</v>
      </c>
      <c r="AC3066" t="s">
        <v>640</v>
      </c>
      <c r="AD3066" s="137" t="s">
        <v>170</v>
      </c>
      <c r="AE3066" s="133" t="str">
        <f>VLOOKUP(AD3066,cs_lookup!$A$2:$B$55,2,FALSE)</f>
        <v>1</v>
      </c>
    </row>
    <row r="3067" spans="1:31" x14ac:dyDescent="0.25">
      <c r="A3067" s="6">
        <v>0.78647361146834438</v>
      </c>
      <c r="B3067" s="6">
        <v>0.15361856562023413</v>
      </c>
      <c r="C3067" s="6">
        <v>5.5292094449824039E-2</v>
      </c>
      <c r="D3067" s="3">
        <f t="shared" si="420"/>
        <v>1.2714984780392089</v>
      </c>
      <c r="E3067" s="4">
        <f t="shared" si="420"/>
        <v>6.5096298482055568</v>
      </c>
      <c r="F3067" s="4">
        <f t="shared" si="420"/>
        <v>18.085768136482347</v>
      </c>
      <c r="G3067" s="132">
        <v>5.1777711483476541E-2</v>
      </c>
      <c r="H3067" s="5">
        <f t="shared" si="413"/>
        <v>1.0517777114834765</v>
      </c>
      <c r="I3067" s="5">
        <f t="shared" si="414"/>
        <v>1.2089041858909788</v>
      </c>
      <c r="J3067" s="5">
        <f t="shared" si="415"/>
        <v>6.1891688492087074</v>
      </c>
      <c r="K3067" s="5">
        <f t="shared" si="416"/>
        <v>17.195428215505093</v>
      </c>
      <c r="L3067">
        <v>1.38</v>
      </c>
      <c r="M3067">
        <v>5.0999999999999996</v>
      </c>
      <c r="N3067">
        <v>7.63</v>
      </c>
      <c r="O3067" s="5">
        <f t="shared" si="417"/>
        <v>1.4514532418471975</v>
      </c>
      <c r="P3067" s="5">
        <f t="shared" si="418"/>
        <v>5.3640663285657304</v>
      </c>
      <c r="Q3067" s="5">
        <f t="shared" si="419"/>
        <v>8.025063938618926</v>
      </c>
      <c r="R3067" s="24">
        <f t="shared" si="421"/>
        <v>0.68896466738904116</v>
      </c>
      <c r="S3067" s="24">
        <f t="shared" si="421"/>
        <v>0.18642573352879938</v>
      </c>
      <c r="T3067" s="24">
        <f t="shared" si="421"/>
        <v>0.12460959908215948</v>
      </c>
      <c r="U3067">
        <f t="shared" si="422"/>
        <v>1.1415296729930016</v>
      </c>
      <c r="V3067">
        <f t="shared" si="422"/>
        <v>0.82402017528606297</v>
      </c>
      <c r="W3067">
        <f t="shared" si="422"/>
        <v>0.44372259325999452</v>
      </c>
      <c r="X3067" t="s">
        <v>402</v>
      </c>
      <c r="Y3067" t="s">
        <v>401</v>
      </c>
      <c r="Z3067" t="s">
        <v>135</v>
      </c>
      <c r="AA3067" s="75" t="s">
        <v>170</v>
      </c>
      <c r="AB3067" s="75" t="s">
        <v>160</v>
      </c>
      <c r="AC3067" t="s">
        <v>640</v>
      </c>
      <c r="AD3067" s="137" t="s">
        <v>162</v>
      </c>
      <c r="AE3067" s="133" t="str">
        <f>VLOOKUP(AD3067,cs_lookup!$A$2:$B$55,2,FALSE)</f>
        <v>1</v>
      </c>
    </row>
    <row r="3068" spans="1:31" x14ac:dyDescent="0.25">
      <c r="A3068" s="6">
        <v>0.16725623430455558</v>
      </c>
      <c r="B3068" s="6">
        <v>0.2187122241640484</v>
      </c>
      <c r="C3068" s="6">
        <v>0.5394141349018855</v>
      </c>
      <c r="D3068" s="3">
        <f t="shared" si="420"/>
        <v>5.9788503798256496</v>
      </c>
      <c r="E3068" s="4">
        <f t="shared" si="420"/>
        <v>4.5722181456576241</v>
      </c>
      <c r="F3068" s="4">
        <f t="shared" si="420"/>
        <v>1.8538631735742166</v>
      </c>
      <c r="G3068" s="132">
        <v>2.5055713888320952E-2</v>
      </c>
      <c r="H3068" s="5">
        <f t="shared" si="413"/>
        <v>1.025055713888321</v>
      </c>
      <c r="I3068" s="5">
        <f t="shared" si="414"/>
        <v>5.8327077239013772</v>
      </c>
      <c r="J3068" s="5">
        <f t="shared" si="415"/>
        <v>4.4604581816474456</v>
      </c>
      <c r="K3068" s="5">
        <f t="shared" si="416"/>
        <v>1.8085486949211753</v>
      </c>
      <c r="L3068">
        <v>8.51</v>
      </c>
      <c r="M3068">
        <v>5.63</v>
      </c>
      <c r="N3068">
        <v>1.37</v>
      </c>
      <c r="O3068" s="5">
        <f t="shared" si="417"/>
        <v>8.7232241251896117</v>
      </c>
      <c r="P3068" s="5">
        <f t="shared" si="418"/>
        <v>5.7710636691912471</v>
      </c>
      <c r="Q3068" s="5">
        <f t="shared" si="419"/>
        <v>1.4043263280269997</v>
      </c>
      <c r="R3068" s="24">
        <f t="shared" si="421"/>
        <v>0.11463651347812454</v>
      </c>
      <c r="S3068" s="24">
        <f t="shared" si="421"/>
        <v>0.17327828236213849</v>
      </c>
      <c r="T3068" s="24">
        <f t="shared" si="421"/>
        <v>0.71208520415973708</v>
      </c>
      <c r="U3068">
        <f t="shared" si="422"/>
        <v>1.4590136181738655</v>
      </c>
      <c r="V3068">
        <f t="shared" si="422"/>
        <v>1.2622021708811517</v>
      </c>
      <c r="W3068">
        <f t="shared" si="422"/>
        <v>0.75751347135262559</v>
      </c>
      <c r="X3068" t="s">
        <v>88</v>
      </c>
      <c r="Y3068" t="s">
        <v>95</v>
      </c>
      <c r="Z3068" t="s">
        <v>138</v>
      </c>
      <c r="AA3068" s="75" t="s">
        <v>155</v>
      </c>
      <c r="AB3068" s="75" t="s">
        <v>161</v>
      </c>
      <c r="AC3068" t="s">
        <v>640</v>
      </c>
      <c r="AD3068" s="137" t="s">
        <v>178</v>
      </c>
      <c r="AE3068" s="133" t="str">
        <f>VLOOKUP(AD3068,cs_lookup!$A$2:$B$55,2,FALSE)</f>
        <v>2</v>
      </c>
    </row>
    <row r="3069" spans="1:31" x14ac:dyDescent="0.25">
      <c r="A3069" s="6">
        <v>0.41567991128902554</v>
      </c>
      <c r="B3069" s="6">
        <v>0.25646118608610724</v>
      </c>
      <c r="C3069" s="6">
        <v>0.30564917655625279</v>
      </c>
      <c r="D3069" s="3">
        <f t="shared" si="420"/>
        <v>2.4056972031652788</v>
      </c>
      <c r="E3069" s="4">
        <f t="shared" si="420"/>
        <v>3.899225513463267</v>
      </c>
      <c r="F3069" s="4">
        <f t="shared" si="420"/>
        <v>3.2717248293190031</v>
      </c>
      <c r="G3069" s="132">
        <v>2.2010918627459963E-2</v>
      </c>
      <c r="H3069" s="5">
        <f t="shared" si="413"/>
        <v>1.02201091862746</v>
      </c>
      <c r="I3069" s="5">
        <f t="shared" si="414"/>
        <v>2.3538860097464336</v>
      </c>
      <c r="J3069" s="5">
        <f t="shared" si="415"/>
        <v>3.8152483915728101</v>
      </c>
      <c r="K3069" s="5">
        <f t="shared" si="416"/>
        <v>3.2012621095211622</v>
      </c>
      <c r="L3069">
        <v>2.4500000000000002</v>
      </c>
      <c r="M3069">
        <v>3.51</v>
      </c>
      <c r="N3069">
        <v>3.04</v>
      </c>
      <c r="O3069" s="5">
        <f t="shared" si="417"/>
        <v>2.5039267506372771</v>
      </c>
      <c r="P3069" s="5">
        <f t="shared" si="418"/>
        <v>3.5872583243823843</v>
      </c>
      <c r="Q3069" s="5">
        <f t="shared" si="419"/>
        <v>3.1069131926274784</v>
      </c>
      <c r="R3069" s="24">
        <f t="shared" si="421"/>
        <v>0.39937270519015339</v>
      </c>
      <c r="S3069" s="24">
        <f t="shared" si="421"/>
        <v>0.2787644238506769</v>
      </c>
      <c r="T3069" s="24">
        <f t="shared" si="421"/>
        <v>0.32186287095916971</v>
      </c>
      <c r="U3069">
        <f t="shared" si="422"/>
        <v>1.0408320495791215</v>
      </c>
      <c r="V3069">
        <f t="shared" si="422"/>
        <v>0.91999252466836801</v>
      </c>
      <c r="W3069">
        <f t="shared" si="422"/>
        <v>0.94962545895834705</v>
      </c>
      <c r="X3069" t="s">
        <v>91</v>
      </c>
      <c r="Y3069" t="s">
        <v>82</v>
      </c>
      <c r="Z3069" t="s">
        <v>138</v>
      </c>
      <c r="AA3069" s="75" t="s">
        <v>151</v>
      </c>
      <c r="AB3069" s="75" t="s">
        <v>166</v>
      </c>
      <c r="AC3069" t="s">
        <v>640</v>
      </c>
      <c r="AD3069" s="137" t="s">
        <v>155</v>
      </c>
      <c r="AE3069" s="133" t="str">
        <f>VLOOKUP(AD3069,cs_lookup!$A$2:$B$55,2,FALSE)</f>
        <v>2</v>
      </c>
    </row>
    <row r="3070" spans="1:31" x14ac:dyDescent="0.25">
      <c r="A3070" s="6">
        <v>0.41948538319387446</v>
      </c>
      <c r="B3070" s="6">
        <v>0.35990793622311074</v>
      </c>
      <c r="C3070" s="6">
        <v>0.21348570291936347</v>
      </c>
      <c r="D3070" s="3">
        <f t="shared" si="420"/>
        <v>2.3838732887096281</v>
      </c>
      <c r="E3070" s="4">
        <f t="shared" si="420"/>
        <v>2.7784883281375863</v>
      </c>
      <c r="F3070" s="4">
        <f t="shared" si="420"/>
        <v>4.6841544249813953</v>
      </c>
      <c r="G3070" s="132">
        <v>2.4228574435212646E-2</v>
      </c>
      <c r="H3070" s="5">
        <f t="shared" si="413"/>
        <v>1.0242285744352126</v>
      </c>
      <c r="I3070" s="5">
        <f t="shared" si="414"/>
        <v>2.3274817245009594</v>
      </c>
      <c r="J3070" s="5">
        <f t="shared" si="415"/>
        <v>2.7127619727556613</v>
      </c>
      <c r="K3070" s="5">
        <f t="shared" si="416"/>
        <v>4.5733487054531405</v>
      </c>
      <c r="L3070">
        <v>4.6399999999999997</v>
      </c>
      <c r="M3070">
        <v>4.05</v>
      </c>
      <c r="N3070">
        <v>1.78</v>
      </c>
      <c r="O3070" s="5">
        <f t="shared" si="417"/>
        <v>4.7524205853793866</v>
      </c>
      <c r="P3070" s="5">
        <f t="shared" si="418"/>
        <v>4.1481257264626112</v>
      </c>
      <c r="Q3070" s="5">
        <f t="shared" si="419"/>
        <v>1.8231268624946786</v>
      </c>
      <c r="R3070" s="24">
        <f t="shared" si="421"/>
        <v>0.21041908687047947</v>
      </c>
      <c r="S3070" s="24">
        <f t="shared" si="421"/>
        <v>0.24107273162445053</v>
      </c>
      <c r="T3070" s="24">
        <f t="shared" si="421"/>
        <v>0.54850818150506997</v>
      </c>
      <c r="U3070">
        <f t="shared" si="422"/>
        <v>1.9935709703563291</v>
      </c>
      <c r="V3070">
        <f t="shared" si="422"/>
        <v>1.4929433694051504</v>
      </c>
      <c r="W3070">
        <f t="shared" si="422"/>
        <v>0.38921151975085017</v>
      </c>
      <c r="X3070" t="s">
        <v>92</v>
      </c>
      <c r="Y3070" t="s">
        <v>93</v>
      </c>
      <c r="Z3070" t="s">
        <v>138</v>
      </c>
      <c r="AA3070" s="75" t="s">
        <v>151</v>
      </c>
      <c r="AB3070" s="75" t="s">
        <v>166</v>
      </c>
      <c r="AC3070" t="s">
        <v>640</v>
      </c>
      <c r="AD3070" s="137" t="s">
        <v>153</v>
      </c>
      <c r="AE3070" s="133" t="str">
        <f>VLOOKUP(AD3070,cs_lookup!$A$2:$B$55,2,FALSE)</f>
        <v>2</v>
      </c>
    </row>
    <row r="3071" spans="1:31" x14ac:dyDescent="0.25">
      <c r="A3071" s="6">
        <v>0.60152748792103072</v>
      </c>
      <c r="B3071" s="6">
        <v>0.22464468937599721</v>
      </c>
      <c r="C3071" s="6">
        <v>0.16654181473139773</v>
      </c>
      <c r="D3071" s="3">
        <f t="shared" si="420"/>
        <v>1.66243441917534</v>
      </c>
      <c r="E3071" s="4">
        <f t="shared" si="420"/>
        <v>4.4514740267296427</v>
      </c>
      <c r="F3071" s="4">
        <f t="shared" si="420"/>
        <v>6.004498039203078</v>
      </c>
      <c r="G3071" s="132">
        <v>2.5966786836352007E-2</v>
      </c>
      <c r="H3071" s="5">
        <f t="shared" si="413"/>
        <v>1.025966786836352</v>
      </c>
      <c r="I3071" s="5">
        <f t="shared" si="414"/>
        <v>1.6203589048935836</v>
      </c>
      <c r="J3071" s="5">
        <f t="shared" si="415"/>
        <v>4.3388090958149892</v>
      </c>
      <c r="K3071" s="5">
        <f t="shared" si="416"/>
        <v>5.8525267252738393</v>
      </c>
      <c r="L3071">
        <v>1.68</v>
      </c>
      <c r="M3071">
        <v>4.29</v>
      </c>
      <c r="N3071">
        <v>5.0599999999999996</v>
      </c>
      <c r="O3071" s="5">
        <f t="shared" si="417"/>
        <v>1.7236242018850714</v>
      </c>
      <c r="P3071" s="5">
        <f t="shared" si="418"/>
        <v>4.4013975155279503</v>
      </c>
      <c r="Q3071" s="5">
        <f t="shared" si="419"/>
        <v>5.1913919413919407</v>
      </c>
      <c r="R3071" s="24">
        <f t="shared" si="421"/>
        <v>0.58017286999470807</v>
      </c>
      <c r="S3071" s="24">
        <f t="shared" si="421"/>
        <v>0.2272005644734521</v>
      </c>
      <c r="T3071" s="24">
        <f t="shared" si="421"/>
        <v>0.19262656553183985</v>
      </c>
      <c r="U3071">
        <f t="shared" si="422"/>
        <v>1.0368073362798185</v>
      </c>
      <c r="V3071">
        <f t="shared" si="422"/>
        <v>0.98875057769606223</v>
      </c>
      <c r="W3071">
        <f t="shared" si="422"/>
        <v>0.86458383490136781</v>
      </c>
      <c r="X3071" t="s">
        <v>85</v>
      </c>
      <c r="Y3071" t="s">
        <v>90</v>
      </c>
      <c r="Z3071" t="s">
        <v>138</v>
      </c>
      <c r="AA3071" s="75" t="s">
        <v>162</v>
      </c>
      <c r="AB3071" s="75" t="s">
        <v>160</v>
      </c>
      <c r="AC3071" t="s">
        <v>640</v>
      </c>
      <c r="AD3071" s="137" t="s">
        <v>151</v>
      </c>
      <c r="AE3071" s="133" t="str">
        <f>VLOOKUP(AD3071,cs_lookup!$A$2:$B$55,2,FALSE)</f>
        <v>X</v>
      </c>
    </row>
    <row r="3072" spans="1:31" x14ac:dyDescent="0.25">
      <c r="A3072" s="6">
        <v>0.57027856018841783</v>
      </c>
      <c r="B3072" s="6">
        <v>0.22751781683900948</v>
      </c>
      <c r="C3072" s="6">
        <v>0.19254889087273519</v>
      </c>
      <c r="D3072" s="3">
        <f t="shared" si="420"/>
        <v>1.7535290116282889</v>
      </c>
      <c r="E3072" s="4">
        <f t="shared" si="420"/>
        <v>4.395260177393471</v>
      </c>
      <c r="F3072" s="4">
        <f t="shared" si="420"/>
        <v>5.1934861606704761</v>
      </c>
      <c r="G3072" s="132">
        <v>2.2432854252770973E-2</v>
      </c>
      <c r="H3072" s="5">
        <f t="shared" si="413"/>
        <v>1.022432854252771</v>
      </c>
      <c r="I3072" s="5">
        <f t="shared" si="414"/>
        <v>1.7150554232823709</v>
      </c>
      <c r="J3072" s="5">
        <f t="shared" si="415"/>
        <v>4.298825256946265</v>
      </c>
      <c r="K3072" s="5">
        <f t="shared" si="416"/>
        <v>5.0795376332718236</v>
      </c>
      <c r="L3072">
        <v>2.5099999999999998</v>
      </c>
      <c r="M3072">
        <v>3.2</v>
      </c>
      <c r="N3072">
        <v>3.21</v>
      </c>
      <c r="O3072" s="5">
        <f t="shared" si="417"/>
        <v>2.5663064641744548</v>
      </c>
      <c r="P3072" s="5">
        <f t="shared" si="418"/>
        <v>3.2717851336088675</v>
      </c>
      <c r="Q3072" s="5">
        <f t="shared" si="419"/>
        <v>3.2820094621513949</v>
      </c>
      <c r="R3072" s="24">
        <f t="shared" si="421"/>
        <v>0.38966507467442557</v>
      </c>
      <c r="S3072" s="24">
        <f t="shared" si="421"/>
        <v>0.30564354294775248</v>
      </c>
      <c r="T3072" s="24">
        <f t="shared" si="421"/>
        <v>0.30469138237782184</v>
      </c>
      <c r="U3072">
        <f t="shared" si="422"/>
        <v>1.4635095553916377</v>
      </c>
      <c r="V3072">
        <f t="shared" si="422"/>
        <v>0.7443894107650163</v>
      </c>
      <c r="W3072">
        <f t="shared" si="422"/>
        <v>0.63194728177107329</v>
      </c>
      <c r="X3072" t="s">
        <v>29</v>
      </c>
      <c r="Y3072" t="s">
        <v>32</v>
      </c>
      <c r="Z3072" t="s">
        <v>138</v>
      </c>
      <c r="AA3072" s="75" t="s">
        <v>162</v>
      </c>
      <c r="AB3072" s="75" t="s">
        <v>160</v>
      </c>
      <c r="AC3072" t="s">
        <v>640</v>
      </c>
      <c r="AD3072" s="137" t="s">
        <v>154</v>
      </c>
      <c r="AE3072" s="133" t="str">
        <f>VLOOKUP(AD3072,cs_lookup!$A$2:$B$55,2,FALSE)</f>
        <v>1</v>
      </c>
    </row>
    <row r="3073" spans="1:31" x14ac:dyDescent="0.25">
      <c r="A3073" s="6">
        <v>0.76725708702878515</v>
      </c>
      <c r="B3073" s="6">
        <v>0.15181864048579666</v>
      </c>
      <c r="C3073" s="6">
        <v>7.2997646248368894E-2</v>
      </c>
      <c r="D3073" s="3">
        <f t="shared" si="420"/>
        <v>1.3033441031773527</v>
      </c>
      <c r="E3073" s="4">
        <f t="shared" si="420"/>
        <v>6.5868064474833359</v>
      </c>
      <c r="F3073" s="4">
        <f t="shared" si="420"/>
        <v>13.699071838529926</v>
      </c>
      <c r="G3073" s="132">
        <v>2.3841836450738674E-2</v>
      </c>
      <c r="H3073" s="5">
        <f t="shared" si="413"/>
        <v>1.0238418364507387</v>
      </c>
      <c r="I3073" s="5">
        <f t="shared" si="414"/>
        <v>1.2729935980107432</v>
      </c>
      <c r="J3073" s="5">
        <f t="shared" si="415"/>
        <v>6.4334218557792395</v>
      </c>
      <c r="K3073" s="5">
        <f t="shared" si="416"/>
        <v>13.38006648177152</v>
      </c>
      <c r="L3073">
        <v>4.28</v>
      </c>
      <c r="M3073">
        <v>4.4400000000000004</v>
      </c>
      <c r="N3073">
        <v>1.77</v>
      </c>
      <c r="O3073" s="5">
        <f t="shared" si="417"/>
        <v>4.3820430600091616</v>
      </c>
      <c r="P3073" s="5">
        <f t="shared" si="418"/>
        <v>4.5458577538412799</v>
      </c>
      <c r="Q3073" s="5">
        <f t="shared" si="419"/>
        <v>1.8122000505178075</v>
      </c>
      <c r="R3073" s="24">
        <f t="shared" si="421"/>
        <v>0.22820405603177923</v>
      </c>
      <c r="S3073" s="24">
        <f t="shared" si="421"/>
        <v>0.21998048644504845</v>
      </c>
      <c r="T3073" s="24">
        <f t="shared" si="421"/>
        <v>0.55181545752317229</v>
      </c>
      <c r="U3073">
        <f t="shared" si="422"/>
        <v>3.3621535934573332</v>
      </c>
      <c r="V3073">
        <f t="shared" si="422"/>
        <v>0.6901459440300004</v>
      </c>
      <c r="W3073">
        <f t="shared" si="422"/>
        <v>0.13228633821897515</v>
      </c>
      <c r="X3073" t="s">
        <v>83</v>
      </c>
      <c r="Y3073" t="s">
        <v>31</v>
      </c>
      <c r="Z3073" t="s">
        <v>138</v>
      </c>
      <c r="AA3073" s="75" t="s">
        <v>165</v>
      </c>
      <c r="AB3073" s="75" t="s">
        <v>160</v>
      </c>
      <c r="AC3073" t="s">
        <v>640</v>
      </c>
      <c r="AD3073" s="137" t="s">
        <v>152</v>
      </c>
      <c r="AE3073" s="133" t="str">
        <f>VLOOKUP(AD3073,cs_lookup!$A$2:$B$55,2,FALSE)</f>
        <v>2</v>
      </c>
    </row>
    <row r="3074" spans="1:31" x14ac:dyDescent="0.25">
      <c r="A3074" s="6">
        <v>0.72983061408772676</v>
      </c>
      <c r="B3074" s="6">
        <v>0.18750346607424465</v>
      </c>
      <c r="C3074" s="6">
        <v>7.9893119568059598E-2</v>
      </c>
      <c r="D3074" s="3">
        <f t="shared" si="420"/>
        <v>1.3701809443140165</v>
      </c>
      <c r="E3074" s="4">
        <f t="shared" si="420"/>
        <v>5.3332347445995261</v>
      </c>
      <c r="F3074" s="4">
        <f t="shared" si="420"/>
        <v>12.516722408719025</v>
      </c>
      <c r="G3074" s="132">
        <v>2.619731168326167E-2</v>
      </c>
      <c r="H3074" s="5">
        <f t="shared" si="413"/>
        <v>1.0261973116832617</v>
      </c>
      <c r="I3074" s="5">
        <f t="shared" si="414"/>
        <v>1.3352022351983379</v>
      </c>
      <c r="J3074" s="5">
        <f t="shared" si="415"/>
        <v>5.1970850867378244</v>
      </c>
      <c r="K3074" s="5">
        <f t="shared" si="416"/>
        <v>12.197188850736671</v>
      </c>
      <c r="L3074">
        <v>1.55</v>
      </c>
      <c r="M3074">
        <v>4.54</v>
      </c>
      <c r="N3074">
        <v>6.22</v>
      </c>
      <c r="O3074" s="5">
        <f t="shared" si="417"/>
        <v>1.5906058331090556</v>
      </c>
      <c r="P3074" s="5">
        <f t="shared" si="418"/>
        <v>4.6589357950420078</v>
      </c>
      <c r="Q3074" s="5">
        <f t="shared" si="419"/>
        <v>6.3829472786698878</v>
      </c>
      <c r="R3074" s="24">
        <f t="shared" si="421"/>
        <v>0.62869126919103768</v>
      </c>
      <c r="S3074" s="24">
        <f t="shared" si="421"/>
        <v>0.2146412923449578</v>
      </c>
      <c r="T3074" s="24">
        <f t="shared" si="421"/>
        <v>0.15666743846400455</v>
      </c>
      <c r="U3074">
        <f t="shared" si="422"/>
        <v>1.1608728319495023</v>
      </c>
      <c r="V3074">
        <f t="shared" si="422"/>
        <v>0.87356660978774314</v>
      </c>
      <c r="W3074">
        <f t="shared" si="422"/>
        <v>0.50995357013139397</v>
      </c>
      <c r="X3074" t="s">
        <v>28</v>
      </c>
      <c r="Y3074" t="s">
        <v>17</v>
      </c>
      <c r="Z3074" t="s">
        <v>138</v>
      </c>
      <c r="AA3074" s="75" t="s">
        <v>162</v>
      </c>
      <c r="AB3074" s="75" t="s">
        <v>160</v>
      </c>
      <c r="AC3074" t="s">
        <v>640</v>
      </c>
      <c r="AD3074" s="137" t="s">
        <v>154</v>
      </c>
      <c r="AE3074" s="133" t="str">
        <f>VLOOKUP(AD3074,cs_lookup!$A$2:$B$55,2,FALSE)</f>
        <v>1</v>
      </c>
    </row>
    <row r="3075" spans="1:31" x14ac:dyDescent="0.25">
      <c r="A3075" s="6">
        <v>0</v>
      </c>
      <c r="B3075" s="6">
        <v>1</v>
      </c>
      <c r="C3075" s="6">
        <v>0</v>
      </c>
      <c r="D3075" s="3" t="e">
        <f t="shared" si="420"/>
        <v>#DIV/0!</v>
      </c>
      <c r="E3075" s="4">
        <f t="shared" si="420"/>
        <v>1</v>
      </c>
      <c r="F3075" s="4" t="e">
        <f t="shared" si="420"/>
        <v>#DIV/0!</v>
      </c>
      <c r="G3075" s="132">
        <v>5.9399758262574931E-2</v>
      </c>
      <c r="H3075" s="5">
        <f t="shared" si="413"/>
        <v>1.0593997582625749</v>
      </c>
      <c r="I3075" s="5" t="e">
        <f t="shared" si="414"/>
        <v>#DIV/0!</v>
      </c>
      <c r="J3075" s="5">
        <f t="shared" si="415"/>
        <v>0.94393074210249861</v>
      </c>
      <c r="K3075" s="5" t="e">
        <f t="shared" si="416"/>
        <v>#DIV/0!</v>
      </c>
      <c r="L3075">
        <v>1.74</v>
      </c>
      <c r="M3075">
        <v>3.63</v>
      </c>
      <c r="N3075">
        <v>4.78</v>
      </c>
      <c r="O3075" s="5">
        <f t="shared" si="417"/>
        <v>1.8433555793768803</v>
      </c>
      <c r="P3075" s="5">
        <f t="shared" si="418"/>
        <v>3.8456211224931467</v>
      </c>
      <c r="Q3075" s="5">
        <f t="shared" si="419"/>
        <v>5.0639308444951086</v>
      </c>
      <c r="R3075" s="24">
        <f t="shared" si="421"/>
        <v>0.54248893224281536</v>
      </c>
      <c r="S3075" s="24">
        <f t="shared" si="421"/>
        <v>0.26003601710812635</v>
      </c>
      <c r="T3075" s="24">
        <f t="shared" si="421"/>
        <v>0.19747505064905826</v>
      </c>
      <c r="U3075" t="e">
        <f t="shared" si="422"/>
        <v>#DIV/0!</v>
      </c>
      <c r="V3075">
        <f t="shared" si="422"/>
        <v>3.8456211224931471</v>
      </c>
      <c r="W3075" t="e">
        <f t="shared" si="422"/>
        <v>#DIV/0!</v>
      </c>
      <c r="X3075" t="s">
        <v>577</v>
      </c>
      <c r="Y3075" t="s">
        <v>574</v>
      </c>
      <c r="Z3075" t="s">
        <v>370</v>
      </c>
      <c r="AA3075" s="75" t="s">
        <v>149</v>
      </c>
      <c r="AB3075" s="75" t="s">
        <v>166</v>
      </c>
      <c r="AC3075" t="s">
        <v>640</v>
      </c>
      <c r="AD3075" s="137" t="s">
        <v>162</v>
      </c>
      <c r="AE3075" s="133" t="str">
        <f>VLOOKUP(AD3075,cs_lookup!$A$2:$B$55,2,FALSE)</f>
        <v>1</v>
      </c>
    </row>
    <row r="3076" spans="1:31" x14ac:dyDescent="0.25">
      <c r="A3076" s="6">
        <v>0.79388934560661273</v>
      </c>
      <c r="B3076" s="6">
        <v>0.13511633171985946</v>
      </c>
      <c r="C3076" s="6">
        <v>5.8729394913352238E-2</v>
      </c>
      <c r="D3076" s="3">
        <f t="shared" si="420"/>
        <v>1.259621388716204</v>
      </c>
      <c r="E3076" s="4">
        <f t="shared" si="420"/>
        <v>7.4010298183148464</v>
      </c>
      <c r="F3076" s="4">
        <f t="shared" si="420"/>
        <v>17.027248475407809</v>
      </c>
      <c r="G3076" s="132">
        <v>6.4165051046595423E-2</v>
      </c>
      <c r="H3076" s="5">
        <f t="shared" si="413"/>
        <v>1.0641650510465954</v>
      </c>
      <c r="I3076" s="5">
        <f t="shared" si="414"/>
        <v>1.1836710738408287</v>
      </c>
      <c r="J3076" s="5">
        <f t="shared" si="415"/>
        <v>6.9547762455044069</v>
      </c>
      <c r="K3076" s="5">
        <f t="shared" si="416"/>
        <v>16.000571019186999</v>
      </c>
      <c r="L3076">
        <v>1.1499999999999999</v>
      </c>
      <c r="M3076">
        <v>7.68</v>
      </c>
      <c r="N3076">
        <v>15.53</v>
      </c>
      <c r="O3076" s="5">
        <f t="shared" si="417"/>
        <v>1.2237898087035846</v>
      </c>
      <c r="P3076" s="5">
        <f t="shared" si="418"/>
        <v>8.172787592037853</v>
      </c>
      <c r="Q3076" s="5">
        <f t="shared" si="419"/>
        <v>16.526483242753628</v>
      </c>
      <c r="R3076" s="24">
        <f t="shared" si="421"/>
        <v>0.8171337862825846</v>
      </c>
      <c r="S3076" s="24">
        <f t="shared" si="421"/>
        <v>0.12235727268554325</v>
      </c>
      <c r="T3076" s="24">
        <f t="shared" si="421"/>
        <v>6.0508941031872002E-2</v>
      </c>
      <c r="U3076">
        <f t="shared" si="422"/>
        <v>0.97155369039173067</v>
      </c>
      <c r="V3076">
        <f t="shared" si="422"/>
        <v>1.104277079361738</v>
      </c>
      <c r="W3076">
        <f t="shared" si="422"/>
        <v>0.97059036089257578</v>
      </c>
      <c r="X3076" t="s">
        <v>373</v>
      </c>
      <c r="Y3076" t="s">
        <v>386</v>
      </c>
      <c r="Z3076" t="s">
        <v>370</v>
      </c>
      <c r="AA3076" s="75" t="s">
        <v>165</v>
      </c>
      <c r="AB3076" s="75" t="s">
        <v>160</v>
      </c>
      <c r="AC3076" t="s">
        <v>640</v>
      </c>
      <c r="AD3076" s="137" t="s">
        <v>162</v>
      </c>
      <c r="AE3076" s="133" t="str">
        <f>VLOOKUP(AD3076,cs_lookup!$A$2:$B$55,2,FALSE)</f>
        <v>1</v>
      </c>
    </row>
    <row r="3077" spans="1:31" x14ac:dyDescent="0.25">
      <c r="A3077" s="6">
        <v>0.63266314277596247</v>
      </c>
      <c r="B3077" s="6">
        <v>8.4385085243727093E-2</v>
      </c>
      <c r="C3077" s="6">
        <v>1.2513624317348669E-2</v>
      </c>
      <c r="D3077" s="3">
        <f t="shared" si="420"/>
        <v>1.5806199735490489</v>
      </c>
      <c r="E3077" s="4">
        <f t="shared" si="420"/>
        <v>11.850435383358656</v>
      </c>
      <c r="F3077" s="4">
        <f t="shared" si="420"/>
        <v>79.912899303970434</v>
      </c>
      <c r="G3077" s="132">
        <v>6.1516744113198074E-2</v>
      </c>
      <c r="H3077" s="5">
        <f t="shared" si="413"/>
        <v>1.0615167441131981</v>
      </c>
      <c r="I3077" s="5">
        <f t="shared" si="414"/>
        <v>1.4890202931933165</v>
      </c>
      <c r="J3077" s="5">
        <f t="shared" si="415"/>
        <v>11.163682013568831</v>
      </c>
      <c r="K3077" s="5">
        <f t="shared" si="416"/>
        <v>75.281807608913866</v>
      </c>
      <c r="L3077">
        <v>1.4</v>
      </c>
      <c r="M3077">
        <v>4.59</v>
      </c>
      <c r="N3077">
        <v>7.73</v>
      </c>
      <c r="O3077" s="5">
        <f t="shared" si="417"/>
        <v>1.4861234417584772</v>
      </c>
      <c r="P3077" s="5">
        <f t="shared" si="418"/>
        <v>4.8723618554795793</v>
      </c>
      <c r="Q3077" s="5">
        <f t="shared" si="419"/>
        <v>8.2055244319950216</v>
      </c>
      <c r="R3077" s="24">
        <f t="shared" si="421"/>
        <v>0.67289161310633483</v>
      </c>
      <c r="S3077" s="24">
        <f t="shared" si="421"/>
        <v>0.20523927197143108</v>
      </c>
      <c r="T3077" s="24">
        <f t="shared" si="421"/>
        <v>0.12186911492223398</v>
      </c>
      <c r="U3077">
        <f t="shared" si="422"/>
        <v>0.94021552721594825</v>
      </c>
      <c r="V3077">
        <f t="shared" si="422"/>
        <v>0.41115467051292859</v>
      </c>
      <c r="W3077">
        <f t="shared" si="422"/>
        <v>0.10268085006881154</v>
      </c>
      <c r="X3077" t="s">
        <v>369</v>
      </c>
      <c r="Y3077" t="s">
        <v>371</v>
      </c>
      <c r="Z3077" t="s">
        <v>370</v>
      </c>
      <c r="AA3077" s="75" t="s">
        <v>446</v>
      </c>
      <c r="AB3077" s="75" t="s">
        <v>160</v>
      </c>
      <c r="AC3077" t="s">
        <v>640</v>
      </c>
      <c r="AD3077" s="137" t="s">
        <v>170</v>
      </c>
      <c r="AE3077" s="133" t="str">
        <f>VLOOKUP(AD3077,cs_lookup!$A$2:$B$55,2,FALSE)</f>
        <v>1</v>
      </c>
    </row>
    <row r="3078" spans="1:31" x14ac:dyDescent="0.25">
      <c r="A3078" s="6">
        <v>0.44625949522779018</v>
      </c>
      <c r="B3078" s="6">
        <v>0.22811850841597633</v>
      </c>
      <c r="C3078" s="6">
        <v>0.3037011963641687</v>
      </c>
      <c r="D3078" s="3">
        <f t="shared" si="420"/>
        <v>2.240848678165507</v>
      </c>
      <c r="E3078" s="4">
        <f t="shared" si="420"/>
        <v>4.3836863871496572</v>
      </c>
      <c r="F3078" s="4">
        <f t="shared" si="420"/>
        <v>3.2927101110293227</v>
      </c>
      <c r="G3078" s="132">
        <v>5.8059929027670876E-2</v>
      </c>
      <c r="H3078" s="5">
        <f t="shared" si="413"/>
        <v>1.0580599290276709</v>
      </c>
      <c r="I3078" s="5">
        <f t="shared" si="414"/>
        <v>2.1178844569085871</v>
      </c>
      <c r="J3078" s="5">
        <f t="shared" si="415"/>
        <v>4.1431361937864422</v>
      </c>
      <c r="K3078" s="5">
        <f t="shared" si="416"/>
        <v>3.1120260967214177</v>
      </c>
      <c r="L3078">
        <v>1.86</v>
      </c>
      <c r="M3078">
        <v>3.64</v>
      </c>
      <c r="N3078">
        <v>4.07</v>
      </c>
      <c r="O3078" s="5">
        <f t="shared" si="417"/>
        <v>1.9679914679914678</v>
      </c>
      <c r="P3078" s="5">
        <f t="shared" si="418"/>
        <v>3.851338141660722</v>
      </c>
      <c r="Q3078" s="5">
        <f t="shared" si="419"/>
        <v>4.3063039111426207</v>
      </c>
      <c r="R3078" s="24">
        <f t="shared" si="421"/>
        <v>0.50813228424237022</v>
      </c>
      <c r="S3078" s="24">
        <f t="shared" si="421"/>
        <v>0.25965001337659577</v>
      </c>
      <c r="T3078" s="24">
        <f t="shared" si="421"/>
        <v>0.23221770238103406</v>
      </c>
      <c r="U3078">
        <f t="shared" si="422"/>
        <v>0.87823487911847031</v>
      </c>
      <c r="V3078">
        <f t="shared" si="422"/>
        <v>0.87856151228120205</v>
      </c>
      <c r="W3078">
        <f t="shared" si="422"/>
        <v>1.3078296497217126</v>
      </c>
      <c r="X3078" t="s">
        <v>372</v>
      </c>
      <c r="Y3078" t="s">
        <v>387</v>
      </c>
      <c r="Z3078" t="s">
        <v>370</v>
      </c>
      <c r="AA3078" s="75" t="s">
        <v>150</v>
      </c>
      <c r="AB3078" s="75" t="s">
        <v>166</v>
      </c>
      <c r="AC3078" t="s">
        <v>640</v>
      </c>
      <c r="AD3078" s="137" t="s">
        <v>152</v>
      </c>
      <c r="AE3078" s="133" t="str">
        <f>VLOOKUP(AD3078,cs_lookup!$A$2:$B$55,2,FALSE)</f>
        <v>2</v>
      </c>
    </row>
    <row r="3079" spans="1:31" x14ac:dyDescent="0.25">
      <c r="A3079" s="6">
        <v>0.48520992428055709</v>
      </c>
      <c r="B3079" s="6">
        <v>0.23289014385917012</v>
      </c>
      <c r="C3079" s="6">
        <v>0.26467914182812963</v>
      </c>
      <c r="D3079" s="3">
        <f t="shared" si="420"/>
        <v>2.060963615867391</v>
      </c>
      <c r="E3079" s="4">
        <f t="shared" si="420"/>
        <v>4.2938699913582656</v>
      </c>
      <c r="F3079" s="4">
        <f t="shared" si="420"/>
        <v>3.7781594465398172</v>
      </c>
      <c r="G3079" s="132">
        <v>2.4788182265973013E-2</v>
      </c>
      <c r="H3079" s="5">
        <f t="shared" si="413"/>
        <v>1.024788182265973</v>
      </c>
      <c r="I3079" s="5">
        <f t="shared" si="414"/>
        <v>2.0111118097695719</v>
      </c>
      <c r="J3079" s="5">
        <f t="shared" si="415"/>
        <v>4.1900073260640287</v>
      </c>
      <c r="K3079" s="5">
        <f t="shared" si="416"/>
        <v>3.6867710927205399</v>
      </c>
      <c r="L3079">
        <v>1.85</v>
      </c>
      <c r="M3079">
        <v>3.58</v>
      </c>
      <c r="N3079">
        <v>4.88</v>
      </c>
      <c r="O3079" s="5">
        <f t="shared" si="417"/>
        <v>1.8958581371920502</v>
      </c>
      <c r="P3079" s="5">
        <f t="shared" si="418"/>
        <v>3.6687416925121834</v>
      </c>
      <c r="Q3079" s="5">
        <f t="shared" si="419"/>
        <v>5.0009663294579481</v>
      </c>
      <c r="R3079" s="24">
        <f t="shared" si="421"/>
        <v>0.52746562645298822</v>
      </c>
      <c r="S3079" s="24">
        <f t="shared" si="421"/>
        <v>0.27257301925643246</v>
      </c>
      <c r="T3079" s="24">
        <f t="shared" si="421"/>
        <v>0.19996135429057957</v>
      </c>
      <c r="U3079">
        <f t="shared" si="422"/>
        <v>0.91988918319363278</v>
      </c>
      <c r="V3079">
        <f t="shared" si="422"/>
        <v>0.85441378055129757</v>
      </c>
      <c r="W3079">
        <f t="shared" si="422"/>
        <v>1.3236514763923011</v>
      </c>
      <c r="X3079" t="s">
        <v>101</v>
      </c>
      <c r="Y3079" t="s">
        <v>99</v>
      </c>
      <c r="Z3079" t="s">
        <v>140</v>
      </c>
      <c r="AA3079" s="75" t="s">
        <v>162</v>
      </c>
      <c r="AB3079" s="75" t="s">
        <v>160</v>
      </c>
      <c r="AC3079" t="s">
        <v>640</v>
      </c>
      <c r="AD3079" s="137" t="s">
        <v>149</v>
      </c>
      <c r="AE3079" s="133" t="str">
        <f>VLOOKUP(AD3079,cs_lookup!$A$2:$B$55,2,FALSE)</f>
        <v>X</v>
      </c>
    </row>
    <row r="3080" spans="1:31" x14ac:dyDescent="0.25">
      <c r="A3080" s="6">
        <v>0.75582726976299164</v>
      </c>
      <c r="B3080" s="6">
        <v>0.15676184177212843</v>
      </c>
      <c r="C3080" s="6">
        <v>7.9791673222134887E-2</v>
      </c>
      <c r="D3080" s="3">
        <f t="shared" si="420"/>
        <v>1.3230536129155208</v>
      </c>
      <c r="E3080" s="4">
        <f t="shared" si="420"/>
        <v>6.3791034137862219</v>
      </c>
      <c r="F3080" s="4">
        <f t="shared" si="420"/>
        <v>12.532636046070426</v>
      </c>
      <c r="G3080" s="132">
        <v>2.5686617922634714E-2</v>
      </c>
      <c r="H3080" s="5">
        <f t="shared" si="413"/>
        <v>1.0256866179226347</v>
      </c>
      <c r="I3080" s="5">
        <f t="shared" si="414"/>
        <v>1.2899199324596393</v>
      </c>
      <c r="J3080" s="5">
        <f t="shared" si="415"/>
        <v>6.2193493629721743</v>
      </c>
      <c r="K3080" s="5">
        <f t="shared" si="416"/>
        <v>12.218776990045253</v>
      </c>
      <c r="L3080">
        <v>1.59</v>
      </c>
      <c r="M3080">
        <v>4.59</v>
      </c>
      <c r="N3080">
        <v>5.59</v>
      </c>
      <c r="O3080" s="5">
        <f t="shared" si="417"/>
        <v>1.6308417224969893</v>
      </c>
      <c r="P3080" s="5">
        <f t="shared" si="418"/>
        <v>4.7079015762648933</v>
      </c>
      <c r="Q3080" s="5">
        <f t="shared" si="419"/>
        <v>5.7335881941875275</v>
      </c>
      <c r="R3080" s="24">
        <f t="shared" si="421"/>
        <v>0.61318028978857331</v>
      </c>
      <c r="S3080" s="24">
        <f t="shared" si="421"/>
        <v>0.21240885855421171</v>
      </c>
      <c r="T3080" s="24">
        <f t="shared" si="421"/>
        <v>0.17441085165721498</v>
      </c>
      <c r="U3080">
        <f t="shared" si="422"/>
        <v>1.2326346465304738</v>
      </c>
      <c r="V3080">
        <f t="shared" si="422"/>
        <v>0.73801932197719111</v>
      </c>
      <c r="W3080">
        <f t="shared" si="422"/>
        <v>0.45749259558090166</v>
      </c>
      <c r="X3080" t="s">
        <v>105</v>
      </c>
      <c r="Y3080" t="s">
        <v>104</v>
      </c>
      <c r="Z3080" t="s">
        <v>140</v>
      </c>
      <c r="AA3080" s="75" t="s">
        <v>165</v>
      </c>
      <c r="AB3080" s="75" t="s">
        <v>160</v>
      </c>
      <c r="AC3080" t="s">
        <v>640</v>
      </c>
      <c r="AD3080" s="137" t="s">
        <v>178</v>
      </c>
      <c r="AE3080" s="133" t="str">
        <f>VLOOKUP(AD3080,cs_lookup!$A$2:$B$55,2,FALSE)</f>
        <v>2</v>
      </c>
    </row>
    <row r="3081" spans="1:31" x14ac:dyDescent="0.25">
      <c r="A3081" s="6">
        <v>0.59556631688494122</v>
      </c>
      <c r="B3081" s="6">
        <v>0.23675764801687246</v>
      </c>
      <c r="C3081" s="6">
        <v>0.1613523139238964</v>
      </c>
      <c r="D3081" s="3">
        <f t="shared" si="420"/>
        <v>1.6790741377558331</v>
      </c>
      <c r="E3081" s="4">
        <f t="shared" si="420"/>
        <v>4.2237283922027107</v>
      </c>
      <c r="F3081" s="4">
        <f t="shared" si="420"/>
        <v>6.1976179682905634</v>
      </c>
      <c r="G3081" s="132">
        <v>2.1873858107198663E-2</v>
      </c>
      <c r="H3081" s="5">
        <f t="shared" si="413"/>
        <v>1.0218738581071987</v>
      </c>
      <c r="I3081" s="5">
        <f t="shared" si="414"/>
        <v>1.6431324908007301</v>
      </c>
      <c r="J3081" s="5">
        <f t="shared" si="415"/>
        <v>4.1333168068574118</v>
      </c>
      <c r="K3081" s="5">
        <f t="shared" si="416"/>
        <v>6.064954024531283</v>
      </c>
      <c r="L3081">
        <v>3.26</v>
      </c>
      <c r="M3081">
        <v>3.52</v>
      </c>
      <c r="N3081">
        <v>2.3199999999999998</v>
      </c>
      <c r="O3081" s="5">
        <f t="shared" si="417"/>
        <v>3.3313087774294674</v>
      </c>
      <c r="P3081" s="5">
        <f t="shared" si="418"/>
        <v>3.5969959805373395</v>
      </c>
      <c r="Q3081" s="5">
        <f t="shared" si="419"/>
        <v>2.3707473508087009</v>
      </c>
      <c r="R3081" s="24">
        <f t="shared" si="421"/>
        <v>0.30018232076692347</v>
      </c>
      <c r="S3081" s="24">
        <f t="shared" si="421"/>
        <v>0.27800976298300295</v>
      </c>
      <c r="T3081" s="24">
        <f t="shared" si="421"/>
        <v>0.42180791625007347</v>
      </c>
      <c r="U3081">
        <f t="shared" si="422"/>
        <v>1.9840152989801443</v>
      </c>
      <c r="V3081">
        <f t="shared" si="422"/>
        <v>0.85161630827816448</v>
      </c>
      <c r="W3081">
        <f t="shared" si="422"/>
        <v>0.38252557078193122</v>
      </c>
      <c r="X3081" t="s">
        <v>103</v>
      </c>
      <c r="Y3081" t="s">
        <v>97</v>
      </c>
      <c r="Z3081" t="s">
        <v>140</v>
      </c>
      <c r="AA3081" s="75" t="s">
        <v>162</v>
      </c>
      <c r="AB3081" s="75" t="s">
        <v>160</v>
      </c>
      <c r="AC3081" t="s">
        <v>640</v>
      </c>
      <c r="AD3081" s="137" t="s">
        <v>152</v>
      </c>
      <c r="AE3081" s="133" t="str">
        <f>VLOOKUP(AD3081,cs_lookup!$A$2:$B$55,2,FALSE)</f>
        <v>2</v>
      </c>
    </row>
    <row r="3082" spans="1:31" x14ac:dyDescent="0.25">
      <c r="A3082" s="6">
        <v>0.52009598268371005</v>
      </c>
      <c r="B3082" s="6">
        <v>0.39938096004796619</v>
      </c>
      <c r="C3082" s="6">
        <v>8.0089288078193849E-2</v>
      </c>
      <c r="D3082" s="3">
        <f t="shared" si="420"/>
        <v>1.9227220230388469</v>
      </c>
      <c r="E3082" s="4">
        <f t="shared" si="420"/>
        <v>2.5038749966445537</v>
      </c>
      <c r="F3082" s="4">
        <f t="shared" si="420"/>
        <v>12.486064291440156</v>
      </c>
      <c r="G3082" s="132">
        <v>2.3616657290411958E-2</v>
      </c>
      <c r="H3082" s="5">
        <f t="shared" si="413"/>
        <v>1.023616657290412</v>
      </c>
      <c r="I3082" s="5">
        <f t="shared" si="414"/>
        <v>1.8783614054585946</v>
      </c>
      <c r="J3082" s="5">
        <f t="shared" si="415"/>
        <v>2.4461061460962288</v>
      </c>
      <c r="K3082" s="5">
        <f t="shared" si="416"/>
        <v>12.197988575617439</v>
      </c>
      <c r="L3082">
        <v>1.74</v>
      </c>
      <c r="M3082">
        <v>4.12</v>
      </c>
      <c r="N3082">
        <v>4.8499999999999996</v>
      </c>
      <c r="O3082" s="5">
        <f t="shared" si="417"/>
        <v>1.7810929836853169</v>
      </c>
      <c r="P3082" s="5">
        <f t="shared" si="418"/>
        <v>4.2173006280364973</v>
      </c>
      <c r="Q3082" s="5">
        <f t="shared" si="419"/>
        <v>4.9645407878584979</v>
      </c>
      <c r="R3082" s="24">
        <f t="shared" si="421"/>
        <v>0.56145300057881753</v>
      </c>
      <c r="S3082" s="24">
        <f t="shared" si="421"/>
        <v>0.23711850024445205</v>
      </c>
      <c r="T3082" s="24">
        <f t="shared" si="421"/>
        <v>0.20142849917673042</v>
      </c>
      <c r="U3082">
        <f t="shared" si="422"/>
        <v>0.92633930560087596</v>
      </c>
      <c r="V3082">
        <f t="shared" si="422"/>
        <v>1.6843095736361071</v>
      </c>
      <c r="W3082">
        <f t="shared" si="422"/>
        <v>0.39760653733474266</v>
      </c>
      <c r="X3082" t="s">
        <v>107</v>
      </c>
      <c r="Y3082" t="s">
        <v>96</v>
      </c>
      <c r="Z3082" t="s">
        <v>140</v>
      </c>
      <c r="AA3082" s="75" t="s">
        <v>154</v>
      </c>
      <c r="AB3082" s="75" t="s">
        <v>160</v>
      </c>
      <c r="AC3082" t="s">
        <v>640</v>
      </c>
      <c r="AD3082" s="137" t="s">
        <v>154</v>
      </c>
      <c r="AE3082" s="133" t="str">
        <f>VLOOKUP(AD3082,cs_lookup!$A$2:$B$55,2,FALSE)</f>
        <v>1</v>
      </c>
    </row>
    <row r="3083" spans="1:31" x14ac:dyDescent="0.25">
      <c r="A3083" s="6">
        <v>0.8400109713980991</v>
      </c>
      <c r="B3083" s="6">
        <v>0.12805640204136365</v>
      </c>
      <c r="C3083" s="6">
        <v>2.5622227748414612E-2</v>
      </c>
      <c r="D3083" s="3">
        <f t="shared" si="420"/>
        <v>1.1904606416456895</v>
      </c>
      <c r="E3083" s="4">
        <f t="shared" si="420"/>
        <v>7.8090590088341605</v>
      </c>
      <c r="F3083" s="4">
        <f t="shared" si="420"/>
        <v>39.02861257104685</v>
      </c>
      <c r="G3083" s="132">
        <v>2.3122661022566993E-2</v>
      </c>
      <c r="H3083" s="5">
        <f t="shared" si="413"/>
        <v>1.023122661022567</v>
      </c>
      <c r="I3083" s="5">
        <f t="shared" si="414"/>
        <v>1.1635561277236059</v>
      </c>
      <c r="J3083" s="5">
        <f t="shared" si="415"/>
        <v>7.6325735968249813</v>
      </c>
      <c r="K3083" s="5">
        <f t="shared" si="416"/>
        <v>38.146562536342842</v>
      </c>
      <c r="L3083">
        <v>1.83</v>
      </c>
      <c r="M3083">
        <v>3.9</v>
      </c>
      <c r="N3083">
        <v>4.54</v>
      </c>
      <c r="O3083" s="5">
        <f t="shared" si="417"/>
        <v>1.8723144696712977</v>
      </c>
      <c r="P3083" s="5">
        <f t="shared" si="418"/>
        <v>3.9901783779880113</v>
      </c>
      <c r="Q3083" s="5">
        <f t="shared" si="419"/>
        <v>4.6449768810424539</v>
      </c>
      <c r="R3083" s="24">
        <f t="shared" si="421"/>
        <v>0.5340983131832332</v>
      </c>
      <c r="S3083" s="24">
        <f t="shared" si="421"/>
        <v>0.25061536233982484</v>
      </c>
      <c r="T3083" s="24">
        <f t="shared" si="421"/>
        <v>0.21528632447694204</v>
      </c>
      <c r="U3083">
        <f t="shared" si="422"/>
        <v>1.5727646964313036</v>
      </c>
      <c r="V3083">
        <f t="shared" si="422"/>
        <v>0.5109678865883891</v>
      </c>
      <c r="W3083">
        <f t="shared" si="422"/>
        <v>0.11901465553219033</v>
      </c>
      <c r="X3083" t="s">
        <v>109</v>
      </c>
      <c r="Y3083" t="s">
        <v>108</v>
      </c>
      <c r="Z3083" t="s">
        <v>140</v>
      </c>
      <c r="AA3083" s="75" t="s">
        <v>170</v>
      </c>
      <c r="AB3083" s="75" t="s">
        <v>160</v>
      </c>
      <c r="AC3083" t="s">
        <v>640</v>
      </c>
      <c r="AD3083" s="137" t="s">
        <v>164</v>
      </c>
      <c r="AE3083" s="133" t="str">
        <f>VLOOKUP(AD3083,cs_lookup!$A$2:$B$55,2,FALSE)</f>
        <v>1</v>
      </c>
    </row>
    <row r="3084" spans="1:31" x14ac:dyDescent="0.25">
      <c r="A3084" s="6">
        <v>0.57745214808653689</v>
      </c>
      <c r="B3084" s="6">
        <v>0.22242027426871835</v>
      </c>
      <c r="C3084" s="6">
        <v>0.19042475653324392</v>
      </c>
      <c r="D3084" s="3">
        <f t="shared" si="420"/>
        <v>1.7317452248011036</v>
      </c>
      <c r="E3084" s="4">
        <f t="shared" si="420"/>
        <v>4.4959930172185842</v>
      </c>
      <c r="F3084" s="4">
        <f t="shared" si="420"/>
        <v>5.2514180309608127</v>
      </c>
      <c r="G3084" s="132">
        <v>2.7956554265433198E-2</v>
      </c>
      <c r="H3084" s="5">
        <f t="shared" si="413"/>
        <v>1.0279565542654332</v>
      </c>
      <c r="I3084" s="5">
        <f t="shared" si="414"/>
        <v>1.6846482641852412</v>
      </c>
      <c r="J3084" s="5">
        <f t="shared" si="415"/>
        <v>4.3737189072463991</v>
      </c>
      <c r="K3084" s="5">
        <f t="shared" si="416"/>
        <v>5.1085992002000706</v>
      </c>
      <c r="L3084">
        <v>2.83</v>
      </c>
      <c r="M3084">
        <v>3.56</v>
      </c>
      <c r="N3084">
        <v>2.54</v>
      </c>
      <c r="O3084" s="5">
        <f t="shared" si="417"/>
        <v>2.9091170485711761</v>
      </c>
      <c r="P3084" s="5">
        <f t="shared" si="418"/>
        <v>3.6595253331849422</v>
      </c>
      <c r="Q3084" s="5">
        <f t="shared" si="419"/>
        <v>2.6110096478342002</v>
      </c>
      <c r="R3084" s="24">
        <f t="shared" si="421"/>
        <v>0.34374691128057355</v>
      </c>
      <c r="S3084" s="24">
        <f t="shared" si="421"/>
        <v>0.27325948284382673</v>
      </c>
      <c r="T3084" s="24">
        <f t="shared" si="421"/>
        <v>0.38299360587559966</v>
      </c>
      <c r="U3084">
        <f t="shared" si="422"/>
        <v>1.6798758887325917</v>
      </c>
      <c r="V3084">
        <f t="shared" si="422"/>
        <v>0.81395262830031767</v>
      </c>
      <c r="W3084">
        <f t="shared" si="422"/>
        <v>0.49720087649477862</v>
      </c>
      <c r="X3084" t="s">
        <v>560</v>
      </c>
      <c r="Y3084" t="s">
        <v>40</v>
      </c>
      <c r="Z3084" t="s">
        <v>141</v>
      </c>
      <c r="AA3084" s="75" t="s">
        <v>162</v>
      </c>
      <c r="AB3084" s="75" t="s">
        <v>160</v>
      </c>
      <c r="AC3084" t="s">
        <v>640</v>
      </c>
      <c r="AD3084" s="137" t="s">
        <v>151</v>
      </c>
      <c r="AE3084" s="133" t="str">
        <f>VLOOKUP(AD3084,cs_lookup!$A$2:$B$55,2,FALSE)</f>
        <v>X</v>
      </c>
    </row>
    <row r="3085" spans="1:31" x14ac:dyDescent="0.25">
      <c r="A3085" s="6">
        <v>1.1387098642697945E-2</v>
      </c>
      <c r="B3085" s="6">
        <v>0.13907540563173307</v>
      </c>
      <c r="C3085" s="6">
        <v>0.67411538617888611</v>
      </c>
      <c r="D3085" s="3">
        <f t="shared" si="420"/>
        <v>87.81868247371834</v>
      </c>
      <c r="E3085" s="4">
        <f t="shared" si="420"/>
        <v>7.1903439393731912</v>
      </c>
      <c r="F3085" s="4">
        <f t="shared" si="420"/>
        <v>1.4834255685341022</v>
      </c>
      <c r="G3085" s="132">
        <v>3.3899718317817129E-2</v>
      </c>
      <c r="H3085" s="5">
        <f t="shared" si="413"/>
        <v>1.0338997183178171</v>
      </c>
      <c r="I3085" s="5">
        <f t="shared" si="414"/>
        <v>84.939265305731695</v>
      </c>
      <c r="J3085" s="5">
        <f t="shared" si="415"/>
        <v>6.9545854515485077</v>
      </c>
      <c r="K3085" s="5">
        <f t="shared" si="416"/>
        <v>1.4347867034412929</v>
      </c>
      <c r="L3085">
        <v>18.190000000000001</v>
      </c>
      <c r="M3085">
        <v>8.0500000000000007</v>
      </c>
      <c r="N3085">
        <v>1.17</v>
      </c>
      <c r="O3085" s="5">
        <f t="shared" si="417"/>
        <v>18.806635876201096</v>
      </c>
      <c r="P3085" s="5">
        <f t="shared" si="418"/>
        <v>8.3228927324584294</v>
      </c>
      <c r="Q3085" s="5">
        <f t="shared" si="419"/>
        <v>1.2096626704318461</v>
      </c>
      <c r="R3085" s="24">
        <f t="shared" si="421"/>
        <v>5.3172720872713471E-2</v>
      </c>
      <c r="S3085" s="24">
        <f t="shared" si="421"/>
        <v>0.1201505332515103</v>
      </c>
      <c r="T3085" s="24">
        <f t="shared" si="421"/>
        <v>0.82667674587577622</v>
      </c>
      <c r="U3085">
        <f t="shared" si="422"/>
        <v>0.214153017859604</v>
      </c>
      <c r="V3085">
        <f t="shared" si="422"/>
        <v>1.1575096827960591</v>
      </c>
      <c r="W3085">
        <f t="shared" si="422"/>
        <v>0.81545221822434655</v>
      </c>
      <c r="X3085" t="s">
        <v>425</v>
      </c>
      <c r="Y3085" t="s">
        <v>430</v>
      </c>
      <c r="Z3085" t="s">
        <v>409</v>
      </c>
      <c r="AA3085" s="75" t="s">
        <v>153</v>
      </c>
      <c r="AB3085" s="75" t="s">
        <v>161</v>
      </c>
      <c r="AC3085" t="s">
        <v>640</v>
      </c>
      <c r="AD3085" s="137" t="s">
        <v>152</v>
      </c>
      <c r="AE3085" s="133" t="str">
        <f>VLOOKUP(AD3085,cs_lookup!$A$2:$B$55,2,FALSE)</f>
        <v>2</v>
      </c>
    </row>
    <row r="3086" spans="1:31" x14ac:dyDescent="0.25">
      <c r="A3086" s="6">
        <v>0.29061891611985574</v>
      </c>
      <c r="B3086" s="6">
        <v>0.30486172854367721</v>
      </c>
      <c r="C3086" s="6">
        <v>0.37349267329906077</v>
      </c>
      <c r="D3086" s="3">
        <f t="shared" si="420"/>
        <v>3.4409322467763404</v>
      </c>
      <c r="E3086" s="4">
        <f t="shared" si="420"/>
        <v>3.2801755890350504</v>
      </c>
      <c r="F3086" s="4">
        <f t="shared" si="420"/>
        <v>2.6774286926889355</v>
      </c>
      <c r="G3086" s="132">
        <v>2.9118710919739721E-2</v>
      </c>
      <c r="H3086" s="5">
        <f t="shared" si="413"/>
        <v>1.0291187109197397</v>
      </c>
      <c r="I3086" s="5">
        <f t="shared" si="414"/>
        <v>3.3435717476180415</v>
      </c>
      <c r="J3086" s="5">
        <f t="shared" si="415"/>
        <v>3.1873636677964057</v>
      </c>
      <c r="K3086" s="5">
        <f t="shared" si="416"/>
        <v>2.6016713759835102</v>
      </c>
      <c r="L3086">
        <v>4.57</v>
      </c>
      <c r="M3086">
        <v>3.79</v>
      </c>
      <c r="N3086">
        <v>1.83</v>
      </c>
      <c r="O3086" s="5">
        <f t="shared" si="417"/>
        <v>4.7030725089032108</v>
      </c>
      <c r="P3086" s="5">
        <f t="shared" si="418"/>
        <v>3.9003599143858136</v>
      </c>
      <c r="Q3086" s="5">
        <f t="shared" si="419"/>
        <v>1.8832872409831238</v>
      </c>
      <c r="R3086" s="24">
        <f t="shared" si="421"/>
        <v>0.2126269578253232</v>
      </c>
      <c r="S3086" s="24">
        <f t="shared" si="421"/>
        <v>0.25638659558356913</v>
      </c>
      <c r="T3086" s="24">
        <f t="shared" si="421"/>
        <v>0.53098644659110772</v>
      </c>
      <c r="U3086">
        <f t="shared" si="422"/>
        <v>1.3668018349705418</v>
      </c>
      <c r="V3086">
        <f t="shared" si="422"/>
        <v>1.1890704654421278</v>
      </c>
      <c r="W3086">
        <f t="shared" si="422"/>
        <v>0.70339398622479943</v>
      </c>
      <c r="X3086" t="s">
        <v>410</v>
      </c>
      <c r="Y3086" t="s">
        <v>426</v>
      </c>
      <c r="Z3086" t="s">
        <v>409</v>
      </c>
      <c r="AA3086" s="75" t="s">
        <v>151</v>
      </c>
      <c r="AB3086" s="75" t="s">
        <v>166</v>
      </c>
      <c r="AC3086" t="s">
        <v>640</v>
      </c>
      <c r="AD3086" s="137" t="s">
        <v>149</v>
      </c>
      <c r="AE3086" s="133" t="str">
        <f>VLOOKUP(AD3086,cs_lookup!$A$2:$B$55,2,FALSE)</f>
        <v>X</v>
      </c>
    </row>
    <row r="3087" spans="1:31" x14ac:dyDescent="0.25">
      <c r="A3087" s="6">
        <v>0.84542321039144253</v>
      </c>
      <c r="B3087" s="6">
        <v>8.3290235303949731E-2</v>
      </c>
      <c r="C3087" s="6">
        <v>1.9388656758968999E-2</v>
      </c>
      <c r="D3087" s="3">
        <f t="shared" si="420"/>
        <v>1.1828395384803623</v>
      </c>
      <c r="E3087" s="4">
        <f t="shared" si="420"/>
        <v>12.006209327548612</v>
      </c>
      <c r="F3087" s="4">
        <f t="shared" si="420"/>
        <v>51.576548722871685</v>
      </c>
      <c r="G3087" s="132">
        <v>2.9834143617623488E-2</v>
      </c>
      <c r="H3087" s="5">
        <f t="shared" si="413"/>
        <v>1.0298341436176235</v>
      </c>
      <c r="I3087" s="5">
        <f t="shared" si="414"/>
        <v>1.1485728510857662</v>
      </c>
      <c r="J3087" s="5">
        <f t="shared" si="415"/>
        <v>11.658391209843696</v>
      </c>
      <c r="K3087" s="5">
        <f t="shared" si="416"/>
        <v>50.082383695002072</v>
      </c>
      <c r="L3087">
        <v>1.66</v>
      </c>
      <c r="M3087">
        <v>4.5199999999999996</v>
      </c>
      <c r="N3087">
        <v>4.8499999999999996</v>
      </c>
      <c r="O3087" s="5">
        <f t="shared" si="417"/>
        <v>1.7095246784052549</v>
      </c>
      <c r="P3087" s="5">
        <f t="shared" si="418"/>
        <v>4.6548503291516576</v>
      </c>
      <c r="Q3087" s="5">
        <f t="shared" si="419"/>
        <v>4.9946955965454736</v>
      </c>
      <c r="R3087" s="24">
        <f t="shared" si="421"/>
        <v>0.5849579199598679</v>
      </c>
      <c r="S3087" s="24">
        <f t="shared" si="421"/>
        <v>0.21482967856933202</v>
      </c>
      <c r="T3087" s="24">
        <f t="shared" si="421"/>
        <v>0.20021240147080016</v>
      </c>
      <c r="U3087">
        <f t="shared" si="422"/>
        <v>1.4452718418607688</v>
      </c>
      <c r="V3087">
        <f t="shared" si="422"/>
        <v>0.38770357921970944</v>
      </c>
      <c r="W3087">
        <f t="shared" si="422"/>
        <v>9.6840438536954093E-2</v>
      </c>
      <c r="X3087" t="s">
        <v>415</v>
      </c>
      <c r="Y3087" t="s">
        <v>411</v>
      </c>
      <c r="Z3087" t="s">
        <v>409</v>
      </c>
      <c r="AA3087" s="75" t="s">
        <v>164</v>
      </c>
      <c r="AB3087" s="75" t="s">
        <v>160</v>
      </c>
      <c r="AC3087" t="s">
        <v>640</v>
      </c>
      <c r="AD3087" s="137" t="s">
        <v>154</v>
      </c>
      <c r="AE3087" s="133" t="str">
        <f>VLOOKUP(AD3087,cs_lookup!$A$2:$B$55,2,FALSE)</f>
        <v>1</v>
      </c>
    </row>
    <row r="3088" spans="1:31" x14ac:dyDescent="0.25">
      <c r="A3088" s="6">
        <v>0.21170374889567101</v>
      </c>
      <c r="B3088" s="6">
        <v>0.20510271451254194</v>
      </c>
      <c r="C3088" s="6">
        <v>0.52027342619230066</v>
      </c>
      <c r="D3088" s="3">
        <f t="shared" si="420"/>
        <v>4.7235819167888549</v>
      </c>
      <c r="E3088" s="4">
        <f t="shared" si="420"/>
        <v>4.8756058757030756</v>
      </c>
      <c r="F3088" s="4">
        <f t="shared" si="420"/>
        <v>1.9220662629622474</v>
      </c>
      <c r="G3088" s="132">
        <v>3.033782956973563E-2</v>
      </c>
      <c r="H3088" s="5">
        <f t="shared" si="413"/>
        <v>1.0303378295697356</v>
      </c>
      <c r="I3088" s="5">
        <f t="shared" si="414"/>
        <v>4.5844981919778691</v>
      </c>
      <c r="J3088" s="5">
        <f t="shared" si="415"/>
        <v>4.7320458744479046</v>
      </c>
      <c r="K3088" s="5">
        <f t="shared" si="416"/>
        <v>1.8654718945580144</v>
      </c>
      <c r="L3088">
        <v>5.96</v>
      </c>
      <c r="M3088">
        <v>4.5999999999999996</v>
      </c>
      <c r="N3088">
        <v>1.55</v>
      </c>
      <c r="O3088" s="5">
        <f t="shared" si="417"/>
        <v>6.1408134642356247</v>
      </c>
      <c r="P3088" s="5">
        <f t="shared" si="418"/>
        <v>4.7395540160207839</v>
      </c>
      <c r="Q3088" s="5">
        <f t="shared" si="419"/>
        <v>1.5970236358330903</v>
      </c>
      <c r="R3088" s="24">
        <f t="shared" si="421"/>
        <v>0.16284487484012422</v>
      </c>
      <c r="S3088" s="24">
        <f t="shared" si="421"/>
        <v>0.21099031609720445</v>
      </c>
      <c r="T3088" s="24">
        <f t="shared" si="421"/>
        <v>0.62616480906267125</v>
      </c>
      <c r="U3088">
        <f t="shared" si="422"/>
        <v>1.3000332316476941</v>
      </c>
      <c r="V3088">
        <f t="shared" si="422"/>
        <v>0.97209539426468239</v>
      </c>
      <c r="W3088">
        <f t="shared" si="422"/>
        <v>0.83088895872496704</v>
      </c>
      <c r="X3088" t="s">
        <v>427</v>
      </c>
      <c r="Y3088" t="s">
        <v>431</v>
      </c>
      <c r="Z3088" t="s">
        <v>409</v>
      </c>
      <c r="AA3088" s="75" t="s">
        <v>155</v>
      </c>
      <c r="AB3088" s="75" t="s">
        <v>161</v>
      </c>
      <c r="AC3088" t="s">
        <v>640</v>
      </c>
      <c r="AD3088" s="137" t="s">
        <v>151</v>
      </c>
      <c r="AE3088" s="133" t="str">
        <f>VLOOKUP(AD3088,cs_lookup!$A$2:$B$55,2,FALSE)</f>
        <v>X</v>
      </c>
    </row>
    <row r="3089" spans="1:31" x14ac:dyDescent="0.25">
      <c r="A3089" s="6">
        <v>0.29571858145507557</v>
      </c>
      <c r="B3089" s="6">
        <v>0.25843665926004417</v>
      </c>
      <c r="C3089" s="6">
        <v>0.40646209731817168</v>
      </c>
      <c r="D3089" s="3">
        <f t="shared" si="420"/>
        <v>3.3815933888209733</v>
      </c>
      <c r="E3089" s="4">
        <f t="shared" si="420"/>
        <v>3.8694200848409044</v>
      </c>
      <c r="F3089" s="4">
        <f t="shared" si="420"/>
        <v>2.4602539980922669</v>
      </c>
      <c r="G3089" s="132">
        <v>2.7725178045227228E-2</v>
      </c>
      <c r="H3089" s="5">
        <f t="shared" si="413"/>
        <v>1.0277251780452272</v>
      </c>
      <c r="I3089" s="5">
        <f t="shared" si="414"/>
        <v>3.290367367716819</v>
      </c>
      <c r="J3089" s="5">
        <f t="shared" si="415"/>
        <v>3.7650338509762795</v>
      </c>
      <c r="K3089" s="5">
        <f t="shared" si="416"/>
        <v>2.3938831612277558</v>
      </c>
      <c r="L3089">
        <v>3.17</v>
      </c>
      <c r="M3089">
        <v>3.68</v>
      </c>
      <c r="N3089">
        <v>2.27</v>
      </c>
      <c r="O3089" s="5">
        <f t="shared" si="417"/>
        <v>3.2578888144033704</v>
      </c>
      <c r="P3089" s="5">
        <f t="shared" si="418"/>
        <v>3.7820286552064362</v>
      </c>
      <c r="Q3089" s="5">
        <f t="shared" si="419"/>
        <v>2.3329361541626659</v>
      </c>
      <c r="R3089" s="24">
        <f t="shared" si="421"/>
        <v>0.30694724619788283</v>
      </c>
      <c r="S3089" s="24">
        <f t="shared" si="421"/>
        <v>0.2644083615345893</v>
      </c>
      <c r="T3089" s="24">
        <f t="shared" si="421"/>
        <v>0.42864439226752804</v>
      </c>
      <c r="U3089">
        <f t="shared" si="422"/>
        <v>0.96341825873372255</v>
      </c>
      <c r="V3089">
        <f t="shared" si="422"/>
        <v>0.97741485087730884</v>
      </c>
      <c r="W3089">
        <f t="shared" si="422"/>
        <v>0.94825012213034676</v>
      </c>
      <c r="X3089" t="s">
        <v>412</v>
      </c>
      <c r="Y3089" t="s">
        <v>414</v>
      </c>
      <c r="Z3089" t="s">
        <v>409</v>
      </c>
      <c r="AA3089" s="75" t="s">
        <v>151</v>
      </c>
      <c r="AB3089" s="75" t="s">
        <v>166</v>
      </c>
      <c r="AC3089" t="s">
        <v>640</v>
      </c>
      <c r="AD3089" s="137" t="s">
        <v>149</v>
      </c>
      <c r="AE3089" s="133" t="str">
        <f>VLOOKUP(AD3089,cs_lookup!$A$2:$B$55,2,FALSE)</f>
        <v>X</v>
      </c>
    </row>
    <row r="3090" spans="1:31" x14ac:dyDescent="0.25">
      <c r="A3090" s="6">
        <v>0.32585213619939452</v>
      </c>
      <c r="B3090" s="6">
        <v>0.35051553173991234</v>
      </c>
      <c r="C3090" s="6">
        <v>0.30622481419512732</v>
      </c>
      <c r="D3090" s="3">
        <f t="shared" si="420"/>
        <v>3.0688766127593614</v>
      </c>
      <c r="E3090" s="4">
        <f t="shared" si="420"/>
        <v>2.8529406244457509</v>
      </c>
      <c r="F3090" s="4">
        <f t="shared" si="420"/>
        <v>3.2655746812301016</v>
      </c>
      <c r="G3090" s="132">
        <v>2.6756314567077055E-2</v>
      </c>
      <c r="H3090" s="5">
        <f t="shared" si="413"/>
        <v>1.0267563145670771</v>
      </c>
      <c r="I3090" s="5">
        <f t="shared" si="414"/>
        <v>2.9889045426064187</v>
      </c>
      <c r="J3090" s="5">
        <f t="shared" si="415"/>
        <v>2.7785956453052529</v>
      </c>
      <c r="K3090" s="5">
        <f t="shared" si="416"/>
        <v>3.1804768423625456</v>
      </c>
      <c r="L3090">
        <v>2.71</v>
      </c>
      <c r="M3090">
        <v>3.16</v>
      </c>
      <c r="N3090">
        <v>2.93</v>
      </c>
      <c r="O3090" s="5">
        <f t="shared" si="417"/>
        <v>2.7825096124767787</v>
      </c>
      <c r="P3090" s="5">
        <f t="shared" si="418"/>
        <v>3.2445499540319638</v>
      </c>
      <c r="Q3090" s="5">
        <f t="shared" si="419"/>
        <v>3.0083960016815361</v>
      </c>
      <c r="R3090" s="24">
        <f t="shared" si="421"/>
        <v>0.35938779708648549</v>
      </c>
      <c r="S3090" s="24">
        <f t="shared" si="421"/>
        <v>0.30820915509632141</v>
      </c>
      <c r="T3090" s="24">
        <f t="shared" si="421"/>
        <v>0.33240304781719304</v>
      </c>
      <c r="U3090">
        <f t="shared" si="422"/>
        <v>0.90668670122090778</v>
      </c>
      <c r="V3090">
        <f t="shared" si="422"/>
        <v>1.1372651523942221</v>
      </c>
      <c r="W3090">
        <f t="shared" si="422"/>
        <v>0.92124550664029226</v>
      </c>
      <c r="X3090" t="s">
        <v>296</v>
      </c>
      <c r="Y3090" t="s">
        <v>293</v>
      </c>
      <c r="Z3090" t="s">
        <v>142</v>
      </c>
      <c r="AA3090" s="75" t="s">
        <v>151</v>
      </c>
      <c r="AB3090" s="75" t="s">
        <v>166</v>
      </c>
      <c r="AC3090" t="s">
        <v>640</v>
      </c>
      <c r="AD3090" s="137" t="s">
        <v>170</v>
      </c>
      <c r="AE3090" s="133" t="str">
        <f>VLOOKUP(AD3090,cs_lookup!$A$2:$B$55,2,FALSE)</f>
        <v>1</v>
      </c>
    </row>
    <row r="3091" spans="1:31" x14ac:dyDescent="0.25">
      <c r="A3091" s="6">
        <v>0.82201576951793143</v>
      </c>
      <c r="B3091" s="6">
        <v>0.15715418232987688</v>
      </c>
      <c r="C3091" s="6">
        <v>1.7895625713020228E-2</v>
      </c>
      <c r="D3091" s="3">
        <f t="shared" si="420"/>
        <v>1.21652167401417</v>
      </c>
      <c r="E3091" s="4">
        <f t="shared" si="420"/>
        <v>6.3631777734106674</v>
      </c>
      <c r="F3091" s="4">
        <f t="shared" si="420"/>
        <v>55.879577279739102</v>
      </c>
      <c r="G3091" s="132">
        <v>3.7530253764865629E-2</v>
      </c>
      <c r="H3091" s="5">
        <f t="shared" si="413"/>
        <v>1.0375302537648656</v>
      </c>
      <c r="I3091" s="5">
        <f t="shared" si="414"/>
        <v>1.1725168202081835</v>
      </c>
      <c r="J3091" s="5">
        <f t="shared" si="415"/>
        <v>6.1330045560799116</v>
      </c>
      <c r="K3091" s="5">
        <f t="shared" si="416"/>
        <v>53.858263001941367</v>
      </c>
      <c r="L3091">
        <v>1.22</v>
      </c>
      <c r="M3091">
        <v>6.33</v>
      </c>
      <c r="N3091">
        <v>16.7</v>
      </c>
      <c r="O3091" s="5">
        <f t="shared" si="417"/>
        <v>1.265786909593136</v>
      </c>
      <c r="P3091" s="5">
        <f t="shared" si="418"/>
        <v>6.5675665063315991</v>
      </c>
      <c r="Q3091" s="5">
        <f t="shared" si="419"/>
        <v>17.326755237873254</v>
      </c>
      <c r="R3091" s="24">
        <f t="shared" si="421"/>
        <v>0.79002239035749833</v>
      </c>
      <c r="S3091" s="24">
        <f t="shared" si="421"/>
        <v>0.15226339908943887</v>
      </c>
      <c r="T3091" s="24">
        <f t="shared" si="421"/>
        <v>5.7714210553062757E-2</v>
      </c>
      <c r="U3091">
        <f t="shared" si="422"/>
        <v>1.040496800534926</v>
      </c>
      <c r="V3091">
        <f t="shared" si="422"/>
        <v>1.0321205441996286</v>
      </c>
      <c r="W3091">
        <f t="shared" si="422"/>
        <v>0.31007312655809255</v>
      </c>
      <c r="X3091" t="s">
        <v>295</v>
      </c>
      <c r="Y3091" t="s">
        <v>292</v>
      </c>
      <c r="Z3091" t="s">
        <v>142</v>
      </c>
      <c r="AA3091" s="75" t="s">
        <v>170</v>
      </c>
      <c r="AB3091" s="75" t="s">
        <v>160</v>
      </c>
      <c r="AC3091" t="s">
        <v>640</v>
      </c>
      <c r="AD3091" s="137" t="s">
        <v>170</v>
      </c>
      <c r="AE3091" s="133" t="str">
        <f>VLOOKUP(AD3091,cs_lookup!$A$2:$B$55,2,FALSE)</f>
        <v>1</v>
      </c>
    </row>
    <row r="3092" spans="1:31" x14ac:dyDescent="0.25">
      <c r="A3092" s="6">
        <v>0.77387154536385505</v>
      </c>
      <c r="B3092" s="6">
        <v>0.18500286263744681</v>
      </c>
      <c r="C3092" s="6">
        <v>3.946399770393684E-2</v>
      </c>
      <c r="D3092" s="3">
        <f t="shared" si="420"/>
        <v>1.2922041209433861</v>
      </c>
      <c r="E3092" s="4">
        <f t="shared" si="420"/>
        <v>5.4053217649919105</v>
      </c>
      <c r="F3092" s="4">
        <f t="shared" si="420"/>
        <v>25.339551443878232</v>
      </c>
      <c r="G3092" s="132">
        <v>3.3912334123268773E-2</v>
      </c>
      <c r="H3092" s="5">
        <f t="shared" ref="H3092:H3155" si="423">(G3092/100%) + 1</f>
        <v>1.0339123341232688</v>
      </c>
      <c r="I3092" s="5">
        <f t="shared" ref="I3092:I3155" si="424">D3092/H3092</f>
        <v>1.2498198138231345</v>
      </c>
      <c r="J3092" s="5">
        <f t="shared" ref="J3092:J3155" si="425">E3092/H3092</f>
        <v>5.2280271610991909</v>
      </c>
      <c r="K3092" s="5">
        <f t="shared" ref="K3092:K3155" si="426">F3092/H3092</f>
        <v>24.508413922119928</v>
      </c>
      <c r="L3092">
        <v>1.32</v>
      </c>
      <c r="M3092">
        <v>5.63</v>
      </c>
      <c r="N3092">
        <v>10.130000000000001</v>
      </c>
      <c r="O3092" s="5">
        <f t="shared" ref="O3092:O3155" si="427">(L3092*H3092)</f>
        <v>1.3647642810427147</v>
      </c>
      <c r="P3092" s="5">
        <f t="shared" ref="P3092:P3155" si="428">(M3092*H3092)</f>
        <v>5.8209264411140031</v>
      </c>
      <c r="Q3092" s="5">
        <f t="shared" ref="Q3092:Q3155" si="429">(N3092*H3092)</f>
        <v>10.473531944668714</v>
      </c>
      <c r="R3092" s="24">
        <f t="shared" si="421"/>
        <v>0.73272726571945046</v>
      </c>
      <c r="S3092" s="24">
        <f t="shared" si="421"/>
        <v>0.17179395928058164</v>
      </c>
      <c r="T3092" s="24">
        <f t="shared" si="421"/>
        <v>9.5478774999967861E-2</v>
      </c>
      <c r="U3092">
        <f t="shared" si="422"/>
        <v>1.0561522432279162</v>
      </c>
      <c r="V3092">
        <f t="shared" si="422"/>
        <v>1.0768880548080959</v>
      </c>
      <c r="W3092">
        <f t="shared" si="422"/>
        <v>0.41332744061651527</v>
      </c>
      <c r="X3092" t="s">
        <v>303</v>
      </c>
      <c r="Y3092" t="s">
        <v>302</v>
      </c>
      <c r="Z3092" t="s">
        <v>142</v>
      </c>
      <c r="AA3092" s="75" t="s">
        <v>170</v>
      </c>
      <c r="AB3092" s="75" t="s">
        <v>160</v>
      </c>
      <c r="AC3092" t="s">
        <v>640</v>
      </c>
      <c r="AD3092" s="137" t="s">
        <v>162</v>
      </c>
      <c r="AE3092" s="133" t="str">
        <f>VLOOKUP(AD3092,cs_lookup!$A$2:$B$55,2,FALSE)</f>
        <v>1</v>
      </c>
    </row>
    <row r="3093" spans="1:31" x14ac:dyDescent="0.25">
      <c r="A3093" s="6">
        <v>8.5763525495997223E-2</v>
      </c>
      <c r="B3093" s="6">
        <v>0.17812486477712527</v>
      </c>
      <c r="C3093" s="6">
        <v>0.62163675691364917</v>
      </c>
      <c r="D3093" s="3">
        <f t="shared" si="420"/>
        <v>11.659968433161861</v>
      </c>
      <c r="E3093" s="4">
        <f t="shared" si="420"/>
        <v>5.6140393495946084</v>
      </c>
      <c r="F3093" s="4">
        <f t="shared" si="420"/>
        <v>1.608656484479583</v>
      </c>
      <c r="G3093" s="132">
        <v>3.2355178703853626E-2</v>
      </c>
      <c r="H3093" s="5">
        <f t="shared" si="423"/>
        <v>1.0323551787038536</v>
      </c>
      <c r="I3093" s="5">
        <f t="shared" si="424"/>
        <v>11.294531837193114</v>
      </c>
      <c r="J3093" s="5">
        <f t="shared" si="425"/>
        <v>5.438089007935397</v>
      </c>
      <c r="K3093" s="5">
        <f t="shared" si="426"/>
        <v>1.558239371162248</v>
      </c>
      <c r="L3093">
        <v>10.88</v>
      </c>
      <c r="M3093">
        <v>5.15</v>
      </c>
      <c r="N3093">
        <v>1.34</v>
      </c>
      <c r="O3093" s="5">
        <f t="shared" si="427"/>
        <v>11.232024344297928</v>
      </c>
      <c r="P3093" s="5">
        <f t="shared" si="428"/>
        <v>5.3166291703248465</v>
      </c>
      <c r="Q3093" s="5">
        <f t="shared" si="429"/>
        <v>1.383355939463164</v>
      </c>
      <c r="R3093" s="24">
        <f t="shared" si="421"/>
        <v>8.9031146064748518E-2</v>
      </c>
      <c r="S3093" s="24">
        <f t="shared" si="421"/>
        <v>0.18808910081251726</v>
      </c>
      <c r="T3093" s="24">
        <f t="shared" si="421"/>
        <v>0.72287975312273411</v>
      </c>
      <c r="U3093">
        <f t="shared" si="422"/>
        <v>0.96329800622385675</v>
      </c>
      <c r="V3093">
        <f t="shared" si="422"/>
        <v>0.947023852034233</v>
      </c>
      <c r="W3093">
        <f t="shared" si="422"/>
        <v>0.85994489986511558</v>
      </c>
      <c r="X3093" t="s">
        <v>132</v>
      </c>
      <c r="Y3093" t="s">
        <v>53</v>
      </c>
      <c r="Z3093" t="s">
        <v>143</v>
      </c>
      <c r="AA3093" s="75" t="s">
        <v>155</v>
      </c>
      <c r="AB3093" s="75" t="s">
        <v>161</v>
      </c>
      <c r="AC3093" t="s">
        <v>640</v>
      </c>
      <c r="AD3093" s="137" t="s">
        <v>178</v>
      </c>
      <c r="AE3093" s="133" t="str">
        <f>VLOOKUP(AD3093,cs_lookup!$A$2:$B$55,2,FALSE)</f>
        <v>2</v>
      </c>
    </row>
    <row r="3094" spans="1:31" x14ac:dyDescent="0.25">
      <c r="A3094" s="6">
        <v>0.88339100836454254</v>
      </c>
      <c r="B3094" s="6">
        <v>4.6132439802451311E-2</v>
      </c>
      <c r="C3094" s="6">
        <v>4.2819840409108008E-3</v>
      </c>
      <c r="D3094" s="3">
        <f t="shared" si="420"/>
        <v>1.1320015604996256</v>
      </c>
      <c r="E3094" s="4">
        <f t="shared" si="420"/>
        <v>21.676720422379734</v>
      </c>
      <c r="F3094" s="4">
        <f t="shared" si="420"/>
        <v>233.53660136185249</v>
      </c>
      <c r="G3094" s="132">
        <v>3.252797899658888E-2</v>
      </c>
      <c r="H3094" s="5">
        <f t="shared" si="423"/>
        <v>1.0325279789965889</v>
      </c>
      <c r="I3094" s="5">
        <f t="shared" si="424"/>
        <v>1.0963398411728322</v>
      </c>
      <c r="J3094" s="5">
        <f t="shared" si="425"/>
        <v>20.993833448896154</v>
      </c>
      <c r="K3094" s="5">
        <f t="shared" si="426"/>
        <v>226.1794412474938</v>
      </c>
      <c r="L3094">
        <v>1.3</v>
      </c>
      <c r="M3094">
        <v>5.76</v>
      </c>
      <c r="N3094">
        <v>11.15</v>
      </c>
      <c r="O3094" s="5">
        <f t="shared" si="427"/>
        <v>1.3422863726955656</v>
      </c>
      <c r="P3094" s="5">
        <f t="shared" si="428"/>
        <v>5.9473611590203515</v>
      </c>
      <c r="Q3094" s="5">
        <f t="shared" si="429"/>
        <v>11.512686965811966</v>
      </c>
      <c r="R3094" s="24">
        <f t="shared" si="421"/>
        <v>0.74499750600299275</v>
      </c>
      <c r="S3094" s="24">
        <f t="shared" si="421"/>
        <v>0.16814179822984213</v>
      </c>
      <c r="T3094" s="24">
        <f t="shared" si="421"/>
        <v>8.6860695767165083E-2</v>
      </c>
      <c r="U3094">
        <f t="shared" si="422"/>
        <v>1.1857637122895197</v>
      </c>
      <c r="V3094">
        <f t="shared" si="422"/>
        <v>0.27436628065194341</v>
      </c>
      <c r="W3094">
        <f t="shared" si="422"/>
        <v>4.9297141855608635E-2</v>
      </c>
      <c r="X3094" t="s">
        <v>131</v>
      </c>
      <c r="Y3094" t="s">
        <v>111</v>
      </c>
      <c r="Z3094" t="s">
        <v>143</v>
      </c>
      <c r="AA3094" s="75" t="s">
        <v>164</v>
      </c>
      <c r="AB3094" s="75" t="s">
        <v>160</v>
      </c>
      <c r="AC3094" t="s">
        <v>640</v>
      </c>
      <c r="AD3094" s="137" t="s">
        <v>162</v>
      </c>
      <c r="AE3094" s="133" t="str">
        <f>VLOOKUP(AD3094,cs_lookup!$A$2:$B$55,2,FALSE)</f>
        <v>1</v>
      </c>
    </row>
    <row r="3095" spans="1:31" x14ac:dyDescent="0.25">
      <c r="A3095" s="6">
        <v>0.729923907786032</v>
      </c>
      <c r="B3095" s="6">
        <v>0.16628592903631925</v>
      </c>
      <c r="C3095" s="6">
        <v>9.6140840580838063E-2</v>
      </c>
      <c r="D3095" s="3">
        <f t="shared" si="420"/>
        <v>1.3700058175010996</v>
      </c>
      <c r="E3095" s="4">
        <f t="shared" si="420"/>
        <v>6.0137379379922491</v>
      </c>
      <c r="F3095" s="4">
        <f t="shared" si="420"/>
        <v>10.401406873067335</v>
      </c>
      <c r="G3095" s="132">
        <v>2.2798677704013226E-2</v>
      </c>
      <c r="H3095" s="5">
        <f t="shared" si="423"/>
        <v>1.0227986777040132</v>
      </c>
      <c r="I3095" s="5">
        <f t="shared" si="424"/>
        <v>1.3394677245540636</v>
      </c>
      <c r="J3095" s="5">
        <f t="shared" si="425"/>
        <v>5.8796888078619114</v>
      </c>
      <c r="K3095" s="5">
        <f t="shared" si="426"/>
        <v>10.169554478127111</v>
      </c>
      <c r="L3095">
        <v>1.68</v>
      </c>
      <c r="M3095">
        <v>4.41</v>
      </c>
      <c r="N3095">
        <v>4.9800000000000004</v>
      </c>
      <c r="O3095" s="5">
        <f t="shared" si="427"/>
        <v>1.7183017785427421</v>
      </c>
      <c r="P3095" s="5">
        <f t="shared" si="428"/>
        <v>4.5105421686746983</v>
      </c>
      <c r="Q3095" s="5">
        <f t="shared" si="429"/>
        <v>5.0935374149659864</v>
      </c>
      <c r="R3095" s="24">
        <f t="shared" si="421"/>
        <v>0.58196994991652762</v>
      </c>
      <c r="S3095" s="24">
        <f t="shared" si="421"/>
        <v>0.2217028380634391</v>
      </c>
      <c r="T3095" s="24">
        <f t="shared" si="421"/>
        <v>0.19632721202003339</v>
      </c>
      <c r="U3095">
        <f t="shared" si="422"/>
        <v>1.2542295489496071</v>
      </c>
      <c r="V3095">
        <f t="shared" si="422"/>
        <v>0.75003969497556644</v>
      </c>
      <c r="W3095">
        <f t="shared" si="422"/>
        <v>0.4896969686047789</v>
      </c>
      <c r="X3095" t="s">
        <v>115</v>
      </c>
      <c r="Y3095" t="s">
        <v>68</v>
      </c>
      <c r="Z3095" t="s">
        <v>146</v>
      </c>
      <c r="AA3095" s="75" t="s">
        <v>165</v>
      </c>
      <c r="AB3095" s="75" t="s">
        <v>160</v>
      </c>
      <c r="AC3095" t="s">
        <v>640</v>
      </c>
      <c r="AD3095" s="137" t="s">
        <v>165</v>
      </c>
      <c r="AE3095" s="133" t="str">
        <f>VLOOKUP(AD3095,cs_lookup!$A$2:$B$55,2,FALSE)</f>
        <v>1</v>
      </c>
    </row>
    <row r="3096" spans="1:31" x14ac:dyDescent="0.25">
      <c r="A3096" s="6">
        <v>0.45022113305913408</v>
      </c>
      <c r="B3096" s="6">
        <v>0.29487455138046503</v>
      </c>
      <c r="C3096" s="6">
        <v>0.24239434692322087</v>
      </c>
      <c r="D3096" s="3">
        <f t="shared" si="420"/>
        <v>2.2211307434754635</v>
      </c>
      <c r="E3096" s="4">
        <f t="shared" si="420"/>
        <v>3.3912726456673412</v>
      </c>
      <c r="F3096" s="4">
        <f t="shared" si="420"/>
        <v>4.1255087533734978</v>
      </c>
      <c r="G3096" s="132">
        <v>2.2222467783679534E-2</v>
      </c>
      <c r="H3096" s="5">
        <f t="shared" si="423"/>
        <v>1.0222224677836795</v>
      </c>
      <c r="I3096" s="5">
        <f t="shared" si="424"/>
        <v>2.1728447705626972</v>
      </c>
      <c r="J3096" s="5">
        <f t="shared" si="425"/>
        <v>3.3175485303312615</v>
      </c>
      <c r="K3096" s="5">
        <f t="shared" si="426"/>
        <v>4.0358228109759455</v>
      </c>
      <c r="L3096">
        <v>3.29</v>
      </c>
      <c r="M3096">
        <v>3.26</v>
      </c>
      <c r="N3096">
        <v>2.4300000000000002</v>
      </c>
      <c r="O3096" s="5">
        <f t="shared" si="427"/>
        <v>3.3631119190083059</v>
      </c>
      <c r="P3096" s="5">
        <f t="shared" si="428"/>
        <v>3.332445244974795</v>
      </c>
      <c r="Q3096" s="5">
        <f t="shared" si="429"/>
        <v>2.4840005967143415</v>
      </c>
      <c r="R3096" s="24">
        <f t="shared" si="421"/>
        <v>0.29734365792229533</v>
      </c>
      <c r="S3096" s="24">
        <f t="shared" si="421"/>
        <v>0.30007994925286868</v>
      </c>
      <c r="T3096" s="24">
        <f t="shared" si="421"/>
        <v>0.40257639282483609</v>
      </c>
      <c r="U3096">
        <f t="shared" si="422"/>
        <v>1.5141440587805983</v>
      </c>
      <c r="V3096">
        <f t="shared" si="422"/>
        <v>0.98265329661190659</v>
      </c>
      <c r="W3096">
        <f t="shared" si="422"/>
        <v>0.6021077023974637</v>
      </c>
      <c r="X3096" t="s">
        <v>378</v>
      </c>
      <c r="Y3096" t="s">
        <v>69</v>
      </c>
      <c r="Z3096" t="s">
        <v>146</v>
      </c>
      <c r="AA3096" s="75" t="s">
        <v>151</v>
      </c>
      <c r="AB3096" s="75" t="s">
        <v>166</v>
      </c>
      <c r="AC3096" t="s">
        <v>640</v>
      </c>
      <c r="AD3096" s="137" t="s">
        <v>154</v>
      </c>
      <c r="AE3096" s="133" t="str">
        <f>VLOOKUP(AD3096,cs_lookup!$A$2:$B$55,2,FALSE)</f>
        <v>1</v>
      </c>
    </row>
    <row r="3097" spans="1:31" x14ac:dyDescent="0.25">
      <c r="A3097" s="6">
        <v>0.12940875905692406</v>
      </c>
      <c r="B3097" s="6">
        <v>0.22744314975847879</v>
      </c>
      <c r="C3097" s="6">
        <v>0.55871527337539095</v>
      </c>
      <c r="D3097" s="3">
        <f t="shared" si="420"/>
        <v>7.7274522009759945</v>
      </c>
      <c r="E3097" s="4">
        <f t="shared" si="420"/>
        <v>4.3967030928911113</v>
      </c>
      <c r="F3097" s="4">
        <f t="shared" si="420"/>
        <v>1.7898204105977922</v>
      </c>
      <c r="G3097" s="132">
        <v>2.479840587879556E-2</v>
      </c>
      <c r="H3097" s="5">
        <f t="shared" si="423"/>
        <v>1.0247984058787956</v>
      </c>
      <c r="I3097" s="5">
        <f t="shared" si="424"/>
        <v>7.5404607937006602</v>
      </c>
      <c r="J3097" s="5">
        <f t="shared" si="425"/>
        <v>4.2903102382568656</v>
      </c>
      <c r="K3097" s="5">
        <f t="shared" si="426"/>
        <v>1.7465097528747298</v>
      </c>
      <c r="L3097">
        <v>8.1300000000000008</v>
      </c>
      <c r="M3097">
        <v>4.0999999999999996</v>
      </c>
      <c r="N3097">
        <v>1.52</v>
      </c>
      <c r="O3097" s="5">
        <f t="shared" si="427"/>
        <v>8.331611039794609</v>
      </c>
      <c r="P3097" s="5">
        <f t="shared" si="428"/>
        <v>4.2016734641030613</v>
      </c>
      <c r="Q3097" s="5">
        <f t="shared" si="429"/>
        <v>1.5576935769357694</v>
      </c>
      <c r="R3097" s="24">
        <f t="shared" si="421"/>
        <v>0.12002480615377503</v>
      </c>
      <c r="S3097" s="24">
        <f t="shared" si="421"/>
        <v>0.23800040830004665</v>
      </c>
      <c r="T3097" s="24">
        <f t="shared" si="421"/>
        <v>0.64197478554617837</v>
      </c>
      <c r="U3097">
        <f t="shared" si="422"/>
        <v>1.0781834456047892</v>
      </c>
      <c r="V3097">
        <f t="shared" si="422"/>
        <v>0.95564184693221899</v>
      </c>
      <c r="W3097">
        <f t="shared" si="422"/>
        <v>0.87030719267275891</v>
      </c>
      <c r="X3097" t="s">
        <v>116</v>
      </c>
      <c r="Y3097" t="s">
        <v>64</v>
      </c>
      <c r="Z3097" t="s">
        <v>146</v>
      </c>
      <c r="AA3097" s="75" t="s">
        <v>155</v>
      </c>
      <c r="AB3097" s="75" t="s">
        <v>161</v>
      </c>
      <c r="AC3097" t="s">
        <v>640</v>
      </c>
      <c r="AD3097" s="137" t="s">
        <v>167</v>
      </c>
      <c r="AE3097" s="133" t="str">
        <f>VLOOKUP(AD3097,cs_lookup!$A$2:$B$55,2,FALSE)</f>
        <v>2</v>
      </c>
    </row>
    <row r="3098" spans="1:31" x14ac:dyDescent="0.25">
      <c r="A3098" s="6">
        <v>0.40689220265469356</v>
      </c>
      <c r="B3098" s="6">
        <v>0.38546303825635564</v>
      </c>
      <c r="C3098" s="6">
        <v>0.20207172017035241</v>
      </c>
      <c r="D3098" s="3">
        <f t="shared" si="420"/>
        <v>2.4576533870044286</v>
      </c>
      <c r="E3098" s="4">
        <f t="shared" si="420"/>
        <v>2.594282462265399</v>
      </c>
      <c r="F3098" s="4">
        <f t="shared" si="420"/>
        <v>4.9487379983550914</v>
      </c>
      <c r="G3098" s="132">
        <v>2.7353941023005701E-2</v>
      </c>
      <c r="H3098" s="5">
        <f t="shared" si="423"/>
        <v>1.0273539410230057</v>
      </c>
      <c r="I3098" s="5">
        <f t="shared" si="424"/>
        <v>2.3922168289510597</v>
      </c>
      <c r="J3098" s="5">
        <f t="shared" si="425"/>
        <v>2.5252080696571784</v>
      </c>
      <c r="K3098" s="5">
        <f t="shared" si="426"/>
        <v>4.8169747549975801</v>
      </c>
      <c r="L3098">
        <v>1.68</v>
      </c>
      <c r="M3098">
        <v>4.17</v>
      </c>
      <c r="N3098">
        <v>5.2</v>
      </c>
      <c r="O3098" s="5">
        <f t="shared" si="427"/>
        <v>1.7259546209186496</v>
      </c>
      <c r="P3098" s="5">
        <f t="shared" si="428"/>
        <v>4.2840659340659339</v>
      </c>
      <c r="Q3098" s="5">
        <f t="shared" si="429"/>
        <v>5.3422404933196299</v>
      </c>
      <c r="R3098" s="24">
        <f t="shared" si="421"/>
        <v>0.57938950878543027</v>
      </c>
      <c r="S3098" s="24">
        <f t="shared" si="421"/>
        <v>0.233423111453123</v>
      </c>
      <c r="T3098" s="24">
        <f t="shared" si="421"/>
        <v>0.18718737976144673</v>
      </c>
      <c r="U3098">
        <f t="shared" si="422"/>
        <v>0.70227747738763591</v>
      </c>
      <c r="V3098">
        <f t="shared" si="422"/>
        <v>1.6513490710356071</v>
      </c>
      <c r="W3098">
        <f t="shared" si="422"/>
        <v>1.0795157260488097</v>
      </c>
      <c r="X3098" t="s">
        <v>119</v>
      </c>
      <c r="Y3098" t="s">
        <v>72</v>
      </c>
      <c r="Z3098" t="s">
        <v>146</v>
      </c>
      <c r="AA3098" s="75" t="s">
        <v>151</v>
      </c>
      <c r="AB3098" s="75" t="s">
        <v>166</v>
      </c>
      <c r="AC3098" t="s">
        <v>640</v>
      </c>
      <c r="AD3098" s="137" t="s">
        <v>162</v>
      </c>
      <c r="AE3098" s="133" t="str">
        <f>VLOOKUP(AD3098,cs_lookup!$A$2:$B$55,2,FALSE)</f>
        <v>1</v>
      </c>
    </row>
    <row r="3099" spans="1:31" x14ac:dyDescent="0.25">
      <c r="A3099" s="6">
        <v>0.29284623740274324</v>
      </c>
      <c r="B3099" s="6">
        <v>0.42874016903973095</v>
      </c>
      <c r="C3099" s="6">
        <v>0.26885093362005091</v>
      </c>
      <c r="D3099" s="3">
        <f t="shared" si="420"/>
        <v>3.4147613056906994</v>
      </c>
      <c r="E3099" s="4">
        <f t="shared" si="420"/>
        <v>2.3324149968027159</v>
      </c>
      <c r="F3099" s="4">
        <f t="shared" si="420"/>
        <v>3.7195332987507244</v>
      </c>
      <c r="G3099" s="132">
        <v>3.9591099823495401E-2</v>
      </c>
      <c r="H3099" s="5">
        <f t="shared" si="423"/>
        <v>1.0395910998234954</v>
      </c>
      <c r="I3099" s="5">
        <f t="shared" si="424"/>
        <v>3.2847157947682186</v>
      </c>
      <c r="J3099" s="5">
        <f t="shared" si="425"/>
        <v>2.2435888468059408</v>
      </c>
      <c r="K3099" s="5">
        <f t="shared" si="426"/>
        <v>3.5778810528314806</v>
      </c>
      <c r="L3099">
        <v>2.21</v>
      </c>
      <c r="M3099">
        <v>3.03</v>
      </c>
      <c r="N3099">
        <v>3.89</v>
      </c>
      <c r="O3099" s="5">
        <f t="shared" si="427"/>
        <v>2.297496330609925</v>
      </c>
      <c r="P3099" s="5">
        <f t="shared" si="428"/>
        <v>3.1499610324651908</v>
      </c>
      <c r="Q3099" s="5">
        <f t="shared" si="429"/>
        <v>4.0440093783133975</v>
      </c>
      <c r="R3099" s="24">
        <f t="shared" si="421"/>
        <v>0.43525640788924624</v>
      </c>
      <c r="S3099" s="24">
        <f t="shared" si="421"/>
        <v>0.31746424469809714</v>
      </c>
      <c r="T3099" s="24">
        <f t="shared" si="421"/>
        <v>0.24727934741265659</v>
      </c>
      <c r="U3099">
        <f t="shared" si="422"/>
        <v>0.67281315586572554</v>
      </c>
      <c r="V3099">
        <f t="shared" si="422"/>
        <v>1.3505148255276915</v>
      </c>
      <c r="W3099">
        <f t="shared" si="422"/>
        <v>1.0872356969277985</v>
      </c>
      <c r="X3099" t="s">
        <v>348</v>
      </c>
      <c r="Y3099" t="s">
        <v>377</v>
      </c>
      <c r="Z3099" t="s">
        <v>349</v>
      </c>
      <c r="AA3099" s="75" t="s">
        <v>151</v>
      </c>
      <c r="AB3099" s="75" t="s">
        <v>166</v>
      </c>
      <c r="AC3099" t="s">
        <v>640</v>
      </c>
      <c r="AD3099" s="137" t="s">
        <v>175</v>
      </c>
      <c r="AE3099" s="133" t="str">
        <f>VLOOKUP(AD3099,cs_lookup!$A$2:$B$55,2,FALSE)</f>
        <v>1</v>
      </c>
    </row>
    <row r="3100" spans="1:31" x14ac:dyDescent="0.25">
      <c r="A3100" s="6">
        <v>0.34264490936078729</v>
      </c>
      <c r="B3100" s="6">
        <v>0.23666161651136619</v>
      </c>
      <c r="C3100" s="6">
        <v>0.38623315842876871</v>
      </c>
      <c r="D3100" s="3">
        <f t="shared" si="420"/>
        <v>2.9184732435264404</v>
      </c>
      <c r="E3100" s="4">
        <f t="shared" si="420"/>
        <v>4.2254422780551435</v>
      </c>
      <c r="F3100" s="4">
        <f t="shared" si="420"/>
        <v>2.5891096561157259</v>
      </c>
      <c r="G3100" s="132">
        <v>3.8080873799806625E-2</v>
      </c>
      <c r="H3100" s="5">
        <f t="shared" si="423"/>
        <v>1.0380808737998066</v>
      </c>
      <c r="I3100" s="5">
        <f t="shared" si="424"/>
        <v>2.8114122099597285</v>
      </c>
      <c r="J3100" s="5">
        <f t="shared" si="425"/>
        <v>4.0704364994109481</v>
      </c>
      <c r="K3100" s="5">
        <f t="shared" si="426"/>
        <v>2.4941309694287215</v>
      </c>
      <c r="L3100">
        <v>3.18</v>
      </c>
      <c r="M3100">
        <v>2.9</v>
      </c>
      <c r="N3100">
        <v>2.64</v>
      </c>
      <c r="O3100" s="5">
        <f t="shared" si="427"/>
        <v>3.3010971786833854</v>
      </c>
      <c r="P3100" s="5">
        <f t="shared" si="428"/>
        <v>3.0104345340194389</v>
      </c>
      <c r="Q3100" s="5">
        <f t="shared" si="429"/>
        <v>2.7405335068314898</v>
      </c>
      <c r="R3100" s="24">
        <f t="shared" si="421"/>
        <v>0.30292958548976784</v>
      </c>
      <c r="S3100" s="24">
        <f t="shared" si="421"/>
        <v>0.33217795926119376</v>
      </c>
      <c r="T3100" s="24">
        <f t="shared" si="421"/>
        <v>0.36489245524903852</v>
      </c>
      <c r="U3100">
        <f t="shared" si="422"/>
        <v>1.1311041435811191</v>
      </c>
      <c r="V3100">
        <f t="shared" si="422"/>
        <v>0.71245430322268199</v>
      </c>
      <c r="W3100">
        <f t="shared" si="422"/>
        <v>1.0584849121233957</v>
      </c>
      <c r="X3100" t="s">
        <v>543</v>
      </c>
      <c r="Y3100" t="s">
        <v>354</v>
      </c>
      <c r="Z3100" t="s">
        <v>349</v>
      </c>
      <c r="AA3100" s="75" t="s">
        <v>155</v>
      </c>
      <c r="AB3100" s="75" t="s">
        <v>161</v>
      </c>
      <c r="AC3100" t="s">
        <v>640</v>
      </c>
      <c r="AD3100" s="137" t="s">
        <v>151</v>
      </c>
      <c r="AE3100" s="133" t="str">
        <f>VLOOKUP(AD3100,cs_lookup!$A$2:$B$55,2,FALSE)</f>
        <v>X</v>
      </c>
    </row>
    <row r="3101" spans="1:31" x14ac:dyDescent="0.25">
      <c r="A3101" s="6">
        <v>0.37571499078254628</v>
      </c>
      <c r="B3101" s="6">
        <v>0.3632195639512345</v>
      </c>
      <c r="C3101" s="6">
        <v>0.25067153654562574</v>
      </c>
      <c r="D3101" s="3">
        <f t="shared" si="420"/>
        <v>2.6615919634113645</v>
      </c>
      <c r="E3101" s="4">
        <f t="shared" si="420"/>
        <v>2.7531556646388657</v>
      </c>
      <c r="F3101" s="4">
        <f t="shared" si="420"/>
        <v>3.9892841994766566</v>
      </c>
      <c r="G3101" s="132">
        <v>3.8117253470469681E-2</v>
      </c>
      <c r="H3101" s="5">
        <f t="shared" si="423"/>
        <v>1.0381172534704697</v>
      </c>
      <c r="I3101" s="5">
        <f t="shared" si="424"/>
        <v>2.5638644907533812</v>
      </c>
      <c r="J3101" s="5">
        <f t="shared" si="425"/>
        <v>2.6520661856210852</v>
      </c>
      <c r="K3101" s="5">
        <f t="shared" si="426"/>
        <v>3.8428069528180093</v>
      </c>
      <c r="L3101">
        <v>2.4900000000000002</v>
      </c>
      <c r="M3101">
        <v>3.05</v>
      </c>
      <c r="N3101">
        <v>3.24</v>
      </c>
      <c r="O3101" s="5">
        <f t="shared" si="427"/>
        <v>2.5849119611414699</v>
      </c>
      <c r="P3101" s="5">
        <f t="shared" si="428"/>
        <v>3.1662576230849324</v>
      </c>
      <c r="Q3101" s="5">
        <f t="shared" si="429"/>
        <v>3.3634999012443219</v>
      </c>
      <c r="R3101" s="24">
        <f t="shared" si="421"/>
        <v>0.38686037088799363</v>
      </c>
      <c r="S3101" s="24">
        <f t="shared" si="421"/>
        <v>0.31583027000364078</v>
      </c>
      <c r="T3101" s="24">
        <f t="shared" si="421"/>
        <v>0.29730935910836548</v>
      </c>
      <c r="U3101">
        <f t="shared" si="422"/>
        <v>0.97119017365396088</v>
      </c>
      <c r="V3101">
        <f t="shared" si="422"/>
        <v>1.1500467132141812</v>
      </c>
      <c r="W3101">
        <f t="shared" si="422"/>
        <v>0.84313368841597458</v>
      </c>
      <c r="X3101" t="s">
        <v>536</v>
      </c>
      <c r="Y3101" t="s">
        <v>381</v>
      </c>
      <c r="Z3101" t="s">
        <v>349</v>
      </c>
      <c r="AA3101" s="75" t="s">
        <v>151</v>
      </c>
      <c r="AB3101" s="75" t="s">
        <v>166</v>
      </c>
      <c r="AC3101" t="s">
        <v>640</v>
      </c>
      <c r="AD3101" s="137" t="s">
        <v>152</v>
      </c>
      <c r="AE3101" s="133" t="str">
        <f>VLOOKUP(AD3101,cs_lookup!$A$2:$B$55,2,FALSE)</f>
        <v>2</v>
      </c>
    </row>
    <row r="3102" spans="1:31" x14ac:dyDescent="0.25">
      <c r="A3102" s="6">
        <v>0.53308222950565132</v>
      </c>
      <c r="B3102" s="6">
        <v>0.29497024266373617</v>
      </c>
      <c r="C3102" s="6">
        <v>0.16680982710944264</v>
      </c>
      <c r="D3102" s="3">
        <f t="shared" si="420"/>
        <v>1.8758832027234156</v>
      </c>
      <c r="E3102" s="4">
        <f t="shared" si="420"/>
        <v>3.3901724830595619</v>
      </c>
      <c r="F3102" s="4">
        <f t="shared" si="420"/>
        <v>5.9948506471618588</v>
      </c>
      <c r="G3102" s="132">
        <v>4.3873144263466113E-2</v>
      </c>
      <c r="H3102" s="5">
        <f t="shared" si="423"/>
        <v>1.0438731442634661</v>
      </c>
      <c r="I3102" s="5">
        <f t="shared" si="424"/>
        <v>1.7970413483977474</v>
      </c>
      <c r="J3102" s="5">
        <f t="shared" si="425"/>
        <v>3.2476862746110715</v>
      </c>
      <c r="K3102" s="5">
        <f t="shared" si="426"/>
        <v>5.7428919214045813</v>
      </c>
      <c r="L3102">
        <v>1.68</v>
      </c>
      <c r="M3102">
        <v>3.55</v>
      </c>
      <c r="N3102">
        <v>5.99</v>
      </c>
      <c r="O3102" s="5">
        <f t="shared" si="427"/>
        <v>1.753706882362623</v>
      </c>
      <c r="P3102" s="5">
        <f t="shared" si="428"/>
        <v>3.7057496621353043</v>
      </c>
      <c r="Q3102" s="5">
        <f t="shared" si="429"/>
        <v>6.2528001341381625</v>
      </c>
      <c r="R3102" s="24">
        <f t="shared" si="421"/>
        <v>0.57022071935578167</v>
      </c>
      <c r="S3102" s="24">
        <f t="shared" si="421"/>
        <v>0.26985093197682064</v>
      </c>
      <c r="T3102" s="24">
        <f t="shared" si="421"/>
        <v>0.15992834866739783</v>
      </c>
      <c r="U3102">
        <f t="shared" si="422"/>
        <v>0.93486997474927203</v>
      </c>
      <c r="V3102">
        <f t="shared" si="422"/>
        <v>1.0930858770911092</v>
      </c>
      <c r="W3102">
        <f t="shared" si="422"/>
        <v>1.0430285093254867</v>
      </c>
      <c r="X3102" t="s">
        <v>376</v>
      </c>
      <c r="Y3102" t="s">
        <v>542</v>
      </c>
      <c r="Z3102" t="s">
        <v>349</v>
      </c>
      <c r="AA3102" s="75" t="s">
        <v>151</v>
      </c>
      <c r="AB3102" s="75" t="s">
        <v>166</v>
      </c>
      <c r="AC3102" t="s">
        <v>640</v>
      </c>
      <c r="AD3102" s="137" t="s">
        <v>170</v>
      </c>
      <c r="AE3102" s="133" t="str">
        <f>VLOOKUP(AD3102,cs_lookup!$A$2:$B$55,2,FALSE)</f>
        <v>1</v>
      </c>
    </row>
    <row r="3103" spans="1:31" x14ac:dyDescent="0.25">
      <c r="A3103" s="6">
        <v>0.43677584131100344</v>
      </c>
      <c r="B3103" s="6">
        <v>0.46349250444268536</v>
      </c>
      <c r="C3103" s="6">
        <v>9.9133641577737588E-2</v>
      </c>
      <c r="D3103" s="3">
        <f t="shared" si="420"/>
        <v>2.2895039180703138</v>
      </c>
      <c r="E3103" s="4">
        <f t="shared" si="420"/>
        <v>2.1575321939724232</v>
      </c>
      <c r="F3103" s="4">
        <f t="shared" si="420"/>
        <v>10.087392978657304</v>
      </c>
      <c r="G3103" s="132">
        <v>2.7283853222209498E-2</v>
      </c>
      <c r="H3103" s="5">
        <f t="shared" si="423"/>
        <v>1.0272838532222095</v>
      </c>
      <c r="I3103" s="5">
        <f t="shared" si="424"/>
        <v>2.2286964901560431</v>
      </c>
      <c r="J3103" s="5">
        <f t="shared" si="425"/>
        <v>2.1002298315164234</v>
      </c>
      <c r="K3103" s="5">
        <f t="shared" si="426"/>
        <v>9.8194797348531111</v>
      </c>
      <c r="L3103">
        <v>2.71</v>
      </c>
      <c r="M3103">
        <v>3.49</v>
      </c>
      <c r="N3103">
        <v>2.69</v>
      </c>
      <c r="O3103" s="5">
        <f t="shared" si="427"/>
        <v>2.7839392422321878</v>
      </c>
      <c r="P3103" s="5">
        <f t="shared" si="428"/>
        <v>3.5852206477455115</v>
      </c>
      <c r="Q3103" s="5">
        <f t="shared" si="429"/>
        <v>2.7633935651677435</v>
      </c>
      <c r="R3103" s="24">
        <f t="shared" si="421"/>
        <v>0.35920324151837124</v>
      </c>
      <c r="S3103" s="24">
        <f t="shared" si="421"/>
        <v>0.27892286089248886</v>
      </c>
      <c r="T3103" s="24">
        <f t="shared" si="421"/>
        <v>0.36187389758913985</v>
      </c>
      <c r="U3103">
        <f t="shared" si="422"/>
        <v>1.2159574046846811</v>
      </c>
      <c r="V3103">
        <f t="shared" si="422"/>
        <v>1.6617228970031936</v>
      </c>
      <c r="W3103">
        <f t="shared" si="422"/>
        <v>0.27394526722756551</v>
      </c>
      <c r="X3103" t="s">
        <v>80</v>
      </c>
      <c r="Y3103" t="s">
        <v>124</v>
      </c>
      <c r="Z3103" t="s">
        <v>147</v>
      </c>
      <c r="AA3103" s="75" t="s">
        <v>154</v>
      </c>
      <c r="AB3103" s="75" t="s">
        <v>160</v>
      </c>
      <c r="AC3103" t="s">
        <v>640</v>
      </c>
      <c r="AD3103" s="137" t="s">
        <v>168</v>
      </c>
      <c r="AE3103" s="133" t="str">
        <f>VLOOKUP(AD3103,cs_lookup!$A$2:$B$55,2,FALSE)</f>
        <v>1</v>
      </c>
    </row>
    <row r="3104" spans="1:31" x14ac:dyDescent="0.25">
      <c r="A3104" s="6">
        <v>0.30234856755603801</v>
      </c>
      <c r="B3104" s="6">
        <v>0.31071618068534201</v>
      </c>
      <c r="C3104" s="6">
        <v>0.35886734417451477</v>
      </c>
      <c r="D3104" s="3">
        <f t="shared" si="420"/>
        <v>3.3074408391720183</v>
      </c>
      <c r="E3104" s="4">
        <f t="shared" si="420"/>
        <v>3.2183711765325995</v>
      </c>
      <c r="F3104" s="4">
        <f t="shared" si="420"/>
        <v>2.7865449900443067</v>
      </c>
      <c r="G3104" s="132">
        <v>2.8041056188384594E-2</v>
      </c>
      <c r="H3104" s="5">
        <f t="shared" si="423"/>
        <v>1.0280410561883846</v>
      </c>
      <c r="I3104" s="5">
        <f t="shared" si="424"/>
        <v>3.2172264125664864</v>
      </c>
      <c r="J3104" s="5">
        <f t="shared" si="425"/>
        <v>3.1305862320958173</v>
      </c>
      <c r="K3104" s="5">
        <f t="shared" si="426"/>
        <v>2.71053862418281</v>
      </c>
      <c r="L3104">
        <v>3.33</v>
      </c>
      <c r="M3104">
        <v>3.94</v>
      </c>
      <c r="N3104">
        <v>2.11</v>
      </c>
      <c r="O3104" s="5">
        <f t="shared" si="427"/>
        <v>3.4233767171073208</v>
      </c>
      <c r="P3104" s="5">
        <f t="shared" si="428"/>
        <v>4.050481761382235</v>
      </c>
      <c r="Q3104" s="5">
        <f t="shared" si="429"/>
        <v>2.1691666285574915</v>
      </c>
      <c r="R3104" s="24">
        <f t="shared" si="421"/>
        <v>0.29210924845132974</v>
      </c>
      <c r="S3104" s="24">
        <f t="shared" si="421"/>
        <v>0.24688421252358583</v>
      </c>
      <c r="T3104" s="24">
        <f t="shared" si="421"/>
        <v>0.46100653902508443</v>
      </c>
      <c r="U3104">
        <f t="shared" si="422"/>
        <v>1.0350530466220904</v>
      </c>
      <c r="V3104">
        <f t="shared" si="422"/>
        <v>1.2585502228323251</v>
      </c>
      <c r="W3104">
        <f t="shared" si="422"/>
        <v>0.77844306706241306</v>
      </c>
      <c r="X3104" t="s">
        <v>279</v>
      </c>
      <c r="Y3104" t="s">
        <v>76</v>
      </c>
      <c r="Z3104" t="s">
        <v>147</v>
      </c>
      <c r="AA3104" s="75" t="s">
        <v>151</v>
      </c>
      <c r="AB3104" s="75" t="s">
        <v>166</v>
      </c>
      <c r="AC3104" t="s">
        <v>640</v>
      </c>
      <c r="AD3104" s="137" t="s">
        <v>153</v>
      </c>
      <c r="AE3104" s="133" t="str">
        <f>VLOOKUP(AD3104,cs_lookup!$A$2:$B$55,2,FALSE)</f>
        <v>2</v>
      </c>
    </row>
    <row r="3105" spans="1:31" x14ac:dyDescent="0.25">
      <c r="A3105" s="6">
        <v>0.24169435790228208</v>
      </c>
      <c r="B3105" s="6">
        <v>0.36988623889885763</v>
      </c>
      <c r="C3105" s="6">
        <v>0.36440267133050142</v>
      </c>
      <c r="D3105" s="3">
        <f t="shared" si="420"/>
        <v>4.1374569463648951</v>
      </c>
      <c r="E3105" s="4">
        <f t="shared" si="420"/>
        <v>2.7035339378317391</v>
      </c>
      <c r="F3105" s="4">
        <f t="shared" si="420"/>
        <v>2.7442169848777875</v>
      </c>
      <c r="G3105" s="132">
        <v>2.7152523428349395E-2</v>
      </c>
      <c r="H3105" s="5">
        <f t="shared" si="423"/>
        <v>1.0271525234283494</v>
      </c>
      <c r="I3105" s="5">
        <f t="shared" si="424"/>
        <v>4.0280842932218235</v>
      </c>
      <c r="J3105" s="5">
        <f t="shared" si="425"/>
        <v>2.6320666854890207</v>
      </c>
      <c r="K3105" s="5">
        <f t="shared" si="426"/>
        <v>2.6716742862280616</v>
      </c>
      <c r="L3105">
        <v>2.37</v>
      </c>
      <c r="M3105">
        <v>3.34</v>
      </c>
      <c r="N3105">
        <v>3.27</v>
      </c>
      <c r="O3105" s="5">
        <f t="shared" si="427"/>
        <v>2.434351480525188</v>
      </c>
      <c r="P3105" s="5">
        <f t="shared" si="428"/>
        <v>3.430689428250687</v>
      </c>
      <c r="Q3105" s="5">
        <f t="shared" si="429"/>
        <v>3.3587887516107027</v>
      </c>
      <c r="R3105" s="24">
        <f t="shared" si="421"/>
        <v>0.41078702397743305</v>
      </c>
      <c r="S3105" s="24">
        <f t="shared" si="421"/>
        <v>0.29148660084626232</v>
      </c>
      <c r="T3105" s="24">
        <f t="shared" si="421"/>
        <v>0.29772637517630463</v>
      </c>
      <c r="U3105">
        <f t="shared" si="422"/>
        <v>0.58836901799400498</v>
      </c>
      <c r="V3105">
        <f t="shared" si="422"/>
        <v>1.2689648094457189</v>
      </c>
      <c r="W3105">
        <f t="shared" si="422"/>
        <v>1.22395159352178</v>
      </c>
      <c r="X3105" t="s">
        <v>125</v>
      </c>
      <c r="Y3105" t="s">
        <v>75</v>
      </c>
      <c r="Z3105" t="s">
        <v>147</v>
      </c>
      <c r="AA3105" s="75" t="s">
        <v>151</v>
      </c>
      <c r="AB3105" s="75" t="s">
        <v>166</v>
      </c>
      <c r="AC3105" t="s">
        <v>640</v>
      </c>
      <c r="AD3105" s="137" t="s">
        <v>164</v>
      </c>
      <c r="AE3105" s="133" t="str">
        <f>VLOOKUP(AD3105,cs_lookup!$A$2:$B$55,2,FALSE)</f>
        <v>1</v>
      </c>
    </row>
    <row r="3106" spans="1:31" x14ac:dyDescent="0.25">
      <c r="A3106" s="6">
        <v>0.22937183279789691</v>
      </c>
      <c r="B3106" s="6">
        <v>0.19812347572336803</v>
      </c>
      <c r="C3106" s="6">
        <v>0.51382992373314507</v>
      </c>
      <c r="D3106" s="3">
        <f t="shared" si="420"/>
        <v>4.3597332235694148</v>
      </c>
      <c r="E3106" s="4">
        <f t="shared" si="420"/>
        <v>5.0473574438814133</v>
      </c>
      <c r="F3106" s="4">
        <f t="shared" si="420"/>
        <v>1.9461692552560346</v>
      </c>
      <c r="G3106" s="132">
        <v>3.6826653001917231E-2</v>
      </c>
      <c r="H3106" s="5">
        <f t="shared" si="423"/>
        <v>1.0368266530019172</v>
      </c>
      <c r="I3106" s="5">
        <f t="shared" si="424"/>
        <v>4.2048815112407736</v>
      </c>
      <c r="J3106" s="5">
        <f t="shared" si="425"/>
        <v>4.8680822674338406</v>
      </c>
      <c r="K3106" s="5">
        <f t="shared" si="426"/>
        <v>1.8770440069430159</v>
      </c>
      <c r="L3106">
        <v>4.7699999999999996</v>
      </c>
      <c r="M3106">
        <v>3.91</v>
      </c>
      <c r="N3106">
        <v>1.75</v>
      </c>
      <c r="O3106" s="5">
        <f t="shared" si="427"/>
        <v>4.9456631348191449</v>
      </c>
      <c r="P3106" s="5">
        <f t="shared" si="428"/>
        <v>4.0539922132374961</v>
      </c>
      <c r="Q3106" s="5">
        <f t="shared" si="429"/>
        <v>1.8144466427533552</v>
      </c>
      <c r="R3106" s="24">
        <f t="shared" si="421"/>
        <v>0.20219735407364506</v>
      </c>
      <c r="S3106" s="24">
        <f t="shared" si="421"/>
        <v>0.24667042939419104</v>
      </c>
      <c r="T3106" s="24">
        <f t="shared" si="421"/>
        <v>0.55113221653216393</v>
      </c>
      <c r="U3106">
        <f t="shared" si="422"/>
        <v>1.1343958176344595</v>
      </c>
      <c r="V3106">
        <f t="shared" si="422"/>
        <v>0.80319102784208207</v>
      </c>
      <c r="W3106">
        <f t="shared" si="422"/>
        <v>0.93231698006381758</v>
      </c>
      <c r="X3106" t="s">
        <v>78</v>
      </c>
      <c r="Y3106" t="s">
        <v>24</v>
      </c>
      <c r="Z3106" t="s">
        <v>147</v>
      </c>
      <c r="AA3106" s="75" t="s">
        <v>155</v>
      </c>
      <c r="AB3106" s="75" t="s">
        <v>161</v>
      </c>
      <c r="AC3106" t="s">
        <v>640</v>
      </c>
      <c r="AD3106" s="137" t="s">
        <v>149</v>
      </c>
      <c r="AE3106" s="133" t="str">
        <f>VLOOKUP(AD3106,cs_lookup!$A$2:$B$55,2,FALSE)</f>
        <v>X</v>
      </c>
    </row>
    <row r="3107" spans="1:31" x14ac:dyDescent="0.25">
      <c r="A3107" s="6">
        <v>0.45427686041002535</v>
      </c>
      <c r="B3107" s="6">
        <v>0.25490255919972432</v>
      </c>
      <c r="C3107" s="6">
        <v>0.27298701387963964</v>
      </c>
      <c r="D3107" s="3">
        <f t="shared" si="420"/>
        <v>2.2013007642463034</v>
      </c>
      <c r="E3107" s="4">
        <f t="shared" si="420"/>
        <v>3.9230677131666929</v>
      </c>
      <c r="F3107" s="4">
        <f t="shared" si="420"/>
        <v>3.6631779138069236</v>
      </c>
      <c r="G3107" s="132">
        <v>3.3955045432807252E-2</v>
      </c>
      <c r="H3107" s="5">
        <f t="shared" si="423"/>
        <v>1.0339550454328073</v>
      </c>
      <c r="I3107" s="5">
        <f t="shared" si="424"/>
        <v>2.1290101286026921</v>
      </c>
      <c r="J3107" s="5">
        <f t="shared" si="425"/>
        <v>3.7942343146306916</v>
      </c>
      <c r="K3107" s="5">
        <f t="shared" si="426"/>
        <v>3.542879286665253</v>
      </c>
      <c r="L3107">
        <v>3</v>
      </c>
      <c r="M3107">
        <v>3.4</v>
      </c>
      <c r="N3107">
        <v>2.46</v>
      </c>
      <c r="O3107" s="5">
        <f t="shared" si="427"/>
        <v>3.1018651362984215</v>
      </c>
      <c r="P3107" s="5">
        <f t="shared" si="428"/>
        <v>3.5154471544715444</v>
      </c>
      <c r="Q3107" s="5">
        <f t="shared" si="429"/>
        <v>2.5435294117647058</v>
      </c>
      <c r="R3107" s="24">
        <f t="shared" si="421"/>
        <v>0.3223866790009251</v>
      </c>
      <c r="S3107" s="24">
        <f t="shared" si="421"/>
        <v>0.28445883441258096</v>
      </c>
      <c r="T3107" s="24">
        <f t="shared" si="421"/>
        <v>0.39315448658649399</v>
      </c>
      <c r="U3107">
        <f t="shared" si="422"/>
        <v>1.4091055555329624</v>
      </c>
      <c r="V3107">
        <f t="shared" si="422"/>
        <v>0.89609647640618517</v>
      </c>
      <c r="W3107">
        <f t="shared" si="422"/>
        <v>0.6943504988326834</v>
      </c>
      <c r="X3107" t="s">
        <v>211</v>
      </c>
      <c r="Y3107" t="s">
        <v>214</v>
      </c>
      <c r="Z3107" t="s">
        <v>202</v>
      </c>
      <c r="AA3107" s="75" t="s">
        <v>162</v>
      </c>
      <c r="AB3107" s="75" t="s">
        <v>160</v>
      </c>
      <c r="AC3107" t="s">
        <v>641</v>
      </c>
      <c r="AD3107" s="137" t="s">
        <v>155</v>
      </c>
      <c r="AE3107" s="133" t="str">
        <f>VLOOKUP(AD3107,cs_lookup!$A$2:$B$55,2,FALSE)</f>
        <v>2</v>
      </c>
    </row>
    <row r="3108" spans="1:31" x14ac:dyDescent="0.25">
      <c r="A3108" s="6">
        <v>0.7138784113338158</v>
      </c>
      <c r="B3108" s="6">
        <v>0.1716798285252413</v>
      </c>
      <c r="C3108" s="6">
        <v>0.10661380992193514</v>
      </c>
      <c r="D3108" s="3">
        <f t="shared" si="420"/>
        <v>1.4007987692632313</v>
      </c>
      <c r="E3108" s="4">
        <f t="shared" si="420"/>
        <v>5.8247961253815825</v>
      </c>
      <c r="F3108" s="4">
        <f t="shared" si="420"/>
        <v>9.3796479155207084</v>
      </c>
      <c r="G3108" s="132">
        <v>3.4134540753132159E-2</v>
      </c>
      <c r="H3108" s="5">
        <f t="shared" si="423"/>
        <v>1.0341345407531322</v>
      </c>
      <c r="I3108" s="5">
        <f t="shared" si="424"/>
        <v>1.354561436699588</v>
      </c>
      <c r="J3108" s="5">
        <f t="shared" si="425"/>
        <v>5.6325322246170613</v>
      </c>
      <c r="K3108" s="5">
        <f t="shared" si="426"/>
        <v>9.0700460586973186</v>
      </c>
      <c r="L3108">
        <v>1.91</v>
      </c>
      <c r="M3108">
        <v>3.64</v>
      </c>
      <c r="N3108">
        <v>4.24</v>
      </c>
      <c r="O3108" s="5">
        <f t="shared" si="427"/>
        <v>1.9751969728384824</v>
      </c>
      <c r="P3108" s="5">
        <f t="shared" si="428"/>
        <v>3.7642497283414014</v>
      </c>
      <c r="Q3108" s="5">
        <f t="shared" si="429"/>
        <v>4.3847304527932804</v>
      </c>
      <c r="R3108" s="24">
        <f t="shared" si="421"/>
        <v>0.5062786211964152</v>
      </c>
      <c r="S3108" s="24">
        <f t="shared" si="421"/>
        <v>0.26565718859482224</v>
      </c>
      <c r="T3108" s="24">
        <f t="shared" si="421"/>
        <v>0.22806419020876248</v>
      </c>
      <c r="U3108">
        <f t="shared" si="422"/>
        <v>1.410050477041298</v>
      </c>
      <c r="V3108">
        <f t="shared" si="422"/>
        <v>0.64624574788783795</v>
      </c>
      <c r="W3108">
        <f t="shared" si="422"/>
        <v>0.46747281905302346</v>
      </c>
      <c r="X3108" t="s">
        <v>558</v>
      </c>
      <c r="Y3108" t="s">
        <v>39</v>
      </c>
      <c r="Z3108" t="s">
        <v>141</v>
      </c>
      <c r="AA3108" s="75" t="s">
        <v>162</v>
      </c>
      <c r="AB3108" s="75" t="s">
        <v>160</v>
      </c>
      <c r="AC3108" t="s">
        <v>641</v>
      </c>
      <c r="AD3108" s="137" t="s">
        <v>154</v>
      </c>
      <c r="AE3108" s="133" t="str">
        <f>VLOOKUP(AD3108,cs_lookup!$A$2:$B$55,2,FALSE)</f>
        <v>1</v>
      </c>
    </row>
    <row r="3109" spans="1:31" x14ac:dyDescent="0.25">
      <c r="A3109" s="6">
        <v>0.6275014723857254</v>
      </c>
      <c r="B3109" s="6">
        <v>0.26248438818338077</v>
      </c>
      <c r="C3109" s="6">
        <v>0.10796722147495663</v>
      </c>
      <c r="D3109" s="3">
        <f t="shared" si="420"/>
        <v>1.5936217586837782</v>
      </c>
      <c r="E3109" s="4">
        <f t="shared" si="420"/>
        <v>3.8097503890454814</v>
      </c>
      <c r="F3109" s="4">
        <f t="shared" si="420"/>
        <v>9.262070342635921</v>
      </c>
      <c r="G3109" s="132">
        <v>3.4482908015828873E-2</v>
      </c>
      <c r="H3109" s="5">
        <f t="shared" si="423"/>
        <v>1.0344829080158289</v>
      </c>
      <c r="I3109" s="5">
        <f t="shared" si="424"/>
        <v>1.5405008109224303</v>
      </c>
      <c r="J3109" s="5">
        <f t="shared" si="425"/>
        <v>3.6827581775640001</v>
      </c>
      <c r="K3109" s="5">
        <f t="shared" si="426"/>
        <v>8.9533333715497214</v>
      </c>
      <c r="L3109">
        <v>2.04</v>
      </c>
      <c r="M3109">
        <v>3.42</v>
      </c>
      <c r="N3109">
        <v>3.97</v>
      </c>
      <c r="O3109" s="5">
        <f t="shared" si="427"/>
        <v>2.110345132352291</v>
      </c>
      <c r="P3109" s="5">
        <f t="shared" si="428"/>
        <v>3.5379315454141347</v>
      </c>
      <c r="Q3109" s="5">
        <f t="shared" si="429"/>
        <v>4.1068971448228409</v>
      </c>
      <c r="R3109" s="24">
        <f t="shared" si="421"/>
        <v>0.47385614071824944</v>
      </c>
      <c r="S3109" s="24">
        <f t="shared" si="421"/>
        <v>0.28265103130562252</v>
      </c>
      <c r="T3109" s="24">
        <f t="shared" si="421"/>
        <v>0.2434928279761282</v>
      </c>
      <c r="U3109">
        <f t="shared" si="422"/>
        <v>1.3242446777931112</v>
      </c>
      <c r="V3109">
        <f t="shared" si="422"/>
        <v>0.92865179713271195</v>
      </c>
      <c r="W3109">
        <f t="shared" si="422"/>
        <v>0.44341027360995472</v>
      </c>
      <c r="X3109" t="s">
        <v>531</v>
      </c>
      <c r="Y3109" t="s">
        <v>301</v>
      </c>
      <c r="Z3109" t="s">
        <v>142</v>
      </c>
      <c r="AA3109" s="75" t="s">
        <v>154</v>
      </c>
      <c r="AB3109" s="75" t="s">
        <v>160</v>
      </c>
      <c r="AC3109" t="s">
        <v>641</v>
      </c>
      <c r="AD3109" s="137" t="s">
        <v>150</v>
      </c>
      <c r="AE3109" s="133" t="str">
        <f>VLOOKUP(AD3109,cs_lookup!$A$2:$B$55,2,FALSE)</f>
        <v>X</v>
      </c>
    </row>
    <row r="3110" spans="1:31" x14ac:dyDescent="0.25">
      <c r="A3110" s="6">
        <v>0.28217612043610035</v>
      </c>
      <c r="B3110" s="6">
        <v>0.379151182464528</v>
      </c>
      <c r="C3110" s="6">
        <v>0.32118256553669905</v>
      </c>
      <c r="D3110" s="3">
        <f t="shared" si="420"/>
        <v>3.543885990262075</v>
      </c>
      <c r="E3110" s="4">
        <f t="shared" si="420"/>
        <v>2.6374703449423009</v>
      </c>
      <c r="F3110" s="4">
        <f t="shared" si="420"/>
        <v>3.1134940289457824</v>
      </c>
      <c r="G3110" s="132">
        <v>2.3725676523380868E-2</v>
      </c>
      <c r="H3110" s="5">
        <f t="shared" si="423"/>
        <v>1.0237256765233809</v>
      </c>
      <c r="I3110" s="5">
        <f t="shared" si="424"/>
        <v>3.4617535454393149</v>
      </c>
      <c r="J3110" s="5">
        <f t="shared" si="425"/>
        <v>2.5763448211040973</v>
      </c>
      <c r="K3110" s="5">
        <f t="shared" si="426"/>
        <v>3.0413362684419036</v>
      </c>
      <c r="L3110">
        <v>1.87</v>
      </c>
      <c r="M3110">
        <v>3.5</v>
      </c>
      <c r="N3110">
        <v>4.92</v>
      </c>
      <c r="O3110" s="5">
        <f t="shared" si="427"/>
        <v>1.9143670150987224</v>
      </c>
      <c r="P3110" s="5">
        <f t="shared" si="428"/>
        <v>3.5830398678318329</v>
      </c>
      <c r="Q3110" s="5">
        <f t="shared" si="429"/>
        <v>5.0367303284950342</v>
      </c>
      <c r="R3110" s="24">
        <f t="shared" si="421"/>
        <v>0.52236587452298466</v>
      </c>
      <c r="S3110" s="24">
        <f t="shared" si="421"/>
        <v>0.2790926243879947</v>
      </c>
      <c r="T3110" s="24">
        <f t="shared" si="421"/>
        <v>0.19854150108902061</v>
      </c>
      <c r="U3110">
        <f t="shared" si="422"/>
        <v>0.54018865741139499</v>
      </c>
      <c r="V3110">
        <f t="shared" si="422"/>
        <v>1.3585138027059858</v>
      </c>
      <c r="W3110">
        <f t="shared" si="422"/>
        <v>1.617709968822536</v>
      </c>
      <c r="X3110" t="s">
        <v>70</v>
      </c>
      <c r="Y3110" t="s">
        <v>65</v>
      </c>
      <c r="Z3110" t="s">
        <v>146</v>
      </c>
      <c r="AA3110" s="75" t="s">
        <v>151</v>
      </c>
      <c r="AB3110" s="75" t="s">
        <v>166</v>
      </c>
      <c r="AC3110" t="s">
        <v>641</v>
      </c>
      <c r="AD3110" s="137" t="s">
        <v>151</v>
      </c>
      <c r="AE3110" s="133" t="str">
        <f>VLOOKUP(AD3110,cs_lookup!$A$2:$B$55,2,FALSE)</f>
        <v>X</v>
      </c>
    </row>
    <row r="3111" spans="1:31" x14ac:dyDescent="0.25">
      <c r="A3111" s="6">
        <v>0.58440462477879218</v>
      </c>
      <c r="B3111" s="6">
        <v>0.25646994287292796</v>
      </c>
      <c r="C3111" s="6">
        <v>0.15402057453074861</v>
      </c>
      <c r="D3111" s="3">
        <f t="shared" si="420"/>
        <v>1.7111432004469818</v>
      </c>
      <c r="E3111" s="4">
        <f t="shared" si="420"/>
        <v>3.8990923801759712</v>
      </c>
      <c r="F3111" s="4">
        <f t="shared" si="420"/>
        <v>6.4926390714141924</v>
      </c>
      <c r="G3111" s="132">
        <v>3.9536106825996509E-2</v>
      </c>
      <c r="H3111" s="5">
        <f t="shared" si="423"/>
        <v>1.0395361068259965</v>
      </c>
      <c r="I3111" s="5">
        <f t="shared" si="424"/>
        <v>1.6460642292374004</v>
      </c>
      <c r="J3111" s="5">
        <f t="shared" si="425"/>
        <v>3.750800337355308</v>
      </c>
      <c r="K3111" s="5">
        <f t="shared" si="426"/>
        <v>6.2457080891957579</v>
      </c>
      <c r="L3111">
        <v>2.15</v>
      </c>
      <c r="M3111">
        <v>3.28</v>
      </c>
      <c r="N3111">
        <v>3.71</v>
      </c>
      <c r="O3111" s="5">
        <f t="shared" si="427"/>
        <v>2.2350026296758925</v>
      </c>
      <c r="P3111" s="5">
        <f t="shared" si="428"/>
        <v>3.4096784303892682</v>
      </c>
      <c r="Q3111" s="5">
        <f t="shared" si="429"/>
        <v>3.8566789563244468</v>
      </c>
      <c r="R3111" s="24">
        <f t="shared" si="421"/>
        <v>0.44742676662756964</v>
      </c>
      <c r="S3111" s="24">
        <f t="shared" si="421"/>
        <v>0.29328278910038869</v>
      </c>
      <c r="T3111" s="24">
        <f t="shared" si="421"/>
        <v>0.25929044427204173</v>
      </c>
      <c r="U3111">
        <f t="shared" si="422"/>
        <v>1.3061458731753537</v>
      </c>
      <c r="V3111">
        <f t="shared" si="422"/>
        <v>0.87448003225699023</v>
      </c>
      <c r="W3111">
        <f t="shared" si="422"/>
        <v>0.5940079086337392</v>
      </c>
      <c r="X3111" t="s">
        <v>118</v>
      </c>
      <c r="Y3111" t="s">
        <v>388</v>
      </c>
      <c r="Z3111" t="s">
        <v>349</v>
      </c>
      <c r="AA3111" s="75" t="s">
        <v>162</v>
      </c>
      <c r="AB3111" s="75" t="s">
        <v>160</v>
      </c>
      <c r="AC3111" t="s">
        <v>641</v>
      </c>
      <c r="AD3111" s="137" t="s">
        <v>447</v>
      </c>
      <c r="AE3111" s="133" t="str">
        <f>VLOOKUP(AD3111,cs_lookup!$A$2:$B$55,2,FALSE)</f>
        <v>1</v>
      </c>
    </row>
    <row r="3112" spans="1:31" x14ac:dyDescent="0.25">
      <c r="A3112" s="6">
        <v>9.1693541445929186E-2</v>
      </c>
      <c r="B3112" s="6">
        <v>0.33755007539175547</v>
      </c>
      <c r="C3112" s="6">
        <v>0.51516532198169751</v>
      </c>
      <c r="D3112" s="3">
        <f t="shared" si="420"/>
        <v>10.905893525660044</v>
      </c>
      <c r="E3112" s="4">
        <f t="shared" si="420"/>
        <v>2.9625234088287944</v>
      </c>
      <c r="F3112" s="4">
        <f t="shared" si="420"/>
        <v>1.9411244455532808</v>
      </c>
      <c r="G3112" s="132">
        <v>3.5136676289247548E-2</v>
      </c>
      <c r="H3112" s="5">
        <f t="shared" si="423"/>
        <v>1.0351366762892475</v>
      </c>
      <c r="I3112" s="5">
        <f t="shared" si="424"/>
        <v>10.535703907966466</v>
      </c>
      <c r="J3112" s="5">
        <f t="shared" si="425"/>
        <v>2.861963522970544</v>
      </c>
      <c r="K3112" s="5">
        <f t="shared" si="426"/>
        <v>1.8752349230942269</v>
      </c>
      <c r="L3112">
        <v>3.76</v>
      </c>
      <c r="M3112">
        <v>3.75</v>
      </c>
      <c r="N3112">
        <v>1.99</v>
      </c>
      <c r="O3112" s="5">
        <f t="shared" si="427"/>
        <v>3.8921139028475706</v>
      </c>
      <c r="P3112" s="5">
        <f t="shared" si="428"/>
        <v>3.8817625360846781</v>
      </c>
      <c r="Q3112" s="5">
        <f t="shared" si="429"/>
        <v>2.0599219858156026</v>
      </c>
      <c r="R3112" s="24">
        <f t="shared" si="421"/>
        <v>0.25692978801786204</v>
      </c>
      <c r="S3112" s="24">
        <f t="shared" si="421"/>
        <v>0.25761493411924302</v>
      </c>
      <c r="T3112" s="24">
        <f t="shared" si="421"/>
        <v>0.48545527786289511</v>
      </c>
      <c r="U3112">
        <f t="shared" si="422"/>
        <v>0.35688170746303088</v>
      </c>
      <c r="V3112">
        <f t="shared" si="422"/>
        <v>1.310289236708275</v>
      </c>
      <c r="W3112">
        <f t="shared" si="422"/>
        <v>1.0612003730798727</v>
      </c>
      <c r="X3112" t="s">
        <v>74</v>
      </c>
      <c r="Y3112" t="s">
        <v>81</v>
      </c>
      <c r="Z3112" t="s">
        <v>147</v>
      </c>
      <c r="AA3112" s="75" t="s">
        <v>152</v>
      </c>
      <c r="AB3112" s="75" t="s">
        <v>161</v>
      </c>
      <c r="AC3112" t="s">
        <v>641</v>
      </c>
      <c r="AD3112" s="137" t="s">
        <v>151</v>
      </c>
      <c r="AE3112" s="133" t="str">
        <f>VLOOKUP(AD3112,cs_lookup!$A$2:$B$55,2,FALSE)</f>
        <v>X</v>
      </c>
    </row>
    <row r="3113" spans="1:31" x14ac:dyDescent="0.25">
      <c r="A3113" s="109">
        <v>0.82116291182761592</v>
      </c>
      <c r="B3113" s="109">
        <v>0.12760553580710879</v>
      </c>
      <c r="C3113" s="109">
        <v>4.1883664520210716E-2</v>
      </c>
      <c r="D3113" s="105">
        <f t="shared" ref="D3113:F3160" si="430">(100%/A3113)</f>
        <v>1.2177851502990515</v>
      </c>
      <c r="E3113" s="106">
        <f t="shared" si="430"/>
        <v>7.8366506098263713</v>
      </c>
      <c r="F3113" s="106">
        <f t="shared" si="430"/>
        <v>23.875656809290312</v>
      </c>
      <c r="G3113" s="136">
        <v>3.5766594050388401E-2</v>
      </c>
      <c r="H3113" s="108">
        <f t="shared" si="423"/>
        <v>1.0357665940503884</v>
      </c>
      <c r="I3113" s="108">
        <f t="shared" si="424"/>
        <v>1.1757331789750773</v>
      </c>
      <c r="J3113" s="108">
        <f t="shared" si="425"/>
        <v>7.566039158668918</v>
      </c>
      <c r="K3113" s="108">
        <f t="shared" si="426"/>
        <v>23.051194107278576</v>
      </c>
      <c r="L3113" s="96">
        <v>1.4</v>
      </c>
      <c r="M3113" s="96">
        <v>5.1100000000000003</v>
      </c>
      <c r="N3113" s="96">
        <v>7.95</v>
      </c>
      <c r="O3113" s="108">
        <f t="shared" si="427"/>
        <v>1.4500732316705436</v>
      </c>
      <c r="P3113" s="108">
        <f t="shared" si="428"/>
        <v>5.2927672955974847</v>
      </c>
      <c r="Q3113" s="108">
        <f t="shared" si="429"/>
        <v>8.2343444227005875</v>
      </c>
      <c r="R3113" s="109">
        <f t="shared" ref="R3113:T3160" si="431">(1/O3113)</f>
        <v>0.68962034341393863</v>
      </c>
      <c r="S3113" s="109">
        <f t="shared" si="431"/>
        <v>0.18893708038738041</v>
      </c>
      <c r="T3113" s="109">
        <f t="shared" si="431"/>
        <v>0.121442576198681</v>
      </c>
      <c r="U3113" s="96">
        <f t="shared" ref="U3113:W3160" si="432">(L3113/I3113)</f>
        <v>1.1907463572818646</v>
      </c>
      <c r="V3113" s="96">
        <f t="shared" si="432"/>
        <v>0.67538640665705929</v>
      </c>
      <c r="W3113" s="96">
        <f t="shared" si="432"/>
        <v>0.34488451934425957</v>
      </c>
      <c r="X3113" s="96" t="s">
        <v>126</v>
      </c>
      <c r="Y3113" s="96" t="s">
        <v>528</v>
      </c>
      <c r="Z3113" s="96" t="s">
        <v>142</v>
      </c>
      <c r="AA3113" s="110" t="s">
        <v>176</v>
      </c>
      <c r="AB3113" s="110" t="s">
        <v>160</v>
      </c>
      <c r="AC3113" s="96" t="s">
        <v>642</v>
      </c>
      <c r="AD3113" s="110" t="s">
        <v>175</v>
      </c>
      <c r="AE3113" s="133" t="str">
        <f>VLOOKUP(AD3113,cs_lookup!$A$2:$B$55,2,FALSE)</f>
        <v>1</v>
      </c>
    </row>
    <row r="3114" spans="1:31" x14ac:dyDescent="0.25">
      <c r="A3114" s="6">
        <v>0.42926269520454252</v>
      </c>
      <c r="B3114" s="6">
        <v>0.33602934598206313</v>
      </c>
      <c r="C3114" s="6">
        <v>0.22569151522087402</v>
      </c>
      <c r="D3114" s="21">
        <f t="shared" si="430"/>
        <v>2.3295758312366339</v>
      </c>
      <c r="E3114" s="22">
        <f t="shared" si="430"/>
        <v>2.975930560699835</v>
      </c>
      <c r="F3114" s="22">
        <f t="shared" si="430"/>
        <v>4.4308267372007561</v>
      </c>
      <c r="G3114" s="132">
        <v>2.1327645798293826E-2</v>
      </c>
      <c r="H3114" s="7">
        <f t="shared" si="423"/>
        <v>1.0213276457982938</v>
      </c>
      <c r="I3114" s="7">
        <f t="shared" si="424"/>
        <v>2.2809289857377575</v>
      </c>
      <c r="J3114" s="7">
        <f t="shared" si="425"/>
        <v>2.913786357338616</v>
      </c>
      <c r="K3114" s="7">
        <f t="shared" si="426"/>
        <v>4.3383009903129741</v>
      </c>
      <c r="L3114">
        <v>2.4700000000000002</v>
      </c>
      <c r="M3114">
        <v>3.56</v>
      </c>
      <c r="N3114">
        <v>2.98</v>
      </c>
      <c r="O3114" s="7">
        <f t="shared" si="427"/>
        <v>2.5226792851217859</v>
      </c>
      <c r="P3114" s="7">
        <f t="shared" si="428"/>
        <v>3.635926419041926</v>
      </c>
      <c r="Q3114" s="7">
        <f t="shared" si="429"/>
        <v>3.0435563844789155</v>
      </c>
      <c r="R3114" s="24">
        <f t="shared" si="431"/>
        <v>0.39640393683722802</v>
      </c>
      <c r="S3114" s="24">
        <f t="shared" si="431"/>
        <v>0.27503306853594195</v>
      </c>
      <c r="T3114" s="24">
        <f t="shared" si="431"/>
        <v>0.32856299462682997</v>
      </c>
      <c r="U3114" s="23">
        <f t="shared" si="432"/>
        <v>1.0828921090680463</v>
      </c>
      <c r="V3114" s="23">
        <f t="shared" si="432"/>
        <v>1.2217779766295633</v>
      </c>
      <c r="W3114" s="23">
        <f t="shared" si="432"/>
        <v>0.68690485207321139</v>
      </c>
      <c r="X3114" t="s">
        <v>193</v>
      </c>
      <c r="Y3114" t="s">
        <v>187</v>
      </c>
      <c r="Z3114" t="s">
        <v>189</v>
      </c>
      <c r="AA3114" s="75" t="s">
        <v>151</v>
      </c>
      <c r="AB3114" s="75" t="s">
        <v>166</v>
      </c>
      <c r="AC3114" s="119" t="s">
        <v>643</v>
      </c>
      <c r="AD3114" s="25" t="s">
        <v>150</v>
      </c>
      <c r="AE3114" s="133" t="str">
        <f>VLOOKUP(AD3114,cs_lookup!$A$2:$B$55,2,FALSE)</f>
        <v>X</v>
      </c>
    </row>
    <row r="3115" spans="1:31" x14ac:dyDescent="0.25">
      <c r="A3115" s="6">
        <v>9.6005121315406467E-3</v>
      </c>
      <c r="B3115" s="6">
        <v>7.2847427551002639E-2</v>
      </c>
      <c r="C3115" s="6">
        <v>0.69813711892727126</v>
      </c>
      <c r="D3115" s="21">
        <f t="shared" si="430"/>
        <v>104.16110998023649</v>
      </c>
      <c r="E3115" s="22">
        <f t="shared" si="430"/>
        <v>13.727320697767542</v>
      </c>
      <c r="F3115" s="22">
        <f t="shared" si="430"/>
        <v>1.4323833712445468</v>
      </c>
      <c r="G3115" s="132">
        <v>2.7126029152976905E-2</v>
      </c>
      <c r="H3115" s="7">
        <f t="shared" si="423"/>
        <v>1.0271260291529769</v>
      </c>
      <c r="I3115" s="7">
        <f t="shared" si="424"/>
        <v>101.41025251412752</v>
      </c>
      <c r="J3115" s="7">
        <f t="shared" si="425"/>
        <v>13.36478709344736</v>
      </c>
      <c r="K3115" s="7">
        <f t="shared" si="426"/>
        <v>1.3945546413868675</v>
      </c>
      <c r="L3115">
        <v>10.31</v>
      </c>
      <c r="M3115">
        <v>5.61</v>
      </c>
      <c r="N3115">
        <v>1.33</v>
      </c>
      <c r="O3115" s="7">
        <f t="shared" si="427"/>
        <v>10.589669360567193</v>
      </c>
      <c r="P3115" s="7">
        <f t="shared" si="428"/>
        <v>5.762177023548201</v>
      </c>
      <c r="Q3115" s="7">
        <f t="shared" si="429"/>
        <v>1.3660776187734593</v>
      </c>
      <c r="R3115" s="24">
        <f t="shared" si="431"/>
        <v>9.4431654658048647E-2</v>
      </c>
      <c r="S3115" s="24">
        <f t="shared" si="431"/>
        <v>0.17354551863181489</v>
      </c>
      <c r="T3115" s="24">
        <f t="shared" si="431"/>
        <v>0.73202282671013652</v>
      </c>
      <c r="U3115" s="23">
        <f t="shared" si="432"/>
        <v>0.10166624916512962</v>
      </c>
      <c r="V3115" s="23">
        <f t="shared" si="432"/>
        <v>0.41975977325897956</v>
      </c>
      <c r="W3115" s="23">
        <f t="shared" si="432"/>
        <v>0.95370949300153018</v>
      </c>
      <c r="X3115" t="s">
        <v>218</v>
      </c>
      <c r="Y3115" t="s">
        <v>195</v>
      </c>
      <c r="Z3115" t="s">
        <v>189</v>
      </c>
      <c r="AA3115" s="75" t="s">
        <v>163</v>
      </c>
      <c r="AB3115" s="75" t="s">
        <v>161</v>
      </c>
      <c r="AC3115" s="119" t="s">
        <v>643</v>
      </c>
      <c r="AD3115" s="25" t="s">
        <v>155</v>
      </c>
      <c r="AE3115" s="133" t="str">
        <f>VLOOKUP(AD3115,cs_lookup!$A$2:$B$55,2,FALSE)</f>
        <v>2</v>
      </c>
    </row>
    <row r="3116" spans="1:31" x14ac:dyDescent="0.25">
      <c r="A3116" s="6">
        <v>0.44194543306547079</v>
      </c>
      <c r="B3116" s="6">
        <v>0.27830239920718469</v>
      </c>
      <c r="C3116" s="6">
        <v>0.26388323312989015</v>
      </c>
      <c r="D3116" s="21">
        <f t="shared" si="430"/>
        <v>2.262722782456851</v>
      </c>
      <c r="E3116" s="22">
        <f t="shared" si="430"/>
        <v>3.5932137230895416</v>
      </c>
      <c r="F3116" s="22">
        <f t="shared" si="430"/>
        <v>3.7895549032771405</v>
      </c>
      <c r="G3116" s="132">
        <v>2.3980588643095935E-2</v>
      </c>
      <c r="H3116" s="7">
        <f t="shared" si="423"/>
        <v>1.0239805886430959</v>
      </c>
      <c r="I3116" s="7">
        <f t="shared" si="424"/>
        <v>2.209732105815839</v>
      </c>
      <c r="J3116" s="7">
        <f t="shared" si="425"/>
        <v>3.5090642956923679</v>
      </c>
      <c r="K3116" s="7">
        <f t="shared" si="426"/>
        <v>3.7008073642282429</v>
      </c>
      <c r="L3116">
        <v>2.0499999999999998</v>
      </c>
      <c r="M3116">
        <v>3.6</v>
      </c>
      <c r="N3116">
        <v>3.87</v>
      </c>
      <c r="O3116" s="7">
        <f t="shared" si="427"/>
        <v>2.0991602067183464</v>
      </c>
      <c r="P3116" s="7">
        <f t="shared" si="428"/>
        <v>3.6863301191151456</v>
      </c>
      <c r="Q3116" s="7">
        <f t="shared" si="429"/>
        <v>3.9628048780487815</v>
      </c>
      <c r="R3116" s="24">
        <f t="shared" si="431"/>
        <v>0.47638098168949067</v>
      </c>
      <c r="S3116" s="24">
        <f t="shared" si="431"/>
        <v>0.27127250346207099</v>
      </c>
      <c r="T3116" s="24">
        <f t="shared" si="431"/>
        <v>0.25234651484843817</v>
      </c>
      <c r="U3116" s="23">
        <f t="shared" si="432"/>
        <v>0.9277142666319429</v>
      </c>
      <c r="V3116" s="23">
        <f t="shared" si="432"/>
        <v>1.0259145164194519</v>
      </c>
      <c r="W3116" s="23">
        <f t="shared" si="432"/>
        <v>1.0457177634824124</v>
      </c>
      <c r="X3116" t="s">
        <v>283</v>
      </c>
      <c r="Y3116" t="s">
        <v>284</v>
      </c>
      <c r="Z3116" t="s">
        <v>189</v>
      </c>
      <c r="AA3116" s="75" t="s">
        <v>151</v>
      </c>
      <c r="AB3116" s="75" t="s">
        <v>166</v>
      </c>
      <c r="AC3116" s="119" t="s">
        <v>643</v>
      </c>
      <c r="AD3116" s="25" t="s">
        <v>151</v>
      </c>
      <c r="AE3116" s="133" t="str">
        <f>VLOOKUP(AD3116,cs_lookup!$A$2:$B$55,2,FALSE)</f>
        <v>X</v>
      </c>
    </row>
    <row r="3117" spans="1:31" x14ac:dyDescent="0.25">
      <c r="A3117" s="6">
        <v>0.46049371710105941</v>
      </c>
      <c r="B3117" s="6">
        <v>0.32138495135821221</v>
      </c>
      <c r="C3117" s="6">
        <v>0.21006277949934096</v>
      </c>
      <c r="D3117" s="21">
        <f t="shared" si="430"/>
        <v>2.1715822884518121</v>
      </c>
      <c r="E3117" s="22">
        <f t="shared" si="430"/>
        <v>3.1115333676137524</v>
      </c>
      <c r="F3117" s="22">
        <f t="shared" si="430"/>
        <v>4.7604816159406163</v>
      </c>
      <c r="G3117" s="132">
        <v>2.4386127356700538E-2</v>
      </c>
      <c r="H3117" s="7">
        <f t="shared" si="423"/>
        <v>1.0243861273567005</v>
      </c>
      <c r="I3117" s="7">
        <f t="shared" si="424"/>
        <v>2.1198864670837616</v>
      </c>
      <c r="J3117" s="7">
        <f t="shared" si="425"/>
        <v>3.0374614459517062</v>
      </c>
      <c r="K3117" s="7">
        <f t="shared" si="426"/>
        <v>4.6471554903075853</v>
      </c>
      <c r="L3117">
        <v>1.98</v>
      </c>
      <c r="M3117">
        <v>3.43</v>
      </c>
      <c r="N3117">
        <v>4.3899999999999997</v>
      </c>
      <c r="O3117" s="7">
        <f t="shared" si="427"/>
        <v>2.0282845321662673</v>
      </c>
      <c r="P3117" s="7">
        <f t="shared" si="428"/>
        <v>3.5136444168334831</v>
      </c>
      <c r="Q3117" s="7">
        <f t="shared" si="429"/>
        <v>4.4970550990959151</v>
      </c>
      <c r="R3117" s="24">
        <f t="shared" si="431"/>
        <v>0.4930274742725424</v>
      </c>
      <c r="S3117" s="24">
        <f t="shared" si="431"/>
        <v>0.2846047810669487</v>
      </c>
      <c r="T3117" s="24">
        <f t="shared" si="431"/>
        <v>0.2223677446605089</v>
      </c>
      <c r="U3117" s="23">
        <f t="shared" si="432"/>
        <v>0.93401228355582766</v>
      </c>
      <c r="V3117" s="23">
        <f t="shared" si="432"/>
        <v>1.1292324399940827</v>
      </c>
      <c r="W3117" s="23">
        <f t="shared" si="432"/>
        <v>0.94466389367777215</v>
      </c>
      <c r="X3117" t="s">
        <v>287</v>
      </c>
      <c r="Y3117" t="s">
        <v>282</v>
      </c>
      <c r="Z3117" t="s">
        <v>189</v>
      </c>
      <c r="AA3117" s="75" t="s">
        <v>151</v>
      </c>
      <c r="AB3117" s="75" t="s">
        <v>166</v>
      </c>
      <c r="AC3117" s="119" t="s">
        <v>643</v>
      </c>
      <c r="AD3117" s="25" t="s">
        <v>149</v>
      </c>
      <c r="AE3117" s="133" t="str">
        <f>VLOOKUP(AD3117,cs_lookup!$A$2:$B$55,2,FALSE)</f>
        <v>X</v>
      </c>
    </row>
    <row r="3118" spans="1:31" x14ac:dyDescent="0.25">
      <c r="A3118" s="6">
        <v>0.20606374114222173</v>
      </c>
      <c r="B3118" s="6">
        <v>0.26515629326014123</v>
      </c>
      <c r="C3118" s="6">
        <v>0.47358307969823993</v>
      </c>
      <c r="D3118" s="21">
        <f t="shared" si="430"/>
        <v>4.852867343167456</v>
      </c>
      <c r="E3118" s="22">
        <f t="shared" si="430"/>
        <v>3.7713606103963508</v>
      </c>
      <c r="F3118" s="22">
        <f t="shared" si="430"/>
        <v>2.1115619262351708</v>
      </c>
      <c r="G3118" s="132">
        <v>2.6586765260237399E-2</v>
      </c>
      <c r="H3118" s="7">
        <f t="shared" si="423"/>
        <v>1.0265867652602374</v>
      </c>
      <c r="I3118" s="7">
        <f t="shared" si="424"/>
        <v>4.7271867389964504</v>
      </c>
      <c r="J3118" s="7">
        <f t="shared" si="425"/>
        <v>3.6736891006385801</v>
      </c>
      <c r="K3118" s="7">
        <f t="shared" si="426"/>
        <v>2.0568762404606828</v>
      </c>
      <c r="L3118">
        <v>8.57</v>
      </c>
      <c r="M3118">
        <v>5.25</v>
      </c>
      <c r="N3118">
        <v>1.39</v>
      </c>
      <c r="O3118" s="7">
        <f t="shared" si="427"/>
        <v>8.7978485782802345</v>
      </c>
      <c r="P3118" s="7">
        <f t="shared" si="428"/>
        <v>5.3895805176162463</v>
      </c>
      <c r="Q3118" s="7">
        <f t="shared" si="429"/>
        <v>1.4269556037117299</v>
      </c>
      <c r="R3118" s="24">
        <f t="shared" si="431"/>
        <v>0.11366415221884572</v>
      </c>
      <c r="S3118" s="24">
        <f t="shared" si="431"/>
        <v>0.18554319705057293</v>
      </c>
      <c r="T3118" s="24">
        <f t="shared" si="431"/>
        <v>0.70079265073058117</v>
      </c>
      <c r="U3118" s="23">
        <f t="shared" si="432"/>
        <v>1.8129175920432019</v>
      </c>
      <c r="V3118" s="23">
        <f t="shared" si="432"/>
        <v>1.4290811922781972</v>
      </c>
      <c r="W3118" s="23">
        <f t="shared" si="432"/>
        <v>0.67578202939846232</v>
      </c>
      <c r="X3118" t="s">
        <v>190</v>
      </c>
      <c r="Y3118" t="s">
        <v>196</v>
      </c>
      <c r="Z3118" t="s">
        <v>189</v>
      </c>
      <c r="AA3118" s="75" t="s">
        <v>151</v>
      </c>
      <c r="AB3118" s="75" t="s">
        <v>166</v>
      </c>
      <c r="AC3118" s="119" t="s">
        <v>643</v>
      </c>
      <c r="AD3118" s="25" t="s">
        <v>155</v>
      </c>
      <c r="AE3118" s="133" t="str">
        <f>VLOOKUP(AD3118,cs_lookup!$A$2:$B$55,2,FALSE)</f>
        <v>2</v>
      </c>
    </row>
    <row r="3119" spans="1:31" x14ac:dyDescent="0.25">
      <c r="A3119" s="6">
        <v>0.10200195768654502</v>
      </c>
      <c r="B3119" s="6">
        <v>0.13178111761008177</v>
      </c>
      <c r="C3119" s="6">
        <v>0.65413877602792958</v>
      </c>
      <c r="D3119" s="21">
        <f t="shared" si="430"/>
        <v>9.8037334055198144</v>
      </c>
      <c r="E3119" s="22">
        <f t="shared" si="430"/>
        <v>7.5883405614970751</v>
      </c>
      <c r="F3119" s="22">
        <f t="shared" si="430"/>
        <v>1.5287275982509609</v>
      </c>
      <c r="G3119" s="132">
        <v>2.3102393459407677E-2</v>
      </c>
      <c r="H3119" s="7">
        <f t="shared" si="423"/>
        <v>1.0231023934594077</v>
      </c>
      <c r="I3119" s="7">
        <f t="shared" si="424"/>
        <v>9.5823580007183171</v>
      </c>
      <c r="J3119" s="7">
        <f t="shared" si="425"/>
        <v>7.4169903325498847</v>
      </c>
      <c r="K3119" s="7">
        <f t="shared" si="426"/>
        <v>1.4942078212542216</v>
      </c>
      <c r="L3119">
        <v>7.67</v>
      </c>
      <c r="M3119">
        <v>5.17</v>
      </c>
      <c r="N3119">
        <v>1.43</v>
      </c>
      <c r="O3119" s="7">
        <f t="shared" si="427"/>
        <v>7.8471953578336571</v>
      </c>
      <c r="P3119" s="7">
        <f t="shared" si="428"/>
        <v>5.2894393741851378</v>
      </c>
      <c r="Q3119" s="7">
        <f t="shared" si="429"/>
        <v>1.463036422646953</v>
      </c>
      <c r="R3119" s="24">
        <f t="shared" si="431"/>
        <v>0.12743406457973869</v>
      </c>
      <c r="S3119" s="24">
        <f t="shared" si="431"/>
        <v>0.1890559526743899</v>
      </c>
      <c r="T3119" s="24">
        <f t="shared" si="431"/>
        <v>0.68350998274587127</v>
      </c>
      <c r="U3119" s="23">
        <f t="shared" si="432"/>
        <v>0.80042928884780107</v>
      </c>
      <c r="V3119" s="23">
        <f t="shared" si="432"/>
        <v>0.69704823226088897</v>
      </c>
      <c r="W3119" s="23">
        <f t="shared" si="432"/>
        <v>0.95702885479455846</v>
      </c>
      <c r="X3119" t="s">
        <v>199</v>
      </c>
      <c r="Y3119" t="s">
        <v>285</v>
      </c>
      <c r="Z3119" t="s">
        <v>189</v>
      </c>
      <c r="AA3119" s="75" t="s">
        <v>178</v>
      </c>
      <c r="AB3119" s="75" t="s">
        <v>161</v>
      </c>
      <c r="AC3119" s="119" t="s">
        <v>643</v>
      </c>
      <c r="AD3119" s="25" t="s">
        <v>167</v>
      </c>
      <c r="AE3119" s="133" t="str">
        <f>VLOOKUP(AD3119,cs_lookup!$A$2:$B$55,2,FALSE)</f>
        <v>2</v>
      </c>
    </row>
    <row r="3120" spans="1:31" x14ac:dyDescent="0.25">
      <c r="A3120" s="6">
        <v>0.49102801524086903</v>
      </c>
      <c r="B3120" s="6">
        <v>0.29787662467482406</v>
      </c>
      <c r="C3120" s="6">
        <v>0.2029098014243616</v>
      </c>
      <c r="D3120" s="21">
        <f t="shared" si="430"/>
        <v>2.0365436776748056</v>
      </c>
      <c r="E3120" s="22">
        <f t="shared" si="430"/>
        <v>3.3570945725991304</v>
      </c>
      <c r="F3120" s="22">
        <f t="shared" si="430"/>
        <v>4.9282981550438736</v>
      </c>
      <c r="G3120" s="132">
        <v>2.2594722336406026E-2</v>
      </c>
      <c r="H3120" s="7">
        <f t="shared" si="423"/>
        <v>1.022594722336406</v>
      </c>
      <c r="I3120" s="7">
        <f t="shared" si="424"/>
        <v>1.9915452653830905</v>
      </c>
      <c r="J3120" s="7">
        <f t="shared" si="425"/>
        <v>3.2829179529979395</v>
      </c>
      <c r="K3120" s="7">
        <f t="shared" si="426"/>
        <v>4.8194050364193028</v>
      </c>
      <c r="L3120">
        <v>3.32</v>
      </c>
      <c r="M3120">
        <v>3.38</v>
      </c>
      <c r="N3120">
        <v>2.35</v>
      </c>
      <c r="O3120" s="7">
        <f t="shared" si="427"/>
        <v>3.3950144781568676</v>
      </c>
      <c r="P3120" s="7">
        <f t="shared" si="428"/>
        <v>3.4563701614970523</v>
      </c>
      <c r="Q3120" s="7">
        <f t="shared" si="429"/>
        <v>2.4030975974905542</v>
      </c>
      <c r="R3120" s="24">
        <f t="shared" si="431"/>
        <v>0.29454955389259307</v>
      </c>
      <c r="S3120" s="24">
        <f t="shared" si="431"/>
        <v>0.28932086358680736</v>
      </c>
      <c r="T3120" s="24">
        <f t="shared" si="431"/>
        <v>0.41612958252059951</v>
      </c>
      <c r="U3120" s="23">
        <f t="shared" si="432"/>
        <v>1.6670472209233818</v>
      </c>
      <c r="V3120" s="23">
        <f t="shared" si="432"/>
        <v>1.0295718773335183</v>
      </c>
      <c r="W3120" s="23">
        <f t="shared" si="432"/>
        <v>0.4876120563101688</v>
      </c>
      <c r="X3120" t="s">
        <v>87</v>
      </c>
      <c r="Y3120" t="s">
        <v>85</v>
      </c>
      <c r="Z3120" t="s">
        <v>138</v>
      </c>
      <c r="AA3120" s="75" t="s">
        <v>151</v>
      </c>
      <c r="AB3120" s="75" t="s">
        <v>166</v>
      </c>
      <c r="AC3120" s="119" t="s">
        <v>643</v>
      </c>
      <c r="AD3120" s="25" t="s">
        <v>178</v>
      </c>
      <c r="AE3120" s="133" t="str">
        <f>VLOOKUP(AD3120,cs_lookup!$A$2:$B$55,2,FALSE)</f>
        <v>2</v>
      </c>
    </row>
    <row r="3121" spans="1:31" x14ac:dyDescent="0.25">
      <c r="A3121" s="6">
        <v>0.72122205122709604</v>
      </c>
      <c r="B3121" s="6">
        <v>0.17200529868973821</v>
      </c>
      <c r="C3121" s="6">
        <v>0.10013238661973076</v>
      </c>
      <c r="D3121" s="21">
        <f t="shared" si="430"/>
        <v>1.3865355313229646</v>
      </c>
      <c r="E3121" s="22">
        <f t="shared" si="430"/>
        <v>5.813774387286708</v>
      </c>
      <c r="F3121" s="22">
        <f t="shared" si="430"/>
        <v>9.9867788410723186</v>
      </c>
      <c r="G3121" s="132">
        <v>2.2080428295744525E-2</v>
      </c>
      <c r="H3121" s="7">
        <f t="shared" si="423"/>
        <v>1.0220804282957445</v>
      </c>
      <c r="I3121" s="7">
        <f t="shared" si="424"/>
        <v>1.3565816279594809</v>
      </c>
      <c r="J3121" s="7">
        <f t="shared" si="425"/>
        <v>5.6881770028419529</v>
      </c>
      <c r="K3121" s="7">
        <f t="shared" si="426"/>
        <v>9.7710303070029916</v>
      </c>
      <c r="L3121">
        <v>2.12</v>
      </c>
      <c r="M3121">
        <v>3.7</v>
      </c>
      <c r="N3121">
        <v>3.57</v>
      </c>
      <c r="O3121" s="7">
        <f t="shared" si="427"/>
        <v>2.1668105079869786</v>
      </c>
      <c r="P3121" s="7">
        <f t="shared" si="428"/>
        <v>3.7816975846942551</v>
      </c>
      <c r="Q3121" s="7">
        <f t="shared" si="429"/>
        <v>3.6488271290158076</v>
      </c>
      <c r="R3121" s="24">
        <f t="shared" si="431"/>
        <v>0.46150782281789149</v>
      </c>
      <c r="S3121" s="24">
        <f t="shared" si="431"/>
        <v>0.26443150929025133</v>
      </c>
      <c r="T3121" s="24">
        <f t="shared" si="431"/>
        <v>0.27406066789185718</v>
      </c>
      <c r="U3121" s="23">
        <f t="shared" si="432"/>
        <v>1.5627515191907946</v>
      </c>
      <c r="V3121" s="23">
        <f t="shared" si="432"/>
        <v>0.65047202260959691</v>
      </c>
      <c r="W3121" s="23">
        <f t="shared" si="432"/>
        <v>0.36536576879117305</v>
      </c>
      <c r="X3121" t="s">
        <v>82</v>
      </c>
      <c r="Y3121" t="s">
        <v>88</v>
      </c>
      <c r="Z3121" t="s">
        <v>138</v>
      </c>
      <c r="AA3121" s="75" t="s">
        <v>162</v>
      </c>
      <c r="AB3121" s="75" t="s">
        <v>160</v>
      </c>
      <c r="AC3121" s="119" t="s">
        <v>643</v>
      </c>
      <c r="AD3121" s="25" t="s">
        <v>154</v>
      </c>
      <c r="AE3121" s="133" t="str">
        <f>VLOOKUP(AD3121,cs_lookup!$A$2:$B$55,2,FALSE)</f>
        <v>1</v>
      </c>
    </row>
    <row r="3122" spans="1:31" x14ac:dyDescent="0.25">
      <c r="A3122" s="6">
        <v>0.40391533129415208</v>
      </c>
      <c r="B3122" s="6">
        <v>0.25383327634548924</v>
      </c>
      <c r="C3122" s="6">
        <v>0.31820869560992238</v>
      </c>
      <c r="D3122" s="21">
        <f t="shared" si="430"/>
        <v>2.4757663859799077</v>
      </c>
      <c r="E3122" s="22">
        <f t="shared" si="430"/>
        <v>3.9395937932066585</v>
      </c>
      <c r="F3122" s="22">
        <f t="shared" si="430"/>
        <v>3.1425916821137241</v>
      </c>
      <c r="G3122" s="132">
        <v>2.0574608466771727E-2</v>
      </c>
      <c r="H3122" s="7">
        <f t="shared" si="423"/>
        <v>1.0205746084667717</v>
      </c>
      <c r="I3122" s="7">
        <f t="shared" si="424"/>
        <v>2.4258553617155907</v>
      </c>
      <c r="J3122" s="7">
        <f t="shared" si="425"/>
        <v>3.8601722603359532</v>
      </c>
      <c r="K3122" s="7">
        <f t="shared" si="426"/>
        <v>3.0792375746393477</v>
      </c>
      <c r="L3122">
        <v>2.68</v>
      </c>
      <c r="M3122">
        <v>3.46</v>
      </c>
      <c r="N3122">
        <v>2.79</v>
      </c>
      <c r="O3122" s="7">
        <f t="shared" si="427"/>
        <v>2.7351399506909484</v>
      </c>
      <c r="P3122" s="7">
        <f t="shared" si="428"/>
        <v>3.53118814529503</v>
      </c>
      <c r="Q3122" s="7">
        <f t="shared" si="429"/>
        <v>2.8474031576222933</v>
      </c>
      <c r="R3122" s="24">
        <f t="shared" si="431"/>
        <v>0.3656120045145701</v>
      </c>
      <c r="S3122" s="24">
        <f t="shared" si="431"/>
        <v>0.28319080118469592</v>
      </c>
      <c r="T3122" s="24">
        <f t="shared" si="431"/>
        <v>0.35119719430073398</v>
      </c>
      <c r="U3122" s="23">
        <f t="shared" si="432"/>
        <v>1.104764959319205</v>
      </c>
      <c r="V3122" s="23">
        <f t="shared" si="432"/>
        <v>0.89633305631258897</v>
      </c>
      <c r="W3122" s="23">
        <f t="shared" si="432"/>
        <v>0.9060684446625642</v>
      </c>
      <c r="X3122" t="s">
        <v>26</v>
      </c>
      <c r="Y3122" t="s">
        <v>83</v>
      </c>
      <c r="Z3122" t="s">
        <v>138</v>
      </c>
      <c r="AA3122" s="75" t="s">
        <v>151</v>
      </c>
      <c r="AB3122" s="75" t="s">
        <v>166</v>
      </c>
      <c r="AC3122" s="119" t="s">
        <v>643</v>
      </c>
      <c r="AD3122" s="25" t="s">
        <v>178</v>
      </c>
      <c r="AE3122" s="133" t="str">
        <f>VLOOKUP(AD3122,cs_lookup!$A$2:$B$55,2,FALSE)</f>
        <v>2</v>
      </c>
    </row>
    <row r="3123" spans="1:31" x14ac:dyDescent="0.25">
      <c r="A3123" s="6">
        <v>0.76947758564860802</v>
      </c>
      <c r="B3123" s="6">
        <v>0.13098632313633229</v>
      </c>
      <c r="C3123" s="6">
        <v>6.667256548443104E-2</v>
      </c>
      <c r="D3123" s="21">
        <f t="shared" si="430"/>
        <v>1.2995830140485249</v>
      </c>
      <c r="E3123" s="22">
        <f t="shared" si="430"/>
        <v>7.6343848430586663</v>
      </c>
      <c r="F3123" s="22">
        <f t="shared" si="430"/>
        <v>14.998672883429299</v>
      </c>
      <c r="G3123" s="132">
        <v>2.4881520020349601E-2</v>
      </c>
      <c r="H3123" s="7">
        <f t="shared" si="423"/>
        <v>1.0248815200203496</v>
      </c>
      <c r="I3123" s="7">
        <f t="shared" si="424"/>
        <v>1.2680324395182001</v>
      </c>
      <c r="J3123" s="7">
        <f t="shared" si="425"/>
        <v>7.449041371052413</v>
      </c>
      <c r="K3123" s="7">
        <f t="shared" si="426"/>
        <v>14.634543203717335</v>
      </c>
      <c r="L3123">
        <v>1.74</v>
      </c>
      <c r="M3123">
        <v>4.1500000000000004</v>
      </c>
      <c r="N3123">
        <v>4.78</v>
      </c>
      <c r="O3123" s="7">
        <f t="shared" si="427"/>
        <v>1.7832938448354083</v>
      </c>
      <c r="P3123" s="7">
        <f t="shared" si="428"/>
        <v>4.253258308084451</v>
      </c>
      <c r="Q3123" s="7">
        <f t="shared" si="429"/>
        <v>4.8989336656972711</v>
      </c>
      <c r="R3123" s="24">
        <f t="shared" si="431"/>
        <v>0.56076008050837889</v>
      </c>
      <c r="S3123" s="24">
        <f t="shared" si="431"/>
        <v>0.23511386508062149</v>
      </c>
      <c r="T3123" s="24">
        <f t="shared" si="431"/>
        <v>0.20412605441099982</v>
      </c>
      <c r="U3123" s="23">
        <f t="shared" si="432"/>
        <v>1.3722046422259733</v>
      </c>
      <c r="V3123" s="23">
        <f t="shared" si="432"/>
        <v>0.55711866712503988</v>
      </c>
      <c r="W3123" s="23">
        <f t="shared" si="432"/>
        <v>0.32662447563008512</v>
      </c>
      <c r="X3123" t="s">
        <v>90</v>
      </c>
      <c r="Y3123" t="s">
        <v>91</v>
      </c>
      <c r="Z3123" t="s">
        <v>138</v>
      </c>
      <c r="AA3123" s="75" t="s">
        <v>165</v>
      </c>
      <c r="AB3123" s="75" t="s">
        <v>160</v>
      </c>
      <c r="AC3123" s="119" t="s">
        <v>643</v>
      </c>
      <c r="AD3123" s="25" t="s">
        <v>360</v>
      </c>
      <c r="AE3123" s="133" t="str">
        <f>VLOOKUP(AD3123,cs_lookup!$A$2:$B$55,2,FALSE)</f>
        <v>1</v>
      </c>
    </row>
    <row r="3124" spans="1:31" x14ac:dyDescent="0.25">
      <c r="A3124" s="6">
        <v>0.52107839378929566</v>
      </c>
      <c r="B3124" s="6">
        <v>0.30175006320523989</v>
      </c>
      <c r="C3124" s="6">
        <v>0.17181305997335619</v>
      </c>
      <c r="D3124" s="21">
        <f t="shared" si="430"/>
        <v>1.9190970339951614</v>
      </c>
      <c r="E3124" s="22">
        <f t="shared" si="430"/>
        <v>3.3140009628426648</v>
      </c>
      <c r="F3124" s="22">
        <f t="shared" si="430"/>
        <v>5.8202793207633601</v>
      </c>
      <c r="G3124" s="132">
        <v>2.2086410378914234E-2</v>
      </c>
      <c r="H3124" s="7">
        <f t="shared" si="423"/>
        <v>1.0220864103789142</v>
      </c>
      <c r="I3124" s="7">
        <f t="shared" si="424"/>
        <v>1.8776269936743428</v>
      </c>
      <c r="J3124" s="7">
        <f t="shared" si="425"/>
        <v>3.2423882454459774</v>
      </c>
      <c r="K3124" s="7">
        <f t="shared" si="426"/>
        <v>5.6945080784369591</v>
      </c>
      <c r="L3124">
        <v>2.42</v>
      </c>
      <c r="M3124">
        <v>3.31</v>
      </c>
      <c r="N3124">
        <v>3.26</v>
      </c>
      <c r="O3124" s="7">
        <f t="shared" si="427"/>
        <v>2.4734491131169722</v>
      </c>
      <c r="P3124" s="7">
        <f t="shared" si="428"/>
        <v>3.3831060183542063</v>
      </c>
      <c r="Q3124" s="7">
        <f t="shared" si="429"/>
        <v>3.3320016978352602</v>
      </c>
      <c r="R3124" s="24">
        <f t="shared" si="431"/>
        <v>0.40429374297489695</v>
      </c>
      <c r="S3124" s="24">
        <f t="shared" si="431"/>
        <v>0.29558636193330828</v>
      </c>
      <c r="T3124" s="24">
        <f t="shared" si="431"/>
        <v>0.30011989509179465</v>
      </c>
      <c r="U3124" s="23">
        <f t="shared" si="432"/>
        <v>1.2888608909825499</v>
      </c>
      <c r="V3124" s="23">
        <f t="shared" si="432"/>
        <v>1.0208524548684093</v>
      </c>
      <c r="W3124" s="23">
        <f t="shared" si="432"/>
        <v>0.57248140754149424</v>
      </c>
      <c r="X3124" t="s">
        <v>17</v>
      </c>
      <c r="Y3124" t="s">
        <v>92</v>
      </c>
      <c r="Z3124" t="s">
        <v>138</v>
      </c>
      <c r="AA3124" s="75" t="s">
        <v>151</v>
      </c>
      <c r="AB3124" s="75" t="s">
        <v>166</v>
      </c>
      <c r="AC3124" s="119" t="s">
        <v>643</v>
      </c>
      <c r="AD3124" s="25" t="s">
        <v>170</v>
      </c>
      <c r="AE3124" s="133" t="str">
        <f>VLOOKUP(AD3124,cs_lookup!$A$2:$B$55,2,FALSE)</f>
        <v>1</v>
      </c>
    </row>
    <row r="3125" spans="1:31" x14ac:dyDescent="0.25">
      <c r="A3125" s="6">
        <v>0.37747126474235815</v>
      </c>
      <c r="B3125" s="6">
        <v>0.28128359902586381</v>
      </c>
      <c r="C3125" s="6">
        <v>0.31795161209187534</v>
      </c>
      <c r="D3125" s="21">
        <f t="shared" si="430"/>
        <v>2.6492082799535668</v>
      </c>
      <c r="E3125" s="22">
        <f t="shared" si="430"/>
        <v>3.5551308482370874</v>
      </c>
      <c r="F3125" s="22">
        <f t="shared" si="430"/>
        <v>3.1451326616046216</v>
      </c>
      <c r="G3125" s="132">
        <v>2.1833507881081626E-2</v>
      </c>
      <c r="H3125" s="7">
        <f t="shared" si="423"/>
        <v>1.0218335078810816</v>
      </c>
      <c r="I3125" s="7">
        <f t="shared" si="424"/>
        <v>2.5926026691442918</v>
      </c>
      <c r="J3125" s="7">
        <f t="shared" si="425"/>
        <v>3.4791683976082965</v>
      </c>
      <c r="K3125" s="7">
        <f t="shared" si="426"/>
        <v>3.0779306387461354</v>
      </c>
      <c r="L3125">
        <v>2.82</v>
      </c>
      <c r="M3125">
        <v>3.72</v>
      </c>
      <c r="N3125">
        <v>2.5099999999999998</v>
      </c>
      <c r="O3125" s="7">
        <f t="shared" si="427"/>
        <v>2.8815704922246499</v>
      </c>
      <c r="P3125" s="7">
        <f t="shared" si="428"/>
        <v>3.8012206493176239</v>
      </c>
      <c r="Q3125" s="7">
        <f t="shared" si="429"/>
        <v>2.5648021047815148</v>
      </c>
      <c r="R3125" s="24">
        <f t="shared" si="431"/>
        <v>0.34703298173627989</v>
      </c>
      <c r="S3125" s="24">
        <f t="shared" si="431"/>
        <v>0.26307338938072827</v>
      </c>
      <c r="T3125" s="24">
        <f t="shared" si="431"/>
        <v>0.38989362888299173</v>
      </c>
      <c r="U3125" s="23">
        <f t="shared" si="432"/>
        <v>1.087710058144298</v>
      </c>
      <c r="V3125" s="23">
        <f t="shared" si="432"/>
        <v>1.0692210249314922</v>
      </c>
      <c r="W3125" s="23">
        <f t="shared" si="432"/>
        <v>0.81548296391191744</v>
      </c>
      <c r="X3125" t="s">
        <v>32</v>
      </c>
      <c r="Y3125" t="s">
        <v>27</v>
      </c>
      <c r="Z3125" t="s">
        <v>138</v>
      </c>
      <c r="AA3125" s="75" t="s">
        <v>151</v>
      </c>
      <c r="AB3125" s="75" t="s">
        <v>166</v>
      </c>
      <c r="AC3125" s="119" t="s">
        <v>643</v>
      </c>
      <c r="AD3125" s="25" t="s">
        <v>150</v>
      </c>
      <c r="AE3125" s="133" t="str">
        <f>VLOOKUP(AD3125,cs_lookup!$A$2:$B$55,2,FALSE)</f>
        <v>X</v>
      </c>
    </row>
    <row r="3126" spans="1:31" x14ac:dyDescent="0.25">
      <c r="A3126" s="6">
        <v>0.59900150836395771</v>
      </c>
      <c r="B3126" s="6">
        <v>0.24368890216452088</v>
      </c>
      <c r="C3126" s="6">
        <v>0.15200441275040102</v>
      </c>
      <c r="D3126" s="21">
        <f t="shared" si="430"/>
        <v>1.6694448779123818</v>
      </c>
      <c r="E3126" s="22">
        <f t="shared" si="430"/>
        <v>4.1035927000273213</v>
      </c>
      <c r="F3126" s="22">
        <f t="shared" si="430"/>
        <v>6.5787563788825709</v>
      </c>
      <c r="G3126" s="132">
        <v>2.6203622752509537E-2</v>
      </c>
      <c r="H3126" s="7">
        <f t="shared" si="423"/>
        <v>1.0262036227525095</v>
      </c>
      <c r="I3126" s="7">
        <f t="shared" si="424"/>
        <v>1.6268163948150507</v>
      </c>
      <c r="J3126" s="7">
        <f t="shared" si="425"/>
        <v>3.9988094068705005</v>
      </c>
      <c r="K3126" s="7">
        <f t="shared" si="426"/>
        <v>6.4107709552192604</v>
      </c>
      <c r="L3126">
        <v>1.49</v>
      </c>
      <c r="M3126">
        <v>4.74</v>
      </c>
      <c r="N3126">
        <v>6.94</v>
      </c>
      <c r="O3126" s="7">
        <f t="shared" si="427"/>
        <v>1.5290433979012392</v>
      </c>
      <c r="P3126" s="7">
        <f t="shared" si="428"/>
        <v>4.864205171846895</v>
      </c>
      <c r="Q3126" s="7">
        <f t="shared" si="429"/>
        <v>7.1218531419024167</v>
      </c>
      <c r="R3126" s="24">
        <f t="shared" si="431"/>
        <v>0.65400367404391346</v>
      </c>
      <c r="S3126" s="24">
        <f t="shared" si="431"/>
        <v>0.2055834334019897</v>
      </c>
      <c r="T3126" s="24">
        <f t="shared" si="431"/>
        <v>0.1404128925540967</v>
      </c>
      <c r="U3126" s="23">
        <f t="shared" si="432"/>
        <v>0.91589930169679346</v>
      </c>
      <c r="V3126" s="23">
        <f t="shared" si="432"/>
        <v>1.1853528182303545</v>
      </c>
      <c r="W3126" s="23">
        <f t="shared" si="432"/>
        <v>1.0825531045294754</v>
      </c>
      <c r="X3126" t="s">
        <v>31</v>
      </c>
      <c r="Y3126" t="s">
        <v>29</v>
      </c>
      <c r="Z3126" t="s">
        <v>138</v>
      </c>
      <c r="AA3126" s="75" t="s">
        <v>162</v>
      </c>
      <c r="AB3126" s="75" t="s">
        <v>160</v>
      </c>
      <c r="AC3126" s="119" t="s">
        <v>643</v>
      </c>
      <c r="AD3126" s="25" t="s">
        <v>155</v>
      </c>
      <c r="AE3126" s="133" t="str">
        <f>VLOOKUP(AD3126,cs_lookup!$A$2:$B$55,2,FALSE)</f>
        <v>2</v>
      </c>
    </row>
    <row r="3127" spans="1:31" x14ac:dyDescent="0.25">
      <c r="A3127" s="6">
        <v>0.34303922039076595</v>
      </c>
      <c r="B3127" s="6">
        <v>0.3638247872159493</v>
      </c>
      <c r="C3127" s="6">
        <v>0.27969343044945133</v>
      </c>
      <c r="D3127" s="21">
        <f t="shared" si="430"/>
        <v>2.9151185653374299</v>
      </c>
      <c r="E3127" s="22">
        <f t="shared" si="430"/>
        <v>2.7485757846577039</v>
      </c>
      <c r="F3127" s="22">
        <f t="shared" si="430"/>
        <v>3.5753431834028322</v>
      </c>
      <c r="G3127" s="132">
        <v>2.2153258177840751E-2</v>
      </c>
      <c r="H3127" s="7">
        <f t="shared" si="423"/>
        <v>1.0221532581778408</v>
      </c>
      <c r="I3127" s="7">
        <f t="shared" si="424"/>
        <v>2.8519388281695806</v>
      </c>
      <c r="J3127" s="7">
        <f t="shared" si="425"/>
        <v>2.689005550456788</v>
      </c>
      <c r="K3127" s="7">
        <f t="shared" si="426"/>
        <v>3.4978543137224642</v>
      </c>
      <c r="L3127">
        <v>3.29</v>
      </c>
      <c r="M3127">
        <v>3.46</v>
      </c>
      <c r="N3127">
        <v>2.33</v>
      </c>
      <c r="O3127" s="7">
        <f t="shared" si="427"/>
        <v>3.3628842194050961</v>
      </c>
      <c r="P3127" s="7">
        <f t="shared" si="428"/>
        <v>3.5366502732953289</v>
      </c>
      <c r="Q3127" s="7">
        <f t="shared" si="429"/>
        <v>2.3816170915543688</v>
      </c>
      <c r="R3127" s="24">
        <f t="shared" si="431"/>
        <v>0.29736379094755244</v>
      </c>
      <c r="S3127" s="24">
        <f t="shared" si="431"/>
        <v>0.28275343127671893</v>
      </c>
      <c r="T3127" s="24">
        <f t="shared" si="431"/>
        <v>0.41988277777572852</v>
      </c>
      <c r="U3127" s="23">
        <f t="shared" si="432"/>
        <v>1.1536011808891335</v>
      </c>
      <c r="V3127" s="23">
        <f t="shared" si="432"/>
        <v>1.2867210331389018</v>
      </c>
      <c r="W3127" s="23">
        <f t="shared" si="432"/>
        <v>0.66612265435388651</v>
      </c>
      <c r="X3127" t="s">
        <v>86</v>
      </c>
      <c r="Y3127" t="s">
        <v>28</v>
      </c>
      <c r="Z3127" t="s">
        <v>138</v>
      </c>
      <c r="AA3127" s="75" t="s">
        <v>151</v>
      </c>
      <c r="AB3127" s="75" t="s">
        <v>166</v>
      </c>
      <c r="AC3127" s="119" t="s">
        <v>643</v>
      </c>
      <c r="AD3127" s="25" t="s">
        <v>152</v>
      </c>
      <c r="AE3127" s="133" t="str">
        <f>VLOOKUP(AD3127,cs_lookup!$A$2:$B$55,2,FALSE)</f>
        <v>2</v>
      </c>
    </row>
    <row r="3128" spans="1:31" x14ac:dyDescent="0.25">
      <c r="A3128" s="6">
        <v>0.33579045568515264</v>
      </c>
      <c r="B3128" s="6">
        <v>0.31617433689973223</v>
      </c>
      <c r="C3128" s="6">
        <v>0.32562280966026524</v>
      </c>
      <c r="D3128" s="21">
        <f t="shared" si="430"/>
        <v>2.9780477171680855</v>
      </c>
      <c r="E3128" s="22">
        <f t="shared" si="430"/>
        <v>3.1628120416273005</v>
      </c>
      <c r="F3128" s="22">
        <f t="shared" si="430"/>
        <v>3.0710379320273611</v>
      </c>
      <c r="G3128" s="132">
        <v>2.636184953258125E-2</v>
      </c>
      <c r="H3128" s="7">
        <f t="shared" si="423"/>
        <v>1.0263618495325812</v>
      </c>
      <c r="I3128" s="7">
        <f t="shared" si="424"/>
        <v>2.9015573002097921</v>
      </c>
      <c r="J3128" s="7">
        <f t="shared" si="425"/>
        <v>3.0815759988231117</v>
      </c>
      <c r="K3128" s="7">
        <f t="shared" si="426"/>
        <v>2.9921590844651447</v>
      </c>
      <c r="L3128">
        <v>1.44</v>
      </c>
      <c r="M3128">
        <v>5.33</v>
      </c>
      <c r="N3128">
        <v>6.93</v>
      </c>
      <c r="O3128" s="7">
        <f t="shared" si="427"/>
        <v>1.4779610633269169</v>
      </c>
      <c r="P3128" s="7">
        <f t="shared" si="428"/>
        <v>5.4705086580086579</v>
      </c>
      <c r="Q3128" s="7">
        <f t="shared" si="429"/>
        <v>7.1126876172607876</v>
      </c>
      <c r="R3128" s="24">
        <f t="shared" si="431"/>
        <v>0.67660781113474133</v>
      </c>
      <c r="S3128" s="24">
        <f t="shared" si="431"/>
        <v>0.1827983579801177</v>
      </c>
      <c r="T3128" s="24">
        <f t="shared" si="431"/>
        <v>0.14059383088514105</v>
      </c>
      <c r="U3128" s="23">
        <f t="shared" si="432"/>
        <v>0.49628521893945821</v>
      </c>
      <c r="V3128" s="23">
        <f t="shared" si="432"/>
        <v>1.7296344474501315</v>
      </c>
      <c r="W3128" s="23">
        <f t="shared" si="432"/>
        <v>2.3160533261682352</v>
      </c>
      <c r="X3128" t="s">
        <v>95</v>
      </c>
      <c r="Y3128" t="s">
        <v>30</v>
      </c>
      <c r="Z3128" t="s">
        <v>138</v>
      </c>
      <c r="AA3128" s="75" t="s">
        <v>151</v>
      </c>
      <c r="AB3128" s="75" t="s">
        <v>166</v>
      </c>
      <c r="AC3128" s="119" t="s">
        <v>643</v>
      </c>
      <c r="AD3128" s="25" t="s">
        <v>149</v>
      </c>
      <c r="AE3128" s="133" t="str">
        <f>VLOOKUP(AD3128,cs_lookup!$A$2:$B$55,2,FALSE)</f>
        <v>X</v>
      </c>
    </row>
    <row r="3129" spans="1:31" x14ac:dyDescent="0.25">
      <c r="A3129" s="6">
        <v>0.77577007304694601</v>
      </c>
      <c r="B3129" s="6">
        <v>0.16670946776650994</v>
      </c>
      <c r="C3129" s="6">
        <v>5.4498019845867864E-2</v>
      </c>
      <c r="D3129" s="21">
        <f t="shared" si="430"/>
        <v>1.2890417338121325</v>
      </c>
      <c r="E3129" s="22">
        <f t="shared" si="430"/>
        <v>5.9984595560018263</v>
      </c>
      <c r="F3129" s="22">
        <f t="shared" si="430"/>
        <v>18.349290539880446</v>
      </c>
      <c r="G3129" s="132">
        <v>2.2838348254265117E-2</v>
      </c>
      <c r="H3129" s="7">
        <f t="shared" si="423"/>
        <v>1.0228383482542651</v>
      </c>
      <c r="I3129" s="7">
        <f t="shared" si="424"/>
        <v>1.2602594887180476</v>
      </c>
      <c r="J3129" s="7">
        <f t="shared" si="425"/>
        <v>5.8645235253837811</v>
      </c>
      <c r="K3129" s="7">
        <f t="shared" si="426"/>
        <v>17.939580160636524</v>
      </c>
      <c r="L3129">
        <v>2.08</v>
      </c>
      <c r="M3129">
        <v>3.65</v>
      </c>
      <c r="N3129">
        <v>3.73</v>
      </c>
      <c r="O3129" s="7">
        <f t="shared" si="427"/>
        <v>2.1275037643688717</v>
      </c>
      <c r="P3129" s="7">
        <f t="shared" si="428"/>
        <v>3.7333599711280674</v>
      </c>
      <c r="Q3129" s="7">
        <f t="shared" si="429"/>
        <v>3.8151870389884088</v>
      </c>
      <c r="R3129" s="24">
        <f t="shared" si="431"/>
        <v>0.47003442097158971</v>
      </c>
      <c r="S3129" s="24">
        <f t="shared" si="431"/>
        <v>0.26785523167696074</v>
      </c>
      <c r="T3129" s="24">
        <f t="shared" si="431"/>
        <v>0.2621103473514495</v>
      </c>
      <c r="U3129" s="23">
        <f t="shared" si="432"/>
        <v>1.6504537506920922</v>
      </c>
      <c r="V3129" s="23">
        <f t="shared" si="432"/>
        <v>0.62238645376755308</v>
      </c>
      <c r="W3129" s="23">
        <f t="shared" si="432"/>
        <v>0.20792013896648814</v>
      </c>
      <c r="X3129" t="s">
        <v>93</v>
      </c>
      <c r="Y3129" t="s">
        <v>94</v>
      </c>
      <c r="Z3129" t="s">
        <v>138</v>
      </c>
      <c r="AA3129" s="75" t="s">
        <v>170</v>
      </c>
      <c r="AB3129" s="75" t="s">
        <v>160</v>
      </c>
      <c r="AC3129" s="119" t="s">
        <v>643</v>
      </c>
      <c r="AD3129" s="25" t="s">
        <v>155</v>
      </c>
      <c r="AE3129" s="133" t="str">
        <f>VLOOKUP(AD3129,cs_lookup!$A$2:$B$55,2,FALSE)</f>
        <v>2</v>
      </c>
    </row>
    <row r="3130" spans="1:31" x14ac:dyDescent="0.25">
      <c r="A3130" s="6">
        <v>0.42798949738000486</v>
      </c>
      <c r="B3130" s="6">
        <v>0.23071463610610099</v>
      </c>
      <c r="C3130" s="6">
        <v>0.31758795447496585</v>
      </c>
      <c r="D3130" s="21">
        <f t="shared" si="430"/>
        <v>2.3365059332568539</v>
      </c>
      <c r="E3130" s="22">
        <f t="shared" si="430"/>
        <v>4.3343587423735022</v>
      </c>
      <c r="F3130" s="22">
        <f t="shared" si="430"/>
        <v>3.1487340307134537</v>
      </c>
      <c r="G3130" s="132">
        <v>2.3220620240409495E-2</v>
      </c>
      <c r="H3130" s="7">
        <f t="shared" si="423"/>
        <v>1.0232206202404095</v>
      </c>
      <c r="I3130" s="7">
        <f t="shared" si="424"/>
        <v>2.2834820634360193</v>
      </c>
      <c r="J3130" s="7">
        <f t="shared" si="425"/>
        <v>4.235996281383704</v>
      </c>
      <c r="K3130" s="7">
        <f t="shared" si="426"/>
        <v>3.0772777330988959</v>
      </c>
      <c r="L3130">
        <v>3.18</v>
      </c>
      <c r="M3130">
        <v>3.65</v>
      </c>
      <c r="N3130">
        <v>2.2999999999999998</v>
      </c>
      <c r="O3130" s="7">
        <f t="shared" si="427"/>
        <v>3.2538415723645024</v>
      </c>
      <c r="P3130" s="7">
        <f t="shared" si="428"/>
        <v>3.7347552638774943</v>
      </c>
      <c r="Q3130" s="7">
        <f t="shared" si="429"/>
        <v>2.3534074265529417</v>
      </c>
      <c r="R3130" s="24">
        <f t="shared" si="431"/>
        <v>0.30732903792648997</v>
      </c>
      <c r="S3130" s="24">
        <f t="shared" si="431"/>
        <v>0.26775516180992831</v>
      </c>
      <c r="T3130" s="24">
        <f t="shared" si="431"/>
        <v>0.42491580026358189</v>
      </c>
      <c r="U3130" s="23">
        <f t="shared" si="432"/>
        <v>1.392610019110448</v>
      </c>
      <c r="V3130" s="23">
        <f t="shared" si="432"/>
        <v>0.86166270165084136</v>
      </c>
      <c r="W3130" s="23">
        <f t="shared" si="432"/>
        <v>0.74741385064514221</v>
      </c>
      <c r="X3130" t="s">
        <v>97</v>
      </c>
      <c r="Y3130" t="s">
        <v>107</v>
      </c>
      <c r="Z3130" t="s">
        <v>140</v>
      </c>
      <c r="AA3130" s="75" t="s">
        <v>150</v>
      </c>
      <c r="AB3130" s="75" t="s">
        <v>166</v>
      </c>
      <c r="AC3130" s="119" t="s">
        <v>643</v>
      </c>
      <c r="AD3130" s="25" t="s">
        <v>154</v>
      </c>
      <c r="AE3130" s="133" t="str">
        <f>VLOOKUP(AD3130,cs_lookup!$A$2:$B$55,2,FALSE)</f>
        <v>1</v>
      </c>
    </row>
    <row r="3131" spans="1:31" x14ac:dyDescent="0.25">
      <c r="A3131" s="6">
        <v>0.59452297481415806</v>
      </c>
      <c r="B3131" s="6">
        <v>7.1350787234951182E-2</v>
      </c>
      <c r="C3131" s="6">
        <v>5.8367422590871526E-3</v>
      </c>
      <c r="D3131" s="21">
        <f t="shared" si="430"/>
        <v>1.6820207836586802</v>
      </c>
      <c r="E3131" s="22">
        <f t="shared" si="430"/>
        <v>14.015262322293621</v>
      </c>
      <c r="F3131" s="22">
        <f t="shared" si="430"/>
        <v>171.32844926347607</v>
      </c>
      <c r="G3131" s="132">
        <v>3.3059074243909414E-2</v>
      </c>
      <c r="H3131" s="7">
        <f t="shared" si="423"/>
        <v>1.0330590742439094</v>
      </c>
      <c r="I3131" s="7">
        <f t="shared" si="424"/>
        <v>1.6281941910144322</v>
      </c>
      <c r="J3131" s="7">
        <f t="shared" si="425"/>
        <v>13.566757866728308</v>
      </c>
      <c r="K3131" s="7">
        <f t="shared" si="426"/>
        <v>165.84574254756001</v>
      </c>
      <c r="L3131">
        <v>1.19</v>
      </c>
      <c r="M3131">
        <v>7.76</v>
      </c>
      <c r="N3131">
        <v>15.66</v>
      </c>
      <c r="O3131" s="7">
        <f t="shared" si="427"/>
        <v>1.2293402983502522</v>
      </c>
      <c r="P3131" s="7">
        <f t="shared" si="428"/>
        <v>8.016538416132736</v>
      </c>
      <c r="Q3131" s="7">
        <f t="shared" si="429"/>
        <v>16.177705102659623</v>
      </c>
      <c r="R3131" s="24">
        <f t="shared" si="431"/>
        <v>0.81344441514036281</v>
      </c>
      <c r="S3131" s="24">
        <f t="shared" si="431"/>
        <v>0.12474212036301957</v>
      </c>
      <c r="T3131" s="24">
        <f t="shared" si="431"/>
        <v>6.18134644966176E-2</v>
      </c>
      <c r="U3131" s="23">
        <f t="shared" si="432"/>
        <v>0.73087105123411655</v>
      </c>
      <c r="V3131" s="23">
        <f t="shared" si="432"/>
        <v>0.57198632689029949</v>
      </c>
      <c r="W3131" s="23">
        <f t="shared" si="432"/>
        <v>9.442509502774328E-2</v>
      </c>
      <c r="X3131" t="s">
        <v>102</v>
      </c>
      <c r="Y3131" t="s">
        <v>103</v>
      </c>
      <c r="Z3131" t="s">
        <v>140</v>
      </c>
      <c r="AA3131" s="75" t="s">
        <v>446</v>
      </c>
      <c r="AB3131" s="75" t="s">
        <v>160</v>
      </c>
      <c r="AC3131" s="119" t="s">
        <v>643</v>
      </c>
      <c r="AD3131" s="25" t="s">
        <v>170</v>
      </c>
      <c r="AE3131" s="133" t="str">
        <f>VLOOKUP(AD3131,cs_lookup!$A$2:$B$55,2,FALSE)</f>
        <v>1</v>
      </c>
    </row>
    <row r="3132" spans="1:31" x14ac:dyDescent="0.25">
      <c r="A3132" s="6">
        <v>0.14570420866911332</v>
      </c>
      <c r="B3132" s="6">
        <v>0.17083625616428663</v>
      </c>
      <c r="C3132" s="6">
        <v>0.59697873696379644</v>
      </c>
      <c r="D3132" s="21">
        <f t="shared" si="430"/>
        <v>6.8632197321832207</v>
      </c>
      <c r="E3132" s="22">
        <f t="shared" si="430"/>
        <v>5.8535583865660143</v>
      </c>
      <c r="F3132" s="22">
        <f t="shared" si="430"/>
        <v>1.6751015372606892</v>
      </c>
      <c r="G3132" s="132">
        <v>2.4725019154324901E-2</v>
      </c>
      <c r="H3132" s="7">
        <f t="shared" si="423"/>
        <v>1.0247250191543249</v>
      </c>
      <c r="I3132" s="7">
        <f t="shared" si="424"/>
        <v>6.6976209264874118</v>
      </c>
      <c r="J3132" s="7">
        <f t="shared" si="425"/>
        <v>5.712321137037117</v>
      </c>
      <c r="K3132" s="7">
        <f t="shared" si="426"/>
        <v>1.6346839453994211</v>
      </c>
      <c r="L3132">
        <v>5.47</v>
      </c>
      <c r="M3132">
        <v>4.24</v>
      </c>
      <c r="N3132">
        <v>1.65</v>
      </c>
      <c r="O3132" s="7">
        <f t="shared" si="427"/>
        <v>5.6052458547741573</v>
      </c>
      <c r="P3132" s="7">
        <f t="shared" si="428"/>
        <v>4.344834081214338</v>
      </c>
      <c r="Q3132" s="7">
        <f t="shared" si="429"/>
        <v>1.690796281604636</v>
      </c>
      <c r="R3132" s="24">
        <f t="shared" si="431"/>
        <v>0.17840430659223802</v>
      </c>
      <c r="S3132" s="24">
        <f t="shared" si="431"/>
        <v>0.23015838609894856</v>
      </c>
      <c r="T3132" s="24">
        <f t="shared" si="431"/>
        <v>0.59143730730881339</v>
      </c>
      <c r="U3132" s="23">
        <f t="shared" si="432"/>
        <v>0.81670791166569623</v>
      </c>
      <c r="V3132" s="23">
        <f t="shared" si="432"/>
        <v>0.74225518808965552</v>
      </c>
      <c r="W3132" s="23">
        <f t="shared" si="432"/>
        <v>1.0093694286554191</v>
      </c>
      <c r="X3132" t="s">
        <v>99</v>
      </c>
      <c r="Y3132" t="s">
        <v>105</v>
      </c>
      <c r="Z3132" t="s">
        <v>140</v>
      </c>
      <c r="AA3132" s="75" t="s">
        <v>178</v>
      </c>
      <c r="AB3132" s="75" t="s">
        <v>161</v>
      </c>
      <c r="AC3132" s="119" t="s">
        <v>643</v>
      </c>
      <c r="AD3132" s="25" t="s">
        <v>163</v>
      </c>
      <c r="AE3132" s="133" t="str">
        <f>VLOOKUP(AD3132,cs_lookup!$A$2:$B$55,2,FALSE)</f>
        <v>2</v>
      </c>
    </row>
    <row r="3133" spans="1:31" x14ac:dyDescent="0.25">
      <c r="A3133" s="6">
        <v>0.12198133476752734</v>
      </c>
      <c r="B3133" s="6">
        <v>0.26117820163542788</v>
      </c>
      <c r="C3133" s="6">
        <v>0.54108327273710777</v>
      </c>
      <c r="D3133" s="21">
        <f t="shared" si="430"/>
        <v>8.1979755501594163</v>
      </c>
      <c r="E3133" s="22">
        <f t="shared" si="430"/>
        <v>3.8288034519660066</v>
      </c>
      <c r="F3133" s="22">
        <f t="shared" si="430"/>
        <v>1.8481443622188314</v>
      </c>
      <c r="G3133" s="132">
        <v>2.5291974671827422E-2</v>
      </c>
      <c r="H3133" s="7">
        <f t="shared" si="423"/>
        <v>1.0252919746718274</v>
      </c>
      <c r="I3133" s="7">
        <f t="shared" si="424"/>
        <v>7.9957473116703186</v>
      </c>
      <c r="J3133" s="7">
        <f t="shared" si="425"/>
        <v>3.7343542586408316</v>
      </c>
      <c r="K3133" s="7">
        <f t="shared" si="426"/>
        <v>1.8025542068739788</v>
      </c>
      <c r="L3133">
        <v>4.22</v>
      </c>
      <c r="M3133">
        <v>3.9</v>
      </c>
      <c r="N3133">
        <v>1.88</v>
      </c>
      <c r="O3133" s="7">
        <f t="shared" si="427"/>
        <v>4.3267321331151116</v>
      </c>
      <c r="P3133" s="7">
        <f t="shared" si="428"/>
        <v>3.998638701220127</v>
      </c>
      <c r="Q3133" s="7">
        <f t="shared" si="429"/>
        <v>1.9275489123830354</v>
      </c>
      <c r="R3133" s="24">
        <f t="shared" si="431"/>
        <v>0.23112131031787062</v>
      </c>
      <c r="S3133" s="24">
        <f t="shared" si="431"/>
        <v>0.25008511013882412</v>
      </c>
      <c r="T3133" s="24">
        <f t="shared" si="431"/>
        <v>0.51879357954330541</v>
      </c>
      <c r="U3133" s="23">
        <f t="shared" si="432"/>
        <v>0.5277805607789321</v>
      </c>
      <c r="V3133" s="23">
        <f t="shared" si="432"/>
        <v>1.0443572649744959</v>
      </c>
      <c r="W3133" s="23">
        <f t="shared" si="432"/>
        <v>1.0429644738730652</v>
      </c>
      <c r="X3133" t="s">
        <v>104</v>
      </c>
      <c r="Y3133" t="s">
        <v>109</v>
      </c>
      <c r="Z3133" t="s">
        <v>140</v>
      </c>
      <c r="AA3133" s="75" t="s">
        <v>152</v>
      </c>
      <c r="AB3133" s="75" t="s">
        <v>161</v>
      </c>
      <c r="AC3133" s="119" t="s">
        <v>643</v>
      </c>
      <c r="AD3133" s="25" t="s">
        <v>150</v>
      </c>
      <c r="AE3133" s="133" t="str">
        <f>VLOOKUP(AD3133,cs_lookup!$A$2:$B$55,2,FALSE)</f>
        <v>X</v>
      </c>
    </row>
    <row r="3134" spans="1:31" x14ac:dyDescent="0.25">
      <c r="A3134" s="6">
        <v>0.25165197014746343</v>
      </c>
      <c r="B3134" s="6">
        <v>0.33964495588444765</v>
      </c>
      <c r="C3134" s="6">
        <v>0.37964116761595706</v>
      </c>
      <c r="D3134" s="21">
        <f t="shared" si="430"/>
        <v>3.973741987452029</v>
      </c>
      <c r="E3134" s="22">
        <f t="shared" si="430"/>
        <v>2.9442509970329578</v>
      </c>
      <c r="F3134" s="22">
        <f t="shared" si="430"/>
        <v>2.6340662849598928</v>
      </c>
      <c r="G3134" s="132">
        <v>2.6628410349340603E-2</v>
      </c>
      <c r="H3134" s="7">
        <f t="shared" si="423"/>
        <v>1.0266284103493406</v>
      </c>
      <c r="I3134" s="7">
        <f t="shared" si="424"/>
        <v>3.8706721413445457</v>
      </c>
      <c r="J3134" s="7">
        <f t="shared" si="425"/>
        <v>2.8678838101032968</v>
      </c>
      <c r="K3134" s="7">
        <f t="shared" si="426"/>
        <v>2.5657445852911609</v>
      </c>
      <c r="L3134">
        <v>2.31</v>
      </c>
      <c r="M3134">
        <v>3.3</v>
      </c>
      <c r="N3134">
        <v>3.44</v>
      </c>
      <c r="O3134" s="7">
        <f t="shared" si="427"/>
        <v>2.371511627906977</v>
      </c>
      <c r="P3134" s="7">
        <f t="shared" si="428"/>
        <v>3.3878737541528237</v>
      </c>
      <c r="Q3134" s="7">
        <f t="shared" si="429"/>
        <v>3.5316017316017314</v>
      </c>
      <c r="R3134" s="24">
        <f t="shared" si="431"/>
        <v>0.42167197842608478</v>
      </c>
      <c r="S3134" s="24">
        <f t="shared" si="431"/>
        <v>0.29517038489825942</v>
      </c>
      <c r="T3134" s="24">
        <f t="shared" si="431"/>
        <v>0.2831576366756558</v>
      </c>
      <c r="U3134" s="23">
        <f t="shared" si="432"/>
        <v>0.5967955733904089</v>
      </c>
      <c r="V3134" s="23">
        <f t="shared" si="432"/>
        <v>1.1506742317713139</v>
      </c>
      <c r="W3134" s="23">
        <f t="shared" si="432"/>
        <v>1.3407414049398172</v>
      </c>
      <c r="X3134" t="s">
        <v>40</v>
      </c>
      <c r="Y3134" t="s">
        <v>42</v>
      </c>
      <c r="Z3134" t="s">
        <v>141</v>
      </c>
      <c r="AA3134" s="75" t="s">
        <v>151</v>
      </c>
      <c r="AB3134" s="75" t="s">
        <v>166</v>
      </c>
      <c r="AC3134" s="119" t="s">
        <v>643</v>
      </c>
      <c r="AD3134" s="25" t="s">
        <v>152</v>
      </c>
      <c r="AE3134" s="133" t="str">
        <f>VLOOKUP(AD3134,cs_lookup!$A$2:$B$55,2,FALSE)</f>
        <v>2</v>
      </c>
    </row>
    <row r="3135" spans="1:31" x14ac:dyDescent="0.25">
      <c r="A3135" s="6">
        <v>0.53581324103639305</v>
      </c>
      <c r="B3135" s="6">
        <v>0.23580607310049845</v>
      </c>
      <c r="C3135" s="6">
        <v>0.21659190962523056</v>
      </c>
      <c r="D3135" s="21">
        <f t="shared" si="430"/>
        <v>1.8663219260236215</v>
      </c>
      <c r="E3135" s="22">
        <f t="shared" si="430"/>
        <v>4.240772881086099</v>
      </c>
      <c r="F3135" s="22">
        <f t="shared" si="430"/>
        <v>4.6169776227113104</v>
      </c>
      <c r="G3135" s="132">
        <v>3.1550607698765498E-2</v>
      </c>
      <c r="H3135" s="7">
        <f t="shared" si="423"/>
        <v>1.0315506076987655</v>
      </c>
      <c r="I3135" s="7">
        <f t="shared" si="424"/>
        <v>1.8092393258214499</v>
      </c>
      <c r="J3135" s="7">
        <f t="shared" si="425"/>
        <v>4.1110662428347808</v>
      </c>
      <c r="K3135" s="7">
        <f t="shared" si="426"/>
        <v>4.4757645318159369</v>
      </c>
      <c r="L3135">
        <v>1.93</v>
      </c>
      <c r="M3135">
        <v>3.4</v>
      </c>
      <c r="N3135">
        <v>4.5599999999999996</v>
      </c>
      <c r="O3135" s="7">
        <f t="shared" si="427"/>
        <v>1.9908926728586174</v>
      </c>
      <c r="P3135" s="7">
        <f t="shared" si="428"/>
        <v>3.5072720661758026</v>
      </c>
      <c r="Q3135" s="7">
        <f t="shared" si="429"/>
        <v>4.7038707711063701</v>
      </c>
      <c r="R3135" s="24">
        <f t="shared" si="431"/>
        <v>0.50228724713932116</v>
      </c>
      <c r="S3135" s="24">
        <f t="shared" si="431"/>
        <v>0.28512187852320292</v>
      </c>
      <c r="T3135" s="24">
        <f t="shared" si="431"/>
        <v>0.21259087433747587</v>
      </c>
      <c r="U3135" s="23">
        <f t="shared" si="432"/>
        <v>1.0667466555999832</v>
      </c>
      <c r="V3135" s="23">
        <f t="shared" si="432"/>
        <v>0.82703605321998752</v>
      </c>
      <c r="W3135" s="23">
        <f t="shared" si="432"/>
        <v>1.0188203529442346</v>
      </c>
      <c r="X3135" t="s">
        <v>407</v>
      </c>
      <c r="Y3135" t="s">
        <v>560</v>
      </c>
      <c r="Z3135" t="s">
        <v>141</v>
      </c>
      <c r="AA3135" s="75" t="s">
        <v>162</v>
      </c>
      <c r="AB3135" s="75" t="s">
        <v>160</v>
      </c>
      <c r="AC3135" s="119" t="s">
        <v>643</v>
      </c>
      <c r="AD3135" s="25" t="s">
        <v>150</v>
      </c>
      <c r="AE3135" s="133" t="str">
        <f>VLOOKUP(AD3135,cs_lookup!$A$2:$B$55,2,FALSE)</f>
        <v>X</v>
      </c>
    </row>
    <row r="3136" spans="1:31" x14ac:dyDescent="0.25">
      <c r="A3136" s="6">
        <v>0.8447842259201368</v>
      </c>
      <c r="B3136" s="6">
        <v>0.10877951950269214</v>
      </c>
      <c r="C3136" s="6">
        <v>3.0938099904471165E-2</v>
      </c>
      <c r="D3136" s="21">
        <f t="shared" si="430"/>
        <v>1.1837342238614867</v>
      </c>
      <c r="E3136" s="22">
        <f t="shared" si="430"/>
        <v>9.1929069421496337</v>
      </c>
      <c r="F3136" s="22">
        <f t="shared" si="430"/>
        <v>32.322605560384794</v>
      </c>
      <c r="G3136" s="132">
        <v>3.2832791188790456E-2</v>
      </c>
      <c r="H3136" s="7">
        <f t="shared" si="423"/>
        <v>1.0328327911887905</v>
      </c>
      <c r="I3136" s="7">
        <f t="shared" si="424"/>
        <v>1.1461044168621028</v>
      </c>
      <c r="J3136" s="7">
        <f t="shared" si="425"/>
        <v>8.9006730039705637</v>
      </c>
      <c r="K3136" s="7">
        <f t="shared" si="426"/>
        <v>31.295100074409408</v>
      </c>
      <c r="L3136">
        <v>1.33</v>
      </c>
      <c r="M3136">
        <v>5.57</v>
      </c>
      <c r="N3136">
        <v>9.86</v>
      </c>
      <c r="O3136" s="7">
        <f t="shared" si="427"/>
        <v>1.3736676122810914</v>
      </c>
      <c r="P3136" s="7">
        <f t="shared" si="428"/>
        <v>5.7528786469215634</v>
      </c>
      <c r="Q3136" s="7">
        <f t="shared" si="429"/>
        <v>10.183731321121474</v>
      </c>
      <c r="R3136" s="24">
        <f t="shared" si="431"/>
        <v>0.7279781448289484</v>
      </c>
      <c r="S3136" s="24">
        <f t="shared" si="431"/>
        <v>0.17382602021947957</v>
      </c>
      <c r="T3136" s="24">
        <f t="shared" si="431"/>
        <v>9.8195834951572136E-2</v>
      </c>
      <c r="U3136" s="23">
        <f t="shared" si="432"/>
        <v>1.1604527305124444</v>
      </c>
      <c r="V3136" s="23">
        <f t="shared" si="432"/>
        <v>0.62579537496942528</v>
      </c>
      <c r="W3136" s="23">
        <f t="shared" si="432"/>
        <v>0.31506529701314828</v>
      </c>
      <c r="X3136" t="s">
        <v>426</v>
      </c>
      <c r="Y3136" t="s">
        <v>411</v>
      </c>
      <c r="Z3136" t="s">
        <v>409</v>
      </c>
      <c r="AA3136" s="75" t="s">
        <v>176</v>
      </c>
      <c r="AB3136" s="75" t="s">
        <v>160</v>
      </c>
      <c r="AC3136" s="119" t="s">
        <v>643</v>
      </c>
      <c r="AD3136" s="25" t="s">
        <v>162</v>
      </c>
      <c r="AE3136" s="133" t="str">
        <f>VLOOKUP(AD3136,cs_lookup!$A$2:$B$55,2,FALSE)</f>
        <v>1</v>
      </c>
    </row>
    <row r="3137" spans="1:31" x14ac:dyDescent="0.25">
      <c r="A3137" s="6">
        <v>0.42703282357195915</v>
      </c>
      <c r="B3137" s="6">
        <v>0.34915792352932601</v>
      </c>
      <c r="C3137" s="6">
        <v>0.21612840090209676</v>
      </c>
      <c r="D3137" s="21">
        <f t="shared" si="430"/>
        <v>2.3417403646759496</v>
      </c>
      <c r="E3137" s="22">
        <f t="shared" si="430"/>
        <v>2.8640335292749253</v>
      </c>
      <c r="F3137" s="22">
        <f t="shared" si="430"/>
        <v>4.6268791876778215</v>
      </c>
      <c r="G3137" s="132">
        <v>2.8731345546277653E-2</v>
      </c>
      <c r="H3137" s="7">
        <f t="shared" si="423"/>
        <v>1.0287313455462777</v>
      </c>
      <c r="I3137" s="7">
        <f t="shared" si="424"/>
        <v>2.27633810791722</v>
      </c>
      <c r="J3137" s="7">
        <f t="shared" si="425"/>
        <v>2.7840441935343812</v>
      </c>
      <c r="K3137" s="7">
        <f t="shared" si="426"/>
        <v>4.4976554935446753</v>
      </c>
      <c r="L3137">
        <v>1.8</v>
      </c>
      <c r="M3137">
        <v>3.65</v>
      </c>
      <c r="N3137">
        <v>5.0199999999999996</v>
      </c>
      <c r="O3137" s="7">
        <f t="shared" si="427"/>
        <v>1.8517164219832998</v>
      </c>
      <c r="P3137" s="7">
        <f t="shared" si="428"/>
        <v>3.7548694112439134</v>
      </c>
      <c r="Q3137" s="7">
        <f t="shared" si="429"/>
        <v>5.1642313546423138</v>
      </c>
      <c r="R3137" s="24">
        <f t="shared" si="431"/>
        <v>0.54003949423796749</v>
      </c>
      <c r="S3137" s="24">
        <f t="shared" si="431"/>
        <v>0.26632084647351822</v>
      </c>
      <c r="T3137" s="24">
        <f t="shared" si="431"/>
        <v>0.19363965928851423</v>
      </c>
      <c r="U3137" s="23">
        <f t="shared" si="432"/>
        <v>0.7907436921340939</v>
      </c>
      <c r="V3137" s="23">
        <f t="shared" si="432"/>
        <v>1.3110424067537076</v>
      </c>
      <c r="W3137" s="23">
        <f t="shared" si="432"/>
        <v>1.1161370645673121</v>
      </c>
      <c r="X3137" t="s">
        <v>111</v>
      </c>
      <c r="Y3137" t="s">
        <v>132</v>
      </c>
      <c r="Z3137" t="s">
        <v>143</v>
      </c>
      <c r="AA3137" s="75" t="s">
        <v>151</v>
      </c>
      <c r="AB3137" s="75" t="s">
        <v>166</v>
      </c>
      <c r="AC3137" s="119" t="s">
        <v>643</v>
      </c>
      <c r="AD3137" s="25" t="s">
        <v>170</v>
      </c>
      <c r="AE3137" s="133" t="str">
        <f>VLOOKUP(AD3137,cs_lookup!$A$2:$B$55,2,FALSE)</f>
        <v>1</v>
      </c>
    </row>
    <row r="3138" spans="1:31" x14ac:dyDescent="0.25">
      <c r="A3138" s="6">
        <v>0.27206972552351177</v>
      </c>
      <c r="B3138" s="6">
        <v>0.48914446888964624</v>
      </c>
      <c r="C3138" s="6">
        <v>0.2333773336575376</v>
      </c>
      <c r="D3138" s="21">
        <f t="shared" si="430"/>
        <v>3.6755283891870647</v>
      </c>
      <c r="E3138" s="22">
        <f t="shared" si="430"/>
        <v>2.0443857870252349</v>
      </c>
      <c r="F3138" s="22">
        <f t="shared" si="430"/>
        <v>4.2849062688642219</v>
      </c>
      <c r="G3138" s="132">
        <v>2.6704390126749633E-2</v>
      </c>
      <c r="H3138" s="7">
        <f t="shared" si="423"/>
        <v>1.0267043901267496</v>
      </c>
      <c r="I3138" s="7">
        <f t="shared" si="424"/>
        <v>3.5799285797670644</v>
      </c>
      <c r="J3138" s="7">
        <f t="shared" si="425"/>
        <v>1.9912116931465049</v>
      </c>
      <c r="K3138" s="7">
        <f t="shared" si="426"/>
        <v>4.1734566541935578</v>
      </c>
      <c r="L3138">
        <v>2.77</v>
      </c>
      <c r="M3138">
        <v>3.14</v>
      </c>
      <c r="N3138">
        <v>2.88</v>
      </c>
      <c r="O3138" s="7">
        <f t="shared" si="427"/>
        <v>2.8439711606510967</v>
      </c>
      <c r="P3138" s="7">
        <f t="shared" si="428"/>
        <v>3.223851784997994</v>
      </c>
      <c r="Q3138" s="7">
        <f t="shared" si="429"/>
        <v>2.9569086435650389</v>
      </c>
      <c r="R3138" s="24">
        <f t="shared" si="431"/>
        <v>0.35162100580902539</v>
      </c>
      <c r="S3138" s="24">
        <f t="shared" si="431"/>
        <v>0.31018795735382176</v>
      </c>
      <c r="T3138" s="24">
        <f t="shared" si="431"/>
        <v>0.33819103683715296</v>
      </c>
      <c r="U3138" s="23">
        <f t="shared" si="432"/>
        <v>0.77375845307512703</v>
      </c>
      <c r="V3138" s="23">
        <f t="shared" si="432"/>
        <v>1.5769292691517818</v>
      </c>
      <c r="W3138" s="23">
        <f t="shared" si="432"/>
        <v>0.69007545510413493</v>
      </c>
      <c r="X3138" t="s">
        <v>271</v>
      </c>
      <c r="Y3138" t="s">
        <v>58</v>
      </c>
      <c r="Z3138" t="s">
        <v>143</v>
      </c>
      <c r="AA3138" s="75" t="s">
        <v>149</v>
      </c>
      <c r="AB3138" s="75" t="s">
        <v>166</v>
      </c>
      <c r="AC3138" s="119" t="s">
        <v>643</v>
      </c>
      <c r="AD3138" s="25" t="s">
        <v>154</v>
      </c>
      <c r="AE3138" s="133" t="str">
        <f>VLOOKUP(AD3138,cs_lookup!$A$2:$B$55,2,FALSE)</f>
        <v>1</v>
      </c>
    </row>
    <row r="3139" spans="1:31" x14ac:dyDescent="0.25">
      <c r="A3139" s="6">
        <v>0.14999551841611333</v>
      </c>
      <c r="B3139" s="6">
        <v>0.17947348848178851</v>
      </c>
      <c r="C3139" s="6">
        <v>0.58619841978917087</v>
      </c>
      <c r="D3139" s="21">
        <f t="shared" si="430"/>
        <v>6.6668658541239099</v>
      </c>
      <c r="E3139" s="22">
        <f t="shared" si="430"/>
        <v>5.5718535838315288</v>
      </c>
      <c r="F3139" s="22">
        <f t="shared" si="430"/>
        <v>1.7059070209702287</v>
      </c>
      <c r="G3139" s="132">
        <v>3.0536923543854622E-2</v>
      </c>
      <c r="H3139" s="7">
        <f t="shared" si="423"/>
        <v>1.0305369235438546</v>
      </c>
      <c r="I3139" s="7">
        <f t="shared" si="424"/>
        <v>6.4693129395088587</v>
      </c>
      <c r="J3139" s="7">
        <f t="shared" si="425"/>
        <v>5.4067481295777347</v>
      </c>
      <c r="K3139" s="7">
        <f t="shared" si="426"/>
        <v>1.6553574956866974</v>
      </c>
      <c r="L3139">
        <v>6.67</v>
      </c>
      <c r="M3139">
        <v>4.49</v>
      </c>
      <c r="N3139">
        <v>1.52</v>
      </c>
      <c r="O3139" s="7">
        <f t="shared" si="427"/>
        <v>6.87368128003751</v>
      </c>
      <c r="P3139" s="7">
        <f t="shared" si="428"/>
        <v>4.6271107867119072</v>
      </c>
      <c r="Q3139" s="7">
        <f t="shared" si="429"/>
        <v>1.566416123786659</v>
      </c>
      <c r="R3139" s="24">
        <f t="shared" si="431"/>
        <v>0.1454824509981561</v>
      </c>
      <c r="S3139" s="24">
        <f t="shared" si="431"/>
        <v>0.21611758310861942</v>
      </c>
      <c r="T3139" s="24">
        <f t="shared" si="431"/>
        <v>0.63839996589322445</v>
      </c>
      <c r="U3139" s="23">
        <f t="shared" si="432"/>
        <v>1.0310213870263598</v>
      </c>
      <c r="V3139" s="23">
        <f t="shared" si="432"/>
        <v>0.830443714482899</v>
      </c>
      <c r="W3139" s="23">
        <f t="shared" si="432"/>
        <v>0.91823065649601776</v>
      </c>
      <c r="X3139" t="s">
        <v>59</v>
      </c>
      <c r="Y3139" t="s">
        <v>53</v>
      </c>
      <c r="Z3139" t="s">
        <v>143</v>
      </c>
      <c r="AA3139" s="75" t="s">
        <v>155</v>
      </c>
      <c r="AB3139" s="75" t="s">
        <v>161</v>
      </c>
      <c r="AC3139" s="119" t="s">
        <v>643</v>
      </c>
      <c r="AD3139" s="25" t="s">
        <v>152</v>
      </c>
      <c r="AE3139" s="133" t="str">
        <f>VLOOKUP(AD3139,cs_lookup!$A$2:$B$55,2,FALSE)</f>
        <v>2</v>
      </c>
    </row>
    <row r="3140" spans="1:31" x14ac:dyDescent="0.25">
      <c r="A3140" s="6">
        <v>0.40019922863567525</v>
      </c>
      <c r="B3140" s="6">
        <v>0.28829163249273737</v>
      </c>
      <c r="C3140" s="6">
        <v>0.2922890660585461</v>
      </c>
      <c r="D3140" s="21">
        <f t="shared" si="430"/>
        <v>2.4987554409065553</v>
      </c>
      <c r="E3140" s="22">
        <f t="shared" si="430"/>
        <v>3.4687097622411636</v>
      </c>
      <c r="F3140" s="22">
        <f t="shared" si="430"/>
        <v>3.421270639660869</v>
      </c>
      <c r="G3140" s="132">
        <v>2.8195209046272929E-2</v>
      </c>
      <c r="H3140" s="7">
        <f t="shared" si="423"/>
        <v>1.0281952090462729</v>
      </c>
      <c r="I3140" s="7">
        <f t="shared" si="424"/>
        <v>2.4302344719387827</v>
      </c>
      <c r="J3140" s="7">
        <f t="shared" si="425"/>
        <v>3.373590668117048</v>
      </c>
      <c r="K3140" s="7">
        <f t="shared" si="426"/>
        <v>3.3274524230027782</v>
      </c>
      <c r="L3140">
        <v>2.2000000000000002</v>
      </c>
      <c r="M3140">
        <v>3.25</v>
      </c>
      <c r="N3140">
        <v>3.76</v>
      </c>
      <c r="O3140" s="7">
        <f t="shared" si="427"/>
        <v>2.2620294599018007</v>
      </c>
      <c r="P3140" s="7">
        <f t="shared" si="428"/>
        <v>3.3416344294003872</v>
      </c>
      <c r="Q3140" s="7">
        <f t="shared" si="429"/>
        <v>3.8660139860139862</v>
      </c>
      <c r="R3140" s="24">
        <f t="shared" si="431"/>
        <v>0.44208089139714918</v>
      </c>
      <c r="S3140" s="24">
        <f t="shared" si="431"/>
        <v>0.29925475725345485</v>
      </c>
      <c r="T3140" s="24">
        <f t="shared" si="431"/>
        <v>0.25866435134939586</v>
      </c>
      <c r="U3140" s="23">
        <f t="shared" si="432"/>
        <v>0.90526244500387365</v>
      </c>
      <c r="V3140" s="23">
        <f t="shared" si="432"/>
        <v>0.96336524484577457</v>
      </c>
      <c r="W3140" s="23">
        <f t="shared" si="432"/>
        <v>1.129993617341305</v>
      </c>
      <c r="X3140" t="s">
        <v>57</v>
      </c>
      <c r="Y3140" t="s">
        <v>55</v>
      </c>
      <c r="Z3140" t="s">
        <v>143</v>
      </c>
      <c r="AA3140" s="75" t="s">
        <v>151</v>
      </c>
      <c r="AB3140" s="75" t="s">
        <v>166</v>
      </c>
      <c r="AC3140" s="119" t="s">
        <v>643</v>
      </c>
      <c r="AD3140" s="25" t="s">
        <v>149</v>
      </c>
      <c r="AE3140" s="133" t="str">
        <f>VLOOKUP(AD3140,cs_lookup!$A$2:$B$55,2,FALSE)</f>
        <v>X</v>
      </c>
    </row>
    <row r="3141" spans="1:31" x14ac:dyDescent="0.25">
      <c r="A3141" s="6">
        <v>0.43672545342739744</v>
      </c>
      <c r="B3141" s="6">
        <v>0.41218534781222127</v>
      </c>
      <c r="C3141" s="6">
        <v>0.14884582694156473</v>
      </c>
      <c r="D3141" s="21">
        <f t="shared" si="430"/>
        <v>2.2897680731728705</v>
      </c>
      <c r="E3141" s="22">
        <f t="shared" si="430"/>
        <v>2.4260930314669231</v>
      </c>
      <c r="F3141" s="22">
        <f t="shared" si="430"/>
        <v>6.7183610084855738</v>
      </c>
      <c r="G3141" s="132">
        <v>5.8724659994867867E-2</v>
      </c>
      <c r="H3141" s="7">
        <f t="shared" si="423"/>
        <v>1.0587246599948679</v>
      </c>
      <c r="I3141" s="7">
        <f t="shared" si="424"/>
        <v>2.162760687168626</v>
      </c>
      <c r="J3141" s="7">
        <f t="shared" si="425"/>
        <v>2.2915240601637481</v>
      </c>
      <c r="K3141" s="7">
        <f t="shared" si="426"/>
        <v>6.3457112716333075</v>
      </c>
      <c r="L3141">
        <v>1.44</v>
      </c>
      <c r="M3141">
        <v>4.33</v>
      </c>
      <c r="N3141">
        <v>7.5</v>
      </c>
      <c r="O3141" s="7">
        <f t="shared" si="427"/>
        <v>1.5245635103926096</v>
      </c>
      <c r="P3141" s="7">
        <f t="shared" si="428"/>
        <v>4.5842777777777783</v>
      </c>
      <c r="Q3141" s="7">
        <f t="shared" si="429"/>
        <v>7.9404349499615092</v>
      </c>
      <c r="R3141" s="24">
        <f t="shared" si="431"/>
        <v>0.65592544566574162</v>
      </c>
      <c r="S3141" s="24">
        <f t="shared" si="431"/>
        <v>0.21813686876643598</v>
      </c>
      <c r="T3141" s="24">
        <f t="shared" si="431"/>
        <v>0.12593768556782239</v>
      </c>
      <c r="U3141" s="23">
        <f t="shared" si="432"/>
        <v>0.66581569035507726</v>
      </c>
      <c r="V3141" s="23">
        <f t="shared" si="432"/>
        <v>1.8895721303011701</v>
      </c>
      <c r="W3141" s="23">
        <f t="shared" si="432"/>
        <v>1.1819006064027229</v>
      </c>
      <c r="X3141" t="s">
        <v>119</v>
      </c>
      <c r="Y3141" t="s">
        <v>22</v>
      </c>
      <c r="Z3141" t="s">
        <v>146</v>
      </c>
      <c r="AA3141" s="75" t="s">
        <v>154</v>
      </c>
      <c r="AB3141" s="75" t="s">
        <v>160</v>
      </c>
      <c r="AC3141" s="119" t="s">
        <v>643</v>
      </c>
      <c r="AD3141" s="25" t="s">
        <v>154</v>
      </c>
      <c r="AE3141" s="133" t="str">
        <f>VLOOKUP(AD3141,cs_lookup!$A$2:$B$55,2,FALSE)</f>
        <v>1</v>
      </c>
    </row>
    <row r="3142" spans="1:31" x14ac:dyDescent="0.25">
      <c r="A3142" s="6">
        <v>0.24886669508231662</v>
      </c>
      <c r="B3142" s="6">
        <v>0.2814036214004208</v>
      </c>
      <c r="C3142" s="6">
        <v>0.4266404916000186</v>
      </c>
      <c r="D3142" s="21">
        <f t="shared" si="430"/>
        <v>4.0182154533343004</v>
      </c>
      <c r="E3142" s="22">
        <f t="shared" si="430"/>
        <v>3.5536145378067427</v>
      </c>
      <c r="F3142" s="22">
        <f t="shared" si="430"/>
        <v>2.3438937927568158</v>
      </c>
      <c r="G3142" s="132">
        <v>2.3035137457126931E-2</v>
      </c>
      <c r="H3142" s="7">
        <f t="shared" si="423"/>
        <v>1.0230351374571269</v>
      </c>
      <c r="I3142" s="7">
        <f t="shared" si="424"/>
        <v>3.9277394355408393</v>
      </c>
      <c r="J3142" s="7">
        <f t="shared" si="425"/>
        <v>3.4735996914433125</v>
      </c>
      <c r="K3142" s="7">
        <f t="shared" si="426"/>
        <v>2.2911175842726546</v>
      </c>
      <c r="L3142">
        <v>1.67</v>
      </c>
      <c r="M3142">
        <v>4.22</v>
      </c>
      <c r="N3142">
        <v>5.34</v>
      </c>
      <c r="O3142" s="7">
        <f t="shared" si="427"/>
        <v>1.7084686795534019</v>
      </c>
      <c r="P3142" s="7">
        <f t="shared" si="428"/>
        <v>4.3172082800690754</v>
      </c>
      <c r="Q3142" s="7">
        <f t="shared" si="429"/>
        <v>5.463007634021058</v>
      </c>
      <c r="R3142" s="24">
        <f t="shared" si="431"/>
        <v>0.58531948051948046</v>
      </c>
      <c r="S3142" s="24">
        <f t="shared" si="431"/>
        <v>0.23163116883116883</v>
      </c>
      <c r="T3142" s="24">
        <f t="shared" si="431"/>
        <v>0.18304935064935063</v>
      </c>
      <c r="U3142" s="23">
        <f t="shared" si="432"/>
        <v>0.42518095393210453</v>
      </c>
      <c r="V3142" s="23">
        <f t="shared" si="432"/>
        <v>1.2148780443513199</v>
      </c>
      <c r="W3142" s="23">
        <f t="shared" si="432"/>
        <v>2.3307402625933986</v>
      </c>
      <c r="X3142" t="s">
        <v>288</v>
      </c>
      <c r="Y3142" t="s">
        <v>208</v>
      </c>
      <c r="Z3142" t="s">
        <v>189</v>
      </c>
      <c r="AA3142" s="75" t="s">
        <v>151</v>
      </c>
      <c r="AB3142" s="75" t="s">
        <v>166</v>
      </c>
      <c r="AC3142" s="119" t="s">
        <v>644</v>
      </c>
      <c r="AD3142" s="25" t="s">
        <v>170</v>
      </c>
      <c r="AE3142" s="133" t="str">
        <f>VLOOKUP(AD3142,cs_lookup!$A$2:$B$55,2,FALSE)</f>
        <v>1</v>
      </c>
    </row>
    <row r="3143" spans="1:31" x14ac:dyDescent="0.25">
      <c r="A3143" s="6">
        <v>0.70336409256594024</v>
      </c>
      <c r="B3143" s="6">
        <v>0.19584703228311962</v>
      </c>
      <c r="C3143" s="6">
        <v>9.746652211068578E-2</v>
      </c>
      <c r="D3143" s="21">
        <f t="shared" si="430"/>
        <v>1.4217387702461513</v>
      </c>
      <c r="E3143" s="22">
        <f t="shared" si="430"/>
        <v>5.106025801577549</v>
      </c>
      <c r="F3143" s="22">
        <f t="shared" si="430"/>
        <v>10.259933137496906</v>
      </c>
      <c r="G3143" s="132">
        <v>2.1497584541062764E-2</v>
      </c>
      <c r="H3143" s="7">
        <f t="shared" si="423"/>
        <v>1.0214975845410628</v>
      </c>
      <c r="I3143" s="7">
        <f t="shared" si="424"/>
        <v>1.3918180441757073</v>
      </c>
      <c r="J3143" s="7">
        <f t="shared" si="425"/>
        <v>4.9985686494516566</v>
      </c>
      <c r="K3143" s="7">
        <f t="shared" si="426"/>
        <v>10.044011158485976</v>
      </c>
      <c r="L3143">
        <v>2.0699999999999998</v>
      </c>
      <c r="M3143">
        <v>3.68</v>
      </c>
      <c r="N3143">
        <v>3.75</v>
      </c>
      <c r="O3143" s="7">
        <f t="shared" si="427"/>
        <v>2.1144999999999996</v>
      </c>
      <c r="P3143" s="7">
        <f t="shared" si="428"/>
        <v>3.7591111111111113</v>
      </c>
      <c r="Q3143" s="7">
        <f t="shared" si="429"/>
        <v>3.8306159420289854</v>
      </c>
      <c r="R3143" s="24">
        <f t="shared" si="431"/>
        <v>0.47292504138094121</v>
      </c>
      <c r="S3143" s="24">
        <f t="shared" si="431"/>
        <v>0.26602033577677936</v>
      </c>
      <c r="T3143" s="24">
        <f t="shared" si="431"/>
        <v>0.26105462284227948</v>
      </c>
      <c r="U3143" s="23">
        <f t="shared" si="432"/>
        <v>1.4872633737306806</v>
      </c>
      <c r="V3143" s="23">
        <f t="shared" si="432"/>
        <v>0.73621075513361145</v>
      </c>
      <c r="W3143" s="23">
        <f t="shared" si="432"/>
        <v>0.3733568134113136</v>
      </c>
      <c r="X3143" t="s">
        <v>188</v>
      </c>
      <c r="Y3143" t="s">
        <v>194</v>
      </c>
      <c r="Z3143" t="s">
        <v>189</v>
      </c>
      <c r="AA3143" s="75" t="s">
        <v>162</v>
      </c>
      <c r="AB3143" s="75" t="s">
        <v>160</v>
      </c>
      <c r="AC3143" s="119" t="s">
        <v>644</v>
      </c>
      <c r="AD3143" s="25" t="s">
        <v>168</v>
      </c>
      <c r="AE3143" s="133" t="str">
        <f>VLOOKUP(AD3143,cs_lookup!$A$2:$B$55,2,FALSE)</f>
        <v>1</v>
      </c>
    </row>
    <row r="3144" spans="1:31" x14ac:dyDescent="0.25">
      <c r="A3144" s="6">
        <v>0.4578887877092625</v>
      </c>
      <c r="B3144" s="6">
        <v>0.26983010418731718</v>
      </c>
      <c r="C3144" s="6">
        <v>0.25695384538996652</v>
      </c>
      <c r="D3144" s="21">
        <f t="shared" si="430"/>
        <v>2.1839364204631981</v>
      </c>
      <c r="E3144" s="22">
        <f t="shared" si="430"/>
        <v>3.7060357035099236</v>
      </c>
      <c r="F3144" s="22">
        <f t="shared" si="430"/>
        <v>3.8917495026484152</v>
      </c>
      <c r="G3144" s="132">
        <v>2.603889702147999E-2</v>
      </c>
      <c r="H3144" s="7">
        <f t="shared" si="423"/>
        <v>1.02603889702148</v>
      </c>
      <c r="I3144" s="7">
        <f t="shared" si="424"/>
        <v>2.1285123076747037</v>
      </c>
      <c r="J3144" s="7">
        <f t="shared" si="425"/>
        <v>3.6119836336305466</v>
      </c>
      <c r="K3144" s="7">
        <f t="shared" si="426"/>
        <v>3.7929843731518318</v>
      </c>
      <c r="L3144">
        <v>1.79</v>
      </c>
      <c r="M3144">
        <v>3.74</v>
      </c>
      <c r="N3144">
        <v>5</v>
      </c>
      <c r="O3144" s="7">
        <f t="shared" si="427"/>
        <v>1.8366096256684492</v>
      </c>
      <c r="P3144" s="7">
        <f t="shared" si="428"/>
        <v>3.8373854748603353</v>
      </c>
      <c r="Q3144" s="7">
        <f t="shared" si="429"/>
        <v>5.1301944851073999</v>
      </c>
      <c r="R3144" s="24">
        <f t="shared" si="431"/>
        <v>0.54448151965665637</v>
      </c>
      <c r="S3144" s="24">
        <f t="shared" si="431"/>
        <v>0.26059409630626068</v>
      </c>
      <c r="T3144" s="24">
        <f t="shared" si="431"/>
        <v>0.19492438403708298</v>
      </c>
      <c r="U3144" s="23">
        <f t="shared" si="432"/>
        <v>0.84096295499248863</v>
      </c>
      <c r="V3144" s="23">
        <f t="shared" si="432"/>
        <v>1.035442122488462</v>
      </c>
      <c r="W3144" s="23">
        <f t="shared" si="432"/>
        <v>1.3182232005467458</v>
      </c>
      <c r="X3144" t="s">
        <v>96</v>
      </c>
      <c r="Y3144" t="s">
        <v>43</v>
      </c>
      <c r="Z3144" t="s">
        <v>140</v>
      </c>
      <c r="AA3144" s="75" t="s">
        <v>151</v>
      </c>
      <c r="AB3144" s="75" t="s">
        <v>166</v>
      </c>
      <c r="AC3144" s="119" t="s">
        <v>644</v>
      </c>
      <c r="AD3144" s="25" t="s">
        <v>150</v>
      </c>
      <c r="AE3144" s="133" t="str">
        <f>VLOOKUP(AD3144,cs_lookup!$A$2:$B$55,2,FALSE)</f>
        <v>X</v>
      </c>
    </row>
    <row r="3145" spans="1:31" x14ac:dyDescent="0.25">
      <c r="A3145" s="6">
        <v>0.73389641912667847</v>
      </c>
      <c r="B3145" s="6">
        <v>0.17164055241584997</v>
      </c>
      <c r="C3145" s="6">
        <v>8.9234555882848329E-2</v>
      </c>
      <c r="D3145" s="21">
        <f t="shared" si="430"/>
        <v>1.3625901066392712</v>
      </c>
      <c r="E3145" s="22">
        <f t="shared" si="430"/>
        <v>5.8261289999650225</v>
      </c>
      <c r="F3145" s="22">
        <f t="shared" si="430"/>
        <v>11.206420989116044</v>
      </c>
      <c r="G3145" s="132">
        <v>2.3934652230798381E-2</v>
      </c>
      <c r="H3145" s="7">
        <f t="shared" si="423"/>
        <v>1.0239346522307984</v>
      </c>
      <c r="I3145" s="7">
        <f t="shared" si="424"/>
        <v>1.3307393237162743</v>
      </c>
      <c r="J3145" s="7">
        <f t="shared" si="425"/>
        <v>5.6899422119096261</v>
      </c>
      <c r="K3145" s="7">
        <f t="shared" si="426"/>
        <v>10.94446893139239</v>
      </c>
      <c r="L3145">
        <v>1.7</v>
      </c>
      <c r="M3145">
        <v>4.0599999999999996</v>
      </c>
      <c r="N3145">
        <v>5.28</v>
      </c>
      <c r="O3145" s="7">
        <f t="shared" si="427"/>
        <v>1.7406889087923572</v>
      </c>
      <c r="P3145" s="7">
        <f t="shared" si="428"/>
        <v>4.157174688057041</v>
      </c>
      <c r="Q3145" s="7">
        <f t="shared" si="429"/>
        <v>5.4063749637786156</v>
      </c>
      <c r="R3145" s="24">
        <f t="shared" si="431"/>
        <v>0.57448519086260674</v>
      </c>
      <c r="S3145" s="24">
        <f t="shared" si="431"/>
        <v>0.24054798632178118</v>
      </c>
      <c r="T3145" s="24">
        <f t="shared" si="431"/>
        <v>0.18496682281561203</v>
      </c>
      <c r="U3145" s="23">
        <f t="shared" si="432"/>
        <v>1.2774853569762363</v>
      </c>
      <c r="V3145" s="23">
        <f t="shared" si="432"/>
        <v>0.71353975994729923</v>
      </c>
      <c r="W3145" s="23">
        <f t="shared" si="432"/>
        <v>0.48243546882893495</v>
      </c>
      <c r="X3145" t="s">
        <v>108</v>
      </c>
      <c r="Y3145" t="s">
        <v>101</v>
      </c>
      <c r="Z3145" t="s">
        <v>140</v>
      </c>
      <c r="AA3145" s="75" t="s">
        <v>162</v>
      </c>
      <c r="AB3145" s="75" t="s">
        <v>160</v>
      </c>
      <c r="AC3145" s="119" t="s">
        <v>644</v>
      </c>
      <c r="AD3145" s="25" t="s">
        <v>433</v>
      </c>
      <c r="AE3145" s="133" t="str">
        <f>VLOOKUP(AD3145,cs_lookup!$A$2:$B$55,2,FALSE)</f>
        <v>X</v>
      </c>
    </row>
    <row r="3146" spans="1:31" x14ac:dyDescent="0.25">
      <c r="A3146" s="6">
        <v>0.77088779108689176</v>
      </c>
      <c r="B3146" s="6">
        <v>0.12325029672456388</v>
      </c>
      <c r="C3146" s="6">
        <v>5.7461433287400866E-2</v>
      </c>
      <c r="D3146" s="21">
        <f t="shared" si="430"/>
        <v>1.2972056524466133</v>
      </c>
      <c r="E3146" s="22">
        <f t="shared" si="430"/>
        <v>8.1135707302577167</v>
      </c>
      <c r="F3146" s="22">
        <f t="shared" si="430"/>
        <v>17.402976967148895</v>
      </c>
      <c r="G3146" s="132">
        <v>2.9076798082902089E-2</v>
      </c>
      <c r="H3146" s="7">
        <f t="shared" si="423"/>
        <v>1.0290767980829021</v>
      </c>
      <c r="I3146" s="7">
        <f t="shared" si="424"/>
        <v>1.2605528128349766</v>
      </c>
      <c r="J3146" s="7">
        <f t="shared" si="425"/>
        <v>7.8843199510208857</v>
      </c>
      <c r="K3146" s="7">
        <f t="shared" si="426"/>
        <v>16.911251910031808</v>
      </c>
      <c r="L3146">
        <v>1.31</v>
      </c>
      <c r="M3146">
        <v>5.82</v>
      </c>
      <c r="N3146">
        <v>10.65</v>
      </c>
      <c r="O3146" s="7">
        <f t="shared" si="427"/>
        <v>1.3480906054886017</v>
      </c>
      <c r="P3146" s="7">
        <f t="shared" si="428"/>
        <v>5.9892269648424907</v>
      </c>
      <c r="Q3146" s="7">
        <f t="shared" si="429"/>
        <v>10.959667899582907</v>
      </c>
      <c r="R3146" s="24">
        <f t="shared" si="431"/>
        <v>0.74178990338528483</v>
      </c>
      <c r="S3146" s="24">
        <f t="shared" si="431"/>
        <v>0.16696645591661907</v>
      </c>
      <c r="T3146" s="24">
        <f t="shared" si="431"/>
        <v>9.1243640698096068E-2</v>
      </c>
      <c r="U3146" s="23">
        <f t="shared" si="432"/>
        <v>1.0392265890500987</v>
      </c>
      <c r="V3146" s="23">
        <f t="shared" si="432"/>
        <v>0.73817400056759608</v>
      </c>
      <c r="W3146" s="23">
        <f t="shared" si="432"/>
        <v>0.62975822586395191</v>
      </c>
      <c r="X3146" t="s">
        <v>414</v>
      </c>
      <c r="Y3146" t="s">
        <v>428</v>
      </c>
      <c r="Z3146" t="s">
        <v>409</v>
      </c>
      <c r="AA3146" s="75" t="s">
        <v>175</v>
      </c>
      <c r="AB3146" s="75" t="s">
        <v>160</v>
      </c>
      <c r="AC3146" s="119" t="s">
        <v>644</v>
      </c>
      <c r="AD3146" s="25" t="s">
        <v>162</v>
      </c>
      <c r="AE3146" s="133" t="str">
        <f>VLOOKUP(AD3146,cs_lookup!$A$2:$B$55,2,FALSE)</f>
        <v>1</v>
      </c>
    </row>
    <row r="3147" spans="1:31" x14ac:dyDescent="0.25">
      <c r="A3147" s="6">
        <v>0.86092142058625942</v>
      </c>
      <c r="B3147" s="6">
        <v>3.6510282963822735E-2</v>
      </c>
      <c r="C3147" s="6">
        <v>2.6681451471981918E-3</v>
      </c>
      <c r="D3147" s="21">
        <f t="shared" si="430"/>
        <v>1.1615461946794547</v>
      </c>
      <c r="E3147" s="22">
        <f t="shared" si="430"/>
        <v>27.389543953709666</v>
      </c>
      <c r="F3147" s="22">
        <f t="shared" si="430"/>
        <v>374.79220388369646</v>
      </c>
      <c r="G3147" s="132">
        <v>3.1609308497180466E-2</v>
      </c>
      <c r="H3147" s="7">
        <f t="shared" si="423"/>
        <v>1.0316093084971805</v>
      </c>
      <c r="I3147" s="7">
        <f t="shared" si="424"/>
        <v>1.1259555193153139</v>
      </c>
      <c r="J3147" s="7">
        <f t="shared" si="425"/>
        <v>26.550307105710385</v>
      </c>
      <c r="K3147" s="7">
        <f t="shared" si="426"/>
        <v>363.30828036990403</v>
      </c>
      <c r="L3147">
        <v>1.1000000000000001</v>
      </c>
      <c r="M3147">
        <v>11.5</v>
      </c>
      <c r="N3147">
        <v>28.12</v>
      </c>
      <c r="O3147" s="7">
        <f t="shared" si="427"/>
        <v>1.1347702393468986</v>
      </c>
      <c r="P3147" s="7">
        <f t="shared" si="428"/>
        <v>11.863507047717576</v>
      </c>
      <c r="Q3147" s="7">
        <f t="shared" si="429"/>
        <v>29.008853754940716</v>
      </c>
      <c r="R3147" s="24">
        <f t="shared" si="431"/>
        <v>0.88123565927807224</v>
      </c>
      <c r="S3147" s="24">
        <f t="shared" si="431"/>
        <v>8.4292106539641698E-2</v>
      </c>
      <c r="T3147" s="24">
        <f t="shared" si="431"/>
        <v>3.4472234182285899E-2</v>
      </c>
      <c r="U3147" s="23">
        <f t="shared" si="432"/>
        <v>0.97694800649754154</v>
      </c>
      <c r="V3147" s="23">
        <f t="shared" si="432"/>
        <v>0.43313999925547392</v>
      </c>
      <c r="W3147" s="23">
        <f t="shared" si="432"/>
        <v>7.7399832372027119E-2</v>
      </c>
      <c r="X3147" t="s">
        <v>430</v>
      </c>
      <c r="Y3147" t="s">
        <v>429</v>
      </c>
      <c r="Z3147" t="s">
        <v>409</v>
      </c>
      <c r="AA3147" s="75" t="s">
        <v>164</v>
      </c>
      <c r="AB3147" s="75" t="s">
        <v>160</v>
      </c>
      <c r="AC3147" s="119" t="s">
        <v>644</v>
      </c>
      <c r="AD3147" s="25" t="s">
        <v>359</v>
      </c>
      <c r="AE3147" s="133" t="str">
        <f>VLOOKUP(AD3147,cs_lookup!$A$2:$B$55,2,FALSE)</f>
        <v>1</v>
      </c>
    </row>
    <row r="3148" spans="1:31" x14ac:dyDescent="0.25">
      <c r="A3148" s="6">
        <v>0.85505697855065366</v>
      </c>
      <c r="B3148" s="6">
        <v>0.11118966925416919</v>
      </c>
      <c r="C3148" s="6">
        <v>2.3368707593331057E-2</v>
      </c>
      <c r="D3148" s="21">
        <f t="shared" si="430"/>
        <v>1.1695127051006928</v>
      </c>
      <c r="E3148" s="22">
        <f t="shared" si="430"/>
        <v>8.9936412861710515</v>
      </c>
      <c r="F3148" s="22">
        <f t="shared" si="430"/>
        <v>42.792268079274493</v>
      </c>
      <c r="G3148" s="132">
        <v>3.3136688961990401E-2</v>
      </c>
      <c r="H3148" s="7">
        <f t="shared" si="423"/>
        <v>1.0331366889619904</v>
      </c>
      <c r="I3148" s="7">
        <f t="shared" si="424"/>
        <v>1.1320019099077023</v>
      </c>
      <c r="J3148" s="7">
        <f t="shared" si="425"/>
        <v>8.7051804299072106</v>
      </c>
      <c r="K3148" s="7">
        <f t="shared" si="426"/>
        <v>41.41975455568091</v>
      </c>
      <c r="L3148">
        <v>1.37</v>
      </c>
      <c r="M3148">
        <v>5.43</v>
      </c>
      <c r="N3148">
        <v>8.4</v>
      </c>
      <c r="O3148" s="7">
        <f t="shared" si="427"/>
        <v>1.4153972638779269</v>
      </c>
      <c r="P3148" s="7">
        <f t="shared" si="428"/>
        <v>5.609932221063608</v>
      </c>
      <c r="Q3148" s="7">
        <f t="shared" si="429"/>
        <v>8.6783481872807204</v>
      </c>
      <c r="R3148" s="24">
        <f t="shared" si="431"/>
        <v>0.70651542540091172</v>
      </c>
      <c r="S3148" s="24">
        <f t="shared" si="431"/>
        <v>0.17825527307536815</v>
      </c>
      <c r="T3148" s="24">
        <f t="shared" si="431"/>
        <v>0.11522930152372012</v>
      </c>
      <c r="U3148" s="23">
        <f t="shared" si="432"/>
        <v>1.2102453079003224</v>
      </c>
      <c r="V3148" s="23">
        <f t="shared" si="432"/>
        <v>0.62376650819836921</v>
      </c>
      <c r="W3148" s="23">
        <f t="shared" si="432"/>
        <v>0.20280178118167774</v>
      </c>
      <c r="X3148" t="s">
        <v>131</v>
      </c>
      <c r="Y3148" t="s">
        <v>266</v>
      </c>
      <c r="Z3148" t="s">
        <v>143</v>
      </c>
      <c r="AA3148" s="75" t="s">
        <v>176</v>
      </c>
      <c r="AB3148" s="75" t="s">
        <v>160</v>
      </c>
      <c r="AC3148" s="119" t="s">
        <v>644</v>
      </c>
      <c r="AD3148" s="25" t="s">
        <v>154</v>
      </c>
      <c r="AE3148" s="133" t="str">
        <f>VLOOKUP(AD3148,cs_lookup!$A$2:$B$55,2,FALSE)</f>
        <v>1</v>
      </c>
    </row>
    <row r="3149" spans="1:31" x14ac:dyDescent="0.25">
      <c r="A3149" s="6">
        <v>0.81540639388672653</v>
      </c>
      <c r="B3149" s="6">
        <v>0.12203775520408745</v>
      </c>
      <c r="C3149" s="6">
        <v>4.6412531506911305E-2</v>
      </c>
      <c r="D3149" s="21">
        <f t="shared" si="430"/>
        <v>1.2263823383005219</v>
      </c>
      <c r="E3149" s="22">
        <f t="shared" si="430"/>
        <v>8.1941854660278661</v>
      </c>
      <c r="F3149" s="22">
        <f t="shared" si="430"/>
        <v>21.54590511511077</v>
      </c>
      <c r="G3149" s="132">
        <v>2.2543111088602519E-2</v>
      </c>
      <c r="H3149" s="7">
        <f t="shared" si="423"/>
        <v>1.0225431110886025</v>
      </c>
      <c r="I3149" s="7">
        <f t="shared" si="424"/>
        <v>1.1993453625587596</v>
      </c>
      <c r="J3149" s="7">
        <f t="shared" si="425"/>
        <v>8.0135354462505859</v>
      </c>
      <c r="K3149" s="7">
        <f t="shared" si="426"/>
        <v>21.070901443141047</v>
      </c>
      <c r="L3149">
        <v>2.02</v>
      </c>
      <c r="M3149">
        <v>3.68</v>
      </c>
      <c r="N3149">
        <v>3.91</v>
      </c>
      <c r="O3149" s="7">
        <f t="shared" si="427"/>
        <v>2.0655370843989771</v>
      </c>
      <c r="P3149" s="7">
        <f t="shared" si="428"/>
        <v>3.7629586488060576</v>
      </c>
      <c r="Q3149" s="7">
        <f t="shared" si="429"/>
        <v>3.998143564356436</v>
      </c>
      <c r="R3149" s="24">
        <f t="shared" si="431"/>
        <v>0.48413558272713197</v>
      </c>
      <c r="S3149" s="24">
        <f t="shared" si="431"/>
        <v>0.26574833617087135</v>
      </c>
      <c r="T3149" s="24">
        <f t="shared" si="431"/>
        <v>0.25011608110199657</v>
      </c>
      <c r="U3149" s="23">
        <f t="shared" si="432"/>
        <v>1.6842521454290729</v>
      </c>
      <c r="V3149" s="23">
        <f t="shared" si="432"/>
        <v>0.4592230264260973</v>
      </c>
      <c r="W3149" s="23">
        <f t="shared" si="432"/>
        <v>0.18556396414984774</v>
      </c>
      <c r="X3149" t="s">
        <v>197</v>
      </c>
      <c r="Y3149" t="s">
        <v>219</v>
      </c>
      <c r="Z3149" t="s">
        <v>189</v>
      </c>
      <c r="AA3149" s="75" t="s">
        <v>165</v>
      </c>
      <c r="AB3149" s="75" t="s">
        <v>160</v>
      </c>
      <c r="AC3149" t="s">
        <v>642</v>
      </c>
      <c r="AD3149" s="25" t="s">
        <v>151</v>
      </c>
      <c r="AE3149" s="133" t="str">
        <f>VLOOKUP(AD3149,cs_lookup!$A$2:$B$55,2,FALSE)</f>
        <v>X</v>
      </c>
    </row>
    <row r="3150" spans="1:31" x14ac:dyDescent="0.25">
      <c r="A3150" s="6">
        <v>0.36385748740727547</v>
      </c>
      <c r="B3150" s="6">
        <v>0.24751199505254884</v>
      </c>
      <c r="C3150" s="6">
        <v>0.35841221318946165</v>
      </c>
      <c r="D3150" s="21">
        <f t="shared" si="430"/>
        <v>2.7483287677427208</v>
      </c>
      <c r="E3150" s="22">
        <f t="shared" si="430"/>
        <v>4.0402082322826081</v>
      </c>
      <c r="F3150" s="22">
        <f t="shared" si="430"/>
        <v>2.7900834938104806</v>
      </c>
      <c r="G3150" s="132">
        <v>2.2238083169982659E-2</v>
      </c>
      <c r="H3150" s="7">
        <f t="shared" si="423"/>
        <v>1.0222380831699827</v>
      </c>
      <c r="I3150" s="7">
        <f t="shared" si="424"/>
        <v>2.688540774395817</v>
      </c>
      <c r="J3150" s="7">
        <f t="shared" si="425"/>
        <v>3.9523162938264185</v>
      </c>
      <c r="K3150" s="7">
        <f t="shared" si="426"/>
        <v>2.7293871552489715</v>
      </c>
      <c r="L3150">
        <v>2.4300000000000002</v>
      </c>
      <c r="M3150">
        <v>3.41</v>
      </c>
      <c r="N3150">
        <v>3.15</v>
      </c>
      <c r="O3150" s="7">
        <f t="shared" si="427"/>
        <v>2.484038542103058</v>
      </c>
      <c r="P3150" s="7">
        <f t="shared" si="428"/>
        <v>3.4858318636096408</v>
      </c>
      <c r="Q3150" s="7">
        <f t="shared" si="429"/>
        <v>3.2200499619854455</v>
      </c>
      <c r="R3150" s="24">
        <f t="shared" si="431"/>
        <v>0.40257024319492701</v>
      </c>
      <c r="S3150" s="24">
        <f t="shared" si="431"/>
        <v>0.28687556919755797</v>
      </c>
      <c r="T3150" s="24">
        <f t="shared" si="431"/>
        <v>0.31055418760751513</v>
      </c>
      <c r="U3150" s="23">
        <f t="shared" si="432"/>
        <v>0.90383602255245044</v>
      </c>
      <c r="V3150" s="23">
        <f t="shared" si="432"/>
        <v>0.86278519897976658</v>
      </c>
      <c r="W3150" s="23">
        <f t="shared" si="432"/>
        <v>1.1541052334558455</v>
      </c>
      <c r="X3150" t="s">
        <v>281</v>
      </c>
      <c r="Y3150" t="s">
        <v>191</v>
      </c>
      <c r="Z3150" t="s">
        <v>189</v>
      </c>
      <c r="AA3150" s="75" t="s">
        <v>151</v>
      </c>
      <c r="AB3150" s="75" t="s">
        <v>166</v>
      </c>
      <c r="AC3150" t="s">
        <v>642</v>
      </c>
      <c r="AD3150" s="25" t="s">
        <v>154</v>
      </c>
      <c r="AE3150" s="133" t="str">
        <f>VLOOKUP(AD3150,cs_lookup!$A$2:$B$55,2,FALSE)</f>
        <v>1</v>
      </c>
    </row>
    <row r="3151" spans="1:31" x14ac:dyDescent="0.25">
      <c r="A3151" s="6">
        <v>0.32986703396363176</v>
      </c>
      <c r="B3151" s="6">
        <v>0.4789834654064436</v>
      </c>
      <c r="C3151" s="6">
        <v>0.18794463014534202</v>
      </c>
      <c r="D3151" s="21">
        <f t="shared" si="430"/>
        <v>3.0315245145419749</v>
      </c>
      <c r="E3151" s="22">
        <f t="shared" si="430"/>
        <v>2.0877547394072264</v>
      </c>
      <c r="F3151" s="22">
        <f t="shared" si="430"/>
        <v>5.3207159961243713</v>
      </c>
      <c r="G3151" s="132">
        <v>5.0466230385646238E-2</v>
      </c>
      <c r="H3151" s="7">
        <f t="shared" si="423"/>
        <v>1.0504662303856462</v>
      </c>
      <c r="I3151" s="7">
        <f t="shared" si="424"/>
        <v>2.8858847879660483</v>
      </c>
      <c r="J3151" s="7">
        <f t="shared" si="425"/>
        <v>1.9874553593605495</v>
      </c>
      <c r="K3151" s="7">
        <f t="shared" si="426"/>
        <v>5.0650995169745103</v>
      </c>
      <c r="L3151">
        <v>1.7</v>
      </c>
      <c r="M3151">
        <v>3.88</v>
      </c>
      <c r="N3151">
        <v>4.8899999999999997</v>
      </c>
      <c r="O3151" s="7">
        <f t="shared" si="427"/>
        <v>1.7857925916555986</v>
      </c>
      <c r="P3151" s="7">
        <f t="shared" si="428"/>
        <v>4.075808973896307</v>
      </c>
      <c r="Q3151" s="7">
        <f t="shared" si="429"/>
        <v>5.13677986658581</v>
      </c>
      <c r="R3151" s="24">
        <f t="shared" si="431"/>
        <v>0.5599754443336028</v>
      </c>
      <c r="S3151" s="24">
        <f t="shared" si="431"/>
        <v>0.24535006581626931</v>
      </c>
      <c r="T3151" s="24">
        <f t="shared" si="431"/>
        <v>0.19467448985012778</v>
      </c>
      <c r="U3151" s="23">
        <f t="shared" si="432"/>
        <v>0.58907410548365935</v>
      </c>
      <c r="V3151" s="23">
        <f t="shared" si="432"/>
        <v>1.9522451066515345</v>
      </c>
      <c r="W3151" s="23">
        <f t="shared" si="432"/>
        <v>0.96543019216350934</v>
      </c>
      <c r="X3151" t="s">
        <v>440</v>
      </c>
      <c r="Y3151" t="s">
        <v>257</v>
      </c>
      <c r="Z3151" t="s">
        <v>137</v>
      </c>
      <c r="AA3151" s="75" t="s">
        <v>154</v>
      </c>
      <c r="AB3151" s="75" t="s">
        <v>160</v>
      </c>
      <c r="AC3151" t="s">
        <v>642</v>
      </c>
      <c r="AD3151" s="25" t="s">
        <v>153</v>
      </c>
      <c r="AE3151" s="133" t="str">
        <f>VLOOKUP(AD3151,cs_lookup!$A$2:$B$55,2,FALSE)</f>
        <v>2</v>
      </c>
    </row>
    <row r="3152" spans="1:31" x14ac:dyDescent="0.25">
      <c r="A3152" s="6">
        <v>0.63772811145181407</v>
      </c>
      <c r="B3152" s="6">
        <v>0.2350913727008129</v>
      </c>
      <c r="C3152" s="6">
        <v>0.12371734039152975</v>
      </c>
      <c r="D3152" s="21">
        <f t="shared" si="430"/>
        <v>1.5680663625184394</v>
      </c>
      <c r="E3152" s="22">
        <f t="shared" si="430"/>
        <v>4.2536652388033049</v>
      </c>
      <c r="F3152" s="22">
        <f t="shared" si="430"/>
        <v>8.0829412985704998</v>
      </c>
      <c r="G3152" s="132">
        <v>2.8817528023692196E-2</v>
      </c>
      <c r="H3152" s="7">
        <f t="shared" si="423"/>
        <v>1.0288175280236922</v>
      </c>
      <c r="I3152" s="7">
        <f t="shared" si="424"/>
        <v>1.5241442916807781</v>
      </c>
      <c r="J3152" s="7">
        <f t="shared" si="425"/>
        <v>4.1345186322538519</v>
      </c>
      <c r="K3152" s="7">
        <f t="shared" si="426"/>
        <v>7.8565353703658527</v>
      </c>
      <c r="L3152">
        <v>1.24</v>
      </c>
      <c r="M3152">
        <v>6.43</v>
      </c>
      <c r="N3152">
        <v>14.96</v>
      </c>
      <c r="O3152" s="7">
        <f t="shared" si="427"/>
        <v>1.2757337347493782</v>
      </c>
      <c r="P3152" s="7">
        <f t="shared" si="428"/>
        <v>6.6152967051923408</v>
      </c>
      <c r="Q3152" s="7">
        <f t="shared" si="429"/>
        <v>15.391110219234436</v>
      </c>
      <c r="R3152" s="24">
        <f t="shared" si="431"/>
        <v>0.78386262960777864</v>
      </c>
      <c r="S3152" s="24">
        <f t="shared" si="431"/>
        <v>0.15116479948890288</v>
      </c>
      <c r="T3152" s="24">
        <f t="shared" si="431"/>
        <v>6.4972570903318538E-2</v>
      </c>
      <c r="U3152" s="23">
        <f t="shared" si="432"/>
        <v>0.81357126537709046</v>
      </c>
      <c r="V3152" s="23">
        <f t="shared" si="432"/>
        <v>1.5551991832468322</v>
      </c>
      <c r="W3152" s="23">
        <f t="shared" si="432"/>
        <v>1.9041472219965787</v>
      </c>
      <c r="X3152" t="s">
        <v>106</v>
      </c>
      <c r="Y3152" t="s">
        <v>52</v>
      </c>
      <c r="Z3152" t="s">
        <v>140</v>
      </c>
      <c r="AA3152" s="75" t="s">
        <v>162</v>
      </c>
      <c r="AB3152" s="75" t="s">
        <v>160</v>
      </c>
      <c r="AC3152" t="s">
        <v>642</v>
      </c>
      <c r="AD3152" s="25" t="s">
        <v>164</v>
      </c>
      <c r="AE3152" s="133" t="str">
        <f>VLOOKUP(AD3152,cs_lookup!$A$2:$B$55,2,FALSE)</f>
        <v>1</v>
      </c>
    </row>
    <row r="3153" spans="1:31" x14ac:dyDescent="0.25">
      <c r="A3153" s="6">
        <v>0.57896817195446237</v>
      </c>
      <c r="B3153" s="6">
        <v>0.21113134597975203</v>
      </c>
      <c r="C3153" s="6">
        <v>0.19852582824325535</v>
      </c>
      <c r="D3153" s="21">
        <f t="shared" si="430"/>
        <v>1.7272106627627417</v>
      </c>
      <c r="E3153" s="22">
        <f t="shared" si="430"/>
        <v>4.736388125408447</v>
      </c>
      <c r="F3153" s="22">
        <f t="shared" si="430"/>
        <v>5.0371279588603031</v>
      </c>
      <c r="G3153" s="132">
        <v>2.4133166559762609E-2</v>
      </c>
      <c r="H3153" s="7">
        <f t="shared" si="423"/>
        <v>1.0241331665597626</v>
      </c>
      <c r="I3153" s="7">
        <f t="shared" si="424"/>
        <v>1.6865098398919507</v>
      </c>
      <c r="J3153" s="7">
        <f t="shared" si="425"/>
        <v>4.6247775973497465</v>
      </c>
      <c r="K3153" s="7">
        <f t="shared" si="426"/>
        <v>4.9184306527059096</v>
      </c>
      <c r="L3153">
        <v>1.74</v>
      </c>
      <c r="M3153">
        <v>3.83</v>
      </c>
      <c r="N3153">
        <v>5.31</v>
      </c>
      <c r="O3153" s="7">
        <f t="shared" si="427"/>
        <v>1.781991709813987</v>
      </c>
      <c r="P3153" s="7">
        <f t="shared" si="428"/>
        <v>3.9224300279238911</v>
      </c>
      <c r="Q3153" s="7">
        <f t="shared" si="429"/>
        <v>5.438147114432339</v>
      </c>
      <c r="R3153" s="24">
        <f t="shared" si="431"/>
        <v>0.56116983849738833</v>
      </c>
      <c r="S3153" s="24">
        <f t="shared" si="431"/>
        <v>0.2549439997351059</v>
      </c>
      <c r="T3153" s="24">
        <f t="shared" si="431"/>
        <v>0.1838861617675058</v>
      </c>
      <c r="U3153" s="23">
        <f t="shared" si="432"/>
        <v>1.0317164826690108</v>
      </c>
      <c r="V3153" s="23">
        <f t="shared" si="432"/>
        <v>0.82814793130696751</v>
      </c>
      <c r="W3153" s="23">
        <f t="shared" si="432"/>
        <v>1.0796126600013494</v>
      </c>
      <c r="X3153" t="s">
        <v>36</v>
      </c>
      <c r="Y3153" t="s">
        <v>38</v>
      </c>
      <c r="Z3153" t="s">
        <v>140</v>
      </c>
      <c r="AA3153" s="75" t="s">
        <v>162</v>
      </c>
      <c r="AB3153" s="75" t="s">
        <v>160</v>
      </c>
      <c r="AC3153" t="s">
        <v>642</v>
      </c>
      <c r="AD3153" s="25" t="s">
        <v>165</v>
      </c>
      <c r="AE3153" s="133" t="str">
        <f>VLOOKUP(AD3153,cs_lookup!$A$2:$B$55,2,FALSE)</f>
        <v>1</v>
      </c>
    </row>
    <row r="3154" spans="1:31" x14ac:dyDescent="0.25">
      <c r="A3154" s="6">
        <v>0.10000601786988053</v>
      </c>
      <c r="B3154" s="6">
        <v>0.20344885917258795</v>
      </c>
      <c r="C3154" s="6">
        <v>0.59509430420068565</v>
      </c>
      <c r="D3154" s="21">
        <f t="shared" si="430"/>
        <v>9.9993982492245248</v>
      </c>
      <c r="E3154" s="22">
        <f t="shared" si="430"/>
        <v>4.9152401447072691</v>
      </c>
      <c r="F3154" s="22">
        <f t="shared" si="430"/>
        <v>1.6804059338850044</v>
      </c>
      <c r="G3154" s="132">
        <v>2.7932120024694695E-2</v>
      </c>
      <c r="H3154" s="7">
        <f t="shared" si="423"/>
        <v>1.0279321200246947</v>
      </c>
      <c r="I3154" s="7">
        <f t="shared" si="424"/>
        <v>9.7276834281472819</v>
      </c>
      <c r="J3154" s="7">
        <f t="shared" si="425"/>
        <v>4.781677747932604</v>
      </c>
      <c r="K3154" s="7">
        <f t="shared" si="426"/>
        <v>1.6347440664123181</v>
      </c>
      <c r="L3154">
        <v>9.52</v>
      </c>
      <c r="M3154">
        <v>5.49</v>
      </c>
      <c r="N3154">
        <v>1.35</v>
      </c>
      <c r="O3154" s="7">
        <f t="shared" si="427"/>
        <v>9.7859137826350935</v>
      </c>
      <c r="P3154" s="7">
        <f t="shared" si="428"/>
        <v>5.6433473389355742</v>
      </c>
      <c r="Q3154" s="7">
        <f t="shared" si="429"/>
        <v>1.3877083620333379</v>
      </c>
      <c r="R3154" s="24">
        <f t="shared" si="431"/>
        <v>0.10218769776763002</v>
      </c>
      <c r="S3154" s="24">
        <f t="shared" si="431"/>
        <v>0.17719979649323092</v>
      </c>
      <c r="T3154" s="24">
        <f t="shared" si="431"/>
        <v>0.72061250573913904</v>
      </c>
      <c r="U3154" s="23">
        <f t="shared" si="432"/>
        <v>0.97865026861931537</v>
      </c>
      <c r="V3154" s="23">
        <f t="shared" si="432"/>
        <v>1.1481325780211025</v>
      </c>
      <c r="W3154" s="23">
        <f t="shared" si="432"/>
        <v>0.8258173421377023</v>
      </c>
      <c r="X3154" t="s">
        <v>289</v>
      </c>
      <c r="Y3154" t="s">
        <v>41</v>
      </c>
      <c r="Z3154" t="s">
        <v>140</v>
      </c>
      <c r="AA3154" s="75" t="s">
        <v>155</v>
      </c>
      <c r="AB3154" s="75" t="s">
        <v>161</v>
      </c>
      <c r="AC3154" t="s">
        <v>642</v>
      </c>
      <c r="AD3154" s="25" t="s">
        <v>153</v>
      </c>
      <c r="AE3154" s="133" t="str">
        <f>VLOOKUP(AD3154,cs_lookup!$A$2:$B$55,2,FALSE)</f>
        <v>2</v>
      </c>
    </row>
    <row r="3155" spans="1:31" x14ac:dyDescent="0.25">
      <c r="A3155" s="6">
        <v>0.79729798444633881</v>
      </c>
      <c r="B3155" s="6">
        <v>0.10405298202857659</v>
      </c>
      <c r="C3155" s="6">
        <v>3.4466942306733223E-2</v>
      </c>
      <c r="D3155" s="21">
        <f t="shared" si="430"/>
        <v>1.2542362071746889</v>
      </c>
      <c r="E3155" s="22">
        <f t="shared" si="430"/>
        <v>9.6104886232416202</v>
      </c>
      <c r="F3155" s="22">
        <f t="shared" si="430"/>
        <v>29.013307623886526</v>
      </c>
      <c r="G3155" s="132">
        <v>2.455421809978775E-2</v>
      </c>
      <c r="H3155" s="7">
        <f t="shared" si="423"/>
        <v>1.0245542180997878</v>
      </c>
      <c r="I3155" s="7">
        <f t="shared" si="424"/>
        <v>1.2241774861860273</v>
      </c>
      <c r="J3155" s="7">
        <f t="shared" si="425"/>
        <v>9.3801659819096024</v>
      </c>
      <c r="K3155" s="7">
        <f t="shared" si="426"/>
        <v>28.317981724477892</v>
      </c>
      <c r="L3155">
        <v>1.69</v>
      </c>
      <c r="M3155">
        <v>4.1900000000000004</v>
      </c>
      <c r="N3155">
        <v>5.15</v>
      </c>
      <c r="O3155" s="7">
        <f t="shared" si="427"/>
        <v>1.7314966285886413</v>
      </c>
      <c r="P3155" s="7">
        <f t="shared" si="428"/>
        <v>4.2928821738381107</v>
      </c>
      <c r="Q3155" s="7">
        <f t="shared" si="429"/>
        <v>5.2764542232139071</v>
      </c>
      <c r="R3155" s="24">
        <f t="shared" si="431"/>
        <v>0.57753505463947052</v>
      </c>
      <c r="S3155" s="24">
        <f t="shared" si="431"/>
        <v>0.23294373325553824</v>
      </c>
      <c r="T3155" s="24">
        <f t="shared" si="431"/>
        <v>0.18952121210499129</v>
      </c>
      <c r="U3155" s="23">
        <f t="shared" si="432"/>
        <v>1.3805187720493544</v>
      </c>
      <c r="V3155" s="23">
        <f t="shared" si="432"/>
        <v>0.44668719168517373</v>
      </c>
      <c r="W3155" s="23">
        <f t="shared" si="432"/>
        <v>0.18186324329563258</v>
      </c>
      <c r="X3155" t="s">
        <v>37</v>
      </c>
      <c r="Y3155" t="s">
        <v>100</v>
      </c>
      <c r="Z3155" t="s">
        <v>140</v>
      </c>
      <c r="AA3155" s="75" t="s">
        <v>175</v>
      </c>
      <c r="AB3155" s="75" t="s">
        <v>160</v>
      </c>
      <c r="AC3155" t="s">
        <v>642</v>
      </c>
      <c r="AD3155" s="25" t="s">
        <v>149</v>
      </c>
      <c r="AE3155" s="133" t="str">
        <f>VLOOKUP(AD3155,cs_lookup!$A$2:$B$55,2,FALSE)</f>
        <v>X</v>
      </c>
    </row>
    <row r="3156" spans="1:31" x14ac:dyDescent="0.25">
      <c r="A3156" s="6">
        <v>0.1825895499165002</v>
      </c>
      <c r="B3156" s="6">
        <v>0.33750624570759169</v>
      </c>
      <c r="C3156" s="6">
        <v>0.43983044285826972</v>
      </c>
      <c r="D3156" s="21">
        <f t="shared" si="430"/>
        <v>5.4767646913928472</v>
      </c>
      <c r="E3156" s="22">
        <f t="shared" si="430"/>
        <v>2.9629081319768491</v>
      </c>
      <c r="F3156" s="22">
        <f t="shared" si="430"/>
        <v>2.2736034220401575</v>
      </c>
      <c r="G3156" s="132">
        <v>2.8414315563833004E-2</v>
      </c>
      <c r="H3156" s="7">
        <f t="shared" ref="H3156:H3219" si="433">(G3156/100%) + 1</f>
        <v>1.028414315563833</v>
      </c>
      <c r="I3156" s="7">
        <f t="shared" ref="I3156:I3219" si="434">D3156/H3156</f>
        <v>5.3254457940817215</v>
      </c>
      <c r="J3156" s="7">
        <f t="shared" ref="J3156:J3219" si="435">E3156/H3156</f>
        <v>2.8810452043857642</v>
      </c>
      <c r="K3156" s="7">
        <f t="shared" ref="K3156:K3219" si="436">F3156/H3156</f>
        <v>2.2107854661607309</v>
      </c>
      <c r="L3156">
        <v>2.73</v>
      </c>
      <c r="M3156">
        <v>3.14</v>
      </c>
      <c r="N3156">
        <v>2.91</v>
      </c>
      <c r="O3156" s="7">
        <f t="shared" ref="O3156:O3219" si="437">(L3156*H3156)</f>
        <v>2.807571081489264</v>
      </c>
      <c r="P3156" s="7">
        <f t="shared" ref="P3156:P3219" si="438">(M3156*H3156)</f>
        <v>3.2292209508704359</v>
      </c>
      <c r="Q3156" s="7">
        <f t="shared" ref="Q3156:Q3219" si="439">(N3156*H3156)</f>
        <v>2.9926856582907542</v>
      </c>
      <c r="R3156" s="24">
        <f t="shared" si="431"/>
        <v>0.35617976214142877</v>
      </c>
      <c r="S3156" s="24">
        <f t="shared" si="431"/>
        <v>0.30967221358156066</v>
      </c>
      <c r="T3156" s="24">
        <f t="shared" si="431"/>
        <v>0.33414802427701046</v>
      </c>
      <c r="U3156" s="23">
        <f t="shared" si="432"/>
        <v>0.51263314012770644</v>
      </c>
      <c r="V3156" s="23">
        <f t="shared" si="432"/>
        <v>1.0898822396885803</v>
      </c>
      <c r="W3156" s="23">
        <f t="shared" si="432"/>
        <v>1.3162742584216149</v>
      </c>
      <c r="X3156" t="s">
        <v>44</v>
      </c>
      <c r="Y3156" t="s">
        <v>434</v>
      </c>
      <c r="Z3156" t="s">
        <v>141</v>
      </c>
      <c r="AA3156" s="75" t="s">
        <v>151</v>
      </c>
      <c r="AB3156" s="75" t="s">
        <v>166</v>
      </c>
      <c r="AC3156" t="s">
        <v>642</v>
      </c>
      <c r="AD3156" s="25" t="s">
        <v>151</v>
      </c>
      <c r="AE3156" s="133" t="str">
        <f>VLOOKUP(AD3156,cs_lookup!$A$2:$B$55,2,FALSE)</f>
        <v>X</v>
      </c>
    </row>
    <row r="3157" spans="1:31" x14ac:dyDescent="0.25">
      <c r="A3157" s="6">
        <v>0.42352651269729741</v>
      </c>
      <c r="B3157" s="6">
        <v>0.43483712472355629</v>
      </c>
      <c r="C3157" s="6">
        <v>0.13990641561993708</v>
      </c>
      <c r="D3157" s="21">
        <f t="shared" si="430"/>
        <v>2.3611272730751556</v>
      </c>
      <c r="E3157" s="22">
        <f t="shared" si="430"/>
        <v>2.2997116463681451</v>
      </c>
      <c r="F3157" s="22">
        <f t="shared" si="430"/>
        <v>7.1476350499647641</v>
      </c>
      <c r="G3157" s="132">
        <v>2.8178640699058732E-2</v>
      </c>
      <c r="H3157" s="7">
        <f t="shared" si="433"/>
        <v>1.0281786406990587</v>
      </c>
      <c r="I3157" s="7">
        <f t="shared" si="434"/>
        <v>2.2964173535737182</v>
      </c>
      <c r="J3157" s="7">
        <f t="shared" si="435"/>
        <v>2.236684906043731</v>
      </c>
      <c r="K3157" s="7">
        <f t="shared" si="436"/>
        <v>6.9517443438672162</v>
      </c>
      <c r="L3157">
        <v>2.44</v>
      </c>
      <c r="M3157">
        <v>3.06</v>
      </c>
      <c r="N3157">
        <v>3.43</v>
      </c>
      <c r="O3157" s="7">
        <f t="shared" si="437"/>
        <v>2.5087558833057031</v>
      </c>
      <c r="P3157" s="7">
        <f t="shared" si="438"/>
        <v>3.1462266405391199</v>
      </c>
      <c r="Q3157" s="7">
        <f t="shared" si="439"/>
        <v>3.5266527375977716</v>
      </c>
      <c r="R3157" s="24">
        <f t="shared" si="431"/>
        <v>0.39860394813796457</v>
      </c>
      <c r="S3157" s="24">
        <f t="shared" si="431"/>
        <v>0.31784105668517432</v>
      </c>
      <c r="T3157" s="24">
        <f t="shared" si="431"/>
        <v>0.28355499517686106</v>
      </c>
      <c r="U3157" s="23">
        <f t="shared" si="432"/>
        <v>1.0625246304652924</v>
      </c>
      <c r="V3157" s="23">
        <f t="shared" si="432"/>
        <v>1.3680961461006844</v>
      </c>
      <c r="W3157" s="23">
        <f t="shared" si="432"/>
        <v>0.49340134365354271</v>
      </c>
      <c r="X3157" t="s">
        <v>47</v>
      </c>
      <c r="Y3157" t="s">
        <v>555</v>
      </c>
      <c r="Z3157" t="s">
        <v>141</v>
      </c>
      <c r="AA3157" s="75" t="s">
        <v>154</v>
      </c>
      <c r="AB3157" s="75" t="s">
        <v>160</v>
      </c>
      <c r="AC3157" t="s">
        <v>642</v>
      </c>
      <c r="AD3157" s="25" t="s">
        <v>151</v>
      </c>
      <c r="AE3157" s="133" t="str">
        <f>VLOOKUP(AD3157,cs_lookup!$A$2:$B$55,2,FALSE)</f>
        <v>X</v>
      </c>
    </row>
    <row r="3158" spans="1:31" x14ac:dyDescent="0.25">
      <c r="A3158" s="6">
        <v>0.85412583408946674</v>
      </c>
      <c r="B3158" s="6">
        <v>0.11020024387828758</v>
      </c>
      <c r="C3158" s="6">
        <v>2.4533812070493051E-2</v>
      </c>
      <c r="D3158" s="21">
        <f t="shared" si="430"/>
        <v>1.1707876756427127</v>
      </c>
      <c r="E3158" s="22">
        <f t="shared" si="430"/>
        <v>9.0743900812457898</v>
      </c>
      <c r="F3158" s="22">
        <f t="shared" si="430"/>
        <v>40.760074183608239</v>
      </c>
      <c r="G3158" s="132">
        <v>2.9221795418978624E-2</v>
      </c>
      <c r="H3158" s="7">
        <f t="shared" si="433"/>
        <v>1.0292217954189786</v>
      </c>
      <c r="I3158" s="7">
        <f t="shared" si="434"/>
        <v>1.1375465238433908</v>
      </c>
      <c r="J3158" s="7">
        <f t="shared" si="435"/>
        <v>8.816748850088004</v>
      </c>
      <c r="K3158" s="7">
        <f t="shared" si="436"/>
        <v>39.602809000965152</v>
      </c>
      <c r="L3158">
        <v>1.65</v>
      </c>
      <c r="M3158">
        <v>3.75</v>
      </c>
      <c r="N3158">
        <v>6.39</v>
      </c>
      <c r="O3158" s="7">
        <f t="shared" si="437"/>
        <v>1.6982159624413147</v>
      </c>
      <c r="P3158" s="7">
        <f t="shared" si="438"/>
        <v>3.8595817328211699</v>
      </c>
      <c r="Q3158" s="7">
        <f t="shared" si="439"/>
        <v>6.5767272727272728</v>
      </c>
      <c r="R3158" s="24">
        <f t="shared" si="431"/>
        <v>0.5888532566626119</v>
      </c>
      <c r="S3158" s="24">
        <f t="shared" si="431"/>
        <v>0.25909543293154924</v>
      </c>
      <c r="T3158" s="24">
        <f t="shared" si="431"/>
        <v>0.15205131040583877</v>
      </c>
      <c r="U3158" s="23">
        <f t="shared" si="432"/>
        <v>1.4504901253842344</v>
      </c>
      <c r="V3158" s="23">
        <f t="shared" si="432"/>
        <v>0.42532684822507671</v>
      </c>
      <c r="W3158" s="23">
        <f t="shared" si="432"/>
        <v>0.1613521909479772</v>
      </c>
      <c r="X3158" t="s">
        <v>51</v>
      </c>
      <c r="Y3158" t="s">
        <v>45</v>
      </c>
      <c r="Z3158" t="s">
        <v>141</v>
      </c>
      <c r="AA3158" s="75" t="s">
        <v>176</v>
      </c>
      <c r="AB3158" s="75" t="s">
        <v>160</v>
      </c>
      <c r="AC3158" t="s">
        <v>642</v>
      </c>
      <c r="AD3158" s="25" t="s">
        <v>175</v>
      </c>
      <c r="AE3158" s="133" t="str">
        <f>VLOOKUP(AD3158,cs_lookup!$A$2:$B$55,2,FALSE)</f>
        <v>1</v>
      </c>
    </row>
    <row r="3159" spans="1:31" x14ac:dyDescent="0.25">
      <c r="A3159" s="6">
        <v>0.2368840717147381</v>
      </c>
      <c r="B3159" s="6">
        <v>0.20676045042020991</v>
      </c>
      <c r="C3159" s="6">
        <v>0.4999421531017928</v>
      </c>
      <c r="D3159" s="21">
        <f t="shared" si="430"/>
        <v>4.2214742120957194</v>
      </c>
      <c r="E3159" s="22">
        <f t="shared" si="430"/>
        <v>4.836514903926977</v>
      </c>
      <c r="F3159" s="22">
        <f t="shared" si="430"/>
        <v>2.0002314143660356</v>
      </c>
      <c r="G3159" s="132">
        <v>2.7113312888259911E-2</v>
      </c>
      <c r="H3159" s="7">
        <f t="shared" si="433"/>
        <v>1.0271133128882599</v>
      </c>
      <c r="I3159" s="7">
        <f t="shared" si="434"/>
        <v>4.1100374799201687</v>
      </c>
      <c r="J3159" s="7">
        <f t="shared" si="435"/>
        <v>4.7088425816686339</v>
      </c>
      <c r="K3159" s="7">
        <f t="shared" si="436"/>
        <v>1.9474301318725498</v>
      </c>
      <c r="L3159">
        <v>2.5</v>
      </c>
      <c r="M3159">
        <v>3.14</v>
      </c>
      <c r="N3159">
        <v>3.24</v>
      </c>
      <c r="O3159" s="7">
        <f t="shared" si="437"/>
        <v>2.5677832822206499</v>
      </c>
      <c r="P3159" s="7">
        <f t="shared" si="438"/>
        <v>3.2251358024691363</v>
      </c>
      <c r="Q3159" s="7">
        <f t="shared" si="439"/>
        <v>3.3278471337579623</v>
      </c>
      <c r="R3159" s="24">
        <f t="shared" si="431"/>
        <v>0.3894409652574683</v>
      </c>
      <c r="S3159" s="24">
        <f t="shared" si="431"/>
        <v>0.31006446278460847</v>
      </c>
      <c r="T3159" s="24">
        <f t="shared" si="431"/>
        <v>0.30049457195792306</v>
      </c>
      <c r="U3159" s="23">
        <f t="shared" si="432"/>
        <v>0.60826695917346207</v>
      </c>
      <c r="V3159" s="23">
        <f t="shared" si="432"/>
        <v>0.66683053118486368</v>
      </c>
      <c r="W3159" s="23">
        <f t="shared" si="432"/>
        <v>1.6637310612445855</v>
      </c>
      <c r="X3159" t="s">
        <v>21</v>
      </c>
      <c r="Y3159" t="s">
        <v>559</v>
      </c>
      <c r="Z3159" t="s">
        <v>141</v>
      </c>
      <c r="AA3159" s="75" t="s">
        <v>155</v>
      </c>
      <c r="AB3159" s="75" t="s">
        <v>161</v>
      </c>
      <c r="AC3159" t="s">
        <v>642</v>
      </c>
      <c r="AD3159" s="25" t="s">
        <v>170</v>
      </c>
      <c r="AE3159" s="133" t="str">
        <f>VLOOKUP(AD3159,cs_lookup!$A$2:$B$55,2,FALSE)</f>
        <v>1</v>
      </c>
    </row>
    <row r="3160" spans="1:31" x14ac:dyDescent="0.25">
      <c r="A3160" s="6">
        <v>0.27932340503316822</v>
      </c>
      <c r="B3160" s="6">
        <v>0.28753021307145471</v>
      </c>
      <c r="C3160" s="6">
        <v>0.39660832569217103</v>
      </c>
      <c r="D3160" s="21">
        <f t="shared" si="430"/>
        <v>3.5800795134988963</v>
      </c>
      <c r="E3160" s="22">
        <f t="shared" si="430"/>
        <v>3.4778953812116016</v>
      </c>
      <c r="F3160" s="22">
        <f t="shared" si="430"/>
        <v>2.5213792429969146</v>
      </c>
      <c r="G3160" s="132">
        <v>2.811938473242015E-2</v>
      </c>
      <c r="H3160" s="7">
        <f t="shared" si="433"/>
        <v>1.0281193847324201</v>
      </c>
      <c r="I3160" s="7">
        <f t="shared" si="434"/>
        <v>3.4821632260446611</v>
      </c>
      <c r="J3160" s="7">
        <f t="shared" si="435"/>
        <v>3.3827738615362883</v>
      </c>
      <c r="K3160" s="7">
        <f t="shared" si="436"/>
        <v>2.4524187370060457</v>
      </c>
      <c r="L3160">
        <v>2.2599999999999998</v>
      </c>
      <c r="M3160">
        <v>3.29</v>
      </c>
      <c r="N3160">
        <v>3.55</v>
      </c>
      <c r="O3160" s="7">
        <f t="shared" si="437"/>
        <v>2.3235498094952693</v>
      </c>
      <c r="P3160" s="7">
        <f t="shared" si="438"/>
        <v>3.3825127757696625</v>
      </c>
      <c r="Q3160" s="7">
        <f t="shared" si="439"/>
        <v>3.6498238158000915</v>
      </c>
      <c r="R3160" s="24">
        <f t="shared" si="431"/>
        <v>0.43037596866375072</v>
      </c>
      <c r="S3160" s="24">
        <f t="shared" si="431"/>
        <v>0.29563820339819952</v>
      </c>
      <c r="T3160" s="24">
        <f t="shared" si="431"/>
        <v>0.27398582793804971</v>
      </c>
      <c r="U3160" s="23">
        <f t="shared" si="432"/>
        <v>0.64902184455238798</v>
      </c>
      <c r="V3160" s="23">
        <f t="shared" si="432"/>
        <v>0.9725746191339687</v>
      </c>
      <c r="W3160" s="23">
        <f t="shared" si="432"/>
        <v>1.4475505126558852</v>
      </c>
      <c r="X3160" t="s">
        <v>48</v>
      </c>
      <c r="Y3160" t="s">
        <v>50</v>
      </c>
      <c r="Z3160" t="s">
        <v>141</v>
      </c>
      <c r="AA3160" s="75" t="s">
        <v>151</v>
      </c>
      <c r="AB3160" s="75" t="s">
        <v>166</v>
      </c>
      <c r="AC3160" t="s">
        <v>642</v>
      </c>
      <c r="AD3160" s="25" t="s">
        <v>155</v>
      </c>
      <c r="AE3160" s="133" t="str">
        <f>VLOOKUP(AD3160,cs_lookup!$A$2:$B$55,2,FALSE)</f>
        <v>2</v>
      </c>
    </row>
    <row r="3161" spans="1:31" x14ac:dyDescent="0.25">
      <c r="A3161" s="6">
        <v>0.41412001831164674</v>
      </c>
      <c r="B3161" s="6">
        <v>0.26893587795732771</v>
      </c>
      <c r="C3161" s="6">
        <v>0.29634592640570295</v>
      </c>
      <c r="D3161" s="21">
        <f t="shared" ref="D3161:F3211" si="440">(100%/A3161)</f>
        <v>2.4147589002747707</v>
      </c>
      <c r="E3161" s="22">
        <f t="shared" si="440"/>
        <v>3.7183584711544917</v>
      </c>
      <c r="F3161" s="22">
        <f t="shared" si="440"/>
        <v>3.374434776710856</v>
      </c>
      <c r="G3161" s="132">
        <v>2.7746961874341114E-2</v>
      </c>
      <c r="H3161" s="7">
        <f t="shared" si="433"/>
        <v>1.0277469618743411</v>
      </c>
      <c r="I3161" s="7">
        <f t="shared" si="434"/>
        <v>2.3495655933352344</v>
      </c>
      <c r="J3161" s="7">
        <f t="shared" si="435"/>
        <v>3.6179707740251357</v>
      </c>
      <c r="K3161" s="7">
        <f t="shared" si="436"/>
        <v>3.2833322810867487</v>
      </c>
      <c r="L3161">
        <v>3.61</v>
      </c>
      <c r="M3161">
        <v>3.4</v>
      </c>
      <c r="N3161">
        <v>2.19</v>
      </c>
      <c r="O3161" s="7">
        <f t="shared" si="437"/>
        <v>3.7101665323663715</v>
      </c>
      <c r="P3161" s="7">
        <f t="shared" si="438"/>
        <v>3.4943396703727596</v>
      </c>
      <c r="Q3161" s="7">
        <f t="shared" si="439"/>
        <v>2.250765846504807</v>
      </c>
      <c r="R3161" s="24">
        <f t="shared" ref="R3161:T3211" si="441">(1/O3161)</f>
        <v>0.2695296804809979</v>
      </c>
      <c r="S3161" s="24">
        <f t="shared" si="441"/>
        <v>0.28617710192247131</v>
      </c>
      <c r="T3161" s="24">
        <f t="shared" si="441"/>
        <v>0.44429321759653079</v>
      </c>
      <c r="U3161" s="23">
        <f t="shared" ref="U3161:W3211" si="442">(L3161/I3161)</f>
        <v>1.5364542323228205</v>
      </c>
      <c r="V3161" s="23">
        <f t="shared" si="442"/>
        <v>0.93975330713281724</v>
      </c>
      <c r="W3161" s="23">
        <f t="shared" si="442"/>
        <v>0.66700528990478325</v>
      </c>
      <c r="X3161" t="s">
        <v>442</v>
      </c>
      <c r="Y3161" t="s">
        <v>46</v>
      </c>
      <c r="Z3161" t="s">
        <v>141</v>
      </c>
      <c r="AA3161" s="75" t="s">
        <v>151</v>
      </c>
      <c r="AB3161" s="75" t="s">
        <v>166</v>
      </c>
      <c r="AC3161" t="s">
        <v>642</v>
      </c>
      <c r="AD3161" s="25" t="s">
        <v>178</v>
      </c>
      <c r="AE3161" s="133" t="str">
        <f>VLOOKUP(AD3161,cs_lookup!$A$2:$B$55,2,FALSE)</f>
        <v>2</v>
      </c>
    </row>
    <row r="3162" spans="1:31" x14ac:dyDescent="0.25">
      <c r="A3162" s="6">
        <v>8.9590117806625555E-2</v>
      </c>
      <c r="B3162" s="6">
        <v>0.2807154831976395</v>
      </c>
      <c r="C3162" s="6">
        <v>0.55343272009504418</v>
      </c>
      <c r="D3162" s="21">
        <f t="shared" si="440"/>
        <v>11.161945362751224</v>
      </c>
      <c r="E3162" s="22">
        <f t="shared" si="440"/>
        <v>3.5623257705950753</v>
      </c>
      <c r="F3162" s="22">
        <f t="shared" si="440"/>
        <v>1.8069043692036573</v>
      </c>
      <c r="G3162" s="132">
        <v>2.7907583597427621E-2</v>
      </c>
      <c r="H3162" s="7">
        <f t="shared" si="433"/>
        <v>1.0279075835974276</v>
      </c>
      <c r="I3162" s="7">
        <f t="shared" si="434"/>
        <v>10.858899711282524</v>
      </c>
      <c r="J3162" s="7">
        <f t="shared" si="435"/>
        <v>3.4656089977737081</v>
      </c>
      <c r="K3162" s="7">
        <f t="shared" si="436"/>
        <v>1.757847104191925</v>
      </c>
      <c r="L3162">
        <v>3.32</v>
      </c>
      <c r="M3162">
        <v>3.19</v>
      </c>
      <c r="N3162">
        <v>2.42</v>
      </c>
      <c r="O3162" s="7">
        <f t="shared" si="437"/>
        <v>3.4126531775434596</v>
      </c>
      <c r="P3162" s="7">
        <f t="shared" si="438"/>
        <v>3.2790251916757942</v>
      </c>
      <c r="Q3162" s="7">
        <f t="shared" si="439"/>
        <v>2.4875363523057747</v>
      </c>
      <c r="R3162" s="24">
        <f t="shared" si="441"/>
        <v>0.29302713987473905</v>
      </c>
      <c r="S3162" s="24">
        <f t="shared" si="441"/>
        <v>0.30496868475991651</v>
      </c>
      <c r="T3162" s="24">
        <f t="shared" si="441"/>
        <v>0.4020041753653445</v>
      </c>
      <c r="U3162" s="23">
        <f t="shared" si="442"/>
        <v>0.30574000020927361</v>
      </c>
      <c r="V3162" s="23">
        <f t="shared" si="442"/>
        <v>0.92047314109850298</v>
      </c>
      <c r="W3162" s="23">
        <f t="shared" si="442"/>
        <v>1.3766840097918891</v>
      </c>
      <c r="X3162" t="s">
        <v>49</v>
      </c>
      <c r="Y3162" t="s">
        <v>98</v>
      </c>
      <c r="Z3162" t="s">
        <v>141</v>
      </c>
      <c r="AA3162" s="75" t="s">
        <v>152</v>
      </c>
      <c r="AB3162" s="75" t="s">
        <v>161</v>
      </c>
      <c r="AC3162" t="s">
        <v>642</v>
      </c>
      <c r="AD3162" s="25" t="s">
        <v>172</v>
      </c>
      <c r="AE3162" s="133" t="str">
        <f>VLOOKUP(AD3162,cs_lookup!$A$2:$B$55,2,FALSE)</f>
        <v>2</v>
      </c>
    </row>
    <row r="3163" spans="1:31" x14ac:dyDescent="0.25">
      <c r="A3163" s="6">
        <v>0.82244462634741755</v>
      </c>
      <c r="B3163" s="6">
        <v>0.12757801964451856</v>
      </c>
      <c r="C3163" s="6">
        <v>4.091697973436708E-2</v>
      </c>
      <c r="D3163" s="21">
        <f t="shared" si="440"/>
        <v>1.2158873290243608</v>
      </c>
      <c r="E3163" s="22">
        <f t="shared" si="440"/>
        <v>7.8383408269416996</v>
      </c>
      <c r="F3163" s="22">
        <f t="shared" si="440"/>
        <v>24.439731536687148</v>
      </c>
      <c r="G3163" s="132">
        <v>3.0394029985133297E-2</v>
      </c>
      <c r="H3163" s="7">
        <f t="shared" si="433"/>
        <v>1.0303940299851333</v>
      </c>
      <c r="I3163" s="7">
        <f t="shared" si="434"/>
        <v>1.1800217136757905</v>
      </c>
      <c r="J3163" s="7">
        <f t="shared" si="435"/>
        <v>7.6071295046757914</v>
      </c>
      <c r="K3163" s="7">
        <f t="shared" si="436"/>
        <v>23.718820980591055</v>
      </c>
      <c r="L3163">
        <v>1.51</v>
      </c>
      <c r="M3163">
        <v>4.51</v>
      </c>
      <c r="N3163">
        <v>6.83</v>
      </c>
      <c r="O3163" s="7">
        <f t="shared" si="437"/>
        <v>1.5558949852775512</v>
      </c>
      <c r="P3163" s="7">
        <f t="shared" si="438"/>
        <v>4.6470770752329509</v>
      </c>
      <c r="Q3163" s="7">
        <f t="shared" si="439"/>
        <v>7.0375912247984607</v>
      </c>
      <c r="R3163" s="24">
        <f t="shared" si="441"/>
        <v>0.64271689893107609</v>
      </c>
      <c r="S3163" s="24">
        <f t="shared" si="441"/>
        <v>0.21518902824521616</v>
      </c>
      <c r="T3163" s="24">
        <f t="shared" si="441"/>
        <v>0.14209407282370787</v>
      </c>
      <c r="U3163" s="23">
        <f t="shared" si="442"/>
        <v>1.2796374698024164</v>
      </c>
      <c r="V3163" s="23">
        <f t="shared" si="442"/>
        <v>0.5928648903936613</v>
      </c>
      <c r="W3163" s="23">
        <f t="shared" si="442"/>
        <v>0.2879569775238382</v>
      </c>
      <c r="X3163" t="s">
        <v>126</v>
      </c>
      <c r="Y3163" t="s">
        <v>528</v>
      </c>
      <c r="Z3163" t="s">
        <v>142</v>
      </c>
      <c r="AA3163" s="75" t="s">
        <v>176</v>
      </c>
      <c r="AB3163" s="75" t="s">
        <v>160</v>
      </c>
      <c r="AC3163" t="s">
        <v>642</v>
      </c>
      <c r="AD3163" s="25" t="s">
        <v>175</v>
      </c>
      <c r="AE3163" s="133" t="str">
        <f>VLOOKUP(AD3163,cs_lookup!$A$2:$B$55,2,FALSE)</f>
        <v>1</v>
      </c>
    </row>
    <row r="3164" spans="1:31" x14ac:dyDescent="0.25">
      <c r="A3164" s="109">
        <v>0.35297837415181527</v>
      </c>
      <c r="B3164" s="109">
        <v>0.25928605339825744</v>
      </c>
      <c r="C3164" s="109">
        <v>0.35750365019049052</v>
      </c>
      <c r="D3164" s="105">
        <f t="shared" si="440"/>
        <v>2.8330347500833071</v>
      </c>
      <c r="E3164" s="106">
        <f t="shared" si="440"/>
        <v>3.8567442671666683</v>
      </c>
      <c r="F3164" s="106">
        <f t="shared" si="440"/>
        <v>2.7971742371502075</v>
      </c>
      <c r="G3164" s="136">
        <v>2.8169849153050208E-2</v>
      </c>
      <c r="H3164" s="108">
        <f t="shared" si="433"/>
        <v>1.0281698491530502</v>
      </c>
      <c r="I3164" s="108">
        <f t="shared" si="434"/>
        <v>2.7554151217495879</v>
      </c>
      <c r="J3164" s="108">
        <f t="shared" si="435"/>
        <v>3.7510769940819042</v>
      </c>
      <c r="K3164" s="108">
        <f t="shared" si="436"/>
        <v>2.7205371169504393</v>
      </c>
      <c r="L3164" s="96">
        <v>2.59</v>
      </c>
      <c r="M3164" s="96">
        <v>3.1</v>
      </c>
      <c r="N3164" s="96">
        <v>3.13</v>
      </c>
      <c r="O3164" s="108">
        <f t="shared" si="437"/>
        <v>2.6629599093063998</v>
      </c>
      <c r="P3164" s="108">
        <f t="shared" si="438"/>
        <v>3.1873265323744557</v>
      </c>
      <c r="Q3164" s="108">
        <f t="shared" si="439"/>
        <v>3.2181716278490469</v>
      </c>
      <c r="R3164" s="109">
        <f t="shared" si="441"/>
        <v>0.37552198833532652</v>
      </c>
      <c r="S3164" s="109">
        <f t="shared" si="441"/>
        <v>0.31374256444790177</v>
      </c>
      <c r="T3164" s="109">
        <f t="shared" si="441"/>
        <v>0.31073544721677177</v>
      </c>
      <c r="U3164" s="96">
        <f t="shared" si="442"/>
        <v>0.93996725921843838</v>
      </c>
      <c r="V3164" s="96">
        <f t="shared" si="442"/>
        <v>0.82642931747092585</v>
      </c>
      <c r="W3164" s="96">
        <f t="shared" si="442"/>
        <v>1.1505081038955074</v>
      </c>
      <c r="X3164" s="96" t="s">
        <v>54</v>
      </c>
      <c r="Y3164" s="96" t="s">
        <v>60</v>
      </c>
      <c r="Z3164" s="96" t="s">
        <v>143</v>
      </c>
      <c r="AA3164" s="110" t="s">
        <v>151</v>
      </c>
      <c r="AB3164" s="110" t="s">
        <v>166</v>
      </c>
      <c r="AC3164" s="96" t="s">
        <v>642</v>
      </c>
      <c r="AD3164" s="110" t="s">
        <v>154</v>
      </c>
      <c r="AE3164" s="133" t="str">
        <f>VLOOKUP(AD3164,cs_lookup!$A$2:$B$55,2,FALSE)</f>
        <v>1</v>
      </c>
    </row>
    <row r="3165" spans="1:31" x14ac:dyDescent="0.25">
      <c r="A3165" s="6">
        <v>0.13330425899844223</v>
      </c>
      <c r="B3165" s="6">
        <v>0.2001415938543262</v>
      </c>
      <c r="C3165" s="6">
        <v>0.57742204731886393</v>
      </c>
      <c r="D3165" s="21">
        <f t="shared" si="440"/>
        <v>7.501635788033493</v>
      </c>
      <c r="E3165" s="22">
        <f t="shared" si="440"/>
        <v>4.9964626579713043</v>
      </c>
      <c r="F3165" s="22">
        <f t="shared" si="440"/>
        <v>1.7318354999489309</v>
      </c>
      <c r="G3165" s="132">
        <v>3.4698050773646294E-2</v>
      </c>
      <c r="H3165" s="7">
        <f t="shared" si="433"/>
        <v>1.0346980507736463</v>
      </c>
      <c r="I3165" s="7">
        <f t="shared" si="434"/>
        <v>7.250072407524593</v>
      </c>
      <c r="J3165" s="7">
        <f t="shared" si="435"/>
        <v>4.8289089307121404</v>
      </c>
      <c r="K3165" s="7">
        <f t="shared" si="436"/>
        <v>1.6737593142792075</v>
      </c>
      <c r="L3165">
        <v>3.96</v>
      </c>
      <c r="M3165">
        <v>3.37</v>
      </c>
      <c r="N3165">
        <v>2.06</v>
      </c>
      <c r="O3165" s="7">
        <f t="shared" si="437"/>
        <v>4.0974042810636391</v>
      </c>
      <c r="P3165" s="7">
        <f t="shared" si="438"/>
        <v>3.4869324311071881</v>
      </c>
      <c r="Q3165" s="7">
        <f t="shared" si="439"/>
        <v>2.1314779845937113</v>
      </c>
      <c r="R3165" s="24">
        <f t="shared" si="441"/>
        <v>0.24405695201265604</v>
      </c>
      <c r="S3165" s="24">
        <f t="shared" si="441"/>
        <v>0.28678502373000531</v>
      </c>
      <c r="T3165" s="24">
        <f t="shared" si="441"/>
        <v>0.46915802425733877</v>
      </c>
      <c r="U3165" s="23">
        <f t="shared" si="442"/>
        <v>0.54620144150423333</v>
      </c>
      <c r="V3165" s="23">
        <f t="shared" si="442"/>
        <v>0.69788021442413317</v>
      </c>
      <c r="W3165" s="23">
        <f t="shared" si="442"/>
        <v>1.2307623816791868</v>
      </c>
      <c r="X3165" t="s">
        <v>423</v>
      </c>
      <c r="Y3165" t="s">
        <v>523</v>
      </c>
      <c r="Z3165" t="s">
        <v>186</v>
      </c>
      <c r="AA3165" s="75" t="s">
        <v>155</v>
      </c>
      <c r="AB3165" s="75" t="s">
        <v>161</v>
      </c>
      <c r="AC3165" s="119" t="s">
        <v>645</v>
      </c>
      <c r="AD3165" s="25" t="s">
        <v>155</v>
      </c>
      <c r="AE3165" s="133" t="str">
        <f>VLOOKUP(AD3165,cs_lookup!$A$2:$B$55,2,FALSE)</f>
        <v>2</v>
      </c>
    </row>
    <row r="3166" spans="1:31" x14ac:dyDescent="0.25">
      <c r="A3166" s="6">
        <v>0.51040483647117452</v>
      </c>
      <c r="B3166" s="6">
        <v>0.38264778572149166</v>
      </c>
      <c r="C3166" s="6">
        <v>0.10593387012343984</v>
      </c>
      <c r="D3166" s="21">
        <f t="shared" si="440"/>
        <v>1.9592290835521418</v>
      </c>
      <c r="E3166" s="22">
        <f t="shared" si="440"/>
        <v>2.6133693629364032</v>
      </c>
      <c r="F3166" s="22">
        <f t="shared" si="440"/>
        <v>9.4398514737047385</v>
      </c>
      <c r="G3166" s="132">
        <v>2.1893389845505373E-2</v>
      </c>
      <c r="H3166" s="7">
        <f t="shared" si="433"/>
        <v>1.0218933898455054</v>
      </c>
      <c r="I3166" s="7">
        <f t="shared" si="434"/>
        <v>1.9172538965618979</v>
      </c>
      <c r="J3166" s="7">
        <f t="shared" si="435"/>
        <v>2.5573796532058051</v>
      </c>
      <c r="K3166" s="7">
        <f t="shared" si="436"/>
        <v>9.2376089007992306</v>
      </c>
      <c r="L3166">
        <v>3.6</v>
      </c>
      <c r="M3166">
        <v>3.53</v>
      </c>
      <c r="N3166">
        <v>2.17</v>
      </c>
      <c r="O3166" s="7">
        <f t="shared" si="437"/>
        <v>3.6788162034438194</v>
      </c>
      <c r="P3166" s="7">
        <f t="shared" si="438"/>
        <v>3.6072836661546339</v>
      </c>
      <c r="Q3166" s="7">
        <f t="shared" si="439"/>
        <v>2.2175086559647466</v>
      </c>
      <c r="R3166" s="24">
        <f t="shared" si="441"/>
        <v>0.27182657265233268</v>
      </c>
      <c r="S3166" s="24">
        <f t="shared" si="441"/>
        <v>0.27721690128849791</v>
      </c>
      <c r="T3166" s="24">
        <f t="shared" si="441"/>
        <v>0.45095652605916942</v>
      </c>
      <c r="U3166" s="23">
        <f t="shared" si="442"/>
        <v>1.8776855827262497</v>
      </c>
      <c r="V3166" s="23">
        <f t="shared" si="442"/>
        <v>1.3803191073233751</v>
      </c>
      <c r="W3166" s="23">
        <f t="shared" si="442"/>
        <v>0.23490927395857311</v>
      </c>
      <c r="X3166" t="s">
        <v>313</v>
      </c>
      <c r="Y3166" t="s">
        <v>317</v>
      </c>
      <c r="Z3166" t="s">
        <v>305</v>
      </c>
      <c r="AA3166" s="75" t="s">
        <v>154</v>
      </c>
      <c r="AB3166" s="75" t="s">
        <v>160</v>
      </c>
      <c r="AC3166" s="119" t="s">
        <v>645</v>
      </c>
      <c r="AD3166" s="25" t="s">
        <v>162</v>
      </c>
      <c r="AE3166" s="133" t="str">
        <f>VLOOKUP(AD3166,cs_lookup!$A$2:$B$55,2,FALSE)</f>
        <v>1</v>
      </c>
    </row>
    <row r="3167" spans="1:31" x14ac:dyDescent="0.25">
      <c r="A3167" s="6">
        <v>0.53950086426050581</v>
      </c>
      <c r="B3167" s="6">
        <v>0.20700328149768002</v>
      </c>
      <c r="C3167" s="6">
        <v>0.23738852422629159</v>
      </c>
      <c r="D3167" s="21">
        <f t="shared" si="440"/>
        <v>1.8535651492805312</v>
      </c>
      <c r="E3167" s="22">
        <f t="shared" si="440"/>
        <v>4.8308412927802182</v>
      </c>
      <c r="F3167" s="22">
        <f t="shared" si="440"/>
        <v>4.21250354565053</v>
      </c>
      <c r="G3167" s="132">
        <v>2.7689682050884734E-2</v>
      </c>
      <c r="H3167" s="7">
        <f t="shared" si="433"/>
        <v>1.0276896820508847</v>
      </c>
      <c r="I3167" s="7">
        <f t="shared" si="434"/>
        <v>1.8036233910430117</v>
      </c>
      <c r="J3167" s="7">
        <f t="shared" si="435"/>
        <v>4.7006809323410383</v>
      </c>
      <c r="K3167" s="7">
        <f t="shared" si="436"/>
        <v>4.0990034435725251</v>
      </c>
      <c r="L3167">
        <v>1.93</v>
      </c>
      <c r="M3167">
        <v>3.93</v>
      </c>
      <c r="N3167">
        <v>3.92</v>
      </c>
      <c r="O3167" s="7">
        <f t="shared" si="437"/>
        <v>1.9834410863582075</v>
      </c>
      <c r="P3167" s="7">
        <f t="shared" si="438"/>
        <v>4.0388204504599772</v>
      </c>
      <c r="Q3167" s="7">
        <f t="shared" si="439"/>
        <v>4.0285435536394685</v>
      </c>
      <c r="R3167" s="24">
        <f t="shared" si="441"/>
        <v>0.50417428925811869</v>
      </c>
      <c r="S3167" s="24">
        <f t="shared" si="441"/>
        <v>0.24759704281632797</v>
      </c>
      <c r="T3167" s="24">
        <f t="shared" si="441"/>
        <v>0.24822866792555329</v>
      </c>
      <c r="U3167" s="23">
        <f t="shared" si="442"/>
        <v>1.0700681803000494</v>
      </c>
      <c r="V3167" s="23">
        <f t="shared" si="442"/>
        <v>0.83604908662515354</v>
      </c>
      <c r="W3167" s="23">
        <f t="shared" si="442"/>
        <v>0.95633000897981368</v>
      </c>
      <c r="X3167" t="s">
        <v>319</v>
      </c>
      <c r="Y3167" t="s">
        <v>384</v>
      </c>
      <c r="Z3167" t="s">
        <v>320</v>
      </c>
      <c r="AA3167" s="75" t="s">
        <v>162</v>
      </c>
      <c r="AB3167" s="75" t="s">
        <v>160</v>
      </c>
      <c r="AC3167" s="119" t="s">
        <v>645</v>
      </c>
      <c r="AD3167" s="25" t="s">
        <v>178</v>
      </c>
      <c r="AE3167" s="133" t="str">
        <f>VLOOKUP(AD3167,cs_lookup!$A$2:$B$55,2,FALSE)</f>
        <v>2</v>
      </c>
    </row>
    <row r="3168" spans="1:31" x14ac:dyDescent="0.25">
      <c r="A3168" s="6">
        <v>0.53307249575973692</v>
      </c>
      <c r="B3168" s="6">
        <v>0.27118690846431792</v>
      </c>
      <c r="C3168" s="6">
        <v>0.18809045896502286</v>
      </c>
      <c r="D3168" s="21">
        <f t="shared" si="440"/>
        <v>1.8759174557951939</v>
      </c>
      <c r="E3168" s="22">
        <f t="shared" si="440"/>
        <v>3.6874936392129616</v>
      </c>
      <c r="F3168" s="22">
        <f t="shared" si="440"/>
        <v>5.3165907803221382</v>
      </c>
      <c r="G3168" s="132">
        <v>3.3412608919534126E-2</v>
      </c>
      <c r="H3168" s="7">
        <f t="shared" si="433"/>
        <v>1.0334126089195341</v>
      </c>
      <c r="I3168" s="7">
        <f t="shared" si="434"/>
        <v>1.8152647254386856</v>
      </c>
      <c r="J3168" s="7">
        <f t="shared" si="435"/>
        <v>3.5682684799717643</v>
      </c>
      <c r="K3168" s="7">
        <f t="shared" si="436"/>
        <v>5.1446931597639436</v>
      </c>
      <c r="L3168">
        <v>1.42</v>
      </c>
      <c r="M3168">
        <v>4.8899999999999997</v>
      </c>
      <c r="N3168">
        <v>8.02</v>
      </c>
      <c r="O3168" s="7">
        <f t="shared" si="437"/>
        <v>1.4674459046657384</v>
      </c>
      <c r="P3168" s="7">
        <f t="shared" si="438"/>
        <v>5.053387657616522</v>
      </c>
      <c r="Q3168" s="7">
        <f t="shared" si="439"/>
        <v>8.2879691235346638</v>
      </c>
      <c r="R3168" s="24">
        <f t="shared" si="441"/>
        <v>0.68145612510860121</v>
      </c>
      <c r="S3168" s="24">
        <f t="shared" si="441"/>
        <v>0.19788705473501303</v>
      </c>
      <c r="T3168" s="24">
        <f t="shared" si="441"/>
        <v>0.12065682015638575</v>
      </c>
      <c r="U3168" s="23">
        <f t="shared" si="442"/>
        <v>0.78225505079257018</v>
      </c>
      <c r="V3168" s="23">
        <f t="shared" si="442"/>
        <v>1.3704125761407657</v>
      </c>
      <c r="W3168" s="23">
        <f t="shared" si="442"/>
        <v>1.5588879163335729</v>
      </c>
      <c r="X3168" t="s">
        <v>312</v>
      </c>
      <c r="Y3168" t="s">
        <v>361</v>
      </c>
      <c r="Z3168" t="s">
        <v>320</v>
      </c>
      <c r="AA3168" s="75" t="s">
        <v>151</v>
      </c>
      <c r="AB3168" s="75" t="s">
        <v>166</v>
      </c>
      <c r="AC3168" s="119" t="s">
        <v>645</v>
      </c>
      <c r="AD3168" s="25" t="s">
        <v>164</v>
      </c>
      <c r="AE3168" s="133" t="str">
        <f>VLOOKUP(AD3168,cs_lookup!$A$2:$B$55,2,FALSE)</f>
        <v>1</v>
      </c>
    </row>
    <row r="3169" spans="1:31" x14ac:dyDescent="0.25">
      <c r="A3169" s="6">
        <v>0.18123989965148385</v>
      </c>
      <c r="B3169" s="6">
        <v>0.23494130715967435</v>
      </c>
      <c r="C3169" s="6">
        <v>0.51606029995557334</v>
      </c>
      <c r="D3169" s="21">
        <f t="shared" si="440"/>
        <v>5.5175488505729415</v>
      </c>
      <c r="E3169" s="22">
        <f t="shared" si="440"/>
        <v>4.2563822091973167</v>
      </c>
      <c r="F3169" s="22">
        <f t="shared" si="440"/>
        <v>1.9377580489839814</v>
      </c>
      <c r="G3169" s="132">
        <v>3.1011588343123009E-2</v>
      </c>
      <c r="H3169" s="7">
        <f t="shared" si="433"/>
        <v>1.031011588343123</v>
      </c>
      <c r="I3169" s="7">
        <f t="shared" si="434"/>
        <v>5.3515876183699005</v>
      </c>
      <c r="J3169" s="7">
        <f t="shared" si="435"/>
        <v>4.1283553524723171</v>
      </c>
      <c r="K3169" s="7">
        <f t="shared" si="436"/>
        <v>1.8794726178568335</v>
      </c>
      <c r="L3169">
        <v>1.84</v>
      </c>
      <c r="M3169">
        <v>3.67</v>
      </c>
      <c r="N3169">
        <v>4.6500000000000004</v>
      </c>
      <c r="O3169" s="7">
        <f t="shared" si="437"/>
        <v>1.8970613225513464</v>
      </c>
      <c r="P3169" s="7">
        <f t="shared" si="438"/>
        <v>3.7838125292192615</v>
      </c>
      <c r="Q3169" s="7">
        <f t="shared" si="439"/>
        <v>4.7942038857955227</v>
      </c>
      <c r="R3169" s="24">
        <f t="shared" si="441"/>
        <v>0.52713108854863266</v>
      </c>
      <c r="S3169" s="24">
        <f t="shared" si="441"/>
        <v>0.26428370652029542</v>
      </c>
      <c r="T3169" s="24">
        <f t="shared" si="441"/>
        <v>0.20858520493107183</v>
      </c>
      <c r="U3169" s="23">
        <f t="shared" si="442"/>
        <v>0.34382320373191722</v>
      </c>
      <c r="V3169" s="23">
        <f t="shared" si="442"/>
        <v>0.8889738616619266</v>
      </c>
      <c r="W3169" s="23">
        <f t="shared" si="442"/>
        <v>2.4740982953518125</v>
      </c>
      <c r="X3169" t="s">
        <v>192</v>
      </c>
      <c r="Y3169" t="s">
        <v>327</v>
      </c>
      <c r="Z3169" t="s">
        <v>202</v>
      </c>
      <c r="AA3169" s="75" t="s">
        <v>155</v>
      </c>
      <c r="AB3169" s="75" t="s">
        <v>161</v>
      </c>
      <c r="AC3169" s="119" t="s">
        <v>645</v>
      </c>
      <c r="AD3169" s="25" t="s">
        <v>151</v>
      </c>
      <c r="AE3169" s="133" t="str">
        <f>VLOOKUP(AD3169,cs_lookup!$A$2:$B$55,2,FALSE)</f>
        <v>X</v>
      </c>
    </row>
    <row r="3170" spans="1:31" x14ac:dyDescent="0.25">
      <c r="A3170" s="6">
        <v>0.39577052374858396</v>
      </c>
      <c r="B3170" s="6">
        <v>0.34980300425773003</v>
      </c>
      <c r="C3170" s="6">
        <v>0.24413224764886204</v>
      </c>
      <c r="D3170" s="21">
        <f t="shared" si="440"/>
        <v>2.5267167209128925</v>
      </c>
      <c r="E3170" s="22">
        <f t="shared" si="440"/>
        <v>2.8587518912879712</v>
      </c>
      <c r="F3170" s="22">
        <f t="shared" si="440"/>
        <v>4.0961405534524484</v>
      </c>
      <c r="G3170" s="132">
        <v>3.7252205476504319E-2</v>
      </c>
      <c r="H3170" s="7">
        <f t="shared" si="433"/>
        <v>1.0372522054765043</v>
      </c>
      <c r="I3170" s="7">
        <f t="shared" si="434"/>
        <v>2.4359714132901185</v>
      </c>
      <c r="J3170" s="7">
        <f t="shared" si="435"/>
        <v>2.7560817669938684</v>
      </c>
      <c r="K3170" s="7">
        <f t="shared" si="436"/>
        <v>3.9490304593478482</v>
      </c>
      <c r="L3170">
        <v>1.85</v>
      </c>
      <c r="M3170">
        <v>3.21</v>
      </c>
      <c r="N3170">
        <v>5.4</v>
      </c>
      <c r="O3170" s="7">
        <f t="shared" si="437"/>
        <v>1.9189165801315331</v>
      </c>
      <c r="P3170" s="7">
        <f t="shared" si="438"/>
        <v>3.3295795795795788</v>
      </c>
      <c r="Q3170" s="7">
        <f t="shared" si="439"/>
        <v>5.6011619095731238</v>
      </c>
      <c r="R3170" s="24">
        <f t="shared" si="441"/>
        <v>0.52112739571589639</v>
      </c>
      <c r="S3170" s="24">
        <f t="shared" si="441"/>
        <v>0.30033821871476896</v>
      </c>
      <c r="T3170" s="24">
        <f t="shared" si="441"/>
        <v>0.17853438556933485</v>
      </c>
      <c r="U3170" s="23">
        <f t="shared" si="442"/>
        <v>0.75945061994849827</v>
      </c>
      <c r="V3170" s="23">
        <f t="shared" si="442"/>
        <v>1.1646969398521265</v>
      </c>
      <c r="W3170" s="23">
        <f t="shared" si="442"/>
        <v>1.367424246429279</v>
      </c>
      <c r="X3170" t="s">
        <v>7</v>
      </c>
      <c r="Y3170" t="s">
        <v>19</v>
      </c>
      <c r="Z3170" t="s">
        <v>139</v>
      </c>
      <c r="AA3170" s="75" t="s">
        <v>151</v>
      </c>
      <c r="AB3170" s="75" t="s">
        <v>166</v>
      </c>
      <c r="AC3170" s="119" t="s">
        <v>645</v>
      </c>
      <c r="AD3170" s="25" t="s">
        <v>149</v>
      </c>
      <c r="AE3170" s="133" t="str">
        <f>VLOOKUP(AD3170,cs_lookup!$A$2:$B$55,2,FALSE)</f>
        <v>X</v>
      </c>
    </row>
    <row r="3171" spans="1:31" x14ac:dyDescent="0.25">
      <c r="A3171" s="6">
        <v>0.43258857305908782</v>
      </c>
      <c r="B3171" s="6">
        <v>0.32465644828407114</v>
      </c>
      <c r="C3171" s="6">
        <v>0.23260355338068525</v>
      </c>
      <c r="D3171" s="21">
        <f t="shared" si="440"/>
        <v>2.3116653149860449</v>
      </c>
      <c r="E3171" s="22">
        <f t="shared" si="440"/>
        <v>3.0801790794095365</v>
      </c>
      <c r="F3171" s="22">
        <f t="shared" si="440"/>
        <v>4.2991604619357338</v>
      </c>
      <c r="G3171" s="132">
        <v>3.4929415459636237E-2</v>
      </c>
      <c r="H3171" s="7">
        <f t="shared" si="433"/>
        <v>1.0349294154596362</v>
      </c>
      <c r="I3171" s="7">
        <f t="shared" si="434"/>
        <v>2.2336453872647737</v>
      </c>
      <c r="J3171" s="7">
        <f t="shared" si="435"/>
        <v>2.9762214054390919</v>
      </c>
      <c r="K3171" s="7">
        <f t="shared" si="436"/>
        <v>4.1540615212162821</v>
      </c>
      <c r="L3171">
        <v>2.13</v>
      </c>
      <c r="M3171">
        <v>3.11</v>
      </c>
      <c r="N3171">
        <v>4.0999999999999996</v>
      </c>
      <c r="O3171" s="7">
        <f t="shared" si="437"/>
        <v>2.2043996549290252</v>
      </c>
      <c r="P3171" s="7">
        <f t="shared" si="438"/>
        <v>3.2186304820794684</v>
      </c>
      <c r="Q3171" s="7">
        <f t="shared" si="439"/>
        <v>4.2432106033845081</v>
      </c>
      <c r="R3171" s="24">
        <f t="shared" si="441"/>
        <v>0.45363824920041412</v>
      </c>
      <c r="S3171" s="24">
        <f t="shared" si="441"/>
        <v>0.31069114816620003</v>
      </c>
      <c r="T3171" s="24">
        <f t="shared" si="441"/>
        <v>0.23567060263338591</v>
      </c>
      <c r="U3171" s="23">
        <f t="shared" si="442"/>
        <v>0.9535981011776925</v>
      </c>
      <c r="V3171" s="23">
        <f t="shared" si="442"/>
        <v>1.044949140650768</v>
      </c>
      <c r="W3171" s="23">
        <f t="shared" si="442"/>
        <v>0.98698586408983813</v>
      </c>
      <c r="X3171" t="s">
        <v>20</v>
      </c>
      <c r="Y3171" t="s">
        <v>12</v>
      </c>
      <c r="Z3171" t="s">
        <v>139</v>
      </c>
      <c r="AA3171" s="75" t="s">
        <v>151</v>
      </c>
      <c r="AB3171" s="75" t="s">
        <v>166</v>
      </c>
      <c r="AC3171" s="119" t="s">
        <v>645</v>
      </c>
      <c r="AD3171" s="25" t="s">
        <v>176</v>
      </c>
      <c r="AE3171" s="133" t="str">
        <f>VLOOKUP(AD3171,cs_lookup!$A$2:$B$55,2,FALSE)</f>
        <v>1</v>
      </c>
    </row>
    <row r="3172" spans="1:31" x14ac:dyDescent="0.25">
      <c r="A3172" s="6">
        <v>0.27491308485420124</v>
      </c>
      <c r="B3172" s="6">
        <v>0.34242372062295129</v>
      </c>
      <c r="C3172" s="6">
        <v>0.35740514752828878</v>
      </c>
      <c r="D3172" s="21">
        <f t="shared" si="440"/>
        <v>3.6375132909019041</v>
      </c>
      <c r="E3172" s="22">
        <f t="shared" si="440"/>
        <v>2.9203584324729577</v>
      </c>
      <c r="F3172" s="22">
        <f t="shared" si="440"/>
        <v>2.7979451524851067</v>
      </c>
      <c r="G3172" s="132">
        <v>3.2076455605455578E-2</v>
      </c>
      <c r="H3172" s="7">
        <f t="shared" si="433"/>
        <v>1.0320764556054556</v>
      </c>
      <c r="I3172" s="7">
        <f t="shared" si="434"/>
        <v>3.5244610717991813</v>
      </c>
      <c r="J3172" s="7">
        <f t="shared" si="435"/>
        <v>2.8295950523934428</v>
      </c>
      <c r="K3172" s="7">
        <f t="shared" si="436"/>
        <v>2.7109863201401341</v>
      </c>
      <c r="L3172">
        <v>2.77</v>
      </c>
      <c r="M3172">
        <v>2.82</v>
      </c>
      <c r="N3172">
        <v>3.16</v>
      </c>
      <c r="O3172" s="7">
        <f t="shared" si="437"/>
        <v>2.858851782027112</v>
      </c>
      <c r="P3172" s="7">
        <f t="shared" si="438"/>
        <v>2.9104556048073844</v>
      </c>
      <c r="Q3172" s="7">
        <f t="shared" si="439"/>
        <v>3.2613615997132399</v>
      </c>
      <c r="R3172" s="24">
        <f t="shared" si="441"/>
        <v>0.34979078184002071</v>
      </c>
      <c r="S3172" s="24">
        <f t="shared" si="441"/>
        <v>0.34358881762299914</v>
      </c>
      <c r="T3172" s="24">
        <f t="shared" si="441"/>
        <v>0.30662040053698014</v>
      </c>
      <c r="U3172" s="23">
        <f t="shared" si="442"/>
        <v>0.7859357625380039</v>
      </c>
      <c r="V3172" s="23">
        <f t="shared" si="442"/>
        <v>0.9966090369060665</v>
      </c>
      <c r="W3172" s="23">
        <f t="shared" si="442"/>
        <v>1.1656274236886064</v>
      </c>
      <c r="X3172" t="s">
        <v>16</v>
      </c>
      <c r="Y3172" t="s">
        <v>35</v>
      </c>
      <c r="Z3172" t="s">
        <v>139</v>
      </c>
      <c r="AA3172" s="75" t="s">
        <v>151</v>
      </c>
      <c r="AB3172" s="75" t="s">
        <v>166</v>
      </c>
      <c r="AC3172" s="119" t="s">
        <v>645</v>
      </c>
      <c r="AD3172" s="25" t="s">
        <v>155</v>
      </c>
      <c r="AE3172" s="133" t="str">
        <f>VLOOKUP(AD3172,cs_lookup!$A$2:$B$55,2,FALSE)</f>
        <v>2</v>
      </c>
    </row>
    <row r="3173" spans="1:31" x14ac:dyDescent="0.25">
      <c r="A3173" s="6">
        <v>0.61310974377406491</v>
      </c>
      <c r="B3173" s="6">
        <v>0.2330282030547684</v>
      </c>
      <c r="C3173" s="6">
        <v>0.14849766809125611</v>
      </c>
      <c r="D3173" s="21">
        <f t="shared" si="440"/>
        <v>1.6310293714211574</v>
      </c>
      <c r="E3173" s="22">
        <f t="shared" si="440"/>
        <v>4.2913260579234302</v>
      </c>
      <c r="F3173" s="22">
        <f t="shared" si="440"/>
        <v>6.7341124803755914</v>
      </c>
      <c r="G3173" s="132">
        <v>3.2361385520612407E-2</v>
      </c>
      <c r="H3173" s="7">
        <f t="shared" si="433"/>
        <v>1.0323613855206124</v>
      </c>
      <c r="I3173" s="7">
        <f t="shared" si="434"/>
        <v>1.5799015677040662</v>
      </c>
      <c r="J3173" s="7">
        <f t="shared" si="435"/>
        <v>4.1568060546543455</v>
      </c>
      <c r="K3173" s="7">
        <f t="shared" si="436"/>
        <v>6.5230185619347116</v>
      </c>
      <c r="L3173">
        <v>2.38</v>
      </c>
      <c r="M3173">
        <v>3.17</v>
      </c>
      <c r="N3173">
        <v>3.37</v>
      </c>
      <c r="O3173" s="7">
        <f t="shared" si="437"/>
        <v>2.4570200975390573</v>
      </c>
      <c r="P3173" s="7">
        <f t="shared" si="438"/>
        <v>3.2725855921003411</v>
      </c>
      <c r="Q3173" s="7">
        <f t="shared" si="439"/>
        <v>3.479057869204464</v>
      </c>
      <c r="R3173" s="24">
        <f t="shared" si="441"/>
        <v>0.40699707788373263</v>
      </c>
      <c r="S3173" s="24">
        <f t="shared" si="441"/>
        <v>0.30556878402627241</v>
      </c>
      <c r="T3173" s="24">
        <f t="shared" si="441"/>
        <v>0.28743413808999507</v>
      </c>
      <c r="U3173" s="23">
        <f t="shared" si="442"/>
        <v>1.5064229624498995</v>
      </c>
      <c r="V3173" s="23">
        <f t="shared" si="442"/>
        <v>0.76260473987006783</v>
      </c>
      <c r="W3173" s="23">
        <f t="shared" si="442"/>
        <v>0.51663198073139716</v>
      </c>
      <c r="X3173" t="s">
        <v>11</v>
      </c>
      <c r="Y3173" t="s">
        <v>84</v>
      </c>
      <c r="Z3173" t="s">
        <v>139</v>
      </c>
      <c r="AA3173" s="75" t="s">
        <v>162</v>
      </c>
      <c r="AB3173" s="75" t="s">
        <v>160</v>
      </c>
      <c r="AC3173" s="119" t="s">
        <v>645</v>
      </c>
      <c r="AD3173" s="25" t="s">
        <v>168</v>
      </c>
      <c r="AE3173" s="133" t="str">
        <f>VLOOKUP(AD3173,cs_lookup!$A$2:$B$55,2,FALSE)</f>
        <v>1</v>
      </c>
    </row>
    <row r="3174" spans="1:31" x14ac:dyDescent="0.25">
      <c r="A3174" s="6">
        <v>0.60117867132620539</v>
      </c>
      <c r="B3174" s="6">
        <v>0.23280836269372762</v>
      </c>
      <c r="C3174" s="6">
        <v>0.15969019901556841</v>
      </c>
      <c r="D3174" s="21">
        <f t="shared" si="440"/>
        <v>1.6633989988267404</v>
      </c>
      <c r="E3174" s="22">
        <f t="shared" si="440"/>
        <v>4.295378346505343</v>
      </c>
      <c r="F3174" s="22">
        <f t="shared" si="440"/>
        <v>6.262125078211648</v>
      </c>
      <c r="G3174" s="132">
        <v>3.3569011360889522E-2</v>
      </c>
      <c r="H3174" s="7">
        <f t="shared" si="433"/>
        <v>1.0335690113608895</v>
      </c>
      <c r="I3174" s="7">
        <f t="shared" si="434"/>
        <v>1.6093739078308475</v>
      </c>
      <c r="J3174" s="7">
        <f t="shared" si="435"/>
        <v>4.1558699025328396</v>
      </c>
      <c r="K3174" s="7">
        <f t="shared" si="436"/>
        <v>6.0587391933958754</v>
      </c>
      <c r="L3174">
        <v>2.2400000000000002</v>
      </c>
      <c r="M3174">
        <v>3</v>
      </c>
      <c r="N3174">
        <v>3.94</v>
      </c>
      <c r="O3174" s="7">
        <f t="shared" si="437"/>
        <v>2.3151945854483928</v>
      </c>
      <c r="P3174" s="7">
        <f t="shared" si="438"/>
        <v>3.1007070340826686</v>
      </c>
      <c r="Q3174" s="7">
        <f t="shared" si="439"/>
        <v>4.0722619047619046</v>
      </c>
      <c r="R3174" s="24">
        <f t="shared" si="441"/>
        <v>0.43192913731107663</v>
      </c>
      <c r="S3174" s="24">
        <f t="shared" si="441"/>
        <v>0.32250708919227061</v>
      </c>
      <c r="T3174" s="24">
        <f t="shared" si="441"/>
        <v>0.24556377349665273</v>
      </c>
      <c r="U3174" s="23">
        <f t="shared" si="442"/>
        <v>1.3918456047414896</v>
      </c>
      <c r="V3174" s="23">
        <f t="shared" si="442"/>
        <v>0.72187052779771033</v>
      </c>
      <c r="W3174" s="23">
        <f t="shared" si="442"/>
        <v>0.65030031401494626</v>
      </c>
      <c r="X3174" t="s">
        <v>33</v>
      </c>
      <c r="Y3174" t="s">
        <v>520</v>
      </c>
      <c r="Z3174" t="s">
        <v>139</v>
      </c>
      <c r="AA3174" s="75" t="s">
        <v>162</v>
      </c>
      <c r="AB3174" s="75" t="s">
        <v>160</v>
      </c>
      <c r="AC3174" s="119" t="s">
        <v>645</v>
      </c>
      <c r="AD3174" s="25" t="s">
        <v>154</v>
      </c>
      <c r="AE3174" s="133" t="str">
        <f>VLOOKUP(AD3174,cs_lookup!$A$2:$B$55,2,FALSE)</f>
        <v>1</v>
      </c>
    </row>
    <row r="3175" spans="1:31" x14ac:dyDescent="0.25">
      <c r="A3175" s="6">
        <v>0.45472877153132746</v>
      </c>
      <c r="B3175" s="6">
        <v>0.37151803799880889</v>
      </c>
      <c r="C3175" s="6">
        <v>0.16996053004430961</v>
      </c>
      <c r="D3175" s="21">
        <f t="shared" si="440"/>
        <v>2.1991131034714115</v>
      </c>
      <c r="E3175" s="22">
        <f t="shared" si="440"/>
        <v>2.6916593481881117</v>
      </c>
      <c r="F3175" s="22">
        <f t="shared" si="440"/>
        <v>5.8837190007544384</v>
      </c>
      <c r="G3175" s="132">
        <v>3.2244206305639622E-2</v>
      </c>
      <c r="H3175" s="7">
        <f t="shared" si="433"/>
        <v>1.0322442063056396</v>
      </c>
      <c r="I3175" s="7">
        <f t="shared" si="434"/>
        <v>2.1304194201699116</v>
      </c>
      <c r="J3175" s="7">
        <f t="shared" si="435"/>
        <v>2.6075800006874847</v>
      </c>
      <c r="K3175" s="7">
        <f t="shared" si="436"/>
        <v>5.6999293043378092</v>
      </c>
      <c r="L3175">
        <v>2.93</v>
      </c>
      <c r="M3175">
        <v>2.93</v>
      </c>
      <c r="N3175">
        <v>2.86</v>
      </c>
      <c r="O3175" s="7">
        <f t="shared" si="437"/>
        <v>3.0244755244755241</v>
      </c>
      <c r="P3175" s="7">
        <f t="shared" si="438"/>
        <v>3.0244755244755241</v>
      </c>
      <c r="Q3175" s="7">
        <f t="shared" si="439"/>
        <v>2.952218430034129</v>
      </c>
      <c r="R3175" s="24">
        <f t="shared" si="441"/>
        <v>0.33063583815028907</v>
      </c>
      <c r="S3175" s="24">
        <f t="shared" si="441"/>
        <v>0.33063583815028907</v>
      </c>
      <c r="T3175" s="24">
        <f t="shared" si="441"/>
        <v>0.33872832369942207</v>
      </c>
      <c r="U3175" s="23">
        <f t="shared" si="442"/>
        <v>1.3753160397713227</v>
      </c>
      <c r="V3175" s="23">
        <f t="shared" si="442"/>
        <v>1.1236472128285651</v>
      </c>
      <c r="W3175" s="23">
        <f t="shared" si="442"/>
        <v>0.50176060917518017</v>
      </c>
      <c r="X3175" t="s">
        <v>521</v>
      </c>
      <c r="Y3175" t="s">
        <v>8</v>
      </c>
      <c r="Z3175" t="s">
        <v>139</v>
      </c>
      <c r="AA3175" s="75" t="s">
        <v>154</v>
      </c>
      <c r="AB3175" s="75" t="s">
        <v>160</v>
      </c>
      <c r="AC3175" s="119" t="s">
        <v>645</v>
      </c>
      <c r="AD3175" s="25" t="s">
        <v>162</v>
      </c>
      <c r="AE3175" s="133" t="str">
        <f>VLOOKUP(AD3175,cs_lookup!$A$2:$B$55,2,FALSE)</f>
        <v>1</v>
      </c>
    </row>
    <row r="3176" spans="1:31" x14ac:dyDescent="0.25">
      <c r="A3176" s="6">
        <v>0.36615885263786202</v>
      </c>
      <c r="B3176" s="6">
        <v>0.30420474641680889</v>
      </c>
      <c r="C3176" s="6">
        <v>0.30891665804147539</v>
      </c>
      <c r="D3176" s="21">
        <f t="shared" si="440"/>
        <v>2.7310550947924748</v>
      </c>
      <c r="E3176" s="22">
        <f t="shared" si="440"/>
        <v>3.2872596886763921</v>
      </c>
      <c r="F3176" s="22">
        <f t="shared" si="440"/>
        <v>3.237119054504789</v>
      </c>
      <c r="G3176" s="132">
        <v>3.2179846416460656E-2</v>
      </c>
      <c r="H3176" s="7">
        <f t="shared" si="433"/>
        <v>1.0321798464164607</v>
      </c>
      <c r="I3176" s="7">
        <f t="shared" si="434"/>
        <v>2.6459101137017913</v>
      </c>
      <c r="J3176" s="7">
        <f t="shared" si="435"/>
        <v>3.184774145793638</v>
      </c>
      <c r="K3176" s="7">
        <f t="shared" si="436"/>
        <v>3.1361967255449459</v>
      </c>
      <c r="L3176">
        <v>2.2799999999999998</v>
      </c>
      <c r="M3176">
        <v>3.1</v>
      </c>
      <c r="N3176">
        <v>3.69</v>
      </c>
      <c r="O3176" s="7">
        <f t="shared" si="437"/>
        <v>2.3533700498295302</v>
      </c>
      <c r="P3176" s="7">
        <f t="shared" si="438"/>
        <v>3.1997575238910283</v>
      </c>
      <c r="Q3176" s="7">
        <f t="shared" si="439"/>
        <v>3.8087436332767397</v>
      </c>
      <c r="R3176" s="24">
        <f t="shared" si="441"/>
        <v>0.42492254886665037</v>
      </c>
      <c r="S3176" s="24">
        <f t="shared" si="441"/>
        <v>0.31252368110192347</v>
      </c>
      <c r="T3176" s="24">
        <f t="shared" si="441"/>
        <v>0.26255377003142627</v>
      </c>
      <c r="U3176" s="23">
        <f t="shared" si="442"/>
        <v>0.86170727727788887</v>
      </c>
      <c r="V3176" s="23">
        <f t="shared" si="442"/>
        <v>0.97338142615054657</v>
      </c>
      <c r="W3176" s="23">
        <f t="shared" si="442"/>
        <v>1.176584354528597</v>
      </c>
      <c r="X3176" t="s">
        <v>14</v>
      </c>
      <c r="Y3176" t="s">
        <v>89</v>
      </c>
      <c r="Z3176" t="s">
        <v>139</v>
      </c>
      <c r="AA3176" s="75" t="s">
        <v>151</v>
      </c>
      <c r="AB3176" s="75" t="s">
        <v>166</v>
      </c>
      <c r="AC3176" s="119" t="s">
        <v>645</v>
      </c>
      <c r="AD3176" s="25" t="s">
        <v>154</v>
      </c>
      <c r="AE3176" s="133" t="str">
        <f>VLOOKUP(AD3176,cs_lookup!$A$2:$B$55,2,FALSE)</f>
        <v>1</v>
      </c>
    </row>
    <row r="3177" spans="1:31" x14ac:dyDescent="0.25">
      <c r="A3177" s="6">
        <v>0.50527491874294717</v>
      </c>
      <c r="B3177" s="6">
        <v>0.35452445699083551</v>
      </c>
      <c r="C3177" s="6">
        <v>0.13784250876569779</v>
      </c>
      <c r="D3177" s="21">
        <f t="shared" si="440"/>
        <v>1.9791205993122698</v>
      </c>
      <c r="E3177" s="22">
        <f t="shared" si="440"/>
        <v>2.8206798720965254</v>
      </c>
      <c r="F3177" s="22">
        <f t="shared" si="440"/>
        <v>7.2546561213550023</v>
      </c>
      <c r="G3177" s="132">
        <v>3.400677870929969E-2</v>
      </c>
      <c r="H3177" s="7">
        <f t="shared" si="433"/>
        <v>1.0340067787092997</v>
      </c>
      <c r="I3177" s="7">
        <f t="shared" si="434"/>
        <v>1.9140305847730608</v>
      </c>
      <c r="J3177" s="7">
        <f t="shared" si="435"/>
        <v>2.7279123601273123</v>
      </c>
      <c r="K3177" s="7">
        <f t="shared" si="436"/>
        <v>7.0160624385950703</v>
      </c>
      <c r="L3177">
        <v>1.99</v>
      </c>
      <c r="M3177">
        <v>3.07</v>
      </c>
      <c r="N3177">
        <v>4.8600000000000003</v>
      </c>
      <c r="O3177" s="7">
        <f t="shared" si="437"/>
        <v>2.0576734896315063</v>
      </c>
      <c r="P3177" s="7">
        <f t="shared" si="438"/>
        <v>3.1744008106375499</v>
      </c>
      <c r="Q3177" s="7">
        <f t="shared" si="439"/>
        <v>5.0252729445271971</v>
      </c>
      <c r="R3177" s="24">
        <f t="shared" si="441"/>
        <v>0.48598575286066531</v>
      </c>
      <c r="S3177" s="24">
        <f t="shared" si="441"/>
        <v>0.31502008084453548</v>
      </c>
      <c r="T3177" s="24">
        <f t="shared" si="441"/>
        <v>0.19899416629479913</v>
      </c>
      <c r="U3177" s="23">
        <f t="shared" si="442"/>
        <v>1.039690805273076</v>
      </c>
      <c r="V3177" s="23">
        <f t="shared" si="442"/>
        <v>1.1254027236625455</v>
      </c>
      <c r="W3177" s="23">
        <f t="shared" si="442"/>
        <v>0.69269622990601409</v>
      </c>
      <c r="X3177" t="s">
        <v>15</v>
      </c>
      <c r="Y3177" t="s">
        <v>10</v>
      </c>
      <c r="Z3177" t="s">
        <v>139</v>
      </c>
      <c r="AA3177" s="75" t="s">
        <v>154</v>
      </c>
      <c r="AB3177" s="75" t="s">
        <v>160</v>
      </c>
      <c r="AC3177" s="119" t="s">
        <v>645</v>
      </c>
      <c r="AD3177" s="25" t="s">
        <v>162</v>
      </c>
      <c r="AE3177" s="133" t="str">
        <f>VLOOKUP(AD3177,cs_lookup!$A$2:$B$55,2,FALSE)</f>
        <v>1</v>
      </c>
    </row>
    <row r="3178" spans="1:31" x14ac:dyDescent="0.25">
      <c r="A3178" s="6">
        <v>0.57743639908852018</v>
      </c>
      <c r="B3178" s="6">
        <v>0.24447261274893881</v>
      </c>
      <c r="C3178" s="6">
        <v>0.17115689843729603</v>
      </c>
      <c r="D3178" s="21">
        <f t="shared" si="440"/>
        <v>1.7317924564133711</v>
      </c>
      <c r="E3178" s="22">
        <f t="shared" si="440"/>
        <v>4.0904377335180291</v>
      </c>
      <c r="F3178" s="22">
        <f t="shared" si="440"/>
        <v>5.8425924349543745</v>
      </c>
      <c r="G3178" s="132">
        <v>2.9294397265313021E-2</v>
      </c>
      <c r="H3178" s="7">
        <f t="shared" si="433"/>
        <v>1.029294397265313</v>
      </c>
      <c r="I3178" s="7">
        <f t="shared" si="434"/>
        <v>1.6825045011558348</v>
      </c>
      <c r="J3178" s="7">
        <f t="shared" si="435"/>
        <v>3.9740211783778605</v>
      </c>
      <c r="K3178" s="7">
        <f t="shared" si="436"/>
        <v>5.6763084016364038</v>
      </c>
      <c r="L3178">
        <v>2.0499999999999998</v>
      </c>
      <c r="M3178">
        <v>3.09</v>
      </c>
      <c r="N3178">
        <v>4.59</v>
      </c>
      <c r="O3178" s="7">
        <f t="shared" si="437"/>
        <v>2.1100535143938917</v>
      </c>
      <c r="P3178" s="7">
        <f t="shared" si="438"/>
        <v>3.180519687549817</v>
      </c>
      <c r="Q3178" s="7">
        <f t="shared" si="439"/>
        <v>4.7244612834477868</v>
      </c>
      <c r="R3178" s="24">
        <f t="shared" si="441"/>
        <v>0.4739216295598303</v>
      </c>
      <c r="S3178" s="24">
        <f t="shared" si="441"/>
        <v>0.31441402608338259</v>
      </c>
      <c r="T3178" s="24">
        <f t="shared" si="441"/>
        <v>0.21166434435678697</v>
      </c>
      <c r="U3178" s="23">
        <f t="shared" si="442"/>
        <v>1.2184217032356857</v>
      </c>
      <c r="V3178" s="23">
        <f t="shared" si="442"/>
        <v>0.77754995791474224</v>
      </c>
      <c r="W3178" s="23">
        <f t="shared" si="442"/>
        <v>0.80862414006201011</v>
      </c>
      <c r="X3178" t="s">
        <v>555</v>
      </c>
      <c r="Y3178" t="s">
        <v>49</v>
      </c>
      <c r="Z3178" t="s">
        <v>141</v>
      </c>
      <c r="AA3178" s="75" t="s">
        <v>162</v>
      </c>
      <c r="AB3178" s="75" t="s">
        <v>160</v>
      </c>
      <c r="AC3178" s="119" t="s">
        <v>645</v>
      </c>
      <c r="AD3178" s="25" t="s">
        <v>154</v>
      </c>
      <c r="AE3178" s="133" t="str">
        <f>VLOOKUP(AD3178,cs_lookup!$A$2:$B$55,2,FALSE)</f>
        <v>1</v>
      </c>
    </row>
    <row r="3179" spans="1:31" x14ac:dyDescent="0.25">
      <c r="A3179" s="6">
        <v>0.66194098420720648</v>
      </c>
      <c r="B3179" s="6">
        <v>0.27932038027500089</v>
      </c>
      <c r="C3179" s="6">
        <v>5.8276264393614038E-2</v>
      </c>
      <c r="D3179" s="21">
        <f t="shared" si="440"/>
        <v>1.5107086943674897</v>
      </c>
      <c r="E3179" s="22">
        <f t="shared" si="440"/>
        <v>3.5801182821513571</v>
      </c>
      <c r="F3179" s="22">
        <f t="shared" si="440"/>
        <v>17.159644846926408</v>
      </c>
      <c r="G3179" s="132">
        <v>3.1763279093400598E-2</v>
      </c>
      <c r="H3179" s="7">
        <f t="shared" si="433"/>
        <v>1.0317632790934006</v>
      </c>
      <c r="I3179" s="7">
        <f t="shared" si="434"/>
        <v>1.4642008733775962</v>
      </c>
      <c r="J3179" s="7">
        <f t="shared" si="435"/>
        <v>3.4699027913623453</v>
      </c>
      <c r="K3179" s="7">
        <f t="shared" si="436"/>
        <v>16.631377753630083</v>
      </c>
      <c r="L3179">
        <v>1.79</v>
      </c>
      <c r="M3179">
        <v>3.59</v>
      </c>
      <c r="N3179">
        <v>5.14</v>
      </c>
      <c r="O3179" s="7">
        <f t="shared" si="437"/>
        <v>1.8468562695771871</v>
      </c>
      <c r="P3179" s="7">
        <f t="shared" si="438"/>
        <v>3.7040301719453081</v>
      </c>
      <c r="Q3179" s="7">
        <f t="shared" si="439"/>
        <v>5.3032632545400791</v>
      </c>
      <c r="R3179" s="24">
        <f t="shared" si="441"/>
        <v>0.54146065206738403</v>
      </c>
      <c r="S3179" s="24">
        <f t="shared" si="441"/>
        <v>0.26997620256284605</v>
      </c>
      <c r="T3179" s="24">
        <f t="shared" si="441"/>
        <v>0.1885631453697699</v>
      </c>
      <c r="U3179" s="23">
        <f t="shared" si="442"/>
        <v>1.2225098567731731</v>
      </c>
      <c r="V3179" s="23">
        <f t="shared" si="442"/>
        <v>1.0346111161778404</v>
      </c>
      <c r="W3179" s="23">
        <f t="shared" si="442"/>
        <v>0.30905437157051563</v>
      </c>
      <c r="X3179" t="s">
        <v>416</v>
      </c>
      <c r="Y3179" t="s">
        <v>413</v>
      </c>
      <c r="Z3179" t="s">
        <v>409</v>
      </c>
      <c r="AA3179" s="75" t="s">
        <v>154</v>
      </c>
      <c r="AB3179" s="75" t="s">
        <v>160</v>
      </c>
      <c r="AC3179" s="119" t="s">
        <v>645</v>
      </c>
      <c r="AD3179" s="25" t="s">
        <v>151</v>
      </c>
      <c r="AE3179" s="133" t="str">
        <f>VLOOKUP(AD3179,cs_lookup!$A$2:$B$55,2,FALSE)</f>
        <v>X</v>
      </c>
    </row>
    <row r="3180" spans="1:31" x14ac:dyDescent="0.25">
      <c r="A3180" s="6">
        <v>0.16364399284839437</v>
      </c>
      <c r="B3180" s="6">
        <v>0.3992937536117378</v>
      </c>
      <c r="C3180" s="6">
        <v>0.40905216570763331</v>
      </c>
      <c r="D3180" s="21">
        <f t="shared" si="440"/>
        <v>6.1108262062906009</v>
      </c>
      <c r="E3180" s="22">
        <f t="shared" si="440"/>
        <v>2.5044218472106938</v>
      </c>
      <c r="F3180" s="22">
        <f t="shared" si="440"/>
        <v>2.444675970044226</v>
      </c>
      <c r="G3180" s="132">
        <v>3.3343353058714387E-2</v>
      </c>
      <c r="H3180" s="7">
        <f t="shared" si="433"/>
        <v>1.0333433530587144</v>
      </c>
      <c r="I3180" s="7">
        <f t="shared" si="434"/>
        <v>5.9136454385683601</v>
      </c>
      <c r="J3180" s="7">
        <f t="shared" si="435"/>
        <v>2.4236105451276786</v>
      </c>
      <c r="K3180" s="7">
        <f t="shared" si="436"/>
        <v>2.3657925149544363</v>
      </c>
      <c r="L3180">
        <v>9.59</v>
      </c>
      <c r="M3180">
        <v>4.7699999999999996</v>
      </c>
      <c r="N3180">
        <v>1.39</v>
      </c>
      <c r="O3180" s="7">
        <f t="shared" si="437"/>
        <v>9.9097627558330714</v>
      </c>
      <c r="P3180" s="7">
        <f t="shared" si="438"/>
        <v>4.9290477940900672</v>
      </c>
      <c r="Q3180" s="7">
        <f t="shared" si="439"/>
        <v>1.4363472607516128</v>
      </c>
      <c r="R3180" s="24">
        <f t="shared" si="441"/>
        <v>0.10091058934901154</v>
      </c>
      <c r="S3180" s="24">
        <f t="shared" si="441"/>
        <v>0.20287894168910289</v>
      </c>
      <c r="T3180" s="24">
        <f t="shared" si="441"/>
        <v>0.69621046896188554</v>
      </c>
      <c r="U3180" s="23">
        <f t="shared" si="442"/>
        <v>1.6216731455448319</v>
      </c>
      <c r="V3180" s="23">
        <f t="shared" si="442"/>
        <v>1.9681379954338787</v>
      </c>
      <c r="W3180" s="23">
        <f t="shared" si="442"/>
        <v>0.58754095771867398</v>
      </c>
      <c r="X3180" t="s">
        <v>299</v>
      </c>
      <c r="Y3180" t="s">
        <v>303</v>
      </c>
      <c r="Z3180" t="s">
        <v>142</v>
      </c>
      <c r="AA3180" s="75" t="s">
        <v>152</v>
      </c>
      <c r="AB3180" s="75" t="s">
        <v>161</v>
      </c>
      <c r="AC3180" s="119" t="s">
        <v>645</v>
      </c>
      <c r="AD3180" s="25" t="s">
        <v>163</v>
      </c>
      <c r="AE3180" s="133" t="str">
        <f>VLOOKUP(AD3180,cs_lookup!$A$2:$B$55,2,FALSE)</f>
        <v>2</v>
      </c>
    </row>
    <row r="3181" spans="1:31" x14ac:dyDescent="0.25">
      <c r="A3181" s="6">
        <v>0.14068305463801403</v>
      </c>
      <c r="B3181" s="6">
        <v>0.16507842127795774</v>
      </c>
      <c r="C3181" s="6">
        <v>0.60531177339120745</v>
      </c>
      <c r="D3181" s="21">
        <f t="shared" si="440"/>
        <v>7.1081766213639606</v>
      </c>
      <c r="E3181" s="22">
        <f t="shared" si="440"/>
        <v>6.0577269412833061</v>
      </c>
      <c r="F3181" s="22">
        <f t="shared" si="440"/>
        <v>1.6520412190193914</v>
      </c>
      <c r="G3181" s="132">
        <v>2.8711245508787453E-2</v>
      </c>
      <c r="H3181" s="7">
        <f t="shared" si="433"/>
        <v>1.0287112455087875</v>
      </c>
      <c r="I3181" s="7">
        <f t="shared" si="434"/>
        <v>6.9097880016353344</v>
      </c>
      <c r="J3181" s="7">
        <f t="shared" si="435"/>
        <v>5.8886562849687056</v>
      </c>
      <c r="K3181" s="7">
        <f t="shared" si="436"/>
        <v>1.6059328856683324</v>
      </c>
      <c r="L3181">
        <v>2.02</v>
      </c>
      <c r="M3181">
        <v>3.48</v>
      </c>
      <c r="N3181">
        <v>4.0599999999999996</v>
      </c>
      <c r="O3181" s="7">
        <f t="shared" si="437"/>
        <v>2.0779967159277506</v>
      </c>
      <c r="P3181" s="7">
        <f t="shared" si="438"/>
        <v>3.5799151343705802</v>
      </c>
      <c r="Q3181" s="7">
        <f t="shared" si="439"/>
        <v>4.1765676567656769</v>
      </c>
      <c r="R3181" s="24">
        <f t="shared" si="441"/>
        <v>0.4812327143421572</v>
      </c>
      <c r="S3181" s="24">
        <f t="shared" si="441"/>
        <v>0.2793362307388384</v>
      </c>
      <c r="T3181" s="24">
        <f t="shared" si="441"/>
        <v>0.23943105491900432</v>
      </c>
      <c r="U3181" s="23">
        <f t="shared" si="442"/>
        <v>0.29233892552447749</v>
      </c>
      <c r="V3181" s="23">
        <f t="shared" si="442"/>
        <v>0.59096673869096339</v>
      </c>
      <c r="W3181" s="23">
        <f t="shared" si="442"/>
        <v>2.5281255750051916</v>
      </c>
      <c r="X3181" t="s">
        <v>298</v>
      </c>
      <c r="Y3181" t="s">
        <v>295</v>
      </c>
      <c r="Z3181" t="s">
        <v>142</v>
      </c>
      <c r="AA3181" s="75" t="s">
        <v>178</v>
      </c>
      <c r="AB3181" s="75" t="s">
        <v>161</v>
      </c>
      <c r="AC3181" s="119" t="s">
        <v>645</v>
      </c>
      <c r="AD3181" s="25" t="s">
        <v>178</v>
      </c>
      <c r="AE3181" s="133" t="str">
        <f>VLOOKUP(AD3181,cs_lookup!$A$2:$B$55,2,FALSE)</f>
        <v>2</v>
      </c>
    </row>
    <row r="3182" spans="1:31" x14ac:dyDescent="0.25">
      <c r="A3182" s="6">
        <v>6.6597322219274432E-2</v>
      </c>
      <c r="B3182" s="6">
        <v>0.21000693835127179</v>
      </c>
      <c r="C3182" s="6">
        <v>0.61152887524139887</v>
      </c>
      <c r="D3182" s="21">
        <f t="shared" si="440"/>
        <v>15.015618746763701</v>
      </c>
      <c r="E3182" s="22">
        <f t="shared" si="440"/>
        <v>4.7617474348744251</v>
      </c>
      <c r="F3182" s="22">
        <f t="shared" si="440"/>
        <v>1.6352457594177439</v>
      </c>
      <c r="G3182" s="132">
        <v>4.3724425457446481E-2</v>
      </c>
      <c r="H3182" s="7">
        <f t="shared" si="433"/>
        <v>1.0437244254574465</v>
      </c>
      <c r="I3182" s="7">
        <f t="shared" si="434"/>
        <v>14.386574061618433</v>
      </c>
      <c r="J3182" s="7">
        <f t="shared" si="435"/>
        <v>4.5622650181703213</v>
      </c>
      <c r="K3182" s="7">
        <f t="shared" si="436"/>
        <v>1.5667409131496024</v>
      </c>
      <c r="L3182">
        <v>2.4500000000000002</v>
      </c>
      <c r="M3182">
        <v>3.05</v>
      </c>
      <c r="N3182">
        <v>3.25</v>
      </c>
      <c r="O3182" s="7">
        <f t="shared" si="437"/>
        <v>2.5571248423707442</v>
      </c>
      <c r="P3182" s="7">
        <f t="shared" si="438"/>
        <v>3.1833594976452115</v>
      </c>
      <c r="Q3182" s="7">
        <f t="shared" si="439"/>
        <v>3.3921043827367012</v>
      </c>
      <c r="R3182" s="24">
        <f t="shared" si="441"/>
        <v>0.39106420751553406</v>
      </c>
      <c r="S3182" s="24">
        <f t="shared" si="441"/>
        <v>0.31413354374198643</v>
      </c>
      <c r="T3182" s="24">
        <f t="shared" si="441"/>
        <v>0.29480224874247951</v>
      </c>
      <c r="U3182" s="23">
        <f t="shared" si="442"/>
        <v>0.17029766708227581</v>
      </c>
      <c r="V3182" s="23">
        <f t="shared" si="442"/>
        <v>0.66852758177191351</v>
      </c>
      <c r="W3182" s="23">
        <f t="shared" si="442"/>
        <v>2.0743697778763943</v>
      </c>
      <c r="X3182" t="s">
        <v>269</v>
      </c>
      <c r="Y3182" t="s">
        <v>110</v>
      </c>
      <c r="Z3182" t="s">
        <v>262</v>
      </c>
      <c r="AA3182" s="75" t="s">
        <v>153</v>
      </c>
      <c r="AB3182" s="75" t="s">
        <v>161</v>
      </c>
      <c r="AC3182" s="119" t="s">
        <v>645</v>
      </c>
      <c r="AD3182" s="25" t="s">
        <v>154</v>
      </c>
      <c r="AE3182" s="133" t="str">
        <f>VLOOKUP(AD3182,cs_lookup!$A$2:$B$55,2,FALSE)</f>
        <v>1</v>
      </c>
    </row>
    <row r="3183" spans="1:31" x14ac:dyDescent="0.25">
      <c r="A3183" s="6">
        <v>0.29604266016738556</v>
      </c>
      <c r="B3183" s="6">
        <v>0.2572547558212453</v>
      </c>
      <c r="C3183" s="6">
        <v>0.40718693719980353</v>
      </c>
      <c r="D3183" s="21">
        <f t="shared" si="440"/>
        <v>3.3778915492604673</v>
      </c>
      <c r="E3183" s="22">
        <f t="shared" si="440"/>
        <v>3.8871973301626923</v>
      </c>
      <c r="F3183" s="22">
        <f t="shared" si="440"/>
        <v>2.4558744611920287</v>
      </c>
      <c r="G3183" s="132">
        <v>6.3740033936468654E-2</v>
      </c>
      <c r="H3183" s="7">
        <f t="shared" si="433"/>
        <v>1.0637400339364687</v>
      </c>
      <c r="I3183" s="7">
        <f t="shared" si="434"/>
        <v>3.1754859660214785</v>
      </c>
      <c r="J3183" s="7">
        <f t="shared" si="435"/>
        <v>3.6542737944888266</v>
      </c>
      <c r="K3183" s="7">
        <f t="shared" si="436"/>
        <v>2.3087167755676519</v>
      </c>
      <c r="L3183">
        <v>2.5299999999999998</v>
      </c>
      <c r="M3183">
        <v>3.37</v>
      </c>
      <c r="N3183">
        <v>2.69</v>
      </c>
      <c r="O3183" s="7">
        <f t="shared" si="437"/>
        <v>2.6912622858592656</v>
      </c>
      <c r="P3183" s="7">
        <f t="shared" si="438"/>
        <v>3.5848039143658994</v>
      </c>
      <c r="Q3183" s="7">
        <f t="shared" si="439"/>
        <v>2.8614606912891007</v>
      </c>
      <c r="R3183" s="24">
        <f t="shared" si="441"/>
        <v>0.37157285087161995</v>
      </c>
      <c r="S3183" s="24">
        <f t="shared" si="441"/>
        <v>0.27895528566919836</v>
      </c>
      <c r="T3183" s="24">
        <f t="shared" si="441"/>
        <v>0.34947186345918158</v>
      </c>
      <c r="U3183" s="23">
        <f t="shared" si="442"/>
        <v>0.79672844631393569</v>
      </c>
      <c r="V3183" s="23">
        <f t="shared" si="442"/>
        <v>0.92220785565724372</v>
      </c>
      <c r="W3183" s="23">
        <f t="shared" si="442"/>
        <v>1.1651494148036416</v>
      </c>
      <c r="X3183" t="s">
        <v>343</v>
      </c>
      <c r="Y3183" t="s">
        <v>63</v>
      </c>
      <c r="Z3183" t="s">
        <v>145</v>
      </c>
      <c r="AA3183" s="75" t="s">
        <v>151</v>
      </c>
      <c r="AB3183" s="75" t="s">
        <v>166</v>
      </c>
      <c r="AC3183" s="119" t="s">
        <v>645</v>
      </c>
      <c r="AD3183" s="25" t="s">
        <v>152</v>
      </c>
      <c r="AE3183" s="133" t="str">
        <f>VLOOKUP(AD3183,cs_lookup!$A$2:$B$55,2,FALSE)</f>
        <v>2</v>
      </c>
    </row>
    <row r="3184" spans="1:31" x14ac:dyDescent="0.25">
      <c r="A3184" s="6">
        <v>0.49401959143070545</v>
      </c>
      <c r="B3184" s="6">
        <v>0.31867444898636593</v>
      </c>
      <c r="C3184" s="6">
        <v>0.18160953775356875</v>
      </c>
      <c r="D3184" s="21">
        <f t="shared" si="440"/>
        <v>2.0242112202553546</v>
      </c>
      <c r="E3184" s="22">
        <f t="shared" si="440"/>
        <v>3.137998679156055</v>
      </c>
      <c r="F3184" s="22">
        <f t="shared" si="440"/>
        <v>5.5063187339694073</v>
      </c>
      <c r="G3184" s="132">
        <v>2.2518815074781706E-2</v>
      </c>
      <c r="H3184" s="7">
        <f t="shared" si="433"/>
        <v>1.0225188150747817</v>
      </c>
      <c r="I3184" s="7">
        <f t="shared" si="434"/>
        <v>1.9796322477521495</v>
      </c>
      <c r="J3184" s="7">
        <f t="shared" si="435"/>
        <v>3.0688908926595722</v>
      </c>
      <c r="K3184" s="7">
        <f t="shared" si="436"/>
        <v>5.385053705409522</v>
      </c>
      <c r="L3184">
        <v>2.4700000000000002</v>
      </c>
      <c r="M3184">
        <v>3.16</v>
      </c>
      <c r="N3184">
        <v>3.32</v>
      </c>
      <c r="O3184" s="7">
        <f t="shared" si="437"/>
        <v>2.5256214732347111</v>
      </c>
      <c r="P3184" s="7">
        <f t="shared" si="438"/>
        <v>3.2311594556363104</v>
      </c>
      <c r="Q3184" s="7">
        <f t="shared" si="439"/>
        <v>3.3947624660482751</v>
      </c>
      <c r="R3184" s="24">
        <f t="shared" si="441"/>
        <v>0.39594215150508738</v>
      </c>
      <c r="S3184" s="24">
        <f t="shared" si="441"/>
        <v>0.30948642854986264</v>
      </c>
      <c r="T3184" s="24">
        <f t="shared" si="441"/>
        <v>0.29457141994504998</v>
      </c>
      <c r="U3184" s="23">
        <f t="shared" si="442"/>
        <v>1.2477064883160283</v>
      </c>
      <c r="V3184" s="23">
        <f t="shared" si="442"/>
        <v>1.0296879591119874</v>
      </c>
      <c r="W3184" s="23">
        <f t="shared" si="442"/>
        <v>0.6165212422421924</v>
      </c>
      <c r="X3184" t="s">
        <v>114</v>
      </c>
      <c r="Y3184" t="s">
        <v>113</v>
      </c>
      <c r="Z3184" t="s">
        <v>146</v>
      </c>
      <c r="AA3184" s="75" t="s">
        <v>151</v>
      </c>
      <c r="AB3184" s="75" t="s">
        <v>166</v>
      </c>
      <c r="AC3184" s="119" t="s">
        <v>645</v>
      </c>
      <c r="AD3184" s="25" t="s">
        <v>162</v>
      </c>
      <c r="AE3184" s="133" t="str">
        <f>VLOOKUP(AD3184,cs_lookup!$A$2:$B$55,2,FALSE)</f>
        <v>1</v>
      </c>
    </row>
    <row r="3185" spans="1:31" x14ac:dyDescent="0.25">
      <c r="A3185" s="6">
        <v>0.4515880538969696</v>
      </c>
      <c r="B3185" s="6">
        <v>0.35493786776322217</v>
      </c>
      <c r="C3185" s="6">
        <v>0.18817433623593957</v>
      </c>
      <c r="D3185" s="21">
        <f t="shared" si="440"/>
        <v>2.2144075587707004</v>
      </c>
      <c r="E3185" s="22">
        <f t="shared" si="440"/>
        <v>2.8173945099233442</v>
      </c>
      <c r="F3185" s="22">
        <f t="shared" si="440"/>
        <v>5.3142209506516602</v>
      </c>
      <c r="G3185" s="132">
        <v>2.7265740419956996E-2</v>
      </c>
      <c r="H3185" s="7">
        <f t="shared" si="433"/>
        <v>1.027265740419957</v>
      </c>
      <c r="I3185" s="7">
        <f t="shared" si="434"/>
        <v>2.1556326388003821</v>
      </c>
      <c r="J3185" s="7">
        <f t="shared" si="435"/>
        <v>2.7426150791046178</v>
      </c>
      <c r="K3185" s="7">
        <f t="shared" si="436"/>
        <v>5.1731706232889172</v>
      </c>
      <c r="L3185">
        <v>2.82</v>
      </c>
      <c r="M3185">
        <v>3.25</v>
      </c>
      <c r="N3185">
        <v>2.74</v>
      </c>
      <c r="O3185" s="7">
        <f t="shared" si="437"/>
        <v>2.8968893879842788</v>
      </c>
      <c r="P3185" s="7">
        <f t="shared" si="438"/>
        <v>3.3386136563648603</v>
      </c>
      <c r="Q3185" s="7">
        <f t="shared" si="439"/>
        <v>2.8147081287506825</v>
      </c>
      <c r="R3185" s="24">
        <f t="shared" si="441"/>
        <v>0.345197853997395</v>
      </c>
      <c r="S3185" s="24">
        <f t="shared" si="441"/>
        <v>0.29952552254543197</v>
      </c>
      <c r="T3185" s="24">
        <f t="shared" si="441"/>
        <v>0.35527662345717292</v>
      </c>
      <c r="U3185" s="23">
        <f t="shared" si="442"/>
        <v>1.3082006410746039</v>
      </c>
      <c r="V3185" s="23">
        <f t="shared" si="442"/>
        <v>1.1850004124753184</v>
      </c>
      <c r="W3185" s="23">
        <f t="shared" si="442"/>
        <v>0.52965583382556325</v>
      </c>
      <c r="X3185" t="s">
        <v>23</v>
      </c>
      <c r="Y3185" t="s">
        <v>73</v>
      </c>
      <c r="Z3185" t="s">
        <v>349</v>
      </c>
      <c r="AA3185" s="75" t="s">
        <v>151</v>
      </c>
      <c r="AB3185" s="75" t="s">
        <v>166</v>
      </c>
      <c r="AC3185" s="119" t="s">
        <v>645</v>
      </c>
      <c r="AD3185" s="25" t="s">
        <v>168</v>
      </c>
      <c r="AE3185" s="133" t="str">
        <f>VLOOKUP(AD3185,cs_lookup!$A$2:$B$55,2,FALSE)</f>
        <v>1</v>
      </c>
    </row>
    <row r="3186" spans="1:31" x14ac:dyDescent="0.25">
      <c r="A3186" s="6">
        <v>0.58780060222451025</v>
      </c>
      <c r="B3186" s="6">
        <v>0.25662381680522417</v>
      </c>
      <c r="C3186" s="6">
        <v>0.15073279631566414</v>
      </c>
      <c r="D3186" s="21">
        <f t="shared" si="440"/>
        <v>1.7012571886036454</v>
      </c>
      <c r="E3186" s="22">
        <f t="shared" si="440"/>
        <v>3.8967544495645687</v>
      </c>
      <c r="F3186" s="22">
        <f t="shared" si="440"/>
        <v>6.6342562762904178</v>
      </c>
      <c r="G3186" s="132">
        <v>2.8049847427608077E-2</v>
      </c>
      <c r="H3186" s="7">
        <f t="shared" si="433"/>
        <v>1.0280498474276081</v>
      </c>
      <c r="I3186" s="7">
        <f t="shared" si="434"/>
        <v>1.6548392014847728</v>
      </c>
      <c r="J3186" s="7">
        <f t="shared" si="435"/>
        <v>3.7904333718010355</v>
      </c>
      <c r="K3186" s="7">
        <f t="shared" si="436"/>
        <v>6.4532437730433889</v>
      </c>
      <c r="L3186">
        <v>3.6</v>
      </c>
      <c r="M3186">
        <v>3.81</v>
      </c>
      <c r="N3186">
        <v>2.0499999999999998</v>
      </c>
      <c r="O3186" s="7">
        <f t="shared" si="437"/>
        <v>3.7009794507393892</v>
      </c>
      <c r="P3186" s="7">
        <f t="shared" si="438"/>
        <v>3.9168699186991867</v>
      </c>
      <c r="Q3186" s="7">
        <f t="shared" si="439"/>
        <v>2.1075021872265962</v>
      </c>
      <c r="R3186" s="24">
        <f t="shared" si="441"/>
        <v>0.27019874422707696</v>
      </c>
      <c r="S3186" s="24">
        <f t="shared" si="441"/>
        <v>0.25530590005708059</v>
      </c>
      <c r="T3186" s="24">
        <f t="shared" si="441"/>
        <v>0.47449535571584256</v>
      </c>
      <c r="U3186" s="23">
        <f t="shared" si="442"/>
        <v>2.1754379499651502</v>
      </c>
      <c r="V3186" s="23">
        <f t="shared" si="442"/>
        <v>1.0051621084661535</v>
      </c>
      <c r="W3186" s="23">
        <f t="shared" si="442"/>
        <v>0.31766969792204325</v>
      </c>
      <c r="X3186" t="s">
        <v>79</v>
      </c>
      <c r="Y3186" t="s">
        <v>121</v>
      </c>
      <c r="Z3186" t="s">
        <v>147</v>
      </c>
      <c r="AA3186" s="75" t="s">
        <v>162</v>
      </c>
      <c r="AB3186" s="75" t="s">
        <v>160</v>
      </c>
      <c r="AC3186" s="119" t="s">
        <v>645</v>
      </c>
      <c r="AD3186" s="25" t="s">
        <v>151</v>
      </c>
      <c r="AE3186" s="133" t="str">
        <f>VLOOKUP(AD3186,cs_lookup!$A$2:$B$55,2,FALSE)</f>
        <v>X</v>
      </c>
    </row>
    <row r="3187" spans="1:31" x14ac:dyDescent="0.25">
      <c r="A3187" s="6">
        <v>0.3296816281565913</v>
      </c>
      <c r="B3187" s="6">
        <v>0.38078056420663869</v>
      </c>
      <c r="C3187" s="6">
        <v>0.27720187443860539</v>
      </c>
      <c r="D3187" s="21">
        <f t="shared" si="440"/>
        <v>3.0332293782686084</v>
      </c>
      <c r="E3187" s="22">
        <f t="shared" si="440"/>
        <v>2.6261844589770833</v>
      </c>
      <c r="F3187" s="22">
        <f t="shared" si="440"/>
        <v>3.6074792135703246</v>
      </c>
      <c r="G3187" s="132">
        <v>4.8243994776191013E-2</v>
      </c>
      <c r="H3187" s="7">
        <f t="shared" si="433"/>
        <v>1.048243994776191</v>
      </c>
      <c r="I3187" s="7">
        <f t="shared" si="434"/>
        <v>2.893629148732904</v>
      </c>
      <c r="J3187" s="7">
        <f t="shared" si="435"/>
        <v>2.505317914592772</v>
      </c>
      <c r="K3187" s="7">
        <f t="shared" si="436"/>
        <v>3.4414499215333469</v>
      </c>
      <c r="L3187">
        <v>4.22</v>
      </c>
      <c r="M3187">
        <v>4.0599999999999996</v>
      </c>
      <c r="N3187">
        <v>1.77</v>
      </c>
      <c r="O3187" s="7">
        <f t="shared" si="437"/>
        <v>4.4235896579555254</v>
      </c>
      <c r="P3187" s="7">
        <f t="shared" si="438"/>
        <v>4.2558706187913353</v>
      </c>
      <c r="Q3187" s="7">
        <f t="shared" si="439"/>
        <v>1.8553918707538581</v>
      </c>
      <c r="R3187" s="24">
        <f t="shared" si="441"/>
        <v>0.22606075095631167</v>
      </c>
      <c r="S3187" s="24">
        <f t="shared" si="441"/>
        <v>0.23496954902355546</v>
      </c>
      <c r="T3187" s="24">
        <f t="shared" si="441"/>
        <v>0.53896970002013289</v>
      </c>
      <c r="U3187" s="23">
        <f t="shared" si="442"/>
        <v>1.4583762407314367</v>
      </c>
      <c r="V3187" s="23">
        <f t="shared" si="442"/>
        <v>1.6205528154138211</v>
      </c>
      <c r="W3187" s="23">
        <f t="shared" si="442"/>
        <v>0.51431810439112013</v>
      </c>
      <c r="X3187" t="s">
        <v>421</v>
      </c>
      <c r="Y3187" t="s">
        <v>420</v>
      </c>
      <c r="Z3187" t="s">
        <v>186</v>
      </c>
      <c r="AA3187" s="75" t="s">
        <v>151</v>
      </c>
      <c r="AB3187" s="75" t="s">
        <v>166</v>
      </c>
      <c r="AC3187" s="119" t="s">
        <v>646</v>
      </c>
      <c r="AD3187" s="25" t="s">
        <v>152</v>
      </c>
      <c r="AE3187" s="133" t="str">
        <f>VLOOKUP(AD3187,cs_lookup!$A$2:$B$55,2,FALSE)</f>
        <v>2</v>
      </c>
    </row>
    <row r="3188" spans="1:31" x14ac:dyDescent="0.25">
      <c r="A3188" s="6">
        <v>0.39066773287536588</v>
      </c>
      <c r="B3188" s="6">
        <v>0.27418571850012308</v>
      </c>
      <c r="C3188" s="6">
        <v>0.31240075471316076</v>
      </c>
      <c r="D3188" s="21">
        <f t="shared" si="440"/>
        <v>2.5597199764615022</v>
      </c>
      <c r="E3188" s="22">
        <f t="shared" si="440"/>
        <v>3.6471629721281458</v>
      </c>
      <c r="F3188" s="22">
        <f t="shared" si="440"/>
        <v>3.2010165945923439</v>
      </c>
      <c r="G3188" s="132">
        <v>4.3708367239418733E-2</v>
      </c>
      <c r="H3188" s="7">
        <f t="shared" si="433"/>
        <v>1.0437083672394187</v>
      </c>
      <c r="I3188" s="7">
        <f t="shared" si="434"/>
        <v>2.4525241502392996</v>
      </c>
      <c r="J3188" s="7">
        <f t="shared" si="435"/>
        <v>3.4944272620663148</v>
      </c>
      <c r="K3188" s="7">
        <f t="shared" si="436"/>
        <v>3.0669645804018502</v>
      </c>
      <c r="L3188">
        <v>2.56</v>
      </c>
      <c r="M3188">
        <v>3.59</v>
      </c>
      <c r="N3188">
        <v>2.67</v>
      </c>
      <c r="O3188" s="7">
        <f t="shared" si="437"/>
        <v>2.6718934201329119</v>
      </c>
      <c r="P3188" s="7">
        <f t="shared" si="438"/>
        <v>3.7469130383895131</v>
      </c>
      <c r="Q3188" s="7">
        <f t="shared" si="439"/>
        <v>2.7867013405292478</v>
      </c>
      <c r="R3188" s="24">
        <f t="shared" si="441"/>
        <v>0.37426642562346502</v>
      </c>
      <c r="S3188" s="24">
        <f t="shared" si="441"/>
        <v>0.26688636478999178</v>
      </c>
      <c r="T3188" s="24">
        <f t="shared" si="441"/>
        <v>0.35884720958654326</v>
      </c>
      <c r="U3188" s="23">
        <f t="shared" si="442"/>
        <v>1.0438225449279321</v>
      </c>
      <c r="V3188" s="23">
        <f t="shared" si="442"/>
        <v>1.0273500435883078</v>
      </c>
      <c r="W3188" s="23">
        <f t="shared" si="442"/>
        <v>0.87056760194151384</v>
      </c>
      <c r="X3188" t="s">
        <v>396</v>
      </c>
      <c r="Y3188" t="s">
        <v>395</v>
      </c>
      <c r="Z3188" t="s">
        <v>186</v>
      </c>
      <c r="AA3188" s="75" t="s">
        <v>151</v>
      </c>
      <c r="AB3188" s="75" t="s">
        <v>166</v>
      </c>
      <c r="AC3188" s="119" t="s">
        <v>646</v>
      </c>
      <c r="AD3188" s="25" t="s">
        <v>153</v>
      </c>
      <c r="AE3188" s="133" t="str">
        <f>VLOOKUP(AD3188,cs_lookup!$A$2:$B$55,2,FALSE)</f>
        <v>2</v>
      </c>
    </row>
    <row r="3189" spans="1:31" x14ac:dyDescent="0.25">
      <c r="A3189" s="6">
        <v>0.32033230609143359</v>
      </c>
      <c r="B3189" s="6">
        <v>0.26753114630223868</v>
      </c>
      <c r="C3189" s="6">
        <v>0.37828299142733768</v>
      </c>
      <c r="D3189" s="21">
        <f t="shared" si="440"/>
        <v>3.1217581898048286</v>
      </c>
      <c r="E3189" s="22">
        <f t="shared" si="440"/>
        <v>3.7378825374981473</v>
      </c>
      <c r="F3189" s="22">
        <f t="shared" si="440"/>
        <v>2.6435235595097715</v>
      </c>
      <c r="G3189" s="132">
        <v>4.3906838874960163E-2</v>
      </c>
      <c r="H3189" s="7">
        <f t="shared" si="433"/>
        <v>1.0439068388749602</v>
      </c>
      <c r="I3189" s="7">
        <f t="shared" si="434"/>
        <v>2.9904566897647795</v>
      </c>
      <c r="J3189" s="7">
        <f t="shared" si="435"/>
        <v>3.5806667782026795</v>
      </c>
      <c r="K3189" s="7">
        <f t="shared" si="436"/>
        <v>2.5323366617262044</v>
      </c>
      <c r="L3189">
        <v>2.4500000000000002</v>
      </c>
      <c r="M3189">
        <v>3.73</v>
      </c>
      <c r="N3189">
        <v>2.72</v>
      </c>
      <c r="O3189" s="7">
        <f t="shared" si="437"/>
        <v>2.5575717552436528</v>
      </c>
      <c r="P3189" s="7">
        <f t="shared" si="438"/>
        <v>3.8937725090036013</v>
      </c>
      <c r="Q3189" s="7">
        <f t="shared" si="439"/>
        <v>2.8394266017398917</v>
      </c>
      <c r="R3189" s="24">
        <f t="shared" si="441"/>
        <v>0.39099587253016593</v>
      </c>
      <c r="S3189" s="24">
        <f t="shared" si="441"/>
        <v>0.25682034522758895</v>
      </c>
      <c r="T3189" s="24">
        <f t="shared" si="441"/>
        <v>0.35218378224224511</v>
      </c>
      <c r="U3189" s="23">
        <f t="shared" si="442"/>
        <v>0.81927285835151487</v>
      </c>
      <c r="V3189" s="23">
        <f t="shared" si="442"/>
        <v>1.0417054227738776</v>
      </c>
      <c r="W3189" s="23">
        <f t="shared" si="442"/>
        <v>1.0741067888445259</v>
      </c>
      <c r="X3189" t="s">
        <v>397</v>
      </c>
      <c r="Y3189" t="s">
        <v>185</v>
      </c>
      <c r="Z3189" t="s">
        <v>186</v>
      </c>
      <c r="AA3189" s="75" t="s">
        <v>151</v>
      </c>
      <c r="AB3189" s="75" t="s">
        <v>166</v>
      </c>
      <c r="AC3189" s="119" t="s">
        <v>646</v>
      </c>
      <c r="AD3189" s="25" t="s">
        <v>162</v>
      </c>
      <c r="AE3189" s="133" t="str">
        <f>VLOOKUP(AD3189,cs_lookup!$A$2:$B$55,2,FALSE)</f>
        <v>1</v>
      </c>
    </row>
    <row r="3190" spans="1:31" x14ac:dyDescent="0.25">
      <c r="A3190" s="6">
        <v>0.71152598707236425</v>
      </c>
      <c r="B3190" s="6">
        <v>0.15971247233427263</v>
      </c>
      <c r="C3190" s="6">
        <v>0.11129175480451854</v>
      </c>
      <c r="D3190" s="21">
        <f t="shared" si="440"/>
        <v>1.4054300449581429</v>
      </c>
      <c r="E3190" s="22">
        <f t="shared" si="440"/>
        <v>6.2612517694111887</v>
      </c>
      <c r="F3190" s="22">
        <f t="shared" si="440"/>
        <v>8.9853916110540037</v>
      </c>
      <c r="G3190" s="132">
        <v>5.6174204476053813E-2</v>
      </c>
      <c r="H3190" s="7">
        <f t="shared" si="433"/>
        <v>1.0561742044760538</v>
      </c>
      <c r="I3190" s="7">
        <f t="shared" si="434"/>
        <v>1.3306801463261904</v>
      </c>
      <c r="J3190" s="7">
        <f t="shared" si="435"/>
        <v>5.928237730931202</v>
      </c>
      <c r="K3190" s="7">
        <f t="shared" si="436"/>
        <v>8.5074901213966605</v>
      </c>
      <c r="L3190">
        <v>1.25</v>
      </c>
      <c r="M3190">
        <v>6.06</v>
      </c>
      <c r="N3190">
        <v>10.97</v>
      </c>
      <c r="O3190" s="7">
        <f t="shared" si="437"/>
        <v>1.3202177555950674</v>
      </c>
      <c r="P3190" s="7">
        <f t="shared" si="438"/>
        <v>6.4004156791248858</v>
      </c>
      <c r="Q3190" s="7">
        <f t="shared" si="439"/>
        <v>11.586231023102311</v>
      </c>
      <c r="R3190" s="24">
        <f t="shared" si="441"/>
        <v>0.75745080367387252</v>
      </c>
      <c r="S3190" s="24">
        <f t="shared" si="441"/>
        <v>0.15623985224296053</v>
      </c>
      <c r="T3190" s="24">
        <f t="shared" si="441"/>
        <v>8.6309344083166886E-2</v>
      </c>
      <c r="U3190" s="23">
        <f t="shared" si="442"/>
        <v>0.93936924170024161</v>
      </c>
      <c r="V3190" s="23">
        <f t="shared" si="442"/>
        <v>1.022226212080078</v>
      </c>
      <c r="W3190" s="23">
        <f t="shared" si="442"/>
        <v>1.2894519821316084</v>
      </c>
      <c r="X3190" t="s">
        <v>424</v>
      </c>
      <c r="Y3190" t="s">
        <v>516</v>
      </c>
      <c r="Z3190" t="s">
        <v>186</v>
      </c>
      <c r="AA3190" s="75" t="s">
        <v>165</v>
      </c>
      <c r="AB3190" s="75" t="s">
        <v>160</v>
      </c>
      <c r="AC3190" s="119" t="s">
        <v>646</v>
      </c>
      <c r="AD3190" s="25" t="s">
        <v>168</v>
      </c>
      <c r="AE3190" s="133" t="str">
        <f>VLOOKUP(AD3190,cs_lookup!$A$2:$B$55,2,FALSE)</f>
        <v>1</v>
      </c>
    </row>
    <row r="3191" spans="1:31" x14ac:dyDescent="0.25">
      <c r="A3191" s="6">
        <v>0.77762647945761321</v>
      </c>
      <c r="B3191" s="6">
        <v>0.18017900669929829</v>
      </c>
      <c r="C3191" s="6">
        <v>4.0334906628663361E-2</v>
      </c>
      <c r="D3191" s="21">
        <f t="shared" si="440"/>
        <v>1.2859644397622496</v>
      </c>
      <c r="E3191" s="22">
        <f t="shared" si="440"/>
        <v>5.550036146380279</v>
      </c>
      <c r="F3191" s="22">
        <f t="shared" si="440"/>
        <v>24.792421343783797</v>
      </c>
      <c r="G3191" s="132">
        <v>2.3553578693945809E-2</v>
      </c>
      <c r="H3191" s="7">
        <f t="shared" si="433"/>
        <v>1.0235535786939458</v>
      </c>
      <c r="I3191" s="7">
        <f t="shared" si="434"/>
        <v>1.2563723741781452</v>
      </c>
      <c r="J3191" s="7">
        <f t="shared" si="435"/>
        <v>5.4223210801159274</v>
      </c>
      <c r="K3191" s="7">
        <f t="shared" si="436"/>
        <v>24.22190871084533</v>
      </c>
      <c r="L3191">
        <v>2.38</v>
      </c>
      <c r="M3191">
        <v>3.35</v>
      </c>
      <c r="N3191">
        <v>3.28</v>
      </c>
      <c r="O3191" s="7">
        <f t="shared" si="437"/>
        <v>2.4360575172915908</v>
      </c>
      <c r="P3191" s="7">
        <f t="shared" si="438"/>
        <v>3.4289044886247186</v>
      </c>
      <c r="Q3191" s="7">
        <f t="shared" si="439"/>
        <v>3.3572557381161419</v>
      </c>
      <c r="R3191" s="24">
        <f t="shared" si="441"/>
        <v>0.41049933874787986</v>
      </c>
      <c r="S3191" s="24">
        <f t="shared" si="441"/>
        <v>0.29163833618506091</v>
      </c>
      <c r="T3191" s="24">
        <f t="shared" si="441"/>
        <v>0.29786232506705917</v>
      </c>
      <c r="U3191" s="23">
        <f t="shared" si="442"/>
        <v>1.8943428309277133</v>
      </c>
      <c r="V3191" s="23">
        <f t="shared" si="442"/>
        <v>0.61781660482716716</v>
      </c>
      <c r="W3191" s="23">
        <f t="shared" si="442"/>
        <v>0.13541459672545889</v>
      </c>
      <c r="X3191" t="s">
        <v>309</v>
      </c>
      <c r="Y3191" t="s">
        <v>318</v>
      </c>
      <c r="Z3191" t="s">
        <v>305</v>
      </c>
      <c r="AA3191" s="75" t="s">
        <v>170</v>
      </c>
      <c r="AB3191" s="75" t="s">
        <v>160</v>
      </c>
      <c r="AC3191" s="119" t="s">
        <v>646</v>
      </c>
      <c r="AD3191" s="25" t="s">
        <v>172</v>
      </c>
      <c r="AE3191" s="133" t="str">
        <f>VLOOKUP(AD3191,cs_lookup!$A$2:$B$55,2,FALSE)</f>
        <v>2</v>
      </c>
    </row>
    <row r="3192" spans="1:31" x14ac:dyDescent="0.25">
      <c r="A3192" s="6">
        <v>0.5013106132630003</v>
      </c>
      <c r="B3192" s="6">
        <v>0.40448759331069856</v>
      </c>
      <c r="C3192" s="6">
        <v>9.3550362085610281E-2</v>
      </c>
      <c r="D3192" s="21">
        <f t="shared" si="440"/>
        <v>1.9947712526791739</v>
      </c>
      <c r="E3192" s="22">
        <f t="shared" si="440"/>
        <v>2.4722637147287512</v>
      </c>
      <c r="F3192" s="22">
        <f t="shared" si="440"/>
        <v>10.689429497716695</v>
      </c>
      <c r="G3192" s="132">
        <v>2.1190450652780024E-2</v>
      </c>
      <c r="H3192" s="7">
        <f t="shared" si="433"/>
        <v>1.02119045065278</v>
      </c>
      <c r="I3192" s="7">
        <f t="shared" si="434"/>
        <v>1.9533782864930314</v>
      </c>
      <c r="J3192" s="7">
        <f t="shared" si="435"/>
        <v>2.4209624298272621</v>
      </c>
      <c r="K3192" s="7">
        <f t="shared" si="436"/>
        <v>10.467615997470055</v>
      </c>
      <c r="L3192">
        <v>3.57</v>
      </c>
      <c r="M3192">
        <v>3.49</v>
      </c>
      <c r="N3192">
        <v>2.2000000000000002</v>
      </c>
      <c r="O3192" s="7">
        <f t="shared" si="437"/>
        <v>3.6456499088304244</v>
      </c>
      <c r="P3192" s="7">
        <f t="shared" si="438"/>
        <v>3.5639546727782023</v>
      </c>
      <c r="Q3192" s="7">
        <f t="shared" si="439"/>
        <v>2.2466189914361161</v>
      </c>
      <c r="R3192" s="24">
        <f t="shared" si="441"/>
        <v>0.2742995144920029</v>
      </c>
      <c r="S3192" s="24">
        <f t="shared" si="441"/>
        <v>0.28058718244597425</v>
      </c>
      <c r="T3192" s="24">
        <f t="shared" si="441"/>
        <v>0.44511330306202285</v>
      </c>
      <c r="U3192" s="23">
        <f t="shared" si="442"/>
        <v>1.8276029915379812</v>
      </c>
      <c r="V3192" s="23">
        <f t="shared" si="442"/>
        <v>1.4415754482604735</v>
      </c>
      <c r="W3192" s="23">
        <f t="shared" si="442"/>
        <v>0.21017202011725725</v>
      </c>
      <c r="X3192" t="s">
        <v>304</v>
      </c>
      <c r="Y3192" t="s">
        <v>308</v>
      </c>
      <c r="Z3192" t="s">
        <v>305</v>
      </c>
      <c r="AA3192" s="75" t="s">
        <v>154</v>
      </c>
      <c r="AB3192" s="75" t="s">
        <v>160</v>
      </c>
      <c r="AC3192" s="119" t="s">
        <v>646</v>
      </c>
      <c r="AD3192" s="25" t="s">
        <v>151</v>
      </c>
      <c r="AE3192" s="133" t="str">
        <f>VLOOKUP(AD3192,cs_lookup!$A$2:$B$55,2,FALSE)</f>
        <v>X</v>
      </c>
    </row>
    <row r="3193" spans="1:31" x14ac:dyDescent="0.25">
      <c r="A3193" s="6">
        <v>0.54523904581480276</v>
      </c>
      <c r="B3193" s="6">
        <v>0.21882778497903074</v>
      </c>
      <c r="C3193" s="6">
        <v>0.22270425516530992</v>
      </c>
      <c r="D3193" s="21">
        <f t="shared" si="440"/>
        <v>1.8340579378456003</v>
      </c>
      <c r="E3193" s="22">
        <f t="shared" si="440"/>
        <v>4.5698036019321098</v>
      </c>
      <c r="F3193" s="22">
        <f t="shared" si="440"/>
        <v>4.4902599604920681</v>
      </c>
      <c r="G3193" s="132">
        <v>2.3979123941821889E-2</v>
      </c>
      <c r="H3193" s="7">
        <f t="shared" si="433"/>
        <v>1.0239791239418219</v>
      </c>
      <c r="I3193" s="7">
        <f t="shared" si="434"/>
        <v>1.7911087198588276</v>
      </c>
      <c r="J3193" s="7">
        <f t="shared" si="435"/>
        <v>4.4627898119061129</v>
      </c>
      <c r="K3193" s="7">
        <f t="shared" si="436"/>
        <v>4.3851088908988203</v>
      </c>
      <c r="L3193">
        <v>1.9</v>
      </c>
      <c r="M3193">
        <v>4.09</v>
      </c>
      <c r="N3193">
        <v>3.95</v>
      </c>
      <c r="O3193" s="7">
        <f t="shared" si="437"/>
        <v>1.9455603354894615</v>
      </c>
      <c r="P3193" s="7">
        <f t="shared" si="438"/>
        <v>4.1880746169220515</v>
      </c>
      <c r="Q3193" s="7">
        <f t="shared" si="439"/>
        <v>4.0447175395701969</v>
      </c>
      <c r="R3193" s="24">
        <f t="shared" si="441"/>
        <v>0.51399074177178949</v>
      </c>
      <c r="S3193" s="24">
        <f t="shared" si="441"/>
        <v>0.2387732052240587</v>
      </c>
      <c r="T3193" s="24">
        <f t="shared" si="441"/>
        <v>0.24723605300415188</v>
      </c>
      <c r="U3193" s="23">
        <f t="shared" si="442"/>
        <v>1.0607954608974015</v>
      </c>
      <c r="V3193" s="23">
        <f t="shared" si="442"/>
        <v>0.91646709174795538</v>
      </c>
      <c r="W3193" s="23">
        <f t="shared" si="442"/>
        <v>0.90077580700404558</v>
      </c>
      <c r="X3193" t="s">
        <v>310</v>
      </c>
      <c r="Y3193" t="s">
        <v>306</v>
      </c>
      <c r="Z3193" t="s">
        <v>305</v>
      </c>
      <c r="AA3193" s="75" t="s">
        <v>162</v>
      </c>
      <c r="AB3193" s="75" t="s">
        <v>160</v>
      </c>
      <c r="AC3193" s="119" t="s">
        <v>646</v>
      </c>
      <c r="AD3193" s="25" t="s">
        <v>168</v>
      </c>
      <c r="AE3193" s="133" t="str">
        <f>VLOOKUP(AD3193,cs_lookup!$A$2:$B$55,2,FALSE)</f>
        <v>1</v>
      </c>
    </row>
    <row r="3194" spans="1:31" x14ac:dyDescent="0.25">
      <c r="A3194" s="6">
        <v>0.84696415025637239</v>
      </c>
      <c r="B3194" s="6">
        <v>9.9338799337859662E-2</v>
      </c>
      <c r="C3194" s="6">
        <v>2.8325668583854564E-2</v>
      </c>
      <c r="D3194" s="21">
        <f t="shared" si="440"/>
        <v>1.1806875175263372</v>
      </c>
      <c r="E3194" s="22">
        <f t="shared" si="440"/>
        <v>10.066560162448868</v>
      </c>
      <c r="F3194" s="22">
        <f t="shared" si="440"/>
        <v>35.303668015447769</v>
      </c>
      <c r="G3194" s="132">
        <v>2.9769029249885781E-2</v>
      </c>
      <c r="H3194" s="7">
        <f t="shared" si="433"/>
        <v>1.0297690292498858</v>
      </c>
      <c r="I3194" s="7">
        <f t="shared" si="434"/>
        <v>1.1465556683000895</v>
      </c>
      <c r="J3194" s="7">
        <f t="shared" si="435"/>
        <v>9.7755514843766935</v>
      </c>
      <c r="K3194" s="7">
        <f t="shared" si="436"/>
        <v>34.28309359931324</v>
      </c>
      <c r="L3194">
        <v>1.25</v>
      </c>
      <c r="M3194">
        <v>6.7</v>
      </c>
      <c r="N3194">
        <v>12.42</v>
      </c>
      <c r="O3194" s="7">
        <f t="shared" si="437"/>
        <v>1.2872112865623573</v>
      </c>
      <c r="P3194" s="7">
        <f t="shared" si="438"/>
        <v>6.8994524959742352</v>
      </c>
      <c r="Q3194" s="7">
        <f t="shared" si="439"/>
        <v>12.789731343283581</v>
      </c>
      <c r="R3194" s="24">
        <f t="shared" si="441"/>
        <v>0.77687323785872997</v>
      </c>
      <c r="S3194" s="24">
        <f t="shared" si="441"/>
        <v>0.14493903691394217</v>
      </c>
      <c r="T3194" s="24">
        <f t="shared" si="441"/>
        <v>7.8187725227327906E-2</v>
      </c>
      <c r="U3194" s="23">
        <f t="shared" si="442"/>
        <v>1.0902218135236987</v>
      </c>
      <c r="V3194" s="23">
        <f t="shared" si="442"/>
        <v>0.68538332703867955</v>
      </c>
      <c r="W3194" s="23">
        <f t="shared" si="442"/>
        <v>0.36227769130638776</v>
      </c>
      <c r="X3194" t="s">
        <v>307</v>
      </c>
      <c r="Y3194" t="s">
        <v>362</v>
      </c>
      <c r="Z3194" t="s">
        <v>305</v>
      </c>
      <c r="AA3194" s="75" t="s">
        <v>176</v>
      </c>
      <c r="AB3194" s="75" t="s">
        <v>160</v>
      </c>
      <c r="AC3194" s="119" t="s">
        <v>646</v>
      </c>
      <c r="AD3194" s="25" t="s">
        <v>647</v>
      </c>
      <c r="AE3194" s="133" t="e">
        <f>VLOOKUP(AD3194,cs_lookup!$A$2:$B$55,2,FALSE)</f>
        <v>#N/A</v>
      </c>
    </row>
    <row r="3195" spans="1:31" x14ac:dyDescent="0.25">
      <c r="A3195" s="6">
        <v>0.41859966551622041</v>
      </c>
      <c r="B3195" s="6">
        <v>0.30012188948129292</v>
      </c>
      <c r="C3195" s="6">
        <v>0.26613359550862481</v>
      </c>
      <c r="D3195" s="21">
        <f t="shared" si="440"/>
        <v>2.3889173412663673</v>
      </c>
      <c r="E3195" s="22">
        <f t="shared" si="440"/>
        <v>3.3319795558008827</v>
      </c>
      <c r="F3195" s="22">
        <f t="shared" si="440"/>
        <v>3.7575113284320101</v>
      </c>
      <c r="G3195" s="132">
        <v>2.156252026065486E-2</v>
      </c>
      <c r="H3195" s="7">
        <f t="shared" si="433"/>
        <v>1.0215625202606549</v>
      </c>
      <c r="I3195" s="7">
        <f t="shared" si="434"/>
        <v>2.3384935272065657</v>
      </c>
      <c r="J3195" s="7">
        <f t="shared" si="435"/>
        <v>3.2616501581819168</v>
      </c>
      <c r="K3195" s="7">
        <f t="shared" si="436"/>
        <v>3.6782000650075428</v>
      </c>
      <c r="L3195">
        <v>2.54</v>
      </c>
      <c r="M3195">
        <v>3.37</v>
      </c>
      <c r="N3195">
        <v>3.02</v>
      </c>
      <c r="O3195" s="7">
        <f t="shared" si="437"/>
        <v>2.5947688014620636</v>
      </c>
      <c r="P3195" s="7">
        <f t="shared" si="438"/>
        <v>3.442665693278407</v>
      </c>
      <c r="Q3195" s="7">
        <f t="shared" si="439"/>
        <v>3.0851188111871779</v>
      </c>
      <c r="R3195" s="24">
        <f t="shared" si="441"/>
        <v>0.385390790669494</v>
      </c>
      <c r="S3195" s="24">
        <f t="shared" si="441"/>
        <v>0.29047258406543469</v>
      </c>
      <c r="T3195" s="24">
        <f t="shared" si="441"/>
        <v>0.32413662526507114</v>
      </c>
      <c r="U3195" s="23">
        <f t="shared" si="442"/>
        <v>1.086169352383944</v>
      </c>
      <c r="V3195" s="23">
        <f t="shared" si="442"/>
        <v>1.0332193327191408</v>
      </c>
      <c r="W3195" s="23">
        <f t="shared" si="442"/>
        <v>0.82105376179253775</v>
      </c>
      <c r="X3195" t="s">
        <v>358</v>
      </c>
      <c r="Y3195" t="s">
        <v>356</v>
      </c>
      <c r="Z3195" t="s">
        <v>305</v>
      </c>
      <c r="AA3195" s="75" t="s">
        <v>151</v>
      </c>
      <c r="AB3195" s="75" t="s">
        <v>166</v>
      </c>
      <c r="AC3195" s="119" t="s">
        <v>646</v>
      </c>
      <c r="AD3195" s="25" t="s">
        <v>176</v>
      </c>
      <c r="AE3195" s="133" t="str">
        <f>VLOOKUP(AD3195,cs_lookup!$A$2:$B$55,2,FALSE)</f>
        <v>1</v>
      </c>
    </row>
    <row r="3196" spans="1:31" x14ac:dyDescent="0.25">
      <c r="A3196" s="6">
        <v>0.20380294697972484</v>
      </c>
      <c r="B3196" s="6">
        <v>0.14463347042995259</v>
      </c>
      <c r="C3196" s="6">
        <v>0.54654134911443164</v>
      </c>
      <c r="D3196" s="21">
        <f t="shared" si="440"/>
        <v>4.9067003928038595</v>
      </c>
      <c r="E3196" s="22">
        <f t="shared" si="440"/>
        <v>6.9140289383038063</v>
      </c>
      <c r="F3196" s="22">
        <f t="shared" si="440"/>
        <v>1.8296877292455795</v>
      </c>
      <c r="G3196" s="132">
        <v>2.2805791852021473E-2</v>
      </c>
      <c r="H3196" s="7">
        <f t="shared" si="433"/>
        <v>1.0228057918520215</v>
      </c>
      <c r="I3196" s="7">
        <f t="shared" si="434"/>
        <v>4.7972942975999064</v>
      </c>
      <c r="J3196" s="7">
        <f t="shared" si="435"/>
        <v>6.7598648671947696</v>
      </c>
      <c r="K3196" s="7">
        <f t="shared" si="436"/>
        <v>1.7888906611806681</v>
      </c>
      <c r="L3196">
        <v>4.04</v>
      </c>
      <c r="M3196">
        <v>4.37</v>
      </c>
      <c r="N3196">
        <v>1.83</v>
      </c>
      <c r="O3196" s="7">
        <f t="shared" si="437"/>
        <v>4.1321353990821672</v>
      </c>
      <c r="P3196" s="7">
        <f t="shared" si="438"/>
        <v>4.4696613103933336</v>
      </c>
      <c r="Q3196" s="7">
        <f t="shared" si="439"/>
        <v>1.8717345990891994</v>
      </c>
      <c r="R3196" s="24">
        <f t="shared" si="441"/>
        <v>0.24200562261878464</v>
      </c>
      <c r="S3196" s="24">
        <f t="shared" si="441"/>
        <v>0.22373059848510071</v>
      </c>
      <c r="T3196" s="24">
        <f t="shared" si="441"/>
        <v>0.53426377889611476</v>
      </c>
      <c r="U3196" s="23">
        <f t="shared" si="442"/>
        <v>0.84214137165218694</v>
      </c>
      <c r="V3196" s="23">
        <f t="shared" si="442"/>
        <v>0.6464626269686774</v>
      </c>
      <c r="W3196" s="23">
        <f t="shared" si="442"/>
        <v>1.0229803529703709</v>
      </c>
      <c r="X3196" t="s">
        <v>355</v>
      </c>
      <c r="Y3196" t="s">
        <v>357</v>
      </c>
      <c r="Z3196" t="s">
        <v>305</v>
      </c>
      <c r="AA3196" s="75" t="s">
        <v>275</v>
      </c>
      <c r="AB3196" s="75" t="s">
        <v>161</v>
      </c>
      <c r="AC3196" s="119" t="s">
        <v>646</v>
      </c>
      <c r="AD3196" s="25" t="s">
        <v>172</v>
      </c>
      <c r="AE3196" s="133" t="str">
        <f>VLOOKUP(AD3196,cs_lookup!$A$2:$B$55,2,FALSE)</f>
        <v>2</v>
      </c>
    </row>
    <row r="3197" spans="1:31" x14ac:dyDescent="0.25">
      <c r="A3197" s="6">
        <v>0.75476189032424257</v>
      </c>
      <c r="B3197" s="6">
        <v>0.18319200714240699</v>
      </c>
      <c r="C3197" s="6">
        <v>5.990499813106661E-2</v>
      </c>
      <c r="D3197" s="21">
        <f t="shared" si="440"/>
        <v>1.3249211609907916</v>
      </c>
      <c r="E3197" s="22">
        <f t="shared" si="440"/>
        <v>5.4587534445355761</v>
      </c>
      <c r="F3197" s="22">
        <f t="shared" si="440"/>
        <v>16.693097925019416</v>
      </c>
      <c r="G3197" s="132">
        <v>2.9844021412525512E-2</v>
      </c>
      <c r="H3197" s="7">
        <f t="shared" si="433"/>
        <v>1.0298440214125255</v>
      </c>
      <c r="I3197" s="7">
        <f t="shared" si="434"/>
        <v>1.286526050006622</v>
      </c>
      <c r="J3197" s="7">
        <f t="shared" si="435"/>
        <v>5.3005633193348984</v>
      </c>
      <c r="K3197" s="7">
        <f t="shared" si="436"/>
        <v>16.209345860087922</v>
      </c>
      <c r="L3197">
        <v>1.49</v>
      </c>
      <c r="M3197">
        <v>4.37</v>
      </c>
      <c r="N3197">
        <v>7.7</v>
      </c>
      <c r="O3197" s="7">
        <f t="shared" si="437"/>
        <v>1.5344675919046631</v>
      </c>
      <c r="P3197" s="7">
        <f t="shared" si="438"/>
        <v>4.500418373572737</v>
      </c>
      <c r="Q3197" s="7">
        <f t="shared" si="439"/>
        <v>7.9297989648764462</v>
      </c>
      <c r="R3197" s="24">
        <f t="shared" si="441"/>
        <v>0.65169183453314028</v>
      </c>
      <c r="S3197" s="24">
        <f t="shared" si="441"/>
        <v>0.22220156371953753</v>
      </c>
      <c r="T3197" s="24">
        <f t="shared" si="441"/>
        <v>0.12610660174732197</v>
      </c>
      <c r="U3197" s="23">
        <f t="shared" si="442"/>
        <v>1.1581576603072519</v>
      </c>
      <c r="V3197" s="23">
        <f t="shared" si="442"/>
        <v>0.82444067483535632</v>
      </c>
      <c r="W3197" s="23">
        <f t="shared" si="442"/>
        <v>0.47503459217065741</v>
      </c>
      <c r="X3197" t="s">
        <v>519</v>
      </c>
      <c r="Y3197" t="s">
        <v>518</v>
      </c>
      <c r="Z3197" t="s">
        <v>320</v>
      </c>
      <c r="AA3197" s="75" t="s">
        <v>170</v>
      </c>
      <c r="AB3197" s="75" t="s">
        <v>160</v>
      </c>
      <c r="AC3197" s="119" t="s">
        <v>646</v>
      </c>
      <c r="AD3197" s="25" t="s">
        <v>151</v>
      </c>
      <c r="AE3197" s="133" t="str">
        <f>VLOOKUP(AD3197,cs_lookup!$A$2:$B$55,2,FALSE)</f>
        <v>X</v>
      </c>
    </row>
    <row r="3198" spans="1:31" x14ac:dyDescent="0.25">
      <c r="A3198" s="6">
        <v>0.51816620845876127</v>
      </c>
      <c r="B3198" s="6">
        <v>0.24854507955092148</v>
      </c>
      <c r="C3198" s="6">
        <v>0.22141143884746509</v>
      </c>
      <c r="D3198" s="21">
        <f t="shared" si="440"/>
        <v>1.9298826972418945</v>
      </c>
      <c r="E3198" s="22">
        <f t="shared" si="440"/>
        <v>4.0234149950054503</v>
      </c>
      <c r="F3198" s="22">
        <f t="shared" si="440"/>
        <v>4.5164784855082427</v>
      </c>
      <c r="G3198" s="132">
        <v>2.7613018943521306E-2</v>
      </c>
      <c r="H3198" s="7">
        <f t="shared" si="433"/>
        <v>1.0276130189435213</v>
      </c>
      <c r="I3198" s="7">
        <f t="shared" si="434"/>
        <v>1.8780247638609986</v>
      </c>
      <c r="J3198" s="7">
        <f t="shared" si="435"/>
        <v>3.9153016951282722</v>
      </c>
      <c r="K3198" s="7">
        <f t="shared" si="436"/>
        <v>4.3951160624177277</v>
      </c>
      <c r="L3198">
        <v>2.4300000000000002</v>
      </c>
      <c r="M3198">
        <v>3.36</v>
      </c>
      <c r="N3198">
        <v>3.14</v>
      </c>
      <c r="O3198" s="7">
        <f t="shared" si="437"/>
        <v>2.4970996360327571</v>
      </c>
      <c r="P3198" s="7">
        <f t="shared" si="438"/>
        <v>3.4527797436502317</v>
      </c>
      <c r="Q3198" s="7">
        <f t="shared" si="439"/>
        <v>3.2267048794826572</v>
      </c>
      <c r="R3198" s="24">
        <f t="shared" si="441"/>
        <v>0.40046459723519096</v>
      </c>
      <c r="S3198" s="24">
        <f t="shared" si="441"/>
        <v>0.2896217176433078</v>
      </c>
      <c r="T3198" s="24">
        <f t="shared" si="441"/>
        <v>0.3099136851215013</v>
      </c>
      <c r="U3198" s="23">
        <f t="shared" si="442"/>
        <v>1.2939126505468466</v>
      </c>
      <c r="V3198" s="23">
        <f t="shared" si="442"/>
        <v>0.85817141605735703</v>
      </c>
      <c r="W3198" s="23">
        <f t="shared" si="442"/>
        <v>0.71442937010239149</v>
      </c>
      <c r="X3198" t="s">
        <v>322</v>
      </c>
      <c r="Y3198" t="s">
        <v>368</v>
      </c>
      <c r="Z3198" t="s">
        <v>320</v>
      </c>
      <c r="AA3198" s="75" t="s">
        <v>162</v>
      </c>
      <c r="AB3198" s="75" t="s">
        <v>160</v>
      </c>
      <c r="AC3198" s="119" t="s">
        <v>646</v>
      </c>
      <c r="AD3198" s="25" t="s">
        <v>162</v>
      </c>
      <c r="AE3198" s="133" t="str">
        <f>VLOOKUP(AD3198,cs_lookup!$A$2:$B$55,2,FALSE)</f>
        <v>1</v>
      </c>
    </row>
    <row r="3199" spans="1:31" x14ac:dyDescent="0.25">
      <c r="A3199" s="6">
        <v>0.14402707537717746</v>
      </c>
      <c r="B3199" s="6">
        <v>0.36579577936515728</v>
      </c>
      <c r="C3199" s="6">
        <v>0.45149388020925496</v>
      </c>
      <c r="D3199" s="21">
        <f t="shared" si="440"/>
        <v>6.9431389714829974</v>
      </c>
      <c r="E3199" s="22">
        <f t="shared" si="440"/>
        <v>2.733765823475359</v>
      </c>
      <c r="F3199" s="22">
        <f t="shared" si="440"/>
        <v>2.2148694452658528</v>
      </c>
      <c r="G3199" s="132">
        <v>2.7865455125139604E-2</v>
      </c>
      <c r="H3199" s="7">
        <f t="shared" si="433"/>
        <v>1.0278654551251396</v>
      </c>
      <c r="I3199" s="7">
        <f t="shared" si="434"/>
        <v>6.7549103210572348</v>
      </c>
      <c r="J3199" s="7">
        <f t="shared" si="435"/>
        <v>2.6596533717951742</v>
      </c>
      <c r="K3199" s="7">
        <f t="shared" si="436"/>
        <v>2.1548242858265909</v>
      </c>
      <c r="L3199">
        <v>3.69</v>
      </c>
      <c r="M3199">
        <v>3.75</v>
      </c>
      <c r="N3199">
        <v>2.04</v>
      </c>
      <c r="O3199" s="7">
        <f t="shared" si="437"/>
        <v>3.7928235294117649</v>
      </c>
      <c r="P3199" s="7">
        <f t="shared" si="438"/>
        <v>3.8544954567192735</v>
      </c>
      <c r="Q3199" s="7">
        <f t="shared" si="439"/>
        <v>2.0968455284552849</v>
      </c>
      <c r="R3199" s="24">
        <f t="shared" si="441"/>
        <v>0.26365582058996867</v>
      </c>
      <c r="S3199" s="24">
        <f t="shared" si="441"/>
        <v>0.25943732746052917</v>
      </c>
      <c r="T3199" s="24">
        <f t="shared" si="441"/>
        <v>0.47690685194950205</v>
      </c>
      <c r="U3199" s="23">
        <f t="shared" si="442"/>
        <v>0.54626928036292055</v>
      </c>
      <c r="V3199" s="23">
        <f t="shared" si="442"/>
        <v>1.4099581696500847</v>
      </c>
      <c r="W3199" s="23">
        <f t="shared" si="442"/>
        <v>0.94671292384170236</v>
      </c>
      <c r="X3199" t="s">
        <v>367</v>
      </c>
      <c r="Y3199" t="s">
        <v>385</v>
      </c>
      <c r="Z3199" t="s">
        <v>320</v>
      </c>
      <c r="AA3199" s="75" t="s">
        <v>152</v>
      </c>
      <c r="AB3199" s="75" t="s">
        <v>161</v>
      </c>
      <c r="AC3199" s="119" t="s">
        <v>646</v>
      </c>
      <c r="AD3199" s="25" t="s">
        <v>151</v>
      </c>
      <c r="AE3199" s="133" t="str">
        <f>VLOOKUP(AD3199,cs_lookup!$A$2:$B$55,2,FALSE)</f>
        <v>X</v>
      </c>
    </row>
    <row r="3200" spans="1:31" x14ac:dyDescent="0.25">
      <c r="A3200" s="6">
        <v>0.31194559450930442</v>
      </c>
      <c r="B3200" s="6">
        <v>0.20993560552799845</v>
      </c>
      <c r="C3200" s="6">
        <v>0.43679520709471953</v>
      </c>
      <c r="D3200" s="21">
        <f t="shared" si="440"/>
        <v>3.2056872018757518</v>
      </c>
      <c r="E3200" s="22">
        <f t="shared" si="440"/>
        <v>4.7633654019047906</v>
      </c>
      <c r="F3200" s="22">
        <f t="shared" si="440"/>
        <v>2.2894024104599411</v>
      </c>
      <c r="G3200" s="132">
        <v>2.8147502117036538E-2</v>
      </c>
      <c r="H3200" s="7">
        <f t="shared" si="433"/>
        <v>1.0281475021170365</v>
      </c>
      <c r="I3200" s="7">
        <f t="shared" si="434"/>
        <v>3.1179253903501101</v>
      </c>
      <c r="J3200" s="7">
        <f t="shared" si="435"/>
        <v>4.6329591737534219</v>
      </c>
      <c r="K3200" s="7">
        <f t="shared" si="436"/>
        <v>2.2267256456353604</v>
      </c>
      <c r="L3200">
        <v>2.14</v>
      </c>
      <c r="M3200">
        <v>3.69</v>
      </c>
      <c r="N3200">
        <v>3.45</v>
      </c>
      <c r="O3200" s="7">
        <f t="shared" si="437"/>
        <v>2.2002356545304584</v>
      </c>
      <c r="P3200" s="7">
        <f t="shared" si="438"/>
        <v>3.7938642828118647</v>
      </c>
      <c r="Q3200" s="7">
        <f t="shared" si="439"/>
        <v>3.5471088823037764</v>
      </c>
      <c r="R3200" s="24">
        <f t="shared" si="441"/>
        <v>0.45449677080767292</v>
      </c>
      <c r="S3200" s="24">
        <f t="shared" si="441"/>
        <v>0.26358349309713286</v>
      </c>
      <c r="T3200" s="24">
        <f t="shared" si="441"/>
        <v>0.28191973609519422</v>
      </c>
      <c r="U3200" s="23">
        <f t="shared" si="442"/>
        <v>0.68635381931307238</v>
      </c>
      <c r="V3200" s="23">
        <f t="shared" si="442"/>
        <v>0.79646719550315448</v>
      </c>
      <c r="W3200" s="23">
        <f t="shared" si="442"/>
        <v>1.5493601588333969</v>
      </c>
      <c r="X3200" t="s">
        <v>363</v>
      </c>
      <c r="Y3200" t="s">
        <v>315</v>
      </c>
      <c r="Z3200" t="s">
        <v>320</v>
      </c>
      <c r="AA3200" s="75" t="s">
        <v>150</v>
      </c>
      <c r="AB3200" s="75" t="s">
        <v>166</v>
      </c>
      <c r="AC3200" s="119" t="s">
        <v>646</v>
      </c>
      <c r="AD3200" s="25" t="s">
        <v>162</v>
      </c>
      <c r="AE3200" s="133" t="str">
        <f>VLOOKUP(AD3200,cs_lookup!$A$2:$B$55,2,FALSE)</f>
        <v>1</v>
      </c>
    </row>
    <row r="3201" spans="1:31" x14ac:dyDescent="0.25">
      <c r="A3201" s="6">
        <v>4.455179373530159E-2</v>
      </c>
      <c r="B3201" s="6">
        <v>0.14489455991644679</v>
      </c>
      <c r="C3201" s="6">
        <v>0.6612532107143726</v>
      </c>
      <c r="D3201" s="21">
        <f t="shared" si="440"/>
        <v>22.445785369302158</v>
      </c>
      <c r="E3201" s="22">
        <f t="shared" si="440"/>
        <v>6.9015703596922364</v>
      </c>
      <c r="F3201" s="22">
        <f t="shared" si="440"/>
        <v>1.5122799916837737</v>
      </c>
      <c r="G3201" s="132">
        <v>2.6055716489397085E-2</v>
      </c>
      <c r="H3201" s="7">
        <f t="shared" si="433"/>
        <v>1.0260557164893971</v>
      </c>
      <c r="I3201" s="7">
        <f t="shared" si="434"/>
        <v>21.875795835044311</v>
      </c>
      <c r="J3201" s="7">
        <f t="shared" si="435"/>
        <v>6.7263114943754179</v>
      </c>
      <c r="K3201" s="7">
        <f t="shared" si="436"/>
        <v>1.4738770686429883</v>
      </c>
      <c r="L3201">
        <v>4.8499999999999996</v>
      </c>
      <c r="M3201">
        <v>3.58</v>
      </c>
      <c r="N3201">
        <v>1.85</v>
      </c>
      <c r="O3201" s="7">
        <f t="shared" si="437"/>
        <v>4.9763702249735751</v>
      </c>
      <c r="P3201" s="7">
        <f t="shared" si="438"/>
        <v>3.6732794650320417</v>
      </c>
      <c r="Q3201" s="7">
        <f t="shared" si="439"/>
        <v>1.8982030755053847</v>
      </c>
      <c r="R3201" s="24">
        <f t="shared" si="441"/>
        <v>0.2009496791419513</v>
      </c>
      <c r="S3201" s="24">
        <f t="shared" si="441"/>
        <v>0.27223629716158204</v>
      </c>
      <c r="T3201" s="24">
        <f t="shared" si="441"/>
        <v>0.5268140236964669</v>
      </c>
      <c r="U3201" s="23">
        <f t="shared" si="442"/>
        <v>0.2217062198135191</v>
      </c>
      <c r="V3201" s="23">
        <f t="shared" si="442"/>
        <v>0.53223821153593875</v>
      </c>
      <c r="W3201" s="23">
        <f t="shared" si="442"/>
        <v>1.2551928782658321</v>
      </c>
      <c r="X3201" t="s">
        <v>283</v>
      </c>
      <c r="Y3201" t="s">
        <v>195</v>
      </c>
      <c r="Z3201" t="s">
        <v>189</v>
      </c>
      <c r="AA3201" s="75" t="s">
        <v>153</v>
      </c>
      <c r="AB3201" s="75" t="s">
        <v>161</v>
      </c>
      <c r="AC3201" s="119" t="s">
        <v>646</v>
      </c>
      <c r="AD3201" s="25" t="s">
        <v>168</v>
      </c>
      <c r="AE3201" s="133" t="str">
        <f>VLOOKUP(AD3201,cs_lookup!$A$2:$B$55,2,FALSE)</f>
        <v>1</v>
      </c>
    </row>
    <row r="3202" spans="1:31" x14ac:dyDescent="0.25">
      <c r="A3202" s="6">
        <v>0.61847377580891083</v>
      </c>
      <c r="B3202" s="6">
        <v>0.22808744057008556</v>
      </c>
      <c r="C3202" s="6">
        <v>0.14793831061688481</v>
      </c>
      <c r="D3202" s="21">
        <f t="shared" si="440"/>
        <v>1.6168834300081447</v>
      </c>
      <c r="E3202" s="22">
        <f t="shared" si="440"/>
        <v>4.3842834901412511</v>
      </c>
      <c r="F3202" s="22">
        <f t="shared" si="440"/>
        <v>6.7595742835653683</v>
      </c>
      <c r="G3202" s="132">
        <v>2.3083661043527215E-2</v>
      </c>
      <c r="H3202" s="7">
        <f t="shared" si="433"/>
        <v>1.0230836610435272</v>
      </c>
      <c r="I3202" s="7">
        <f t="shared" si="434"/>
        <v>1.5804019666964013</v>
      </c>
      <c r="J3202" s="7">
        <f t="shared" si="435"/>
        <v>4.2853616542652624</v>
      </c>
      <c r="K3202" s="7">
        <f t="shared" si="436"/>
        <v>6.6070591692088234</v>
      </c>
      <c r="L3202">
        <v>2.4</v>
      </c>
      <c r="M3202">
        <v>3.38</v>
      </c>
      <c r="N3202">
        <v>3.22</v>
      </c>
      <c r="O3202" s="7">
        <f t="shared" si="437"/>
        <v>2.4554007865044651</v>
      </c>
      <c r="P3202" s="7">
        <f t="shared" si="438"/>
        <v>3.4580227743271217</v>
      </c>
      <c r="Q3202" s="7">
        <f t="shared" si="439"/>
        <v>3.2943293885601577</v>
      </c>
      <c r="R3202" s="24">
        <f t="shared" si="441"/>
        <v>0.4072654881827299</v>
      </c>
      <c r="S3202" s="24">
        <f t="shared" si="441"/>
        <v>0.28918259515933487</v>
      </c>
      <c r="T3202" s="24">
        <f t="shared" si="441"/>
        <v>0.30355191665793529</v>
      </c>
      <c r="U3202" s="23">
        <f t="shared" si="442"/>
        <v>1.5186009955535857</v>
      </c>
      <c r="V3202" s="23">
        <f t="shared" si="442"/>
        <v>0.78873156402933997</v>
      </c>
      <c r="W3202" s="23">
        <f t="shared" si="442"/>
        <v>0.48735752435914481</v>
      </c>
      <c r="X3202" t="s">
        <v>197</v>
      </c>
      <c r="Y3202" t="s">
        <v>282</v>
      </c>
      <c r="Z3202" t="s">
        <v>189</v>
      </c>
      <c r="AA3202" s="75" t="s">
        <v>162</v>
      </c>
      <c r="AB3202" s="75" t="s">
        <v>160</v>
      </c>
      <c r="AC3202" s="119" t="s">
        <v>646</v>
      </c>
      <c r="AD3202" s="25" t="s">
        <v>154</v>
      </c>
      <c r="AE3202" s="133" t="str">
        <f>VLOOKUP(AD3202,cs_lookup!$A$2:$B$55,2,FALSE)</f>
        <v>1</v>
      </c>
    </row>
    <row r="3203" spans="1:31" x14ac:dyDescent="0.25">
      <c r="A3203" s="6">
        <v>0.3275754119500825</v>
      </c>
      <c r="B3203" s="6">
        <v>0.40959339882225365</v>
      </c>
      <c r="C3203" s="6">
        <v>0.2538940568680555</v>
      </c>
      <c r="D3203" s="21">
        <f t="shared" si="440"/>
        <v>3.0527321756139156</v>
      </c>
      <c r="E3203" s="22">
        <f t="shared" si="440"/>
        <v>2.4414455967195847</v>
      </c>
      <c r="F3203" s="22">
        <f t="shared" si="440"/>
        <v>3.9386506810582151</v>
      </c>
      <c r="G3203" s="132">
        <v>2.1477120355100743E-2</v>
      </c>
      <c r="H3203" s="7">
        <f t="shared" si="433"/>
        <v>1.0214771203551007</v>
      </c>
      <c r="I3203" s="7">
        <f t="shared" si="434"/>
        <v>2.9885467963811863</v>
      </c>
      <c r="J3203" s="7">
        <f t="shared" si="435"/>
        <v>2.3901128552647894</v>
      </c>
      <c r="K3203" s="7">
        <f t="shared" si="436"/>
        <v>3.8558383761831143</v>
      </c>
      <c r="L3203">
        <v>2.48</v>
      </c>
      <c r="M3203">
        <v>3.25</v>
      </c>
      <c r="N3203">
        <v>3.22</v>
      </c>
      <c r="O3203" s="7">
        <f t="shared" si="437"/>
        <v>2.53326325848065</v>
      </c>
      <c r="P3203" s="7">
        <f t="shared" si="438"/>
        <v>3.3198006411540772</v>
      </c>
      <c r="Q3203" s="7">
        <f t="shared" si="439"/>
        <v>3.2891563275434246</v>
      </c>
      <c r="R3203" s="24">
        <f t="shared" si="441"/>
        <v>0.39474776127284933</v>
      </c>
      <c r="S3203" s="24">
        <f t="shared" si="441"/>
        <v>0.30122290706358967</v>
      </c>
      <c r="T3203" s="24">
        <f t="shared" si="441"/>
        <v>0.30402933166356094</v>
      </c>
      <c r="U3203" s="23">
        <f t="shared" si="442"/>
        <v>0.82983475547480712</v>
      </c>
      <c r="V3203" s="23">
        <f t="shared" si="442"/>
        <v>1.3597684280225955</v>
      </c>
      <c r="W3203" s="23">
        <f t="shared" si="442"/>
        <v>0.83509724367323479</v>
      </c>
      <c r="X3203" t="s">
        <v>193</v>
      </c>
      <c r="Y3203" t="s">
        <v>284</v>
      </c>
      <c r="Z3203" t="s">
        <v>189</v>
      </c>
      <c r="AA3203" s="75" t="s">
        <v>151</v>
      </c>
      <c r="AB3203" s="75" t="s">
        <v>166</v>
      </c>
      <c r="AC3203" s="119" t="s">
        <v>646</v>
      </c>
      <c r="AD3203" s="25" t="s">
        <v>151</v>
      </c>
      <c r="AE3203" s="133" t="str">
        <f>VLOOKUP(AD3203,cs_lookup!$A$2:$B$55,2,FALSE)</f>
        <v>X</v>
      </c>
    </row>
    <row r="3204" spans="1:31" x14ac:dyDescent="0.25">
      <c r="A3204" s="6">
        <v>0.12191666917559532</v>
      </c>
      <c r="B3204" s="6">
        <v>0.26448106771555158</v>
      </c>
      <c r="C3204" s="6">
        <v>0.53897012050073256</v>
      </c>
      <c r="D3204" s="21">
        <f t="shared" si="440"/>
        <v>8.2023238230016791</v>
      </c>
      <c r="E3204" s="22">
        <f t="shared" si="440"/>
        <v>3.7809889707322881</v>
      </c>
      <c r="F3204" s="22">
        <f t="shared" si="440"/>
        <v>1.8553904232593554</v>
      </c>
      <c r="G3204" s="132">
        <v>2.5281955431077918E-2</v>
      </c>
      <c r="H3204" s="7">
        <f t="shared" si="433"/>
        <v>1.0252819554310779</v>
      </c>
      <c r="I3204" s="7">
        <f t="shared" si="434"/>
        <v>8.0000664983448644</v>
      </c>
      <c r="J3204" s="7">
        <f t="shared" si="435"/>
        <v>3.6877553054589538</v>
      </c>
      <c r="K3204" s="7">
        <f t="shared" si="436"/>
        <v>1.8096392055190906</v>
      </c>
      <c r="L3204">
        <v>8.08</v>
      </c>
      <c r="M3204">
        <v>4.72</v>
      </c>
      <c r="N3204">
        <v>1.45</v>
      </c>
      <c r="O3204" s="7">
        <f t="shared" si="437"/>
        <v>8.2842781998831097</v>
      </c>
      <c r="P3204" s="7">
        <f t="shared" si="438"/>
        <v>4.8393308296346875</v>
      </c>
      <c r="Q3204" s="7">
        <f t="shared" si="439"/>
        <v>1.4866588353750629</v>
      </c>
      <c r="R3204" s="24">
        <f t="shared" si="441"/>
        <v>0.12071057681453888</v>
      </c>
      <c r="S3204" s="24">
        <f t="shared" si="441"/>
        <v>0.20664013997065131</v>
      </c>
      <c r="T3204" s="24">
        <f t="shared" si="441"/>
        <v>0.67264928321480977</v>
      </c>
      <c r="U3204" s="23">
        <f t="shared" si="442"/>
        <v>1.0099916046537454</v>
      </c>
      <c r="V3204" s="23">
        <f t="shared" si="442"/>
        <v>1.2799113848505681</v>
      </c>
      <c r="W3204" s="23">
        <f t="shared" si="442"/>
        <v>0.80126469164557634</v>
      </c>
      <c r="X3204" t="s">
        <v>287</v>
      </c>
      <c r="Y3204" t="s">
        <v>285</v>
      </c>
      <c r="Z3204" t="s">
        <v>189</v>
      </c>
      <c r="AA3204" s="75" t="s">
        <v>152</v>
      </c>
      <c r="AB3204" s="75" t="s">
        <v>161</v>
      </c>
      <c r="AC3204" s="119" t="s">
        <v>646</v>
      </c>
      <c r="AD3204" s="25" t="s">
        <v>152</v>
      </c>
      <c r="AE3204" s="133" t="str">
        <f>VLOOKUP(AD3204,cs_lookup!$A$2:$B$55,2,FALSE)</f>
        <v>2</v>
      </c>
    </row>
    <row r="3205" spans="1:31" x14ac:dyDescent="0.25">
      <c r="A3205" s="6">
        <v>0.18482137262695167</v>
      </c>
      <c r="B3205" s="6">
        <v>0.29905919028124217</v>
      </c>
      <c r="C3205" s="6">
        <v>0.46578739845164924</v>
      </c>
      <c r="D3205" s="21">
        <f t="shared" si="440"/>
        <v>5.410629657092886</v>
      </c>
      <c r="E3205" s="22">
        <f t="shared" si="440"/>
        <v>3.3438196601133603</v>
      </c>
      <c r="F3205" s="22">
        <f t="shared" si="440"/>
        <v>2.1469022204640091</v>
      </c>
      <c r="G3205" s="132">
        <v>2.8240084085846995E-2</v>
      </c>
      <c r="H3205" s="7">
        <f t="shared" si="433"/>
        <v>1.028240084085847</v>
      </c>
      <c r="I3205" s="7">
        <f t="shared" si="434"/>
        <v>5.2620295015080902</v>
      </c>
      <c r="J3205" s="7">
        <f t="shared" si="435"/>
        <v>3.2519833761257915</v>
      </c>
      <c r="K3205" s="7">
        <f t="shared" si="436"/>
        <v>2.0879386572180803</v>
      </c>
      <c r="L3205">
        <v>14.88</v>
      </c>
      <c r="M3205">
        <v>7.43</v>
      </c>
      <c r="N3205">
        <v>1.21</v>
      </c>
      <c r="O3205" s="7">
        <f t="shared" si="437"/>
        <v>15.300212451197405</v>
      </c>
      <c r="P3205" s="7">
        <f t="shared" si="438"/>
        <v>7.6398238247578432</v>
      </c>
      <c r="Q3205" s="7">
        <f t="shared" si="439"/>
        <v>1.2441705017438749</v>
      </c>
      <c r="R3205" s="24">
        <f t="shared" si="441"/>
        <v>6.5358569574747269E-2</v>
      </c>
      <c r="S3205" s="24">
        <f t="shared" si="441"/>
        <v>0.13089307069612913</v>
      </c>
      <c r="T3205" s="24">
        <f t="shared" si="441"/>
        <v>0.80374835972912351</v>
      </c>
      <c r="U3205" s="23">
        <f t="shared" si="442"/>
        <v>2.8278062667142807</v>
      </c>
      <c r="V3205" s="23">
        <f t="shared" si="442"/>
        <v>2.2847595269234233</v>
      </c>
      <c r="W3205" s="23">
        <f t="shared" si="442"/>
        <v>0.57951894123756253</v>
      </c>
      <c r="X3205" t="s">
        <v>218</v>
      </c>
      <c r="Y3205" t="s">
        <v>196</v>
      </c>
      <c r="Z3205" t="s">
        <v>189</v>
      </c>
      <c r="AA3205" s="75" t="s">
        <v>151</v>
      </c>
      <c r="AB3205" s="75" t="s">
        <v>166</v>
      </c>
      <c r="AC3205" s="119" t="s">
        <v>646</v>
      </c>
      <c r="AD3205" s="25" t="s">
        <v>178</v>
      </c>
      <c r="AE3205" s="133" t="str">
        <f>VLOOKUP(AD3205,cs_lookup!$A$2:$B$55,2,FALSE)</f>
        <v>2</v>
      </c>
    </row>
    <row r="3206" spans="1:31" x14ac:dyDescent="0.25">
      <c r="A3206" s="6">
        <v>0.44340342620408613</v>
      </c>
      <c r="B3206" s="6">
        <v>0.25437810827978707</v>
      </c>
      <c r="C3206" s="6">
        <v>0.28306217222341951</v>
      </c>
      <c r="D3206" s="21">
        <f t="shared" si="440"/>
        <v>2.2552825280599618</v>
      </c>
      <c r="E3206" s="22">
        <f t="shared" si="440"/>
        <v>3.931155895302568</v>
      </c>
      <c r="F3206" s="22">
        <f t="shared" si="440"/>
        <v>3.5327927859279806</v>
      </c>
      <c r="G3206" s="132">
        <v>2.7506722891641688E-2</v>
      </c>
      <c r="H3206" s="7">
        <f t="shared" si="433"/>
        <v>1.0275067228916417</v>
      </c>
      <c r="I3206" s="7">
        <f t="shared" si="434"/>
        <v>2.1949078072336841</v>
      </c>
      <c r="J3206" s="7">
        <f t="shared" si="435"/>
        <v>3.8259174443544133</v>
      </c>
      <c r="K3206" s="7">
        <f t="shared" si="436"/>
        <v>3.4382186580598559</v>
      </c>
      <c r="L3206">
        <v>3.18</v>
      </c>
      <c r="M3206">
        <v>3.28</v>
      </c>
      <c r="N3206">
        <v>2.4500000000000002</v>
      </c>
      <c r="O3206" s="7">
        <f t="shared" si="437"/>
        <v>3.2674713787954208</v>
      </c>
      <c r="P3206" s="7">
        <f t="shared" si="438"/>
        <v>3.3702220510845846</v>
      </c>
      <c r="Q3206" s="7">
        <f t="shared" si="439"/>
        <v>2.5173914710845224</v>
      </c>
      <c r="R3206" s="24">
        <f t="shared" si="441"/>
        <v>0.30604705721053871</v>
      </c>
      <c r="S3206" s="24">
        <f t="shared" si="441"/>
        <v>0.29671635424680282</v>
      </c>
      <c r="T3206" s="24">
        <f t="shared" si="441"/>
        <v>0.39723658854265842</v>
      </c>
      <c r="U3206" s="23">
        <f t="shared" si="442"/>
        <v>1.4488080043816787</v>
      </c>
      <c r="V3206" s="23">
        <f t="shared" si="442"/>
        <v>0.85731070983772051</v>
      </c>
      <c r="W3206" s="23">
        <f t="shared" si="442"/>
        <v>0.71257829814189444</v>
      </c>
      <c r="X3206" t="s">
        <v>209</v>
      </c>
      <c r="Y3206" t="s">
        <v>286</v>
      </c>
      <c r="Z3206" t="s">
        <v>202</v>
      </c>
      <c r="AA3206" s="75" t="s">
        <v>162</v>
      </c>
      <c r="AB3206" s="75" t="s">
        <v>160</v>
      </c>
      <c r="AC3206" s="119" t="s">
        <v>646</v>
      </c>
      <c r="AD3206" s="25" t="s">
        <v>155</v>
      </c>
      <c r="AE3206" s="133" t="str">
        <f>VLOOKUP(AD3206,cs_lookup!$A$2:$B$55,2,FALSE)</f>
        <v>2</v>
      </c>
    </row>
    <row r="3207" spans="1:31" x14ac:dyDescent="0.25">
      <c r="A3207" s="6">
        <v>0.35115365414250538</v>
      </c>
      <c r="B3207" s="6">
        <v>0.46470931416359645</v>
      </c>
      <c r="C3207" s="6">
        <v>0.18107336441651881</v>
      </c>
      <c r="D3207" s="21">
        <f t="shared" si="440"/>
        <v>2.8477562121400548</v>
      </c>
      <c r="E3207" s="22">
        <f t="shared" si="440"/>
        <v>2.1518828427182322</v>
      </c>
      <c r="F3207" s="22">
        <f t="shared" si="440"/>
        <v>5.5226234030739247</v>
      </c>
      <c r="G3207" s="132">
        <v>2.7832058203336452E-2</v>
      </c>
      <c r="H3207" s="7">
        <f t="shared" si="433"/>
        <v>1.0278320582033365</v>
      </c>
      <c r="I3207" s="7">
        <f t="shared" si="434"/>
        <v>2.770643500960623</v>
      </c>
      <c r="J3207" s="7">
        <f t="shared" si="435"/>
        <v>2.0936132761608457</v>
      </c>
      <c r="K3207" s="7">
        <f t="shared" si="436"/>
        <v>5.3730795405696341</v>
      </c>
      <c r="L3207">
        <v>2.77</v>
      </c>
      <c r="M3207">
        <v>3.27</v>
      </c>
      <c r="N3207">
        <v>2.77</v>
      </c>
      <c r="O3207" s="7">
        <f t="shared" si="437"/>
        <v>2.8470948012232422</v>
      </c>
      <c r="P3207" s="7">
        <f t="shared" si="438"/>
        <v>3.3610108303249104</v>
      </c>
      <c r="Q3207" s="7">
        <f t="shared" si="439"/>
        <v>2.8470948012232422</v>
      </c>
      <c r="R3207" s="24">
        <f t="shared" si="441"/>
        <v>0.351235230934479</v>
      </c>
      <c r="S3207" s="24">
        <f t="shared" si="441"/>
        <v>0.29752953813104183</v>
      </c>
      <c r="T3207" s="24">
        <f t="shared" si="441"/>
        <v>0.351235230934479</v>
      </c>
      <c r="U3207" s="23">
        <f t="shared" si="442"/>
        <v>0.99976774313967143</v>
      </c>
      <c r="V3207" s="23">
        <f t="shared" si="442"/>
        <v>1.5618930378567089</v>
      </c>
      <c r="W3207" s="23">
        <f t="shared" si="442"/>
        <v>0.51553303447027232</v>
      </c>
      <c r="X3207" t="s">
        <v>200</v>
      </c>
      <c r="Y3207" t="s">
        <v>201</v>
      </c>
      <c r="Z3207" t="s">
        <v>202</v>
      </c>
      <c r="AA3207" s="75" t="s">
        <v>154</v>
      </c>
      <c r="AB3207" s="75" t="s">
        <v>160</v>
      </c>
      <c r="AC3207" s="119" t="s">
        <v>646</v>
      </c>
      <c r="AD3207" s="25" t="s">
        <v>151</v>
      </c>
      <c r="AE3207" s="133" t="str">
        <f>VLOOKUP(AD3207,cs_lookup!$A$2:$B$55,2,FALSE)</f>
        <v>X</v>
      </c>
    </row>
    <row r="3208" spans="1:31" x14ac:dyDescent="0.25">
      <c r="A3208" s="6">
        <v>0.64549057868636994</v>
      </c>
      <c r="B3208" s="6">
        <v>0.18570030794887837</v>
      </c>
      <c r="C3208" s="6">
        <v>0.15701754509416008</v>
      </c>
      <c r="D3208" s="21">
        <f t="shared" si="440"/>
        <v>1.5492092882828559</v>
      </c>
      <c r="E3208" s="22">
        <f t="shared" si="440"/>
        <v>5.3850206876086117</v>
      </c>
      <c r="F3208" s="22">
        <f t="shared" si="440"/>
        <v>6.3687150337264624</v>
      </c>
      <c r="G3208" s="132">
        <v>2.8180245195534637E-2</v>
      </c>
      <c r="H3208" s="7">
        <f t="shared" si="433"/>
        <v>1.0281802451955346</v>
      </c>
      <c r="I3208" s="7">
        <f t="shared" si="434"/>
        <v>1.5067487393596386</v>
      </c>
      <c r="J3208" s="7">
        <f t="shared" si="435"/>
        <v>5.2374286636722074</v>
      </c>
      <c r="K3208" s="7">
        <f t="shared" si="436"/>
        <v>6.194162028969239</v>
      </c>
      <c r="L3208">
        <v>2.33</v>
      </c>
      <c r="M3208">
        <v>3.4</v>
      </c>
      <c r="N3208">
        <v>3.28</v>
      </c>
      <c r="O3208" s="7">
        <f t="shared" si="437"/>
        <v>2.3956599713055957</v>
      </c>
      <c r="P3208" s="7">
        <f t="shared" si="438"/>
        <v>3.4958128336648175</v>
      </c>
      <c r="Q3208" s="7">
        <f t="shared" si="439"/>
        <v>3.3724312042413533</v>
      </c>
      <c r="R3208" s="24">
        <f t="shared" si="441"/>
        <v>0.41742150888592772</v>
      </c>
      <c r="S3208" s="24">
        <f t="shared" si="441"/>
        <v>0.28605650461888577</v>
      </c>
      <c r="T3208" s="24">
        <f t="shared" si="441"/>
        <v>0.29652198649518646</v>
      </c>
      <c r="U3208" s="23">
        <f t="shared" si="442"/>
        <v>1.5463759412138214</v>
      </c>
      <c r="V3208" s="23">
        <f t="shared" si="442"/>
        <v>0.64917351974319781</v>
      </c>
      <c r="W3208" s="23">
        <f t="shared" si="442"/>
        <v>0.5295308686889193</v>
      </c>
      <c r="X3208" t="s">
        <v>203</v>
      </c>
      <c r="Y3208" t="s">
        <v>212</v>
      </c>
      <c r="Z3208" t="s">
        <v>202</v>
      </c>
      <c r="AA3208" s="75" t="s">
        <v>165</v>
      </c>
      <c r="AB3208" s="75" t="s">
        <v>160</v>
      </c>
      <c r="AC3208" s="119" t="s">
        <v>646</v>
      </c>
      <c r="AD3208" s="25" t="s">
        <v>154</v>
      </c>
      <c r="AE3208" s="133" t="str">
        <f>VLOOKUP(AD3208,cs_lookup!$A$2:$B$55,2,FALSE)</f>
        <v>1</v>
      </c>
    </row>
    <row r="3209" spans="1:31" x14ac:dyDescent="0.25">
      <c r="A3209" s="6">
        <v>0.3742194614151913</v>
      </c>
      <c r="B3209" s="6">
        <v>0.42273542678426473</v>
      </c>
      <c r="C3209" s="6">
        <v>0.19847150364847413</v>
      </c>
      <c r="D3209" s="21">
        <f t="shared" si="440"/>
        <v>2.6722287403714526</v>
      </c>
      <c r="E3209" s="22">
        <f t="shared" si="440"/>
        <v>2.3655457684419043</v>
      </c>
      <c r="F3209" s="22">
        <f t="shared" si="440"/>
        <v>5.0385066955060989</v>
      </c>
      <c r="G3209" s="132">
        <v>2.7251407316849052E-2</v>
      </c>
      <c r="H3209" s="7">
        <f t="shared" si="433"/>
        <v>1.0272514073168491</v>
      </c>
      <c r="I3209" s="7">
        <f t="shared" si="434"/>
        <v>2.6013386025444705</v>
      </c>
      <c r="J3209" s="7">
        <f t="shared" si="435"/>
        <v>2.3027914603890798</v>
      </c>
      <c r="K3209" s="7">
        <f t="shared" si="436"/>
        <v>4.9048428258341668</v>
      </c>
      <c r="L3209">
        <v>2.9</v>
      </c>
      <c r="M3209">
        <v>3.15</v>
      </c>
      <c r="N3209">
        <v>2.74</v>
      </c>
      <c r="O3209" s="7">
        <f t="shared" si="437"/>
        <v>2.979029081218862</v>
      </c>
      <c r="P3209" s="7">
        <f t="shared" si="438"/>
        <v>3.2358419330480745</v>
      </c>
      <c r="Q3209" s="7">
        <f t="shared" si="439"/>
        <v>2.8146688560481667</v>
      </c>
      <c r="R3209" s="24">
        <f t="shared" si="441"/>
        <v>0.3356798382078407</v>
      </c>
      <c r="S3209" s="24">
        <f t="shared" si="441"/>
        <v>0.30903858120721839</v>
      </c>
      <c r="T3209" s="24">
        <f t="shared" si="441"/>
        <v>0.35528158058494086</v>
      </c>
      <c r="U3209" s="23">
        <f t="shared" si="442"/>
        <v>1.1148106583139146</v>
      </c>
      <c r="V3209" s="23">
        <f t="shared" si="442"/>
        <v>1.3679050205734982</v>
      </c>
      <c r="W3209" s="23">
        <f t="shared" si="442"/>
        <v>0.55863156013241022</v>
      </c>
      <c r="X3209" t="s">
        <v>220</v>
      </c>
      <c r="Y3209" t="s">
        <v>217</v>
      </c>
      <c r="Z3209" t="s">
        <v>202</v>
      </c>
      <c r="AA3209" s="75" t="s">
        <v>154</v>
      </c>
      <c r="AB3209" s="75" t="s">
        <v>160</v>
      </c>
      <c r="AC3209" s="119" t="s">
        <v>646</v>
      </c>
      <c r="AD3209" s="25" t="s">
        <v>163</v>
      </c>
      <c r="AE3209" s="133" t="str">
        <f>VLOOKUP(AD3209,cs_lookup!$A$2:$B$55,2,FALSE)</f>
        <v>2</v>
      </c>
    </row>
    <row r="3210" spans="1:31" x14ac:dyDescent="0.25">
      <c r="A3210" s="6">
        <v>0.34459154564041294</v>
      </c>
      <c r="B3210" s="6">
        <v>0.52360669154438444</v>
      </c>
      <c r="C3210" s="6">
        <v>0.13077078245451168</v>
      </c>
      <c r="D3210" s="21">
        <f t="shared" si="440"/>
        <v>2.9019864609316817</v>
      </c>
      <c r="E3210" s="22">
        <f t="shared" si="440"/>
        <v>1.9098304436302898</v>
      </c>
      <c r="F3210" s="22">
        <f t="shared" si="440"/>
        <v>7.6469680859166518</v>
      </c>
      <c r="G3210" s="132">
        <v>2.8735584885902998E-2</v>
      </c>
      <c r="H3210" s="7">
        <f t="shared" si="433"/>
        <v>1.028735584885903</v>
      </c>
      <c r="I3210" s="7">
        <f t="shared" si="434"/>
        <v>2.820925516301199</v>
      </c>
      <c r="J3210" s="7">
        <f t="shared" si="435"/>
        <v>1.8564833098896922</v>
      </c>
      <c r="K3210" s="7">
        <f t="shared" si="436"/>
        <v>7.433365967178803</v>
      </c>
      <c r="L3210">
        <v>2.57</v>
      </c>
      <c r="M3210">
        <v>3.23</v>
      </c>
      <c r="N3210">
        <v>3.03</v>
      </c>
      <c r="O3210" s="7">
        <f t="shared" si="437"/>
        <v>2.6438504531567704</v>
      </c>
      <c r="P3210" s="7">
        <f t="shared" si="438"/>
        <v>3.3228159391814667</v>
      </c>
      <c r="Q3210" s="7">
        <f t="shared" si="439"/>
        <v>3.1170688222042857</v>
      </c>
      <c r="R3210" s="24">
        <f t="shared" si="441"/>
        <v>0.37823621937693003</v>
      </c>
      <c r="S3210" s="24">
        <f t="shared" si="441"/>
        <v>0.30094956154758823</v>
      </c>
      <c r="T3210" s="24">
        <f t="shared" si="441"/>
        <v>0.32081421907548185</v>
      </c>
      <c r="U3210" s="23">
        <f t="shared" si="442"/>
        <v>0.91104851409539767</v>
      </c>
      <c r="V3210" s="23">
        <f t="shared" si="442"/>
        <v>1.7398486605257544</v>
      </c>
      <c r="W3210" s="23">
        <f t="shared" si="442"/>
        <v>0.4076215288442176</v>
      </c>
      <c r="X3210" t="s">
        <v>205</v>
      </c>
      <c r="Y3210" t="s">
        <v>211</v>
      </c>
      <c r="Z3210" t="s">
        <v>202</v>
      </c>
      <c r="AA3210" s="75" t="s">
        <v>154</v>
      </c>
      <c r="AB3210" s="75" t="s">
        <v>160</v>
      </c>
      <c r="AC3210" s="119" t="s">
        <v>646</v>
      </c>
      <c r="AD3210" s="25" t="s">
        <v>154</v>
      </c>
      <c r="AE3210" s="133" t="str">
        <f>VLOOKUP(AD3210,cs_lookup!$A$2:$B$55,2,FALSE)</f>
        <v>1</v>
      </c>
    </row>
    <row r="3211" spans="1:31" x14ac:dyDescent="0.25">
      <c r="A3211" s="6">
        <v>0.40798411194545703</v>
      </c>
      <c r="B3211" s="6">
        <v>0.41383291313349707</v>
      </c>
      <c r="C3211" s="6">
        <v>0.17477453401728998</v>
      </c>
      <c r="D3211" s="21">
        <f t="shared" si="440"/>
        <v>2.4510758402613702</v>
      </c>
      <c r="E3211" s="22">
        <f t="shared" si="440"/>
        <v>2.4164341894126076</v>
      </c>
      <c r="F3211" s="22">
        <f t="shared" si="440"/>
        <v>5.7216573662904038</v>
      </c>
      <c r="G3211" s="132">
        <v>2.7360384142350647E-2</v>
      </c>
      <c r="H3211" s="7">
        <f t="shared" si="433"/>
        <v>1.0273603841423506</v>
      </c>
      <c r="I3211" s="7">
        <f t="shared" si="434"/>
        <v>2.3857994508008495</v>
      </c>
      <c r="J3211" s="7">
        <f t="shared" si="435"/>
        <v>2.3520803670367996</v>
      </c>
      <c r="K3211" s="7">
        <f t="shared" si="436"/>
        <v>5.5692797333886812</v>
      </c>
      <c r="L3211">
        <v>3.32</v>
      </c>
      <c r="M3211">
        <v>3.41</v>
      </c>
      <c r="N3211">
        <v>2.31</v>
      </c>
      <c r="O3211" s="7">
        <f t="shared" si="437"/>
        <v>3.4108364753526041</v>
      </c>
      <c r="P3211" s="7">
        <f t="shared" si="438"/>
        <v>3.5032989099254159</v>
      </c>
      <c r="Q3211" s="7">
        <f t="shared" si="439"/>
        <v>2.3732024873688302</v>
      </c>
      <c r="R3211" s="24">
        <f t="shared" si="441"/>
        <v>0.29318321392016378</v>
      </c>
      <c r="S3211" s="24">
        <f t="shared" si="441"/>
        <v>0.28544524053224157</v>
      </c>
      <c r="T3211" s="24">
        <f t="shared" si="441"/>
        <v>0.42137154554759465</v>
      </c>
      <c r="U3211" s="23">
        <f t="shared" si="442"/>
        <v>1.3915670903879049</v>
      </c>
      <c r="V3211" s="23">
        <f t="shared" si="442"/>
        <v>1.4497803934718396</v>
      </c>
      <c r="W3211" s="23">
        <f t="shared" si="442"/>
        <v>0.41477535885856082</v>
      </c>
      <c r="X3211" t="s">
        <v>207</v>
      </c>
      <c r="Y3211" t="s">
        <v>198</v>
      </c>
      <c r="Z3211" t="s">
        <v>202</v>
      </c>
      <c r="AA3211" s="75" t="s">
        <v>154</v>
      </c>
      <c r="AB3211" s="75" t="s">
        <v>160</v>
      </c>
      <c r="AC3211" s="119" t="s">
        <v>646</v>
      </c>
      <c r="AD3211" s="25" t="s">
        <v>172</v>
      </c>
      <c r="AE3211" s="133" t="str">
        <f>VLOOKUP(AD3211,cs_lookup!$A$2:$B$55,2,FALSE)</f>
        <v>2</v>
      </c>
    </row>
    <row r="3212" spans="1:31" x14ac:dyDescent="0.25">
      <c r="A3212" s="6">
        <v>0.57354292017904784</v>
      </c>
      <c r="B3212" s="6">
        <v>0.22949649071850706</v>
      </c>
      <c r="C3212" s="6">
        <v>0.18786145887497002</v>
      </c>
      <c r="D3212" s="21">
        <f t="shared" ref="D3212:F3275" si="443">(100%/A3212)</f>
        <v>1.7435486775563742</v>
      </c>
      <c r="E3212" s="22">
        <f t="shared" si="443"/>
        <v>4.3573651033582363</v>
      </c>
      <c r="F3212" s="22">
        <f t="shared" si="443"/>
        <v>5.3230716187802178</v>
      </c>
      <c r="G3212" s="132">
        <v>2.8955628016802848E-2</v>
      </c>
      <c r="H3212" s="7">
        <f t="shared" si="433"/>
        <v>1.0289556280168028</v>
      </c>
      <c r="I3212" s="7">
        <f t="shared" si="434"/>
        <v>1.694483833979187</v>
      </c>
      <c r="J3212" s="7">
        <f t="shared" si="435"/>
        <v>4.2347453910685839</v>
      </c>
      <c r="K3212" s="7">
        <f t="shared" si="436"/>
        <v>5.1732761587006859</v>
      </c>
      <c r="L3212">
        <v>2.04</v>
      </c>
      <c r="M3212">
        <v>3.55</v>
      </c>
      <c r="N3212">
        <v>3.89</v>
      </c>
      <c r="O3212" s="7">
        <f t="shared" si="437"/>
        <v>2.0990694811542778</v>
      </c>
      <c r="P3212" s="7">
        <f t="shared" si="438"/>
        <v>3.65279247945965</v>
      </c>
      <c r="Q3212" s="7">
        <f t="shared" si="439"/>
        <v>4.0026373929853634</v>
      </c>
      <c r="R3212" s="24">
        <f t="shared" ref="R3212:T3275" si="444">(1/O3212)</f>
        <v>0.47640157173363323</v>
      </c>
      <c r="S3212" s="24">
        <f t="shared" si="444"/>
        <v>0.27376315671453855</v>
      </c>
      <c r="T3212" s="24">
        <f t="shared" si="444"/>
        <v>0.24983527155182822</v>
      </c>
      <c r="U3212" s="23">
        <f t="shared" ref="U3212:W3275" si="445">(L3212/I3212)</f>
        <v>1.2039064398799433</v>
      </c>
      <c r="V3212" s="23">
        <f t="shared" si="445"/>
        <v>0.83830305535894389</v>
      </c>
      <c r="W3212" s="23">
        <f t="shared" si="445"/>
        <v>0.75194129999373704</v>
      </c>
      <c r="X3212" t="s">
        <v>326</v>
      </c>
      <c r="Y3212" t="s">
        <v>215</v>
      </c>
      <c r="Z3212" t="s">
        <v>202</v>
      </c>
      <c r="AA3212" s="75" t="s">
        <v>162</v>
      </c>
      <c r="AB3212" s="75" t="s">
        <v>160</v>
      </c>
      <c r="AC3212" s="119" t="s">
        <v>646</v>
      </c>
      <c r="AD3212" s="25" t="s">
        <v>154</v>
      </c>
      <c r="AE3212" s="133" t="str">
        <f>VLOOKUP(AD3212,cs_lookup!$A$2:$B$55,2,FALSE)</f>
        <v>1</v>
      </c>
    </row>
    <row r="3213" spans="1:31" x14ac:dyDescent="0.25">
      <c r="A3213" s="6">
        <v>0.34582042005263813</v>
      </c>
      <c r="B3213" s="6">
        <v>0.39940778103377955</v>
      </c>
      <c r="C3213" s="6">
        <v>0.24615400717537067</v>
      </c>
      <c r="D3213" s="21">
        <f t="shared" si="443"/>
        <v>2.8916742390394057</v>
      </c>
      <c r="E3213" s="22">
        <f t="shared" si="443"/>
        <v>2.5037068567160086</v>
      </c>
      <c r="F3213" s="22">
        <f t="shared" si="443"/>
        <v>4.0624973425175934</v>
      </c>
      <c r="G3213" s="132">
        <v>2.8685719387074204E-2</v>
      </c>
      <c r="H3213" s="7">
        <f t="shared" si="433"/>
        <v>1.0286857193870742</v>
      </c>
      <c r="I3213" s="7">
        <f t="shared" si="434"/>
        <v>2.811037603168403</v>
      </c>
      <c r="J3213" s="7">
        <f t="shared" si="435"/>
        <v>2.4338889998471078</v>
      </c>
      <c r="K3213" s="7">
        <f t="shared" si="436"/>
        <v>3.9492113732639029</v>
      </c>
      <c r="L3213">
        <v>2.19</v>
      </c>
      <c r="M3213">
        <v>3.23</v>
      </c>
      <c r="N3213">
        <v>3.81</v>
      </c>
      <c r="O3213" s="7">
        <f t="shared" si="437"/>
        <v>2.2528217254576925</v>
      </c>
      <c r="P3213" s="7">
        <f t="shared" si="438"/>
        <v>3.3226548736202495</v>
      </c>
      <c r="Q3213" s="7">
        <f t="shared" si="439"/>
        <v>3.9192925908647527</v>
      </c>
      <c r="R3213" s="24">
        <f t="shared" si="444"/>
        <v>0.44388776470842845</v>
      </c>
      <c r="S3213" s="24">
        <f t="shared" si="444"/>
        <v>0.30096415006546701</v>
      </c>
      <c r="T3213" s="24">
        <f t="shared" si="444"/>
        <v>0.25514808522610455</v>
      </c>
      <c r="U3213" s="23">
        <f t="shared" si="445"/>
        <v>0.77907175540148832</v>
      </c>
      <c r="V3213" s="23">
        <f t="shared" si="445"/>
        <v>1.3270942102137371</v>
      </c>
      <c r="W3213" s="23">
        <f t="shared" si="445"/>
        <v>0.96474957653409954</v>
      </c>
      <c r="X3213" t="s">
        <v>324</v>
      </c>
      <c r="Y3213" t="s">
        <v>213</v>
      </c>
      <c r="Z3213" t="s">
        <v>202</v>
      </c>
      <c r="AA3213" s="75" t="s">
        <v>151</v>
      </c>
      <c r="AB3213" s="75" t="s">
        <v>166</v>
      </c>
      <c r="AC3213" s="119" t="s">
        <v>646</v>
      </c>
      <c r="AD3213" s="25" t="s">
        <v>165</v>
      </c>
      <c r="AE3213" s="133" t="str">
        <f>VLOOKUP(AD3213,cs_lookup!$A$2:$B$55,2,FALSE)</f>
        <v>1</v>
      </c>
    </row>
    <row r="3214" spans="1:31" x14ac:dyDescent="0.25">
      <c r="A3214" s="6">
        <v>0.78794132778091763</v>
      </c>
      <c r="B3214" s="6">
        <v>0.16654081031360116</v>
      </c>
      <c r="C3214" s="6">
        <v>4.28868571844567E-2</v>
      </c>
      <c r="D3214" s="21">
        <f t="shared" si="443"/>
        <v>1.2691300287754979</v>
      </c>
      <c r="E3214" s="22">
        <f t="shared" si="443"/>
        <v>6.0045342526974084</v>
      </c>
      <c r="F3214" s="22">
        <f t="shared" si="443"/>
        <v>23.317166741759426</v>
      </c>
      <c r="G3214" s="132">
        <v>2.9422114167718227E-2</v>
      </c>
      <c r="H3214" s="7">
        <f t="shared" si="433"/>
        <v>1.0294221141677182</v>
      </c>
      <c r="I3214" s="7">
        <f t="shared" si="434"/>
        <v>1.2328567759607361</v>
      </c>
      <c r="J3214" s="7">
        <f t="shared" si="435"/>
        <v>5.8329174884221713</v>
      </c>
      <c r="K3214" s="7">
        <f t="shared" si="436"/>
        <v>22.650734252596873</v>
      </c>
      <c r="L3214">
        <v>1.78</v>
      </c>
      <c r="M3214">
        <v>3.72</v>
      </c>
      <c r="N3214">
        <v>5.03</v>
      </c>
      <c r="O3214" s="7">
        <f t="shared" si="437"/>
        <v>1.8323713632185386</v>
      </c>
      <c r="P3214" s="7">
        <f t="shared" si="438"/>
        <v>3.8294502647039121</v>
      </c>
      <c r="Q3214" s="7">
        <f t="shared" si="439"/>
        <v>5.1779932342636226</v>
      </c>
      <c r="R3214" s="24">
        <f t="shared" si="444"/>
        <v>0.54574090169337286</v>
      </c>
      <c r="S3214" s="24">
        <f t="shared" si="444"/>
        <v>0.26113408736940957</v>
      </c>
      <c r="T3214" s="24">
        <f t="shared" si="444"/>
        <v>0.19312501093721743</v>
      </c>
      <c r="U3214" s="23">
        <f t="shared" si="445"/>
        <v>1.4438011249221454</v>
      </c>
      <c r="V3214" s="23">
        <f t="shared" si="445"/>
        <v>0.63775975013942399</v>
      </c>
      <c r="W3214" s="23">
        <f t="shared" si="445"/>
        <v>0.22206785633994705</v>
      </c>
      <c r="X3214" t="s">
        <v>445</v>
      </c>
      <c r="Y3214" t="s">
        <v>399</v>
      </c>
      <c r="Z3214" t="s">
        <v>202</v>
      </c>
      <c r="AA3214" s="75" t="s">
        <v>170</v>
      </c>
      <c r="AB3214" s="75" t="s">
        <v>160</v>
      </c>
      <c r="AC3214" s="119" t="s">
        <v>646</v>
      </c>
      <c r="AD3214" s="25" t="s">
        <v>170</v>
      </c>
      <c r="AE3214" s="133" t="str">
        <f>VLOOKUP(AD3214,cs_lookup!$A$2:$B$55,2,FALSE)</f>
        <v>1</v>
      </c>
    </row>
    <row r="3215" spans="1:31" x14ac:dyDescent="0.25">
      <c r="A3215" s="6">
        <v>0.50495855509951715</v>
      </c>
      <c r="B3215" s="6">
        <v>0.30721153124070072</v>
      </c>
      <c r="C3215" s="6">
        <v>0.18181351086451694</v>
      </c>
      <c r="D3215" s="21">
        <f t="shared" si="443"/>
        <v>1.9803605462292251</v>
      </c>
      <c r="E3215" s="22">
        <f t="shared" si="443"/>
        <v>3.2550861484964848</v>
      </c>
      <c r="F3215" s="22">
        <f t="shared" si="443"/>
        <v>5.5001412999783934</v>
      </c>
      <c r="G3215" s="132">
        <v>2.6665992124141669E-2</v>
      </c>
      <c r="H3215" s="7">
        <f t="shared" si="433"/>
        <v>1.0266659921241417</v>
      </c>
      <c r="I3215" s="7">
        <f t="shared" si="434"/>
        <v>1.9289238773088389</v>
      </c>
      <c r="J3215" s="7">
        <f t="shared" si="435"/>
        <v>3.1705405394424409</v>
      </c>
      <c r="K3215" s="7">
        <f t="shared" si="436"/>
        <v>5.3572840068450729</v>
      </c>
      <c r="L3215">
        <v>2.48</v>
      </c>
      <c r="M3215">
        <v>3.29</v>
      </c>
      <c r="N3215">
        <v>3.13</v>
      </c>
      <c r="O3215" s="7">
        <f t="shared" si="437"/>
        <v>2.5461316604678714</v>
      </c>
      <c r="P3215" s="7">
        <f t="shared" si="438"/>
        <v>3.3777311140884261</v>
      </c>
      <c r="Q3215" s="7">
        <f t="shared" si="439"/>
        <v>3.2134645553485632</v>
      </c>
      <c r="R3215" s="24">
        <f t="shared" si="444"/>
        <v>0.39275266692856026</v>
      </c>
      <c r="S3215" s="24">
        <f t="shared" si="444"/>
        <v>0.29605672157532814</v>
      </c>
      <c r="T3215" s="24">
        <f t="shared" si="444"/>
        <v>0.31119061149611166</v>
      </c>
      <c r="U3215" s="23">
        <f t="shared" si="445"/>
        <v>1.2856909643629906</v>
      </c>
      <c r="V3215" s="23">
        <f t="shared" si="445"/>
        <v>1.0376779476784632</v>
      </c>
      <c r="W3215" s="23">
        <f t="shared" si="445"/>
        <v>0.58425127284660605</v>
      </c>
      <c r="X3215" t="s">
        <v>216</v>
      </c>
      <c r="Y3215" t="s">
        <v>330</v>
      </c>
      <c r="Z3215" t="s">
        <v>202</v>
      </c>
      <c r="AA3215" s="75" t="s">
        <v>151</v>
      </c>
      <c r="AB3215" s="75" t="s">
        <v>166</v>
      </c>
      <c r="AC3215" s="119" t="s">
        <v>646</v>
      </c>
      <c r="AD3215" s="25" t="s">
        <v>151</v>
      </c>
      <c r="AE3215" s="133" t="str">
        <f>VLOOKUP(AD3215,cs_lookup!$A$2:$B$55,2,FALSE)</f>
        <v>X</v>
      </c>
    </row>
    <row r="3216" spans="1:31" x14ac:dyDescent="0.25">
      <c r="A3216" s="6">
        <v>0.50917740710914283</v>
      </c>
      <c r="B3216" s="6">
        <v>0.22080749536699359</v>
      </c>
      <c r="C3216" s="6">
        <v>0.25363024002906165</v>
      </c>
      <c r="D3216" s="21">
        <f t="shared" si="443"/>
        <v>1.9639520254394334</v>
      </c>
      <c r="E3216" s="22">
        <f t="shared" si="443"/>
        <v>4.528831769673161</v>
      </c>
      <c r="F3216" s="22">
        <f t="shared" si="443"/>
        <v>3.9427475205062978</v>
      </c>
      <c r="G3216" s="132">
        <v>4.4016832566222241E-2</v>
      </c>
      <c r="H3216" s="7">
        <f t="shared" si="433"/>
        <v>1.0440168325662222</v>
      </c>
      <c r="I3216" s="7">
        <f t="shared" si="434"/>
        <v>1.8811497709399809</v>
      </c>
      <c r="J3216" s="7">
        <f t="shared" si="435"/>
        <v>4.3378915247383203</v>
      </c>
      <c r="K3216" s="7">
        <f t="shared" si="436"/>
        <v>3.7765171954315289</v>
      </c>
      <c r="L3216">
        <v>2.2999999999999998</v>
      </c>
      <c r="M3216">
        <v>3.61</v>
      </c>
      <c r="N3216">
        <v>3.01</v>
      </c>
      <c r="O3216" s="7">
        <f t="shared" si="437"/>
        <v>2.4012387149023109</v>
      </c>
      <c r="P3216" s="7">
        <f t="shared" si="438"/>
        <v>3.7689007655640623</v>
      </c>
      <c r="Q3216" s="7">
        <f t="shared" si="439"/>
        <v>3.1424906660243286</v>
      </c>
      <c r="R3216" s="24">
        <f t="shared" si="444"/>
        <v>0.41645172293529459</v>
      </c>
      <c r="S3216" s="24">
        <f t="shared" si="444"/>
        <v>0.26532935256265305</v>
      </c>
      <c r="T3216" s="24">
        <f t="shared" si="444"/>
        <v>0.31821892450205236</v>
      </c>
      <c r="U3216" s="23">
        <f t="shared" si="445"/>
        <v>1.222656502704049</v>
      </c>
      <c r="V3216" s="23">
        <f t="shared" si="445"/>
        <v>0.83220153833094523</v>
      </c>
      <c r="W3216" s="23">
        <f t="shared" si="445"/>
        <v>0.79703066191283634</v>
      </c>
      <c r="X3216" t="s">
        <v>223</v>
      </c>
      <c r="Y3216" t="s">
        <v>435</v>
      </c>
      <c r="Z3216" t="s">
        <v>135</v>
      </c>
      <c r="AA3216" s="75" t="s">
        <v>162</v>
      </c>
      <c r="AB3216" s="75" t="s">
        <v>160</v>
      </c>
      <c r="AC3216" s="119" t="s">
        <v>646</v>
      </c>
      <c r="AD3216" s="25" t="s">
        <v>226</v>
      </c>
      <c r="AE3216" s="133" t="str">
        <f>VLOOKUP(AD3216,cs_lookup!$A$2:$B$55,2,FALSE)</f>
        <v>1</v>
      </c>
    </row>
    <row r="3217" spans="1:31" x14ac:dyDescent="0.25">
      <c r="A3217" s="6">
        <v>0.47576646365667713</v>
      </c>
      <c r="B3217" s="6">
        <v>0.23914414897532688</v>
      </c>
      <c r="C3217" s="6">
        <v>0.2676281094419411</v>
      </c>
      <c r="D3217" s="21">
        <f t="shared" si="443"/>
        <v>2.1018715617619081</v>
      </c>
      <c r="E3217" s="22">
        <f t="shared" si="443"/>
        <v>4.1815783672096973</v>
      </c>
      <c r="F3217" s="22">
        <f t="shared" si="443"/>
        <v>3.7365282820448229</v>
      </c>
      <c r="G3217" s="132">
        <v>4.4927621414223795E-2</v>
      </c>
      <c r="H3217" s="7">
        <f t="shared" si="433"/>
        <v>1.0449276214142238</v>
      </c>
      <c r="I3217" s="7">
        <f t="shared" si="434"/>
        <v>2.0114996662804239</v>
      </c>
      <c r="J3217" s="7">
        <f t="shared" si="435"/>
        <v>4.0017875702723549</v>
      </c>
      <c r="K3217" s="7">
        <f t="shared" si="436"/>
        <v>3.575872821686672</v>
      </c>
      <c r="L3217">
        <v>2.23</v>
      </c>
      <c r="M3217">
        <v>3.61</v>
      </c>
      <c r="N3217">
        <v>3.13</v>
      </c>
      <c r="O3217" s="7">
        <f t="shared" si="437"/>
        <v>2.3301885957537189</v>
      </c>
      <c r="P3217" s="7">
        <f t="shared" si="438"/>
        <v>3.7721887133053476</v>
      </c>
      <c r="Q3217" s="7">
        <f t="shared" si="439"/>
        <v>3.2706234550265205</v>
      </c>
      <c r="R3217" s="24">
        <f t="shared" si="444"/>
        <v>0.42914981294745441</v>
      </c>
      <c r="S3217" s="24">
        <f t="shared" si="444"/>
        <v>0.26509808389828904</v>
      </c>
      <c r="T3217" s="24">
        <f t="shared" si="444"/>
        <v>0.30575210315425666</v>
      </c>
      <c r="U3217" s="23">
        <f t="shared" si="445"/>
        <v>1.1086255878548652</v>
      </c>
      <c r="V3217" s="23">
        <f t="shared" si="445"/>
        <v>0.90209685961774067</v>
      </c>
      <c r="W3217" s="23">
        <f t="shared" si="445"/>
        <v>0.87531077196521712</v>
      </c>
      <c r="X3217" t="s">
        <v>332</v>
      </c>
      <c r="Y3217" t="s">
        <v>228</v>
      </c>
      <c r="Z3217" t="s">
        <v>135</v>
      </c>
      <c r="AA3217" s="75" t="s">
        <v>162</v>
      </c>
      <c r="AB3217" s="75" t="s">
        <v>160</v>
      </c>
      <c r="AC3217" s="119" t="s">
        <v>646</v>
      </c>
      <c r="AD3217" s="25" t="s">
        <v>151</v>
      </c>
      <c r="AE3217" s="133" t="str">
        <f>VLOOKUP(AD3217,cs_lookup!$A$2:$B$55,2,FALSE)</f>
        <v>X</v>
      </c>
    </row>
    <row r="3218" spans="1:31" x14ac:dyDescent="0.25">
      <c r="A3218" s="6">
        <v>0.3405555215012302</v>
      </c>
      <c r="B3218" s="6">
        <v>0.34113303093567154</v>
      </c>
      <c r="C3218" s="6">
        <v>0.30099495067704479</v>
      </c>
      <c r="D3218" s="21">
        <f t="shared" si="443"/>
        <v>2.936378760185181</v>
      </c>
      <c r="E3218" s="22">
        <f t="shared" si="443"/>
        <v>2.9314077187341407</v>
      </c>
      <c r="F3218" s="22">
        <f t="shared" si="443"/>
        <v>3.3223148685738551</v>
      </c>
      <c r="G3218" s="132">
        <v>5.6365806167954169E-2</v>
      </c>
      <c r="H3218" s="7">
        <f t="shared" si="433"/>
        <v>1.0563658061679542</v>
      </c>
      <c r="I3218" s="7">
        <f t="shared" si="434"/>
        <v>2.7796987966101572</v>
      </c>
      <c r="J3218" s="7">
        <f t="shared" si="435"/>
        <v>2.774993001115817</v>
      </c>
      <c r="K3218" s="7">
        <f t="shared" si="436"/>
        <v>3.145042038634136</v>
      </c>
      <c r="L3218">
        <v>2.5</v>
      </c>
      <c r="M3218">
        <v>3.66</v>
      </c>
      <c r="N3218">
        <v>2.61</v>
      </c>
      <c r="O3218" s="7">
        <f t="shared" si="437"/>
        <v>2.6409145154198854</v>
      </c>
      <c r="P3218" s="7">
        <f t="shared" si="438"/>
        <v>3.8662988505747125</v>
      </c>
      <c r="Q3218" s="7">
        <f t="shared" si="439"/>
        <v>2.7571147540983603</v>
      </c>
      <c r="R3218" s="24">
        <f t="shared" si="444"/>
        <v>0.37865670931836565</v>
      </c>
      <c r="S3218" s="24">
        <f t="shared" si="444"/>
        <v>0.25864529325024976</v>
      </c>
      <c r="T3218" s="24">
        <f t="shared" si="444"/>
        <v>0.3626979974313847</v>
      </c>
      <c r="U3218" s="23">
        <f t="shared" si="445"/>
        <v>0.8993780200389877</v>
      </c>
      <c r="V3218" s="23">
        <f t="shared" si="445"/>
        <v>1.3189222453996547</v>
      </c>
      <c r="W3218" s="23">
        <f t="shared" si="445"/>
        <v>0.8298776194207883</v>
      </c>
      <c r="X3218" t="s">
        <v>252</v>
      </c>
      <c r="Y3218" t="s">
        <v>254</v>
      </c>
      <c r="Z3218" t="s">
        <v>137</v>
      </c>
      <c r="AA3218" s="75" t="s">
        <v>151</v>
      </c>
      <c r="AB3218" s="75" t="s">
        <v>166</v>
      </c>
      <c r="AC3218" s="119" t="s">
        <v>646</v>
      </c>
      <c r="AD3218" s="25" t="s">
        <v>150</v>
      </c>
      <c r="AE3218" s="133" t="str">
        <f>VLOOKUP(AD3218,cs_lookup!$A$2:$B$55,2,FALSE)</f>
        <v>X</v>
      </c>
    </row>
    <row r="3219" spans="1:31" x14ac:dyDescent="0.25">
      <c r="A3219" s="6">
        <v>0.59222006643171277</v>
      </c>
      <c r="B3219" s="6">
        <v>0.32357373544300777</v>
      </c>
      <c r="C3219" s="6">
        <v>8.3484565429738242E-2</v>
      </c>
      <c r="D3219" s="21">
        <f t="shared" si="443"/>
        <v>1.6885614937455133</v>
      </c>
      <c r="E3219" s="22">
        <f t="shared" si="443"/>
        <v>3.0904856929468978</v>
      </c>
      <c r="F3219" s="22">
        <f t="shared" si="443"/>
        <v>11.97826202786686</v>
      </c>
      <c r="G3219" s="132">
        <v>5.8934184774886988E-2</v>
      </c>
      <c r="H3219" s="7">
        <f t="shared" si="433"/>
        <v>1.058934184774887</v>
      </c>
      <c r="I3219" s="7">
        <f t="shared" si="434"/>
        <v>1.5945858751405551</v>
      </c>
      <c r="J3219" s="7">
        <f t="shared" si="435"/>
        <v>2.9184870385536636</v>
      </c>
      <c r="K3219" s="7">
        <f t="shared" si="436"/>
        <v>11.311620873220987</v>
      </c>
      <c r="L3219">
        <v>1.94</v>
      </c>
      <c r="M3219">
        <v>3.93</v>
      </c>
      <c r="N3219">
        <v>3.46</v>
      </c>
      <c r="O3219" s="7">
        <f t="shared" si="437"/>
        <v>2.0543323184632807</v>
      </c>
      <c r="P3219" s="7">
        <f t="shared" si="438"/>
        <v>4.1616113461653059</v>
      </c>
      <c r="Q3219" s="7">
        <f t="shared" si="439"/>
        <v>3.6639122793211087</v>
      </c>
      <c r="R3219" s="24">
        <f t="shared" si="444"/>
        <v>0.48677616129217027</v>
      </c>
      <c r="S3219" s="24">
        <f t="shared" si="444"/>
        <v>0.24029154017984994</v>
      </c>
      <c r="T3219" s="24">
        <f t="shared" si="444"/>
        <v>0.27293229852797984</v>
      </c>
      <c r="U3219" s="23">
        <f t="shared" si="445"/>
        <v>1.2166168221131386</v>
      </c>
      <c r="V3219" s="23">
        <f t="shared" si="445"/>
        <v>1.346588128740712</v>
      </c>
      <c r="W3219" s="23">
        <f t="shared" si="445"/>
        <v>0.30588012441180451</v>
      </c>
      <c r="X3219" t="s">
        <v>337</v>
      </c>
      <c r="Y3219" t="s">
        <v>439</v>
      </c>
      <c r="Z3219" t="s">
        <v>137</v>
      </c>
      <c r="AA3219" s="75" t="s">
        <v>154</v>
      </c>
      <c r="AB3219" s="75" t="s">
        <v>160</v>
      </c>
      <c r="AC3219" s="119" t="s">
        <v>646</v>
      </c>
      <c r="AD3219" s="25" t="s">
        <v>176</v>
      </c>
      <c r="AE3219" s="133" t="str">
        <f>VLOOKUP(AD3219,cs_lookup!$A$2:$B$55,2,FALSE)</f>
        <v>1</v>
      </c>
    </row>
    <row r="3220" spans="1:31" x14ac:dyDescent="0.25">
      <c r="A3220" s="6">
        <v>0.61712106996432547</v>
      </c>
      <c r="B3220" s="6">
        <v>0.18582501346032376</v>
      </c>
      <c r="C3220" s="6">
        <v>0.18091766585107699</v>
      </c>
      <c r="D3220" s="21">
        <f t="shared" si="443"/>
        <v>1.6204275768088878</v>
      </c>
      <c r="E3220" s="22">
        <f t="shared" si="443"/>
        <v>5.3814068481879271</v>
      </c>
      <c r="F3220" s="22">
        <f t="shared" si="443"/>
        <v>5.5273761978730898</v>
      </c>
      <c r="G3220" s="132">
        <v>6.1409309987187966E-2</v>
      </c>
      <c r="H3220" s="7">
        <f t="shared" ref="H3220:H3283" si="446">(G3220/100%) + 1</f>
        <v>1.061409309987188</v>
      </c>
      <c r="I3220" s="7">
        <f t="shared" ref="I3220:I3283" si="447">D3220/H3220</f>
        <v>1.5266754884865741</v>
      </c>
      <c r="J3220" s="7">
        <f t="shared" ref="J3220:J3283" si="448">E3220/H3220</f>
        <v>5.0700580799059365</v>
      </c>
      <c r="K3220" s="7">
        <f t="shared" ref="K3220:K3283" si="449">F3220/H3220</f>
        <v>5.2075821701053382</v>
      </c>
      <c r="L3220">
        <v>1.48</v>
      </c>
      <c r="M3220">
        <v>4.43</v>
      </c>
      <c r="N3220">
        <v>6.25</v>
      </c>
      <c r="O3220" s="7">
        <f t="shared" ref="O3220:O3283" si="450">(L3220*H3220)</f>
        <v>1.5708857787810382</v>
      </c>
      <c r="P3220" s="7">
        <f t="shared" ref="P3220:P3283" si="451">(M3220*H3220)</f>
        <v>4.7020432432432422</v>
      </c>
      <c r="Q3220" s="7">
        <f t="shared" ref="Q3220:Q3283" si="452">(N3220*H3220)</f>
        <v>6.6338081874199251</v>
      </c>
      <c r="R3220" s="24">
        <f t="shared" si="444"/>
        <v>0.63658352090752968</v>
      </c>
      <c r="S3220" s="24">
        <f t="shared" si="444"/>
        <v>0.21267350134156748</v>
      </c>
      <c r="T3220" s="24">
        <f t="shared" si="444"/>
        <v>0.15074297775090301</v>
      </c>
      <c r="U3220" s="23">
        <f t="shared" si="445"/>
        <v>0.96942671259309698</v>
      </c>
      <c r="V3220" s="23">
        <f t="shared" si="445"/>
        <v>0.87375724896669993</v>
      </c>
      <c r="W3220" s="23">
        <f t="shared" si="445"/>
        <v>1.2001730929717767</v>
      </c>
      <c r="X3220" t="s">
        <v>404</v>
      </c>
      <c r="Y3220" t="s">
        <v>405</v>
      </c>
      <c r="Z3220" t="s">
        <v>137</v>
      </c>
      <c r="AA3220" s="75" t="s">
        <v>165</v>
      </c>
      <c r="AB3220" s="75" t="s">
        <v>160</v>
      </c>
      <c r="AC3220" s="119" t="s">
        <v>646</v>
      </c>
      <c r="AD3220" s="25" t="s">
        <v>168</v>
      </c>
      <c r="AE3220" s="133" t="str">
        <f>VLOOKUP(AD3220,cs_lookup!$A$2:$B$55,2,FALSE)</f>
        <v>1</v>
      </c>
    </row>
    <row r="3221" spans="1:31" x14ac:dyDescent="0.25">
      <c r="A3221" s="6">
        <v>0.49817521547122079</v>
      </c>
      <c r="B3221" s="6">
        <v>0.21077669622266801</v>
      </c>
      <c r="C3221" s="6">
        <v>0.27183107310702226</v>
      </c>
      <c r="D3221" s="21">
        <f t="shared" si="443"/>
        <v>2.0073258743996454</v>
      </c>
      <c r="E3221" s="22">
        <f t="shared" si="443"/>
        <v>4.7443575021385822</v>
      </c>
      <c r="F3221" s="22">
        <f t="shared" si="443"/>
        <v>3.6787552966996206</v>
      </c>
      <c r="G3221" s="132">
        <v>5.5352429433311645E-2</v>
      </c>
      <c r="H3221" s="7">
        <f t="shared" si="446"/>
        <v>1.0553524294333116</v>
      </c>
      <c r="I3221" s="7">
        <f t="shared" si="447"/>
        <v>1.902043164365018</v>
      </c>
      <c r="J3221" s="7">
        <f t="shared" si="448"/>
        <v>4.4955195722495667</v>
      </c>
      <c r="K3221" s="7">
        <f t="shared" si="449"/>
        <v>3.4858073891723422</v>
      </c>
      <c r="L3221">
        <v>2.6</v>
      </c>
      <c r="M3221">
        <v>3.57</v>
      </c>
      <c r="N3221">
        <v>2.56</v>
      </c>
      <c r="O3221" s="7">
        <f t="shared" si="450"/>
        <v>2.7439163165266103</v>
      </c>
      <c r="P3221" s="7">
        <f t="shared" si="451"/>
        <v>3.7676081730769222</v>
      </c>
      <c r="Q3221" s="7">
        <f t="shared" si="452"/>
        <v>2.7017022193492779</v>
      </c>
      <c r="R3221" s="24">
        <f t="shared" si="444"/>
        <v>0.36444260124734823</v>
      </c>
      <c r="S3221" s="24">
        <f t="shared" si="444"/>
        <v>0.26542038186081385</v>
      </c>
      <c r="T3221" s="24">
        <f t="shared" si="444"/>
        <v>0.37013701689183803</v>
      </c>
      <c r="U3221" s="23">
        <f t="shared" si="445"/>
        <v>1.3669511022206426</v>
      </c>
      <c r="V3221" s="23">
        <f t="shared" si="445"/>
        <v>0.79412400338267575</v>
      </c>
      <c r="W3221" s="23">
        <f t="shared" si="445"/>
        <v>0.73440661350133785</v>
      </c>
      <c r="X3221" t="s">
        <v>259</v>
      </c>
      <c r="Y3221" t="s">
        <v>25</v>
      </c>
      <c r="Z3221" t="s">
        <v>137</v>
      </c>
      <c r="AA3221" s="75" t="s">
        <v>150</v>
      </c>
      <c r="AB3221" s="75" t="s">
        <v>166</v>
      </c>
      <c r="AC3221" s="119" t="s">
        <v>646</v>
      </c>
      <c r="AD3221" s="25" t="s">
        <v>168</v>
      </c>
      <c r="AE3221" s="133" t="str">
        <f>VLOOKUP(AD3221,cs_lookup!$A$2:$B$55,2,FALSE)</f>
        <v>1</v>
      </c>
    </row>
    <row r="3222" spans="1:31" x14ac:dyDescent="0.25">
      <c r="A3222" s="6">
        <v>0.23824249239528983</v>
      </c>
      <c r="B3222" s="6">
        <v>0.29908958884724857</v>
      </c>
      <c r="C3222" s="6">
        <v>0.42192971074200025</v>
      </c>
      <c r="D3222" s="21">
        <f t="shared" si="443"/>
        <v>4.1974040396656402</v>
      </c>
      <c r="E3222" s="22">
        <f t="shared" si="443"/>
        <v>3.3434798043429099</v>
      </c>
      <c r="F3222" s="22">
        <f t="shared" si="443"/>
        <v>2.3700630094083981</v>
      </c>
      <c r="G3222" s="132">
        <v>6.4306659813433642E-2</v>
      </c>
      <c r="H3222" s="7">
        <f t="shared" si="446"/>
        <v>1.0643066598134336</v>
      </c>
      <c r="I3222" s="7">
        <f t="shared" si="447"/>
        <v>3.9437919522193154</v>
      </c>
      <c r="J3222" s="7">
        <f t="shared" si="448"/>
        <v>3.1414628232515254</v>
      </c>
      <c r="K3222" s="7">
        <f t="shared" si="449"/>
        <v>2.2268610156248156</v>
      </c>
      <c r="L3222">
        <v>8.1199999999999992</v>
      </c>
      <c r="M3222">
        <v>4.51</v>
      </c>
      <c r="N3222">
        <v>1.39</v>
      </c>
      <c r="O3222" s="7">
        <f t="shared" si="450"/>
        <v>8.6421700776850798</v>
      </c>
      <c r="P3222" s="7">
        <f t="shared" si="451"/>
        <v>4.8000230357585858</v>
      </c>
      <c r="Q3222" s="7">
        <f t="shared" si="452"/>
        <v>1.4793862571406726</v>
      </c>
      <c r="R3222" s="24">
        <f t="shared" si="444"/>
        <v>0.1157116778553221</v>
      </c>
      <c r="S3222" s="24">
        <f t="shared" si="444"/>
        <v>0.20833233352222069</v>
      </c>
      <c r="T3222" s="24">
        <f t="shared" si="444"/>
        <v>0.6759559886224572</v>
      </c>
      <c r="U3222" s="23">
        <f t="shared" si="445"/>
        <v>2.0589321390116888</v>
      </c>
      <c r="V3222" s="23">
        <f t="shared" si="445"/>
        <v>1.4356369162223572</v>
      </c>
      <c r="W3222" s="23">
        <f t="shared" si="445"/>
        <v>0.62419701555105445</v>
      </c>
      <c r="X3222" t="s">
        <v>258</v>
      </c>
      <c r="Y3222" t="s">
        <v>440</v>
      </c>
      <c r="Z3222" t="s">
        <v>137</v>
      </c>
      <c r="AA3222" s="75" t="s">
        <v>151</v>
      </c>
      <c r="AB3222" s="75" t="s">
        <v>166</v>
      </c>
      <c r="AC3222" s="119" t="s">
        <v>646</v>
      </c>
      <c r="AD3222" s="25" t="s">
        <v>152</v>
      </c>
      <c r="AE3222" s="133" t="str">
        <f>VLOOKUP(AD3222,cs_lookup!$A$2:$B$55,2,FALSE)</f>
        <v>2</v>
      </c>
    </row>
    <row r="3223" spans="1:31" x14ac:dyDescent="0.25">
      <c r="A3223" s="6">
        <v>0.2929951132305581</v>
      </c>
      <c r="B3223" s="6">
        <v>0.21604339873946773</v>
      </c>
      <c r="C3223" s="6">
        <v>0.44677344874023361</v>
      </c>
      <c r="D3223" s="21">
        <f t="shared" si="443"/>
        <v>3.4130262070722632</v>
      </c>
      <c r="E3223" s="22">
        <f t="shared" si="443"/>
        <v>4.6286996308826156</v>
      </c>
      <c r="F3223" s="22">
        <f t="shared" si="443"/>
        <v>2.2382708793902109</v>
      </c>
      <c r="G3223" s="132">
        <v>5.4249389943440862E-2</v>
      </c>
      <c r="H3223" s="7">
        <f t="shared" si="446"/>
        <v>1.0542493899434409</v>
      </c>
      <c r="I3223" s="7">
        <f t="shared" si="447"/>
        <v>3.2373992715854145</v>
      </c>
      <c r="J3223" s="7">
        <f t="shared" si="448"/>
        <v>4.3905167743383178</v>
      </c>
      <c r="K3223" s="7">
        <f t="shared" si="449"/>
        <v>2.1230943083688114</v>
      </c>
      <c r="L3223">
        <v>2.2200000000000002</v>
      </c>
      <c r="M3223">
        <v>3.53</v>
      </c>
      <c r="N3223">
        <v>3.12</v>
      </c>
      <c r="O3223" s="7">
        <f t="shared" si="450"/>
        <v>2.3404336456744388</v>
      </c>
      <c r="P3223" s="7">
        <f t="shared" si="451"/>
        <v>3.721500346500346</v>
      </c>
      <c r="Q3223" s="7">
        <f t="shared" si="452"/>
        <v>3.2892580966235356</v>
      </c>
      <c r="R3223" s="24">
        <f t="shared" si="444"/>
        <v>0.42727124601382649</v>
      </c>
      <c r="S3223" s="24">
        <f t="shared" si="444"/>
        <v>0.2687088289378739</v>
      </c>
      <c r="T3223" s="24">
        <f t="shared" si="444"/>
        <v>0.30401992504829961</v>
      </c>
      <c r="U3223" s="23">
        <f t="shared" si="445"/>
        <v>0.68573562102299013</v>
      </c>
      <c r="V3223" s="23">
        <f t="shared" si="445"/>
        <v>0.80400558326804161</v>
      </c>
      <c r="W3223" s="23">
        <f t="shared" si="445"/>
        <v>1.4695531836252336</v>
      </c>
      <c r="X3223" t="s">
        <v>336</v>
      </c>
      <c r="Y3223" t="s">
        <v>253</v>
      </c>
      <c r="Z3223" t="s">
        <v>137</v>
      </c>
      <c r="AA3223" s="75" t="s">
        <v>150</v>
      </c>
      <c r="AB3223" s="75" t="s">
        <v>166</v>
      </c>
      <c r="AC3223" s="119" t="s">
        <v>646</v>
      </c>
      <c r="AD3223" s="25" t="s">
        <v>170</v>
      </c>
      <c r="AE3223" s="133" t="str">
        <f>VLOOKUP(AD3223,cs_lookup!$A$2:$B$55,2,FALSE)</f>
        <v>1</v>
      </c>
    </row>
    <row r="3224" spans="1:31" x14ac:dyDescent="0.25">
      <c r="A3224" s="6">
        <v>0.51828534930217574</v>
      </c>
      <c r="B3224" s="6">
        <v>0.27072132903845858</v>
      </c>
      <c r="C3224" s="6">
        <v>0.20196181691436318</v>
      </c>
      <c r="D3224" s="21">
        <f t="shared" si="443"/>
        <v>1.9294390654615443</v>
      </c>
      <c r="E3224" s="22">
        <f t="shared" si="443"/>
        <v>3.6938352938491237</v>
      </c>
      <c r="F3224" s="22">
        <f t="shared" si="443"/>
        <v>4.9514309946222399</v>
      </c>
      <c r="G3224" s="132">
        <v>5.5572702861199419E-2</v>
      </c>
      <c r="H3224" s="7">
        <f t="shared" si="446"/>
        <v>1.0555727028611994</v>
      </c>
      <c r="I3224" s="7">
        <f t="shared" si="447"/>
        <v>1.8278599477152757</v>
      </c>
      <c r="J3224" s="7">
        <f t="shared" si="448"/>
        <v>3.4993660634049548</v>
      </c>
      <c r="K3224" s="7">
        <f t="shared" si="449"/>
        <v>4.6907531629048949</v>
      </c>
      <c r="L3224">
        <v>3.62</v>
      </c>
      <c r="M3224">
        <v>3.58</v>
      </c>
      <c r="N3224">
        <v>2</v>
      </c>
      <c r="O3224" s="7">
        <f t="shared" si="450"/>
        <v>3.8211731843575421</v>
      </c>
      <c r="P3224" s="7">
        <f t="shared" si="451"/>
        <v>3.7789502762430942</v>
      </c>
      <c r="Q3224" s="7">
        <f t="shared" si="452"/>
        <v>2.1111454057223988</v>
      </c>
      <c r="R3224" s="24">
        <f t="shared" si="444"/>
        <v>0.26169973245222883</v>
      </c>
      <c r="S3224" s="24">
        <f t="shared" si="444"/>
        <v>0.26462375180923697</v>
      </c>
      <c r="T3224" s="24">
        <f t="shared" si="444"/>
        <v>0.4736765157385342</v>
      </c>
      <c r="U3224" s="23">
        <f t="shared" si="445"/>
        <v>1.9804580785988559</v>
      </c>
      <c r="V3224" s="23">
        <f t="shared" si="445"/>
        <v>1.0230424411547807</v>
      </c>
      <c r="W3224" s="23">
        <f t="shared" si="445"/>
        <v>0.42637076191010609</v>
      </c>
      <c r="X3224" t="s">
        <v>255</v>
      </c>
      <c r="Y3224" t="s">
        <v>256</v>
      </c>
      <c r="Z3224" t="s">
        <v>137</v>
      </c>
      <c r="AA3224" s="75" t="s">
        <v>151</v>
      </c>
      <c r="AB3224" s="75" t="s">
        <v>166</v>
      </c>
      <c r="AC3224" s="119" t="s">
        <v>646</v>
      </c>
      <c r="AD3224" s="25" t="s">
        <v>155</v>
      </c>
      <c r="AE3224" s="133" t="str">
        <f>VLOOKUP(AD3224,cs_lookup!$A$2:$B$55,2,FALSE)</f>
        <v>2</v>
      </c>
    </row>
    <row r="3225" spans="1:31" x14ac:dyDescent="0.25">
      <c r="A3225" s="6">
        <v>0.54373869845548328</v>
      </c>
      <c r="B3225" s="6">
        <v>0.23619208489102561</v>
      </c>
      <c r="C3225" s="6">
        <v>0.20908709639298259</v>
      </c>
      <c r="D3225" s="21">
        <f t="shared" si="443"/>
        <v>1.8391186848398864</v>
      </c>
      <c r="E3225" s="22">
        <f t="shared" si="443"/>
        <v>4.2338421309138292</v>
      </c>
      <c r="F3225" s="22">
        <f t="shared" si="443"/>
        <v>4.7826959064010524</v>
      </c>
      <c r="G3225" s="132">
        <v>2.4086922571684877E-2</v>
      </c>
      <c r="H3225" s="7">
        <f t="shared" si="446"/>
        <v>1.0240869225716849</v>
      </c>
      <c r="I3225" s="7">
        <f t="shared" si="447"/>
        <v>1.795861898345011</v>
      </c>
      <c r="J3225" s="7">
        <f t="shared" si="448"/>
        <v>4.1342605179273395</v>
      </c>
      <c r="K3225" s="7">
        <f t="shared" si="449"/>
        <v>4.6702050392272918</v>
      </c>
      <c r="L3225">
        <v>1.63</v>
      </c>
      <c r="M3225">
        <v>4.3099999999999996</v>
      </c>
      <c r="N3225">
        <v>5.6</v>
      </c>
      <c r="O3225" s="7">
        <f t="shared" si="450"/>
        <v>1.6692616837918461</v>
      </c>
      <c r="P3225" s="7">
        <f t="shared" si="451"/>
        <v>4.413814636283961</v>
      </c>
      <c r="Q3225" s="7">
        <f t="shared" si="452"/>
        <v>5.7348867664014351</v>
      </c>
      <c r="R3225" s="24">
        <f t="shared" si="444"/>
        <v>0.59906724614227602</v>
      </c>
      <c r="S3225" s="24">
        <f t="shared" si="444"/>
        <v>0.22656139471274014</v>
      </c>
      <c r="T3225" s="24">
        <f t="shared" si="444"/>
        <v>0.17437135914498389</v>
      </c>
      <c r="U3225" s="23">
        <f t="shared" si="445"/>
        <v>0.90764217532658709</v>
      </c>
      <c r="V3225" s="23">
        <f t="shared" si="445"/>
        <v>1.0425080812664329</v>
      </c>
      <c r="W3225" s="23">
        <f t="shared" si="445"/>
        <v>1.199090822129417</v>
      </c>
      <c r="X3225" t="s">
        <v>28</v>
      </c>
      <c r="Y3225" t="s">
        <v>82</v>
      </c>
      <c r="Z3225" t="s">
        <v>138</v>
      </c>
      <c r="AA3225" s="75" t="s">
        <v>162</v>
      </c>
      <c r="AB3225" s="75" t="s">
        <v>160</v>
      </c>
      <c r="AC3225" s="119" t="s">
        <v>646</v>
      </c>
      <c r="AD3225" s="25" t="s">
        <v>155</v>
      </c>
      <c r="AE3225" s="133" t="str">
        <f>VLOOKUP(AD3225,cs_lookup!$A$2:$B$55,2,FALSE)</f>
        <v>2</v>
      </c>
    </row>
    <row r="3226" spans="1:31" x14ac:dyDescent="0.25">
      <c r="A3226" s="6">
        <v>0.60664402157641817</v>
      </c>
      <c r="B3226" s="6">
        <v>0.27329910495815374</v>
      </c>
      <c r="C3226" s="6">
        <v>0.11768292990173269</v>
      </c>
      <c r="D3226" s="21">
        <f t="shared" si="443"/>
        <v>1.6484131787887919</v>
      </c>
      <c r="E3226" s="22">
        <f t="shared" si="443"/>
        <v>3.6589947857791749</v>
      </c>
      <c r="F3226" s="22">
        <f t="shared" si="443"/>
        <v>8.4974091045746185</v>
      </c>
      <c r="G3226" s="132">
        <v>2.4549219219237139E-2</v>
      </c>
      <c r="H3226" s="7">
        <f t="shared" si="446"/>
        <v>1.0245492192192371</v>
      </c>
      <c r="I3226" s="7">
        <f t="shared" si="447"/>
        <v>1.6089155580490055</v>
      </c>
      <c r="J3226" s="7">
        <f t="shared" si="448"/>
        <v>3.5713216282254652</v>
      </c>
      <c r="K3226" s="7">
        <f t="shared" si="449"/>
        <v>8.2938027233578016</v>
      </c>
      <c r="L3226">
        <v>1.46</v>
      </c>
      <c r="M3226">
        <v>4.76</v>
      </c>
      <c r="N3226">
        <v>7.72</v>
      </c>
      <c r="O3226" s="7">
        <f t="shared" si="450"/>
        <v>1.4958418600600862</v>
      </c>
      <c r="P3226" s="7">
        <f t="shared" si="451"/>
        <v>4.8768542834835689</v>
      </c>
      <c r="Q3226" s="7">
        <f t="shared" si="452"/>
        <v>7.90951997237251</v>
      </c>
      <c r="R3226" s="24">
        <f t="shared" si="444"/>
        <v>0.66851986610391501</v>
      </c>
      <c r="S3226" s="24">
        <f t="shared" si="444"/>
        <v>0.2050502110318731</v>
      </c>
      <c r="T3226" s="24">
        <f t="shared" si="444"/>
        <v>0.12642992286421192</v>
      </c>
      <c r="U3226" s="23">
        <f t="shared" si="445"/>
        <v>0.9074435216292005</v>
      </c>
      <c r="V3226" s="23">
        <f t="shared" si="445"/>
        <v>1.3328399106873974</v>
      </c>
      <c r="W3226" s="23">
        <f t="shared" si="445"/>
        <v>0.9308154844650689</v>
      </c>
      <c r="X3226" t="s">
        <v>94</v>
      </c>
      <c r="Y3226" t="s">
        <v>17</v>
      </c>
      <c r="Z3226" t="s">
        <v>138</v>
      </c>
      <c r="AA3226" s="75" t="s">
        <v>154</v>
      </c>
      <c r="AB3226" s="75" t="s">
        <v>160</v>
      </c>
      <c r="AC3226" s="119" t="s">
        <v>646</v>
      </c>
      <c r="AD3226" s="25" t="s">
        <v>162</v>
      </c>
      <c r="AE3226" s="133" t="str">
        <f>VLOOKUP(AD3226,cs_lookup!$A$2:$B$55,2,FALSE)</f>
        <v>1</v>
      </c>
    </row>
    <row r="3227" spans="1:31" x14ac:dyDescent="0.25">
      <c r="A3227" s="6">
        <v>0.2871682446513425</v>
      </c>
      <c r="B3227" s="6">
        <v>0.21731339989533327</v>
      </c>
      <c r="C3227" s="6">
        <v>0.45031883811793644</v>
      </c>
      <c r="D3227" s="21">
        <f t="shared" si="443"/>
        <v>3.482279181718448</v>
      </c>
      <c r="E3227" s="22">
        <f t="shared" si="443"/>
        <v>4.6016490491688025</v>
      </c>
      <c r="F3227" s="22">
        <f t="shared" si="443"/>
        <v>2.2206488277936636</v>
      </c>
      <c r="G3227" s="132">
        <v>2.4566814706519224E-2</v>
      </c>
      <c r="H3227" s="7">
        <f t="shared" si="446"/>
        <v>1.0245668147065192</v>
      </c>
      <c r="I3227" s="7">
        <f t="shared" si="447"/>
        <v>3.3987819356768112</v>
      </c>
      <c r="J3227" s="7">
        <f t="shared" si="448"/>
        <v>4.4913118238042058</v>
      </c>
      <c r="K3227" s="7">
        <f t="shared" si="449"/>
        <v>2.1674026485327409</v>
      </c>
      <c r="L3227">
        <v>4.84</v>
      </c>
      <c r="M3227">
        <v>4.49</v>
      </c>
      <c r="N3227">
        <v>1.68</v>
      </c>
      <c r="O3227" s="7">
        <f t="shared" si="450"/>
        <v>4.9589033831795533</v>
      </c>
      <c r="P3227" s="7">
        <f t="shared" si="451"/>
        <v>4.6003049980322714</v>
      </c>
      <c r="Q3227" s="7">
        <f t="shared" si="452"/>
        <v>1.7212722487069523</v>
      </c>
      <c r="R3227" s="24">
        <f t="shared" si="444"/>
        <v>0.20165748810351278</v>
      </c>
      <c r="S3227" s="24">
        <f t="shared" si="444"/>
        <v>0.21737689140779551</v>
      </c>
      <c r="T3227" s="24">
        <f t="shared" si="444"/>
        <v>0.5809656204886916</v>
      </c>
      <c r="U3227" s="23">
        <f t="shared" si="445"/>
        <v>1.4240395799432757</v>
      </c>
      <c r="V3227" s="23">
        <f t="shared" si="445"/>
        <v>0.99970791967788719</v>
      </c>
      <c r="W3227" s="23">
        <f t="shared" si="445"/>
        <v>0.77512131912236226</v>
      </c>
      <c r="X3227" t="s">
        <v>27</v>
      </c>
      <c r="Y3227" t="s">
        <v>95</v>
      </c>
      <c r="Z3227" t="s">
        <v>138</v>
      </c>
      <c r="AA3227" s="75" t="s">
        <v>155</v>
      </c>
      <c r="AB3227" s="75" t="s">
        <v>161</v>
      </c>
      <c r="AC3227" s="119" t="s">
        <v>646</v>
      </c>
      <c r="AD3227" s="25" t="s">
        <v>151</v>
      </c>
      <c r="AE3227" s="133" t="str">
        <f>VLOOKUP(AD3227,cs_lookup!$A$2:$B$55,2,FALSE)</f>
        <v>X</v>
      </c>
    </row>
    <row r="3228" spans="1:31" x14ac:dyDescent="0.25">
      <c r="A3228" s="6">
        <v>0.42263139892571705</v>
      </c>
      <c r="B3228" s="6">
        <v>0.25786704704332736</v>
      </c>
      <c r="C3228" s="6">
        <v>0.29834082150855096</v>
      </c>
      <c r="D3228" s="21">
        <f t="shared" si="443"/>
        <v>2.3661280315231927</v>
      </c>
      <c r="E3228" s="22">
        <f t="shared" si="443"/>
        <v>3.8779673923670361</v>
      </c>
      <c r="F3228" s="22">
        <f t="shared" si="443"/>
        <v>3.3518711751999994</v>
      </c>
      <c r="G3228" s="132">
        <v>4.6455785697286034E-2</v>
      </c>
      <c r="H3228" s="7">
        <f t="shared" si="446"/>
        <v>1.046455785697286</v>
      </c>
      <c r="I3228" s="7">
        <f t="shared" si="447"/>
        <v>2.2610874380579471</v>
      </c>
      <c r="J3228" s="7">
        <f t="shared" si="448"/>
        <v>3.7058110293527844</v>
      </c>
      <c r="K3228" s="7">
        <f t="shared" si="449"/>
        <v>3.2030700398550938</v>
      </c>
      <c r="L3228">
        <v>1.79</v>
      </c>
      <c r="M3228">
        <v>3.38</v>
      </c>
      <c r="N3228">
        <v>5.21</v>
      </c>
      <c r="O3228" s="7">
        <f t="shared" si="450"/>
        <v>1.8731558563981421</v>
      </c>
      <c r="P3228" s="7">
        <f t="shared" si="451"/>
        <v>3.5370205556568268</v>
      </c>
      <c r="Q3228" s="7">
        <f t="shared" si="452"/>
        <v>5.4520346434828602</v>
      </c>
      <c r="R3228" s="24">
        <f t="shared" si="444"/>
        <v>0.53385840616748359</v>
      </c>
      <c r="S3228" s="24">
        <f t="shared" si="444"/>
        <v>0.28272383048514665</v>
      </c>
      <c r="T3228" s="24">
        <f t="shared" si="444"/>
        <v>0.18341776334736964</v>
      </c>
      <c r="U3228" s="23">
        <f t="shared" si="445"/>
        <v>0.79165447999544636</v>
      </c>
      <c r="V3228" s="23">
        <f t="shared" si="445"/>
        <v>0.91208104601877471</v>
      </c>
      <c r="W3228" s="23">
        <f t="shared" si="445"/>
        <v>1.6265644944297564</v>
      </c>
      <c r="X3228" t="s">
        <v>9</v>
      </c>
      <c r="Y3228" t="s">
        <v>13</v>
      </c>
      <c r="Z3228" t="s">
        <v>139</v>
      </c>
      <c r="AA3228" s="75" t="s">
        <v>151</v>
      </c>
      <c r="AB3228" s="75" t="s">
        <v>166</v>
      </c>
      <c r="AC3228" s="119" t="s">
        <v>646</v>
      </c>
      <c r="AD3228" s="25" t="s">
        <v>150</v>
      </c>
      <c r="AE3228" s="133" t="str">
        <f>VLOOKUP(AD3228,cs_lookup!$A$2:$B$55,2,FALSE)</f>
        <v>X</v>
      </c>
    </row>
    <row r="3229" spans="1:31" x14ac:dyDescent="0.25">
      <c r="A3229" s="6">
        <v>0.77208318123181507</v>
      </c>
      <c r="B3229" s="6">
        <v>0.18623438225078504</v>
      </c>
      <c r="C3229" s="6">
        <v>4.0060014333961613E-2</v>
      </c>
      <c r="D3229" s="21">
        <f t="shared" si="443"/>
        <v>1.2951972330294212</v>
      </c>
      <c r="E3229" s="22">
        <f t="shared" si="443"/>
        <v>5.3695777756729699</v>
      </c>
      <c r="F3229" s="22">
        <f t="shared" si="443"/>
        <v>24.962547233844386</v>
      </c>
      <c r="G3229" s="132">
        <v>5.91352906722169E-2</v>
      </c>
      <c r="H3229" s="7">
        <f t="shared" si="446"/>
        <v>1.0591352906722169</v>
      </c>
      <c r="I3229" s="7">
        <f t="shared" si="447"/>
        <v>1.2228817644319825</v>
      </c>
      <c r="J3229" s="7">
        <f t="shared" si="448"/>
        <v>5.0697751486167375</v>
      </c>
      <c r="K3229" s="7">
        <f t="shared" si="449"/>
        <v>23.568799428825603</v>
      </c>
      <c r="L3229">
        <v>1.95</v>
      </c>
      <c r="M3229">
        <v>3.34</v>
      </c>
      <c r="N3229">
        <v>4.05</v>
      </c>
      <c r="O3229" s="7">
        <f t="shared" si="450"/>
        <v>2.0653138168108227</v>
      </c>
      <c r="P3229" s="7">
        <f t="shared" si="451"/>
        <v>3.5375118708452042</v>
      </c>
      <c r="Q3229" s="7">
        <f t="shared" si="452"/>
        <v>4.2894979272224782</v>
      </c>
      <c r="R3229" s="24">
        <f t="shared" si="444"/>
        <v>0.48418791946308726</v>
      </c>
      <c r="S3229" s="24">
        <f t="shared" si="444"/>
        <v>0.28268456375838924</v>
      </c>
      <c r="T3229" s="24">
        <f t="shared" si="444"/>
        <v>0.23312751677852347</v>
      </c>
      <c r="U3229" s="23">
        <f t="shared" si="445"/>
        <v>1.5945940619253223</v>
      </c>
      <c r="V3229" s="23">
        <f t="shared" si="445"/>
        <v>0.65880633797167554</v>
      </c>
      <c r="W3229" s="23">
        <f t="shared" si="445"/>
        <v>0.17183734845003112</v>
      </c>
      <c r="X3229" t="s">
        <v>575</v>
      </c>
      <c r="Y3229" t="s">
        <v>570</v>
      </c>
      <c r="Z3229" t="s">
        <v>370</v>
      </c>
      <c r="AA3229" s="75" t="s">
        <v>170</v>
      </c>
      <c r="AB3229" s="75" t="s">
        <v>160</v>
      </c>
      <c r="AC3229" s="119" t="s">
        <v>646</v>
      </c>
      <c r="AD3229" s="25" t="s">
        <v>175</v>
      </c>
      <c r="AE3229" s="133" t="str">
        <f>VLOOKUP(AD3229,cs_lookup!$A$2:$B$55,2,FALSE)</f>
        <v>1</v>
      </c>
    </row>
    <row r="3230" spans="1:31" x14ac:dyDescent="0.25">
      <c r="A3230" s="6">
        <v>0.74142324484269251</v>
      </c>
      <c r="B3230" s="6">
        <v>0.15565674453608089</v>
      </c>
      <c r="C3230" s="6">
        <v>9.1182561223748959E-2</v>
      </c>
      <c r="D3230" s="21">
        <f t="shared" si="443"/>
        <v>1.3487572812910251</v>
      </c>
      <c r="E3230" s="22">
        <f t="shared" si="443"/>
        <v>6.4243923575582826</v>
      </c>
      <c r="F3230" s="22">
        <f t="shared" si="443"/>
        <v>10.967009333573589</v>
      </c>
      <c r="G3230" s="132">
        <v>6.0057672128502659E-2</v>
      </c>
      <c r="H3230" s="7">
        <f t="shared" si="446"/>
        <v>1.0600576721285027</v>
      </c>
      <c r="I3230" s="7">
        <f t="shared" si="447"/>
        <v>1.2723433042872461</v>
      </c>
      <c r="J3230" s="7">
        <f t="shared" si="448"/>
        <v>6.0604177739298537</v>
      </c>
      <c r="K3230" s="7">
        <f t="shared" si="449"/>
        <v>10.345672336442599</v>
      </c>
      <c r="L3230">
        <v>1.93</v>
      </c>
      <c r="M3230">
        <v>3.31</v>
      </c>
      <c r="N3230">
        <v>4.17</v>
      </c>
      <c r="O3230" s="7">
        <f t="shared" si="450"/>
        <v>2.04591130720801</v>
      </c>
      <c r="P3230" s="7">
        <f t="shared" si="451"/>
        <v>3.5087908947453439</v>
      </c>
      <c r="Q3230" s="7">
        <f t="shared" si="452"/>
        <v>4.4204404927758558</v>
      </c>
      <c r="R3230" s="24">
        <f t="shared" si="444"/>
        <v>0.48877974156400172</v>
      </c>
      <c r="S3230" s="24">
        <f t="shared" si="444"/>
        <v>0.28499845958263542</v>
      </c>
      <c r="T3230" s="24">
        <f t="shared" si="444"/>
        <v>0.22622179885336288</v>
      </c>
      <c r="U3230" s="23">
        <f t="shared" si="445"/>
        <v>1.5168862000505174</v>
      </c>
      <c r="V3230" s="23">
        <f t="shared" si="445"/>
        <v>0.54616696793390263</v>
      </c>
      <c r="W3230" s="23">
        <f t="shared" si="445"/>
        <v>0.40306708586847351</v>
      </c>
      <c r="X3230" t="s">
        <v>386</v>
      </c>
      <c r="Y3230" t="s">
        <v>371</v>
      </c>
      <c r="Z3230" t="s">
        <v>370</v>
      </c>
      <c r="AA3230" s="75" t="s">
        <v>165</v>
      </c>
      <c r="AB3230" s="75" t="s">
        <v>160</v>
      </c>
      <c r="AC3230" s="119" t="s">
        <v>646</v>
      </c>
      <c r="AD3230" s="25" t="s">
        <v>155</v>
      </c>
      <c r="AE3230" s="133" t="str">
        <f>VLOOKUP(AD3230,cs_lookup!$A$2:$B$55,2,FALSE)</f>
        <v>2</v>
      </c>
    </row>
    <row r="3231" spans="1:31" x14ac:dyDescent="0.25">
      <c r="A3231" s="6">
        <v>0.20551158935132668</v>
      </c>
      <c r="B3231" s="6">
        <v>0.23781650584839131</v>
      </c>
      <c r="C3231" s="6">
        <v>0.49559264763225735</v>
      </c>
      <c r="D3231" s="21">
        <f t="shared" si="443"/>
        <v>4.865905631679377</v>
      </c>
      <c r="E3231" s="22">
        <f t="shared" si="443"/>
        <v>4.204922599600815</v>
      </c>
      <c r="F3231" s="22">
        <f t="shared" si="443"/>
        <v>2.0177861894796028</v>
      </c>
      <c r="G3231" s="132">
        <v>6.0342497194493694E-2</v>
      </c>
      <c r="H3231" s="7">
        <f t="shared" si="446"/>
        <v>1.0603424971944937</v>
      </c>
      <c r="I3231" s="7">
        <f t="shared" si="447"/>
        <v>4.5889942585097074</v>
      </c>
      <c r="J3231" s="7">
        <f t="shared" si="448"/>
        <v>3.9656267769389664</v>
      </c>
      <c r="K3231" s="7">
        <f t="shared" si="449"/>
        <v>1.9029570113603489</v>
      </c>
      <c r="L3231">
        <v>6.67</v>
      </c>
      <c r="M3231">
        <v>4.26</v>
      </c>
      <c r="N3231">
        <v>1.48</v>
      </c>
      <c r="O3231" s="7">
        <f t="shared" si="450"/>
        <v>7.0724844562872731</v>
      </c>
      <c r="P3231" s="7">
        <f t="shared" si="451"/>
        <v>4.5170590380485427</v>
      </c>
      <c r="Q3231" s="7">
        <f t="shared" si="452"/>
        <v>1.5693068958478507</v>
      </c>
      <c r="R3231" s="24">
        <f t="shared" si="444"/>
        <v>0.1413930290240544</v>
      </c>
      <c r="S3231" s="24">
        <f t="shared" si="444"/>
        <v>0.22138298206348425</v>
      </c>
      <c r="T3231" s="24">
        <f t="shared" si="444"/>
        <v>0.63722398891246135</v>
      </c>
      <c r="U3231" s="23">
        <f t="shared" si="445"/>
        <v>1.4534775212741509</v>
      </c>
      <c r="V3231" s="23">
        <f t="shared" si="445"/>
        <v>1.0742311971396001</v>
      </c>
      <c r="W3231" s="23">
        <f t="shared" si="445"/>
        <v>0.77773695946079535</v>
      </c>
      <c r="X3231" t="s">
        <v>577</v>
      </c>
      <c r="Y3231" t="s">
        <v>373</v>
      </c>
      <c r="Z3231" t="s">
        <v>370</v>
      </c>
      <c r="AA3231" s="75" t="s">
        <v>155</v>
      </c>
      <c r="AB3231" s="75" t="s">
        <v>161</v>
      </c>
      <c r="AC3231" s="119" t="s">
        <v>646</v>
      </c>
      <c r="AD3231" s="25" t="s">
        <v>178</v>
      </c>
      <c r="AE3231" s="133" t="str">
        <f>VLOOKUP(AD3231,cs_lookup!$A$2:$B$55,2,FALSE)</f>
        <v>2</v>
      </c>
    </row>
    <row r="3232" spans="1:31" x14ac:dyDescent="0.25">
      <c r="A3232" s="6">
        <v>0.73053981359753684</v>
      </c>
      <c r="B3232" s="6">
        <v>0.16417953601747917</v>
      </c>
      <c r="C3232" s="6">
        <v>9.6700199977894641E-2</v>
      </c>
      <c r="D3232" s="21">
        <f t="shared" si="443"/>
        <v>1.3688507886729799</v>
      </c>
      <c r="E3232" s="22">
        <f t="shared" si="443"/>
        <v>6.0908930811787423</v>
      </c>
      <c r="F3232" s="22">
        <f t="shared" si="443"/>
        <v>10.341240247989113</v>
      </c>
      <c r="G3232" s="132">
        <v>3.1495109076857153E-2</v>
      </c>
      <c r="H3232" s="7">
        <f t="shared" si="446"/>
        <v>1.0314951090768572</v>
      </c>
      <c r="I3232" s="7">
        <f t="shared" si="447"/>
        <v>1.3270550452711709</v>
      </c>
      <c r="J3232" s="7">
        <f t="shared" si="448"/>
        <v>5.9049170738481003</v>
      </c>
      <c r="K3232" s="7">
        <f t="shared" si="449"/>
        <v>10.025486458432235</v>
      </c>
      <c r="L3232">
        <v>1.22</v>
      </c>
      <c r="M3232">
        <v>7.05</v>
      </c>
      <c r="N3232">
        <v>14.29</v>
      </c>
      <c r="O3232" s="7">
        <f t="shared" si="450"/>
        <v>1.2584240330737657</v>
      </c>
      <c r="P3232" s="7">
        <f t="shared" si="451"/>
        <v>7.2720405189918429</v>
      </c>
      <c r="Q3232" s="7">
        <f t="shared" si="452"/>
        <v>14.740065108708288</v>
      </c>
      <c r="R3232" s="24">
        <f t="shared" si="444"/>
        <v>0.79464470934923925</v>
      </c>
      <c r="S3232" s="24">
        <f t="shared" si="444"/>
        <v>0.13751298516398183</v>
      </c>
      <c r="T3232" s="24">
        <f t="shared" si="444"/>
        <v>6.7842305486778998E-2</v>
      </c>
      <c r="U3232" s="23">
        <f t="shared" si="445"/>
        <v>0.91932885854836921</v>
      </c>
      <c r="V3232" s="23">
        <f t="shared" si="445"/>
        <v>1.1939202383083891</v>
      </c>
      <c r="W3232" s="23">
        <f t="shared" si="445"/>
        <v>1.4253672436992788</v>
      </c>
      <c r="X3232" t="s">
        <v>105</v>
      </c>
      <c r="Y3232" t="s">
        <v>289</v>
      </c>
      <c r="Z3232" t="s">
        <v>140</v>
      </c>
      <c r="AA3232" s="75" t="s">
        <v>165</v>
      </c>
      <c r="AB3232" s="75" t="s">
        <v>160</v>
      </c>
      <c r="AC3232" s="119" t="s">
        <v>646</v>
      </c>
      <c r="AD3232" s="25" t="s">
        <v>170</v>
      </c>
      <c r="AE3232" s="133" t="str">
        <f>VLOOKUP(AD3232,cs_lookup!$A$2:$B$55,2,FALSE)</f>
        <v>1</v>
      </c>
    </row>
    <row r="3233" spans="1:31" x14ac:dyDescent="0.25">
      <c r="A3233" s="6">
        <v>0.25401338306101312</v>
      </c>
      <c r="B3233" s="6">
        <v>0.26851258920301513</v>
      </c>
      <c r="C3233" s="6">
        <v>0.4325077911621964</v>
      </c>
      <c r="D3233" s="21">
        <f t="shared" si="443"/>
        <v>3.9368004470843316</v>
      </c>
      <c r="E3233" s="22">
        <f t="shared" si="443"/>
        <v>3.72422016773272</v>
      </c>
      <c r="F3233" s="22">
        <f t="shared" si="443"/>
        <v>2.3120970776338829</v>
      </c>
      <c r="G3233" s="132">
        <v>2.3632155689388368E-2</v>
      </c>
      <c r="H3233" s="7">
        <f t="shared" si="446"/>
        <v>1.0236321556893884</v>
      </c>
      <c r="I3233" s="7">
        <f t="shared" si="447"/>
        <v>3.8459132269374674</v>
      </c>
      <c r="J3233" s="7">
        <f t="shared" si="448"/>
        <v>3.6382406971423822</v>
      </c>
      <c r="K3233" s="7">
        <f t="shared" si="449"/>
        <v>2.2587186859880819</v>
      </c>
      <c r="L3233">
        <v>3.93</v>
      </c>
      <c r="M3233">
        <v>3.75</v>
      </c>
      <c r="N3233">
        <v>1.99</v>
      </c>
      <c r="O3233" s="7">
        <f t="shared" si="450"/>
        <v>4.0228743718592961</v>
      </c>
      <c r="P3233" s="7">
        <f t="shared" si="451"/>
        <v>3.8386205838352065</v>
      </c>
      <c r="Q3233" s="7">
        <f t="shared" si="452"/>
        <v>2.0370279898218828</v>
      </c>
      <c r="R3233" s="24">
        <f t="shared" si="444"/>
        <v>0.24857848084821477</v>
      </c>
      <c r="S3233" s="24">
        <f t="shared" si="444"/>
        <v>0.26051024792892902</v>
      </c>
      <c r="T3233" s="24">
        <f t="shared" si="444"/>
        <v>0.49091127122285627</v>
      </c>
      <c r="U3233" s="23">
        <f t="shared" si="445"/>
        <v>1.0218639288254279</v>
      </c>
      <c r="V3233" s="23">
        <f t="shared" si="445"/>
        <v>1.030717951933581</v>
      </c>
      <c r="W3233" s="23">
        <f t="shared" si="445"/>
        <v>0.88103047641343157</v>
      </c>
      <c r="X3233" t="s">
        <v>107</v>
      </c>
      <c r="Y3233" t="s">
        <v>102</v>
      </c>
      <c r="Z3233" t="s">
        <v>140</v>
      </c>
      <c r="AA3233" s="75" t="s">
        <v>151</v>
      </c>
      <c r="AB3233" s="75" t="s">
        <v>166</v>
      </c>
      <c r="AC3233" s="119" t="s">
        <v>646</v>
      </c>
      <c r="AD3233" s="25" t="s">
        <v>163</v>
      </c>
      <c r="AE3233" s="133" t="str">
        <f>VLOOKUP(AD3233,cs_lookup!$A$2:$B$55,2,FALSE)</f>
        <v>2</v>
      </c>
    </row>
    <row r="3234" spans="1:31" x14ac:dyDescent="0.25">
      <c r="A3234" s="6">
        <v>0.16819462730233659</v>
      </c>
      <c r="B3234" s="6">
        <v>0.18918933786827072</v>
      </c>
      <c r="C3234" s="6">
        <v>0.56551276505522008</v>
      </c>
      <c r="D3234" s="21">
        <f t="shared" si="443"/>
        <v>5.9454931232878199</v>
      </c>
      <c r="E3234" s="22">
        <f t="shared" si="443"/>
        <v>5.2857101318060682</v>
      </c>
      <c r="F3234" s="22">
        <f t="shared" si="443"/>
        <v>1.7683066798719458</v>
      </c>
      <c r="G3234" s="132">
        <v>2.2599151081045044E-2</v>
      </c>
      <c r="H3234" s="7">
        <f t="shared" si="446"/>
        <v>1.022599151081045</v>
      </c>
      <c r="I3234" s="7">
        <f t="shared" si="447"/>
        <v>5.8140994122697212</v>
      </c>
      <c r="J3234" s="7">
        <f t="shared" si="448"/>
        <v>5.1688974376893011</v>
      </c>
      <c r="K3234" s="7">
        <f t="shared" si="449"/>
        <v>1.7292276039957326</v>
      </c>
      <c r="L3234">
        <v>2.52</v>
      </c>
      <c r="M3234">
        <v>3.59</v>
      </c>
      <c r="N3234">
        <v>2.88</v>
      </c>
      <c r="O3234" s="7">
        <f t="shared" si="450"/>
        <v>2.5769498607242336</v>
      </c>
      <c r="P3234" s="7">
        <f t="shared" si="451"/>
        <v>3.6711309523809517</v>
      </c>
      <c r="Q3234" s="7">
        <f t="shared" si="452"/>
        <v>2.9450855551134096</v>
      </c>
      <c r="R3234" s="24">
        <f t="shared" si="444"/>
        <v>0.38805566815295234</v>
      </c>
      <c r="S3234" s="24">
        <f t="shared" si="444"/>
        <v>0.27239562221321451</v>
      </c>
      <c r="T3234" s="24">
        <f t="shared" si="444"/>
        <v>0.33954870963383332</v>
      </c>
      <c r="U3234" s="23">
        <f t="shared" si="445"/>
        <v>0.43342912140132067</v>
      </c>
      <c r="V3234" s="23">
        <f t="shared" si="445"/>
        <v>0.69453883410866635</v>
      </c>
      <c r="W3234" s="23">
        <f t="shared" si="445"/>
        <v>1.6654834755963721</v>
      </c>
      <c r="X3234" t="s">
        <v>109</v>
      </c>
      <c r="Y3234" t="s">
        <v>106</v>
      </c>
      <c r="Z3234" t="s">
        <v>140</v>
      </c>
      <c r="AA3234" s="75" t="s">
        <v>155</v>
      </c>
      <c r="AB3234" s="75" t="s">
        <v>161</v>
      </c>
      <c r="AC3234" s="119" t="s">
        <v>646</v>
      </c>
      <c r="AD3234" s="25" t="s">
        <v>172</v>
      </c>
      <c r="AE3234" s="133" t="str">
        <f>VLOOKUP(AD3234,cs_lookup!$A$2:$B$55,2,FALSE)</f>
        <v>2</v>
      </c>
    </row>
    <row r="3235" spans="1:31" x14ac:dyDescent="0.25">
      <c r="A3235" s="6">
        <v>0.79181142727380915</v>
      </c>
      <c r="B3235" s="6">
        <v>0.13368454536510857</v>
      </c>
      <c r="C3235" s="6">
        <v>5.9971175181109018E-2</v>
      </c>
      <c r="D3235" s="21">
        <f t="shared" si="443"/>
        <v>1.2629269615910697</v>
      </c>
      <c r="E3235" s="22">
        <f t="shared" si="443"/>
        <v>7.4802962247347269</v>
      </c>
      <c r="F3235" s="22">
        <f t="shared" si="443"/>
        <v>16.67467740927313</v>
      </c>
      <c r="G3235" s="132">
        <v>3.1024141976009334E-2</v>
      </c>
      <c r="H3235" s="7">
        <f t="shared" si="446"/>
        <v>1.0310241419760093</v>
      </c>
      <c r="I3235" s="7">
        <f t="shared" si="447"/>
        <v>1.2249247230725431</v>
      </c>
      <c r="J3235" s="7">
        <f t="shared" si="448"/>
        <v>7.2552095728799957</v>
      </c>
      <c r="K3235" s="7">
        <f t="shared" si="449"/>
        <v>16.172926249151914</v>
      </c>
      <c r="L3235">
        <v>1.61</v>
      </c>
      <c r="M3235">
        <v>3.83</v>
      </c>
      <c r="N3235">
        <v>6.72</v>
      </c>
      <c r="O3235" s="7">
        <f t="shared" si="450"/>
        <v>1.659948868581375</v>
      </c>
      <c r="P3235" s="7">
        <f t="shared" si="451"/>
        <v>3.9488224637681157</v>
      </c>
      <c r="Q3235" s="7">
        <f t="shared" si="452"/>
        <v>6.9284822340787828</v>
      </c>
      <c r="R3235" s="24">
        <f t="shared" si="444"/>
        <v>0.60242819458325825</v>
      </c>
      <c r="S3235" s="24">
        <f t="shared" si="444"/>
        <v>0.25324005046450282</v>
      </c>
      <c r="T3235" s="24">
        <f t="shared" si="444"/>
        <v>0.14433175495223896</v>
      </c>
      <c r="U3235" s="23">
        <f t="shared" si="445"/>
        <v>1.3143664828329633</v>
      </c>
      <c r="V3235" s="23">
        <f t="shared" si="445"/>
        <v>0.52789653579636853</v>
      </c>
      <c r="W3235" s="23">
        <f t="shared" si="445"/>
        <v>0.41550922179914024</v>
      </c>
      <c r="X3235" t="s">
        <v>98</v>
      </c>
      <c r="Y3235" t="s">
        <v>21</v>
      </c>
      <c r="Z3235" t="s">
        <v>141</v>
      </c>
      <c r="AA3235" s="75" t="s">
        <v>165</v>
      </c>
      <c r="AB3235" s="75" t="s">
        <v>160</v>
      </c>
      <c r="AC3235" s="119" t="s">
        <v>646</v>
      </c>
      <c r="AD3235" s="25" t="s">
        <v>162</v>
      </c>
      <c r="AE3235" s="133" t="str">
        <f>VLOOKUP(AD3235,cs_lookup!$A$2:$B$55,2,FALSE)</f>
        <v>1</v>
      </c>
    </row>
    <row r="3236" spans="1:31" x14ac:dyDescent="0.25">
      <c r="A3236" s="6">
        <v>0.36944964147714021</v>
      </c>
      <c r="B3236" s="6">
        <v>0.33823714931735338</v>
      </c>
      <c r="C3236" s="6">
        <v>0.27774327830645634</v>
      </c>
      <c r="D3236" s="21">
        <f t="shared" si="443"/>
        <v>2.7067288413159152</v>
      </c>
      <c r="E3236" s="22">
        <f t="shared" si="443"/>
        <v>2.9565055228801702</v>
      </c>
      <c r="F3236" s="22">
        <f t="shared" si="443"/>
        <v>3.6004471686858257</v>
      </c>
      <c r="G3236" s="132">
        <v>2.9285937041336974E-2</v>
      </c>
      <c r="H3236" s="7">
        <f t="shared" si="446"/>
        <v>1.029285937041337</v>
      </c>
      <c r="I3236" s="7">
        <f t="shared" si="447"/>
        <v>2.6297151684558679</v>
      </c>
      <c r="J3236" s="7">
        <f t="shared" si="448"/>
        <v>2.8723850355699891</v>
      </c>
      <c r="K3236" s="7">
        <f t="shared" si="449"/>
        <v>3.498004819763926</v>
      </c>
      <c r="L3236">
        <v>4.21</v>
      </c>
      <c r="M3236">
        <v>3.29</v>
      </c>
      <c r="N3236">
        <v>2.0499999999999998</v>
      </c>
      <c r="O3236" s="7">
        <f t="shared" si="450"/>
        <v>4.3332937949440282</v>
      </c>
      <c r="P3236" s="7">
        <f t="shared" si="451"/>
        <v>3.3863507328659987</v>
      </c>
      <c r="Q3236" s="7">
        <f t="shared" si="452"/>
        <v>2.1100361709347406</v>
      </c>
      <c r="R3236" s="24">
        <f t="shared" si="444"/>
        <v>0.23077133638313962</v>
      </c>
      <c r="S3236" s="24">
        <f t="shared" si="444"/>
        <v>0.29530313865441266</v>
      </c>
      <c r="T3236" s="24">
        <f t="shared" si="444"/>
        <v>0.47392552496244772</v>
      </c>
      <c r="U3236" s="23">
        <f t="shared" si="445"/>
        <v>1.6009338389571877</v>
      </c>
      <c r="V3236" s="23">
        <f t="shared" si="445"/>
        <v>1.1453896184733257</v>
      </c>
      <c r="W3236" s="23">
        <f t="shared" si="445"/>
        <v>0.58604836346061717</v>
      </c>
      <c r="X3236" t="s">
        <v>45</v>
      </c>
      <c r="Y3236" t="s">
        <v>44</v>
      </c>
      <c r="Z3236" t="s">
        <v>141</v>
      </c>
      <c r="AA3236" s="75" t="s">
        <v>151</v>
      </c>
      <c r="AB3236" s="75" t="s">
        <v>166</v>
      </c>
      <c r="AC3236" s="119" t="s">
        <v>646</v>
      </c>
      <c r="AD3236" s="25" t="s">
        <v>153</v>
      </c>
      <c r="AE3236" s="133" t="str">
        <f>VLOOKUP(AD3236,cs_lookup!$A$2:$B$55,2,FALSE)</f>
        <v>2</v>
      </c>
    </row>
    <row r="3237" spans="1:31" x14ac:dyDescent="0.25">
      <c r="A3237" s="6">
        <v>0.30939437084333654</v>
      </c>
      <c r="B3237" s="6">
        <v>0.5008258379929571</v>
      </c>
      <c r="C3237" s="6">
        <v>0.18686053448434226</v>
      </c>
      <c r="D3237" s="21">
        <f t="shared" si="443"/>
        <v>3.2321208600991489</v>
      </c>
      <c r="E3237" s="22">
        <f t="shared" si="443"/>
        <v>1.9967020950985013</v>
      </c>
      <c r="F3237" s="22">
        <f t="shared" si="443"/>
        <v>5.3515848210516266</v>
      </c>
      <c r="G3237" s="132">
        <v>2.8527068577582693E-2</v>
      </c>
      <c r="H3237" s="7">
        <f t="shared" si="446"/>
        <v>1.0285270685775827</v>
      </c>
      <c r="I3237" s="7">
        <f t="shared" si="447"/>
        <v>3.1424752530519786</v>
      </c>
      <c r="J3237" s="7">
        <f t="shared" si="448"/>
        <v>1.9413218728991462</v>
      </c>
      <c r="K3237" s="7">
        <f t="shared" si="449"/>
        <v>5.2031540875756273</v>
      </c>
      <c r="L3237">
        <v>2.41</v>
      </c>
      <c r="M3237">
        <v>3.22</v>
      </c>
      <c r="N3237">
        <v>3.3</v>
      </c>
      <c r="O3237" s="7">
        <f t="shared" si="450"/>
        <v>2.4787502352719746</v>
      </c>
      <c r="P3237" s="7">
        <f t="shared" si="451"/>
        <v>3.3118571608198164</v>
      </c>
      <c r="Q3237" s="7">
        <f t="shared" si="452"/>
        <v>3.3941393263060227</v>
      </c>
      <c r="R3237" s="24">
        <f t="shared" si="444"/>
        <v>0.40342910946422061</v>
      </c>
      <c r="S3237" s="24">
        <f t="shared" si="444"/>
        <v>0.30194538938160614</v>
      </c>
      <c r="T3237" s="24">
        <f t="shared" si="444"/>
        <v>0.2946255011541733</v>
      </c>
      <c r="U3237" s="23">
        <f t="shared" si="445"/>
        <v>0.76691136951974503</v>
      </c>
      <c r="V3237" s="23">
        <f t="shared" si="445"/>
        <v>1.6586636378805601</v>
      </c>
      <c r="W3237" s="23">
        <f t="shared" si="445"/>
        <v>0.63423068862786869</v>
      </c>
      <c r="X3237" t="s">
        <v>39</v>
      </c>
      <c r="Y3237" t="s">
        <v>442</v>
      </c>
      <c r="Z3237" t="s">
        <v>141</v>
      </c>
      <c r="AA3237" s="75" t="s">
        <v>154</v>
      </c>
      <c r="AB3237" s="75" t="s">
        <v>160</v>
      </c>
      <c r="AC3237" s="119" t="s">
        <v>646</v>
      </c>
      <c r="AD3237" s="25" t="s">
        <v>155</v>
      </c>
      <c r="AE3237" s="133" t="str">
        <f>VLOOKUP(AD3237,cs_lookup!$A$2:$B$55,2,FALSE)</f>
        <v>2</v>
      </c>
    </row>
    <row r="3238" spans="1:31" x14ac:dyDescent="0.25">
      <c r="A3238" s="6">
        <v>0.46031997983559575</v>
      </c>
      <c r="B3238" s="6">
        <v>0.23977581140519993</v>
      </c>
      <c r="C3238" s="6">
        <v>0.28083922986867194</v>
      </c>
      <c r="D3238" s="21">
        <f t="shared" si="443"/>
        <v>2.1724019026007779</v>
      </c>
      <c r="E3238" s="22">
        <f t="shared" si="443"/>
        <v>4.1705624689142988</v>
      </c>
      <c r="F3238" s="22">
        <f t="shared" si="443"/>
        <v>3.5607560968872733</v>
      </c>
      <c r="G3238" s="132">
        <v>3.169967794644224E-2</v>
      </c>
      <c r="H3238" s="7">
        <f t="shared" si="446"/>
        <v>1.0316996779464422</v>
      </c>
      <c r="I3238" s="7">
        <f t="shared" si="447"/>
        <v>2.1056533689385839</v>
      </c>
      <c r="J3238" s="7">
        <f t="shared" si="448"/>
        <v>4.0424190857708124</v>
      </c>
      <c r="K3238" s="7">
        <f t="shared" si="449"/>
        <v>3.4513494314302964</v>
      </c>
      <c r="L3238">
        <v>1.83</v>
      </c>
      <c r="M3238">
        <v>3.64</v>
      </c>
      <c r="N3238">
        <v>4.75</v>
      </c>
      <c r="O3238" s="7">
        <f t="shared" si="450"/>
        <v>1.8880104106419893</v>
      </c>
      <c r="P3238" s="7">
        <f t="shared" si="451"/>
        <v>3.7553868277250499</v>
      </c>
      <c r="Q3238" s="7">
        <f t="shared" si="452"/>
        <v>4.9005734702456003</v>
      </c>
      <c r="R3238" s="24">
        <f t="shared" si="444"/>
        <v>0.52965809635549899</v>
      </c>
      <c r="S3238" s="24">
        <f t="shared" si="444"/>
        <v>0.26628415283806678</v>
      </c>
      <c r="T3238" s="24">
        <f t="shared" si="444"/>
        <v>0.20405775080643437</v>
      </c>
      <c r="U3238" s="23">
        <f t="shared" si="445"/>
        <v>0.86908891415611533</v>
      </c>
      <c r="V3238" s="23">
        <f t="shared" si="445"/>
        <v>0.9004509237581737</v>
      </c>
      <c r="W3238" s="23">
        <f t="shared" si="445"/>
        <v>1.3762732792986194</v>
      </c>
      <c r="X3238" t="s">
        <v>434</v>
      </c>
      <c r="Y3238" t="s">
        <v>558</v>
      </c>
      <c r="Z3238" t="s">
        <v>141</v>
      </c>
      <c r="AA3238" s="75" t="s">
        <v>162</v>
      </c>
      <c r="AB3238" s="75" t="s">
        <v>160</v>
      </c>
      <c r="AC3238" s="119" t="s">
        <v>646</v>
      </c>
      <c r="AD3238" s="25" t="s">
        <v>151</v>
      </c>
      <c r="AE3238" s="133" t="str">
        <f>VLOOKUP(AD3238,cs_lookup!$A$2:$B$55,2,FALSE)</f>
        <v>X</v>
      </c>
    </row>
    <row r="3239" spans="1:31" x14ac:dyDescent="0.25">
      <c r="A3239" s="6">
        <v>0.53973655939108345</v>
      </c>
      <c r="B3239" s="6">
        <v>0.21948312125003619</v>
      </c>
      <c r="C3239" s="6">
        <v>0.2271318549389352</v>
      </c>
      <c r="D3239" s="21">
        <f t="shared" si="443"/>
        <v>1.8527557242521677</v>
      </c>
      <c r="E3239" s="22">
        <f t="shared" si="443"/>
        <v>4.5561590080578238</v>
      </c>
      <c r="F3239" s="22">
        <f t="shared" si="443"/>
        <v>4.402728979908396</v>
      </c>
      <c r="G3239" s="132">
        <v>3.189608388915155E-2</v>
      </c>
      <c r="H3239" s="7">
        <f t="shared" si="446"/>
        <v>1.0318960838891515</v>
      </c>
      <c r="I3239" s="7">
        <f t="shared" si="447"/>
        <v>1.7954867289245324</v>
      </c>
      <c r="J3239" s="7">
        <f t="shared" si="448"/>
        <v>4.4153273563031137</v>
      </c>
      <c r="K3239" s="7">
        <f t="shared" si="449"/>
        <v>4.2666398764832856</v>
      </c>
      <c r="L3239">
        <v>1.65</v>
      </c>
      <c r="M3239">
        <v>3.96</v>
      </c>
      <c r="N3239">
        <v>5.77</v>
      </c>
      <c r="O3239" s="7">
        <f t="shared" si="450"/>
        <v>1.7026285384171</v>
      </c>
      <c r="P3239" s="7">
        <f t="shared" si="451"/>
        <v>4.0863084922010398</v>
      </c>
      <c r="Q3239" s="7">
        <f t="shared" si="452"/>
        <v>5.9540404040404038</v>
      </c>
      <c r="R3239" s="24">
        <f t="shared" si="444"/>
        <v>0.58732716939519891</v>
      </c>
      <c r="S3239" s="24">
        <f t="shared" si="444"/>
        <v>0.24471965391466621</v>
      </c>
      <c r="T3239" s="24">
        <f t="shared" si="444"/>
        <v>0.16795317669013488</v>
      </c>
      <c r="U3239" s="23">
        <f t="shared" si="445"/>
        <v>0.91897086924631477</v>
      </c>
      <c r="V3239" s="23">
        <f t="shared" si="445"/>
        <v>0.8968757422588135</v>
      </c>
      <c r="W3239" s="23">
        <f t="shared" si="445"/>
        <v>1.3523522413510642</v>
      </c>
      <c r="X3239" t="s">
        <v>46</v>
      </c>
      <c r="Y3239" t="s">
        <v>48</v>
      </c>
      <c r="Z3239" t="s">
        <v>141</v>
      </c>
      <c r="AA3239" s="75" t="s">
        <v>162</v>
      </c>
      <c r="AB3239" s="75" t="s">
        <v>160</v>
      </c>
      <c r="AC3239" s="119" t="s">
        <v>646</v>
      </c>
      <c r="AD3239" s="25" t="s">
        <v>170</v>
      </c>
      <c r="AE3239" s="133" t="str">
        <f>VLOOKUP(AD3239,cs_lookup!$A$2:$B$55,2,FALSE)</f>
        <v>1</v>
      </c>
    </row>
    <row r="3240" spans="1:31" x14ac:dyDescent="0.25">
      <c r="A3240" s="6">
        <v>0.61729119975451152</v>
      </c>
      <c r="B3240" s="6">
        <v>0.18908091695613122</v>
      </c>
      <c r="C3240" s="6">
        <v>0.17948345260188178</v>
      </c>
      <c r="D3240" s="21">
        <f t="shared" si="443"/>
        <v>1.6199809755876751</v>
      </c>
      <c r="E3240" s="22">
        <f t="shared" si="443"/>
        <v>5.2887410115110169</v>
      </c>
      <c r="F3240" s="22">
        <f t="shared" si="443"/>
        <v>5.5715442593927209</v>
      </c>
      <c r="G3240" s="132">
        <v>3.0653094723920749E-2</v>
      </c>
      <c r="H3240" s="7">
        <f t="shared" si="446"/>
        <v>1.0306530947239207</v>
      </c>
      <c r="I3240" s="7">
        <f t="shared" si="447"/>
        <v>1.5718004281757059</v>
      </c>
      <c r="J3240" s="7">
        <f t="shared" si="448"/>
        <v>5.1314463019467311</v>
      </c>
      <c r="K3240" s="7">
        <f t="shared" si="449"/>
        <v>5.4058385774169349</v>
      </c>
      <c r="L3240">
        <v>1.58</v>
      </c>
      <c r="M3240">
        <v>4.53</v>
      </c>
      <c r="N3240">
        <v>5.65</v>
      </c>
      <c r="O3240" s="7">
        <f t="shared" si="450"/>
        <v>1.6284318896637948</v>
      </c>
      <c r="P3240" s="7">
        <f t="shared" si="451"/>
        <v>4.668858519099361</v>
      </c>
      <c r="Q3240" s="7">
        <f t="shared" si="452"/>
        <v>5.8231899851901527</v>
      </c>
      <c r="R3240" s="24">
        <f t="shared" si="444"/>
        <v>0.61408770385014966</v>
      </c>
      <c r="S3240" s="24">
        <f t="shared" si="444"/>
        <v>0.21418511525016257</v>
      </c>
      <c r="T3240" s="24">
        <f t="shared" si="444"/>
        <v>0.17172718089968786</v>
      </c>
      <c r="U3240" s="23">
        <f t="shared" si="445"/>
        <v>1.0052166748890703</v>
      </c>
      <c r="V3240" s="23">
        <f t="shared" si="445"/>
        <v>0.88279204992975202</v>
      </c>
      <c r="W3240" s="23">
        <f t="shared" si="445"/>
        <v>1.0451662436986295</v>
      </c>
      <c r="X3240" t="s">
        <v>431</v>
      </c>
      <c r="Y3240" t="s">
        <v>415</v>
      </c>
      <c r="Z3240" t="s">
        <v>409</v>
      </c>
      <c r="AA3240" s="75" t="s">
        <v>165</v>
      </c>
      <c r="AB3240" s="75" t="s">
        <v>160</v>
      </c>
      <c r="AC3240" s="119" t="s">
        <v>646</v>
      </c>
      <c r="AD3240" s="25" t="s">
        <v>175</v>
      </c>
      <c r="AE3240" s="133" t="str">
        <f>VLOOKUP(AD3240,cs_lookup!$A$2:$B$55,2,FALSE)</f>
        <v>1</v>
      </c>
    </row>
    <row r="3241" spans="1:31" x14ac:dyDescent="0.25">
      <c r="A3241" s="6">
        <v>0.52645847053828965</v>
      </c>
      <c r="B3241" s="6">
        <v>0.24936434725357787</v>
      </c>
      <c r="C3241" s="6">
        <v>0.21321934645383842</v>
      </c>
      <c r="D3241" s="21">
        <f t="shared" si="443"/>
        <v>1.899485060953672</v>
      </c>
      <c r="E3241" s="22">
        <f t="shared" si="443"/>
        <v>4.0101963693434612</v>
      </c>
      <c r="F3241" s="22">
        <f t="shared" si="443"/>
        <v>4.6900059334742314</v>
      </c>
      <c r="G3241" s="132">
        <v>2.7030986740897989E-2</v>
      </c>
      <c r="H3241" s="7">
        <f t="shared" si="446"/>
        <v>1.027030986740898</v>
      </c>
      <c r="I3241" s="7">
        <f t="shared" si="447"/>
        <v>1.8494914812466889</v>
      </c>
      <c r="J3241" s="7">
        <f t="shared" si="448"/>
        <v>3.9046498315198002</v>
      </c>
      <c r="K3241" s="7">
        <f t="shared" si="449"/>
        <v>4.5665671182494112</v>
      </c>
      <c r="L3241">
        <v>3.3</v>
      </c>
      <c r="M3241">
        <v>3.74</v>
      </c>
      <c r="N3241">
        <v>2.19</v>
      </c>
      <c r="O3241" s="7">
        <f t="shared" si="450"/>
        <v>3.3892022562449631</v>
      </c>
      <c r="P3241" s="7">
        <f t="shared" si="451"/>
        <v>3.8410958904109589</v>
      </c>
      <c r="Q3241" s="7">
        <f t="shared" si="452"/>
        <v>2.2491978609625667</v>
      </c>
      <c r="R3241" s="24">
        <f t="shared" si="444"/>
        <v>0.29505468378506899</v>
      </c>
      <c r="S3241" s="24">
        <f t="shared" si="444"/>
        <v>0.26034236804564909</v>
      </c>
      <c r="T3241" s="24">
        <f t="shared" si="444"/>
        <v>0.44460294816928203</v>
      </c>
      <c r="U3241" s="23">
        <f t="shared" si="445"/>
        <v>1.7842742361676438</v>
      </c>
      <c r="V3241" s="23">
        <f t="shared" si="445"/>
        <v>0.95783236945072903</v>
      </c>
      <c r="W3241" s="23">
        <f t="shared" si="445"/>
        <v>0.47957249795980972</v>
      </c>
      <c r="X3241" t="s">
        <v>546</v>
      </c>
      <c r="Y3241" t="s">
        <v>412</v>
      </c>
      <c r="Z3241" t="s">
        <v>409</v>
      </c>
      <c r="AA3241" s="75" t="s">
        <v>162</v>
      </c>
      <c r="AB3241" s="75" t="s">
        <v>160</v>
      </c>
      <c r="AC3241" s="119" t="s">
        <v>646</v>
      </c>
      <c r="AD3241" s="25" t="s">
        <v>483</v>
      </c>
      <c r="AE3241" s="133" t="str">
        <f>VLOOKUP(AD3241,cs_lookup!$A$2:$B$55,2,FALSE)</f>
        <v>2</v>
      </c>
    </row>
    <row r="3242" spans="1:31" x14ac:dyDescent="0.25">
      <c r="A3242" s="6">
        <v>0.42554918441199369</v>
      </c>
      <c r="B3242" s="6">
        <v>0.34102890616657167</v>
      </c>
      <c r="C3242" s="6">
        <v>0.22468516051917323</v>
      </c>
      <c r="D3242" s="21">
        <f t="shared" si="443"/>
        <v>2.3499046329550808</v>
      </c>
      <c r="E3242" s="22">
        <f t="shared" si="443"/>
        <v>2.9323027518129545</v>
      </c>
      <c r="F3242" s="22">
        <f t="shared" si="443"/>
        <v>4.4506722103468253</v>
      </c>
      <c r="G3242" s="132">
        <v>2.9763688814791189E-2</v>
      </c>
      <c r="H3242" s="7">
        <f t="shared" si="446"/>
        <v>1.0297636888147912</v>
      </c>
      <c r="I3242" s="7">
        <f t="shared" si="447"/>
        <v>2.2819843605669461</v>
      </c>
      <c r="J3242" s="7">
        <f t="shared" si="448"/>
        <v>2.8475491840151159</v>
      </c>
      <c r="K3242" s="7">
        <f t="shared" si="449"/>
        <v>4.322032577658022</v>
      </c>
      <c r="L3242">
        <v>2.11</v>
      </c>
      <c r="M3242">
        <v>3.68</v>
      </c>
      <c r="N3242">
        <v>3.52</v>
      </c>
      <c r="O3242" s="7">
        <f t="shared" si="450"/>
        <v>2.1728013833992095</v>
      </c>
      <c r="P3242" s="7">
        <f t="shared" si="451"/>
        <v>3.7895303748384319</v>
      </c>
      <c r="Q3242" s="7">
        <f t="shared" si="452"/>
        <v>3.6247681846280648</v>
      </c>
      <c r="R3242" s="24">
        <f t="shared" si="444"/>
        <v>0.46023534762094254</v>
      </c>
      <c r="S3242" s="24">
        <f t="shared" si="444"/>
        <v>0.26388494116309474</v>
      </c>
      <c r="T3242" s="24">
        <f t="shared" si="444"/>
        <v>0.27587971121596272</v>
      </c>
      <c r="U3242" s="23">
        <f t="shared" si="445"/>
        <v>0.92463385659478503</v>
      </c>
      <c r="V3242" s="23">
        <f t="shared" si="445"/>
        <v>1.2923393986161489</v>
      </c>
      <c r="W3242" s="23">
        <f t="shared" si="445"/>
        <v>0.814431621407949</v>
      </c>
      <c r="X3242" t="s">
        <v>411</v>
      </c>
      <c r="Y3242" t="s">
        <v>427</v>
      </c>
      <c r="Z3242" t="s">
        <v>409</v>
      </c>
      <c r="AA3242" s="75" t="s">
        <v>151</v>
      </c>
      <c r="AB3242" s="75" t="s">
        <v>166</v>
      </c>
      <c r="AC3242" s="119" t="s">
        <v>646</v>
      </c>
      <c r="AD3242" s="25" t="s">
        <v>152</v>
      </c>
      <c r="AE3242" s="133" t="str">
        <f>VLOOKUP(AD3242,cs_lookup!$A$2:$B$55,2,FALSE)</f>
        <v>2</v>
      </c>
    </row>
    <row r="3243" spans="1:31" x14ac:dyDescent="0.25">
      <c r="A3243" s="6">
        <v>0.56780889434677384</v>
      </c>
      <c r="B3243" s="6">
        <v>0.23478965919397612</v>
      </c>
      <c r="C3243" s="6">
        <v>0.1884643357965248</v>
      </c>
      <c r="D3243" s="21">
        <f t="shared" si="443"/>
        <v>1.7611559275598054</v>
      </c>
      <c r="E3243" s="22">
        <f t="shared" si="443"/>
        <v>4.2591313579693484</v>
      </c>
      <c r="F3243" s="22">
        <f t="shared" si="443"/>
        <v>5.3060436913626372</v>
      </c>
      <c r="G3243" s="132">
        <v>2.7412897344524012E-2</v>
      </c>
      <c r="H3243" s="7">
        <f t="shared" si="446"/>
        <v>1.027412897344524</v>
      </c>
      <c r="I3243" s="7">
        <f t="shared" si="447"/>
        <v>1.7141656797493308</v>
      </c>
      <c r="J3243" s="7">
        <f t="shared" si="448"/>
        <v>4.1454914270373688</v>
      </c>
      <c r="K3243" s="7">
        <f t="shared" si="449"/>
        <v>5.1644705892604277</v>
      </c>
      <c r="L3243">
        <v>2.31</v>
      </c>
      <c r="M3243">
        <v>3.31</v>
      </c>
      <c r="N3243">
        <v>3.42</v>
      </c>
      <c r="O3243" s="7">
        <f t="shared" si="450"/>
        <v>2.3733237928658504</v>
      </c>
      <c r="P3243" s="7">
        <f t="shared" si="451"/>
        <v>3.4007366902103744</v>
      </c>
      <c r="Q3243" s="7">
        <f t="shared" si="452"/>
        <v>3.5137521089182719</v>
      </c>
      <c r="R3243" s="24">
        <f t="shared" si="444"/>
        <v>0.42135000837474179</v>
      </c>
      <c r="S3243" s="24">
        <f t="shared" si="444"/>
        <v>0.29405393333705543</v>
      </c>
      <c r="T3243" s="24">
        <f t="shared" si="444"/>
        <v>0.28459605828820278</v>
      </c>
      <c r="U3243" s="23">
        <f t="shared" si="445"/>
        <v>1.3475943587540502</v>
      </c>
      <c r="V3243" s="23">
        <f t="shared" si="445"/>
        <v>0.79845780850294412</v>
      </c>
      <c r="W3243" s="23">
        <f t="shared" si="445"/>
        <v>0.66221695736092034</v>
      </c>
      <c r="X3243" t="s">
        <v>297</v>
      </c>
      <c r="Y3243" t="s">
        <v>296</v>
      </c>
      <c r="Z3243" t="s">
        <v>142</v>
      </c>
      <c r="AA3243" s="75" t="s">
        <v>162</v>
      </c>
      <c r="AB3243" s="75" t="s">
        <v>160</v>
      </c>
      <c r="AC3243" s="119" t="s">
        <v>646</v>
      </c>
      <c r="AD3243" s="25" t="s">
        <v>151</v>
      </c>
      <c r="AE3243" s="133" t="str">
        <f>VLOOKUP(AD3243,cs_lookup!$A$2:$B$55,2,FALSE)</f>
        <v>X</v>
      </c>
    </row>
    <row r="3244" spans="1:31" x14ac:dyDescent="0.25">
      <c r="A3244" s="6">
        <v>0.32379253053075346</v>
      </c>
      <c r="B3244" s="6">
        <v>0.45776558977694892</v>
      </c>
      <c r="C3244" s="6">
        <v>0.21361273006019188</v>
      </c>
      <c r="D3244" s="21">
        <f t="shared" si="443"/>
        <v>3.0883973708745609</v>
      </c>
      <c r="E3244" s="22">
        <f t="shared" si="443"/>
        <v>2.1845241807870717</v>
      </c>
      <c r="F3244" s="22">
        <f t="shared" si="443"/>
        <v>4.6813689414400521</v>
      </c>
      <c r="G3244" s="132">
        <v>2.7353805913645335E-2</v>
      </c>
      <c r="H3244" s="7">
        <f t="shared" si="446"/>
        <v>1.0273538059136453</v>
      </c>
      <c r="I3244" s="7">
        <f t="shared" si="447"/>
        <v>3.0061672552310159</v>
      </c>
      <c r="J3244" s="7">
        <f t="shared" si="448"/>
        <v>2.1263601382625263</v>
      </c>
      <c r="K3244" s="7">
        <f t="shared" si="449"/>
        <v>4.556725165656851</v>
      </c>
      <c r="L3244">
        <v>3.11</v>
      </c>
      <c r="M3244">
        <v>3.27</v>
      </c>
      <c r="N3244">
        <v>2.5</v>
      </c>
      <c r="O3244" s="7">
        <f t="shared" si="450"/>
        <v>3.1950703363914368</v>
      </c>
      <c r="P3244" s="7">
        <f t="shared" si="451"/>
        <v>3.3594469453376203</v>
      </c>
      <c r="Q3244" s="7">
        <f t="shared" si="452"/>
        <v>2.5683845147841131</v>
      </c>
      <c r="R3244" s="24">
        <f t="shared" si="444"/>
        <v>0.31298215523149198</v>
      </c>
      <c r="S3244" s="24">
        <f t="shared" si="444"/>
        <v>0.29766804366053212</v>
      </c>
      <c r="T3244" s="24">
        <f t="shared" si="444"/>
        <v>0.38934980110797607</v>
      </c>
      <c r="U3244" s="23">
        <f t="shared" si="445"/>
        <v>1.0345399094439289</v>
      </c>
      <c r="V3244" s="23">
        <f t="shared" si="445"/>
        <v>1.5378392122568452</v>
      </c>
      <c r="W3244" s="23">
        <f t="shared" si="445"/>
        <v>0.54863962804735567</v>
      </c>
      <c r="X3244" t="s">
        <v>293</v>
      </c>
      <c r="Y3244" t="s">
        <v>302</v>
      </c>
      <c r="Z3244" t="s">
        <v>142</v>
      </c>
      <c r="AA3244" s="75" t="s">
        <v>154</v>
      </c>
      <c r="AB3244" s="75" t="s">
        <v>160</v>
      </c>
      <c r="AC3244" s="119" t="s">
        <v>646</v>
      </c>
      <c r="AD3244" s="25" t="s">
        <v>155</v>
      </c>
      <c r="AE3244" s="133" t="str">
        <f>VLOOKUP(AD3244,cs_lookup!$A$2:$B$55,2,FALSE)</f>
        <v>2</v>
      </c>
    </row>
    <row r="3245" spans="1:31" x14ac:dyDescent="0.25">
      <c r="A3245" s="6">
        <v>0.56172759810638906</v>
      </c>
      <c r="B3245" s="6">
        <v>0.24909343804277706</v>
      </c>
      <c r="C3245" s="6">
        <v>0.18144206972860463</v>
      </c>
      <c r="D3245" s="21">
        <f t="shared" si="443"/>
        <v>1.7802223059202511</v>
      </c>
      <c r="E3245" s="22">
        <f t="shared" si="443"/>
        <v>4.0145577814389037</v>
      </c>
      <c r="F3245" s="22">
        <f t="shared" si="443"/>
        <v>5.5114009749545332</v>
      </c>
      <c r="G3245" s="132">
        <v>2.9996221091141306E-2</v>
      </c>
      <c r="H3245" s="7">
        <f t="shared" si="446"/>
        <v>1.0299962210911413</v>
      </c>
      <c r="I3245" s="7">
        <f t="shared" si="447"/>
        <v>1.7283775119430507</v>
      </c>
      <c r="J3245" s="7">
        <f t="shared" si="448"/>
        <v>3.8976432138615267</v>
      </c>
      <c r="K3245" s="7">
        <f t="shared" si="449"/>
        <v>5.3508943645598537</v>
      </c>
      <c r="L3245">
        <v>1.97</v>
      </c>
      <c r="M3245">
        <v>3.49</v>
      </c>
      <c r="N3245">
        <v>4.24</v>
      </c>
      <c r="O3245" s="7">
        <f t="shared" si="450"/>
        <v>2.0290925555495485</v>
      </c>
      <c r="P3245" s="7">
        <f t="shared" si="451"/>
        <v>3.5946868116080832</v>
      </c>
      <c r="Q3245" s="7">
        <f t="shared" si="452"/>
        <v>4.3671839774264392</v>
      </c>
      <c r="R3245" s="24">
        <f t="shared" si="444"/>
        <v>0.4928311413222673</v>
      </c>
      <c r="S3245" s="24">
        <f t="shared" si="444"/>
        <v>0.2781883519784718</v>
      </c>
      <c r="T3245" s="24">
        <f t="shared" si="444"/>
        <v>0.22898050669926098</v>
      </c>
      <c r="U3245" s="23">
        <f t="shared" si="445"/>
        <v>1.1397972875644027</v>
      </c>
      <c r="V3245" s="23">
        <f t="shared" si="445"/>
        <v>0.89541289659048584</v>
      </c>
      <c r="W3245" s="23">
        <f t="shared" si="445"/>
        <v>0.79239089974985299</v>
      </c>
      <c r="X3245" t="s">
        <v>111</v>
      </c>
      <c r="Y3245" t="s">
        <v>57</v>
      </c>
      <c r="Z3245" t="s">
        <v>143</v>
      </c>
      <c r="AA3245" s="75" t="s">
        <v>162</v>
      </c>
      <c r="AB3245" s="75" t="s">
        <v>160</v>
      </c>
      <c r="AC3245" s="119" t="s">
        <v>646</v>
      </c>
      <c r="AD3245" s="25" t="s">
        <v>175</v>
      </c>
      <c r="AE3245" s="133" t="str">
        <f>VLOOKUP(AD3245,cs_lookup!$A$2:$B$55,2,FALSE)</f>
        <v>1</v>
      </c>
    </row>
    <row r="3246" spans="1:31" x14ac:dyDescent="0.25">
      <c r="A3246" s="6">
        <v>0.50148300614514929</v>
      </c>
      <c r="B3246" s="6">
        <v>0.28658303207835317</v>
      </c>
      <c r="C3246" s="6">
        <v>0.20331818674288335</v>
      </c>
      <c r="D3246" s="21">
        <f t="shared" si="443"/>
        <v>1.9940855178461618</v>
      </c>
      <c r="E3246" s="22">
        <f t="shared" si="443"/>
        <v>3.4893901175788913</v>
      </c>
      <c r="F3246" s="22">
        <f t="shared" si="443"/>
        <v>4.9183991654647317</v>
      </c>
      <c r="G3246" s="132">
        <v>2.9386064172391979E-2</v>
      </c>
      <c r="H3246" s="7">
        <f t="shared" si="446"/>
        <v>1.029386064172392</v>
      </c>
      <c r="I3246" s="7">
        <f t="shared" si="447"/>
        <v>1.9371600094949517</v>
      </c>
      <c r="J3246" s="7">
        <f t="shared" si="448"/>
        <v>3.3897778870596027</v>
      </c>
      <c r="K3246" s="7">
        <f t="shared" si="449"/>
        <v>4.7779927635012589</v>
      </c>
      <c r="L3246">
        <v>1.79</v>
      </c>
      <c r="M3246">
        <v>3.94</v>
      </c>
      <c r="N3246">
        <v>4.6100000000000003</v>
      </c>
      <c r="O3246" s="7">
        <f t="shared" si="450"/>
        <v>1.8426010548685816</v>
      </c>
      <c r="P3246" s="7">
        <f t="shared" si="451"/>
        <v>4.0557810928392239</v>
      </c>
      <c r="Q3246" s="7">
        <f t="shared" si="452"/>
        <v>4.7454697558347272</v>
      </c>
      <c r="R3246" s="24">
        <f t="shared" si="444"/>
        <v>0.54271107538865604</v>
      </c>
      <c r="S3246" s="24">
        <f t="shared" si="444"/>
        <v>0.24656163069687675</v>
      </c>
      <c r="T3246" s="24">
        <f t="shared" si="444"/>
        <v>0.21072729391446732</v>
      </c>
      <c r="U3246" s="23">
        <f t="shared" si="445"/>
        <v>0.92403311612171957</v>
      </c>
      <c r="V3246" s="23">
        <f t="shared" si="445"/>
        <v>1.1623180430319218</v>
      </c>
      <c r="W3246" s="23">
        <f t="shared" si="445"/>
        <v>0.96484030599951032</v>
      </c>
      <c r="X3246" t="s">
        <v>59</v>
      </c>
      <c r="Y3246" t="s">
        <v>54</v>
      </c>
      <c r="Z3246" t="s">
        <v>143</v>
      </c>
      <c r="AA3246" s="75" t="s">
        <v>151</v>
      </c>
      <c r="AB3246" s="75" t="s">
        <v>166</v>
      </c>
      <c r="AC3246" s="119" t="s">
        <v>646</v>
      </c>
      <c r="AD3246" s="25" t="s">
        <v>151</v>
      </c>
      <c r="AE3246" s="133" t="str">
        <f>VLOOKUP(AD3246,cs_lookup!$A$2:$B$55,2,FALSE)</f>
        <v>X</v>
      </c>
    </row>
    <row r="3247" spans="1:31" x14ac:dyDescent="0.25">
      <c r="A3247" s="6">
        <v>0.81197944752742879</v>
      </c>
      <c r="B3247" s="6">
        <v>0.12508476081272354</v>
      </c>
      <c r="C3247" s="6">
        <v>4.8436883055328714E-2</v>
      </c>
      <c r="D3247" s="21">
        <f t="shared" si="443"/>
        <v>1.2315582654771811</v>
      </c>
      <c r="E3247" s="22">
        <f t="shared" si="443"/>
        <v>7.9945789839035344</v>
      </c>
      <c r="F3247" s="22">
        <f t="shared" si="443"/>
        <v>20.645424249485981</v>
      </c>
      <c r="G3247" s="132">
        <v>3.1914044362241434E-2</v>
      </c>
      <c r="H3247" s="7">
        <f t="shared" si="446"/>
        <v>1.0319140443622414</v>
      </c>
      <c r="I3247" s="7">
        <f t="shared" si="447"/>
        <v>1.193469816798866</v>
      </c>
      <c r="J3247" s="7">
        <f t="shared" si="448"/>
        <v>7.7473303397517581</v>
      </c>
      <c r="K3247" s="7">
        <f t="shared" si="449"/>
        <v>20.006922439209138</v>
      </c>
      <c r="L3247">
        <v>1.18</v>
      </c>
      <c r="M3247">
        <v>7.57</v>
      </c>
      <c r="N3247">
        <v>19.100000000000001</v>
      </c>
      <c r="O3247" s="7">
        <f t="shared" si="450"/>
        <v>1.2176585723474449</v>
      </c>
      <c r="P3247" s="7">
        <f t="shared" si="451"/>
        <v>7.8115893158221681</v>
      </c>
      <c r="Q3247" s="7">
        <f t="shared" si="452"/>
        <v>19.709558247318814</v>
      </c>
      <c r="R3247" s="24">
        <f t="shared" si="444"/>
        <v>0.82124827329237693</v>
      </c>
      <c r="S3247" s="24">
        <f t="shared" si="444"/>
        <v>0.12801492238903631</v>
      </c>
      <c r="T3247" s="24">
        <f t="shared" si="444"/>
        <v>5.0736804318586633E-2</v>
      </c>
      <c r="U3247" s="23">
        <f t="shared" si="445"/>
        <v>0.98871373485171588</v>
      </c>
      <c r="V3247" s="23">
        <f t="shared" si="445"/>
        <v>0.97711078113684258</v>
      </c>
      <c r="W3247" s="23">
        <f t="shared" si="445"/>
        <v>0.95466956789757085</v>
      </c>
      <c r="X3247" t="s">
        <v>53</v>
      </c>
      <c r="Y3247" t="s">
        <v>271</v>
      </c>
      <c r="Z3247" t="s">
        <v>143</v>
      </c>
      <c r="AA3247" s="75" t="s">
        <v>165</v>
      </c>
      <c r="AB3247" s="75" t="s">
        <v>160</v>
      </c>
      <c r="AC3247" s="119" t="s">
        <v>646</v>
      </c>
      <c r="AD3247" s="25" t="s">
        <v>176</v>
      </c>
      <c r="AE3247" s="133" t="str">
        <f>VLOOKUP(AD3247,cs_lookup!$A$2:$B$55,2,FALSE)</f>
        <v>1</v>
      </c>
    </row>
    <row r="3248" spans="1:31" x14ac:dyDescent="0.25">
      <c r="A3248" s="6">
        <v>0.48328105851817421</v>
      </c>
      <c r="B3248" s="6">
        <v>0.3252721089975244</v>
      </c>
      <c r="C3248" s="6">
        <v>0.18560725837638711</v>
      </c>
      <c r="D3248" s="21">
        <f t="shared" si="443"/>
        <v>2.0691893099766379</v>
      </c>
      <c r="E3248" s="22">
        <f t="shared" si="443"/>
        <v>3.0743490521888273</v>
      </c>
      <c r="F3248" s="22">
        <f t="shared" si="443"/>
        <v>5.3877203335018908</v>
      </c>
      <c r="G3248" s="132">
        <v>2.7799413616499846E-2</v>
      </c>
      <c r="H3248" s="7">
        <f t="shared" si="446"/>
        <v>1.0277994136164998</v>
      </c>
      <c r="I3248" s="7">
        <f t="shared" si="447"/>
        <v>2.0132228940429315</v>
      </c>
      <c r="J3248" s="7">
        <f t="shared" si="448"/>
        <v>2.9911955693486623</v>
      </c>
      <c r="K3248" s="7">
        <f t="shared" si="449"/>
        <v>5.2419959207256337</v>
      </c>
      <c r="L3248">
        <v>2.33</v>
      </c>
      <c r="M3248">
        <v>3.23</v>
      </c>
      <c r="N3248">
        <v>3.46</v>
      </c>
      <c r="O3248" s="7">
        <f t="shared" si="450"/>
        <v>2.3947726337264448</v>
      </c>
      <c r="P3248" s="7">
        <f t="shared" si="451"/>
        <v>3.3197921059812945</v>
      </c>
      <c r="Q3248" s="7">
        <f t="shared" si="452"/>
        <v>3.5561859711130896</v>
      </c>
      <c r="R3248" s="24">
        <f t="shared" si="444"/>
        <v>0.41757617650905149</v>
      </c>
      <c r="S3248" s="24">
        <f t="shared" si="444"/>
        <v>0.30122368150652939</v>
      </c>
      <c r="T3248" s="24">
        <f t="shared" si="444"/>
        <v>0.28120014198441906</v>
      </c>
      <c r="U3248" s="23">
        <f t="shared" si="445"/>
        <v>1.157348253337672</v>
      </c>
      <c r="V3248" s="23">
        <f t="shared" si="445"/>
        <v>1.0798357797458686</v>
      </c>
      <c r="W3248" s="23">
        <f t="shared" si="445"/>
        <v>0.66005392837487031</v>
      </c>
      <c r="X3248" t="s">
        <v>58</v>
      </c>
      <c r="Y3248" t="s">
        <v>55</v>
      </c>
      <c r="Z3248" t="s">
        <v>143</v>
      </c>
      <c r="AA3248" s="75" t="s">
        <v>151</v>
      </c>
      <c r="AB3248" s="75" t="s">
        <v>166</v>
      </c>
      <c r="AC3248" s="119" t="s">
        <v>646</v>
      </c>
      <c r="AD3248" s="25" t="s">
        <v>393</v>
      </c>
      <c r="AE3248" s="133" t="e">
        <f>VLOOKUP(AD3248,cs_lookup!$A$2:$B$55,2,FALSE)</f>
        <v>#N/A</v>
      </c>
    </row>
    <row r="3249" spans="1:31" x14ac:dyDescent="0.25">
      <c r="A3249" s="6">
        <v>0.11079617259437834</v>
      </c>
      <c r="B3249" s="6">
        <v>0.16194219728441192</v>
      </c>
      <c r="C3249" s="6">
        <v>0.62407814185925048</v>
      </c>
      <c r="D3249" s="21">
        <f t="shared" si="443"/>
        <v>9.0255825321780012</v>
      </c>
      <c r="E3249" s="22">
        <f t="shared" si="443"/>
        <v>6.1750428039687781</v>
      </c>
      <c r="F3249" s="22">
        <f t="shared" si="443"/>
        <v>1.6023634428547762</v>
      </c>
      <c r="G3249" s="132">
        <v>5.511082484766705E-2</v>
      </c>
      <c r="H3249" s="7">
        <f t="shared" si="446"/>
        <v>1.0551108248476671</v>
      </c>
      <c r="I3249" s="7">
        <f t="shared" si="447"/>
        <v>8.5541559423211115</v>
      </c>
      <c r="J3249" s="7">
        <f t="shared" si="448"/>
        <v>5.8525063515108071</v>
      </c>
      <c r="K3249" s="7">
        <f t="shared" si="449"/>
        <v>1.518668375984219</v>
      </c>
      <c r="L3249">
        <v>2.4700000000000002</v>
      </c>
      <c r="M3249">
        <v>3.3</v>
      </c>
      <c r="N3249">
        <v>2.88</v>
      </c>
      <c r="O3249" s="7">
        <f t="shared" si="450"/>
        <v>2.6061237373737378</v>
      </c>
      <c r="P3249" s="7">
        <f t="shared" si="451"/>
        <v>3.481865721997301</v>
      </c>
      <c r="Q3249" s="7">
        <f t="shared" si="452"/>
        <v>3.038719175561281</v>
      </c>
      <c r="R3249" s="24">
        <f t="shared" si="444"/>
        <v>0.38371163489256555</v>
      </c>
      <c r="S3249" s="24">
        <f t="shared" si="444"/>
        <v>0.28720234490443547</v>
      </c>
      <c r="T3249" s="24">
        <f t="shared" si="444"/>
        <v>0.32908602020299893</v>
      </c>
      <c r="U3249" s="23">
        <f t="shared" si="445"/>
        <v>0.28874853540836698</v>
      </c>
      <c r="V3249" s="23">
        <f t="shared" si="445"/>
        <v>0.56386098566951826</v>
      </c>
      <c r="W3249" s="23">
        <f t="shared" si="445"/>
        <v>1.8963982167163578</v>
      </c>
      <c r="X3249" t="s">
        <v>265</v>
      </c>
      <c r="Y3249" t="s">
        <v>261</v>
      </c>
      <c r="Z3249" t="s">
        <v>262</v>
      </c>
      <c r="AA3249" s="75" t="s">
        <v>155</v>
      </c>
      <c r="AB3249" s="75" t="s">
        <v>161</v>
      </c>
      <c r="AC3249" s="119" t="s">
        <v>646</v>
      </c>
      <c r="AD3249" s="25" t="s">
        <v>149</v>
      </c>
      <c r="AE3249" s="133" t="str">
        <f>VLOOKUP(AD3249,cs_lookup!$A$2:$B$55,2,FALSE)</f>
        <v>X</v>
      </c>
    </row>
    <row r="3250" spans="1:31" x14ac:dyDescent="0.25">
      <c r="A3250" s="6">
        <v>0.40002454516872865</v>
      </c>
      <c r="B3250" s="6">
        <v>0.36162579604725681</v>
      </c>
      <c r="C3250" s="6">
        <v>0.22986790668904206</v>
      </c>
      <c r="D3250" s="21">
        <f t="shared" si="443"/>
        <v>2.4998466021083887</v>
      </c>
      <c r="E3250" s="22">
        <f t="shared" si="443"/>
        <v>2.7652894537128687</v>
      </c>
      <c r="F3250" s="22">
        <f t="shared" si="443"/>
        <v>4.3503245598906854</v>
      </c>
      <c r="G3250" s="132">
        <v>5.4689792942229865E-2</v>
      </c>
      <c r="H3250" s="7">
        <f t="shared" si="446"/>
        <v>1.0546897929422299</v>
      </c>
      <c r="I3250" s="7">
        <f t="shared" si="447"/>
        <v>2.3702197734697492</v>
      </c>
      <c r="J3250" s="7">
        <f t="shared" si="448"/>
        <v>2.6218983744961077</v>
      </c>
      <c r="K3250" s="7">
        <f t="shared" si="449"/>
        <v>4.1247432079102069</v>
      </c>
      <c r="L3250">
        <v>2.4900000000000002</v>
      </c>
      <c r="M3250">
        <v>3.59</v>
      </c>
      <c r="N3250">
        <v>2.67</v>
      </c>
      <c r="O3250" s="7">
        <f t="shared" si="450"/>
        <v>2.6261775844261526</v>
      </c>
      <c r="P3250" s="7">
        <f t="shared" si="451"/>
        <v>3.7863363566626052</v>
      </c>
      <c r="Q3250" s="7">
        <f t="shared" si="452"/>
        <v>2.8160217471557538</v>
      </c>
      <c r="R3250" s="24">
        <f t="shared" si="444"/>
        <v>0.38078156097677246</v>
      </c>
      <c r="S3250" s="24">
        <f t="shared" si="444"/>
        <v>0.26410754507859707</v>
      </c>
      <c r="T3250" s="24">
        <f t="shared" si="444"/>
        <v>0.35511089394463052</v>
      </c>
      <c r="U3250" s="23">
        <f t="shared" si="445"/>
        <v>1.0505354937423821</v>
      </c>
      <c r="V3250" s="23">
        <f t="shared" si="445"/>
        <v>1.3692368990807844</v>
      </c>
      <c r="W3250" s="23">
        <f t="shared" si="445"/>
        <v>0.64731302420951198</v>
      </c>
      <c r="X3250" t="s">
        <v>56</v>
      </c>
      <c r="Y3250" t="s">
        <v>264</v>
      </c>
      <c r="Z3250" t="s">
        <v>262</v>
      </c>
      <c r="AA3250" s="75" t="s">
        <v>151</v>
      </c>
      <c r="AB3250" s="75" t="s">
        <v>166</v>
      </c>
      <c r="AC3250" s="119" t="s">
        <v>646</v>
      </c>
      <c r="AD3250" s="25" t="s">
        <v>154</v>
      </c>
      <c r="AE3250" s="133" t="str">
        <f>VLOOKUP(AD3250,cs_lookup!$A$2:$B$55,2,FALSE)</f>
        <v>1</v>
      </c>
    </row>
    <row r="3251" spans="1:31" x14ac:dyDescent="0.25">
      <c r="A3251" s="6">
        <v>0.63023450062351682</v>
      </c>
      <c r="B3251" s="6">
        <v>0.25448685394339737</v>
      </c>
      <c r="C3251" s="6">
        <v>0.11286566263894807</v>
      </c>
      <c r="D3251" s="21">
        <f t="shared" si="443"/>
        <v>1.5867109766454535</v>
      </c>
      <c r="E3251" s="22">
        <f t="shared" si="443"/>
        <v>3.9294760593897657</v>
      </c>
      <c r="F3251" s="22">
        <f t="shared" si="443"/>
        <v>8.8600906300346889</v>
      </c>
      <c r="G3251" s="132">
        <v>5.5316217891755226E-2</v>
      </c>
      <c r="H3251" s="7">
        <f t="shared" si="446"/>
        <v>1.0553162178917552</v>
      </c>
      <c r="I3251" s="7">
        <f t="shared" si="447"/>
        <v>1.5035407868698214</v>
      </c>
      <c r="J3251" s="7">
        <f t="shared" si="448"/>
        <v>3.7235058011709774</v>
      </c>
      <c r="K3251" s="7">
        <f t="shared" si="449"/>
        <v>8.3956737135479873</v>
      </c>
      <c r="L3251">
        <v>2.3199999999999998</v>
      </c>
      <c r="M3251">
        <v>3.27</v>
      </c>
      <c r="N3251">
        <v>3.14</v>
      </c>
      <c r="O3251" s="7">
        <f t="shared" si="450"/>
        <v>2.4483336255088721</v>
      </c>
      <c r="P3251" s="7">
        <f t="shared" si="451"/>
        <v>3.4508840325060395</v>
      </c>
      <c r="Q3251" s="7">
        <f t="shared" si="452"/>
        <v>3.3136929241801116</v>
      </c>
      <c r="R3251" s="24">
        <f t="shared" si="444"/>
        <v>0.4084410676637894</v>
      </c>
      <c r="S3251" s="24">
        <f t="shared" si="444"/>
        <v>0.2897808186483154</v>
      </c>
      <c r="T3251" s="24">
        <f t="shared" si="444"/>
        <v>0.30177811368789531</v>
      </c>
      <c r="U3251" s="23">
        <f t="shared" si="445"/>
        <v>1.5430243198323483</v>
      </c>
      <c r="V3251" s="23">
        <f t="shared" si="445"/>
        <v>0.87820462075596661</v>
      </c>
      <c r="W3251" s="23">
        <f t="shared" si="445"/>
        <v>0.37400214766958173</v>
      </c>
      <c r="X3251" t="s">
        <v>268</v>
      </c>
      <c r="Y3251" t="s">
        <v>267</v>
      </c>
      <c r="Z3251" t="s">
        <v>262</v>
      </c>
      <c r="AA3251" s="75" t="s">
        <v>170</v>
      </c>
      <c r="AB3251" s="75" t="s">
        <v>160</v>
      </c>
      <c r="AC3251" s="119" t="s">
        <v>646</v>
      </c>
      <c r="AD3251" s="25" t="s">
        <v>150</v>
      </c>
      <c r="AE3251" s="133" t="str">
        <f>VLOOKUP(AD3251,cs_lookup!$A$2:$B$55,2,FALSE)</f>
        <v>X</v>
      </c>
    </row>
    <row r="3252" spans="1:31" x14ac:dyDescent="0.25">
      <c r="A3252" s="6">
        <v>0.19714496643784954</v>
      </c>
      <c r="B3252" s="6">
        <v>0.32712062785378532</v>
      </c>
      <c r="C3252" s="6">
        <v>0.43528614340643762</v>
      </c>
      <c r="D3252" s="21">
        <f t="shared" si="443"/>
        <v>5.0724094967712636</v>
      </c>
      <c r="E3252" s="22">
        <f t="shared" si="443"/>
        <v>3.0569762798540934</v>
      </c>
      <c r="F3252" s="22">
        <f t="shared" si="443"/>
        <v>2.2973393827201956</v>
      </c>
      <c r="G3252" s="132">
        <v>5.8289477407124535E-2</v>
      </c>
      <c r="H3252" s="7">
        <f t="shared" si="446"/>
        <v>1.0582894774071245</v>
      </c>
      <c r="I3252" s="7">
        <f t="shared" si="447"/>
        <v>4.7930264876099731</v>
      </c>
      <c r="J3252" s="7">
        <f t="shared" si="448"/>
        <v>2.8886012240657224</v>
      </c>
      <c r="K3252" s="7">
        <f t="shared" si="449"/>
        <v>2.1708043326187281</v>
      </c>
      <c r="L3252">
        <v>4.08</v>
      </c>
      <c r="M3252">
        <v>3.52</v>
      </c>
      <c r="N3252">
        <v>1.89</v>
      </c>
      <c r="O3252" s="7">
        <f t="shared" si="450"/>
        <v>4.3178210678210682</v>
      </c>
      <c r="P3252" s="7">
        <f t="shared" si="451"/>
        <v>3.7251789604730785</v>
      </c>
      <c r="Q3252" s="7">
        <f t="shared" si="452"/>
        <v>2.0001671122994651</v>
      </c>
      <c r="R3252" s="24">
        <f t="shared" si="444"/>
        <v>0.2315982955969588</v>
      </c>
      <c r="S3252" s="24">
        <f t="shared" si="444"/>
        <v>0.26844347898738402</v>
      </c>
      <c r="T3252" s="24">
        <f t="shared" si="444"/>
        <v>0.49995822541565715</v>
      </c>
      <c r="U3252" s="23">
        <f t="shared" si="445"/>
        <v>0.85123668950022402</v>
      </c>
      <c r="V3252" s="23">
        <f t="shared" si="445"/>
        <v>1.2185828804176646</v>
      </c>
      <c r="W3252" s="23">
        <f t="shared" si="445"/>
        <v>0.87064502848122538</v>
      </c>
      <c r="X3252" t="s">
        <v>270</v>
      </c>
      <c r="Y3252" t="s">
        <v>273</v>
      </c>
      <c r="Z3252" t="s">
        <v>262</v>
      </c>
      <c r="AA3252" s="75" t="s">
        <v>151</v>
      </c>
      <c r="AB3252" s="75" t="s">
        <v>166</v>
      </c>
      <c r="AC3252" s="119" t="s">
        <v>646</v>
      </c>
      <c r="AD3252" s="25" t="s">
        <v>149</v>
      </c>
      <c r="AE3252" s="133" t="str">
        <f>VLOOKUP(AD3252,cs_lookup!$A$2:$B$55,2,FALSE)</f>
        <v>X</v>
      </c>
    </row>
    <row r="3253" spans="1:31" x14ac:dyDescent="0.25">
      <c r="A3253" s="6">
        <v>0.66023719374953005</v>
      </c>
      <c r="B3253" s="6">
        <v>0.19772455432033079</v>
      </c>
      <c r="C3253" s="6">
        <v>0.13565255266105725</v>
      </c>
      <c r="D3253" s="21">
        <f t="shared" si="443"/>
        <v>1.5146071888512291</v>
      </c>
      <c r="E3253" s="22">
        <f t="shared" si="443"/>
        <v>5.0575407967789063</v>
      </c>
      <c r="F3253" s="22">
        <f t="shared" si="443"/>
        <v>7.3717742894128166</v>
      </c>
      <c r="G3253" s="132">
        <v>0.10394209421243517</v>
      </c>
      <c r="H3253" s="7">
        <f t="shared" si="446"/>
        <v>1.1039420942124352</v>
      </c>
      <c r="I3253" s="7">
        <f t="shared" si="447"/>
        <v>1.3719987640581521</v>
      </c>
      <c r="J3253" s="7">
        <f t="shared" si="448"/>
        <v>4.5813460898843736</v>
      </c>
      <c r="K3253" s="7">
        <f t="shared" si="449"/>
        <v>6.6776820342845289</v>
      </c>
      <c r="L3253">
        <v>2.48</v>
      </c>
      <c r="M3253">
        <v>3.38</v>
      </c>
      <c r="N3253">
        <v>2.4700000000000002</v>
      </c>
      <c r="O3253" s="7">
        <f t="shared" si="450"/>
        <v>2.7377763936468393</v>
      </c>
      <c r="P3253" s="7">
        <f t="shared" si="451"/>
        <v>3.7313242784380307</v>
      </c>
      <c r="Q3253" s="7">
        <f t="shared" si="452"/>
        <v>2.7267369727047153</v>
      </c>
      <c r="R3253" s="24">
        <f t="shared" si="444"/>
        <v>0.36525992492321691</v>
      </c>
      <c r="S3253" s="24">
        <f t="shared" si="444"/>
        <v>0.2680013650324195</v>
      </c>
      <c r="T3253" s="24">
        <f t="shared" si="444"/>
        <v>0.36673871004436348</v>
      </c>
      <c r="U3253" s="23">
        <f t="shared" si="445"/>
        <v>1.8075818032550977</v>
      </c>
      <c r="V3253" s="23">
        <f t="shared" si="445"/>
        <v>0.7377744299787895</v>
      </c>
      <c r="W3253" s="23">
        <f t="shared" si="445"/>
        <v>0.36988883078267815</v>
      </c>
      <c r="X3253" t="s">
        <v>274</v>
      </c>
      <c r="Y3253" t="s">
        <v>62</v>
      </c>
      <c r="Z3253" t="s">
        <v>144</v>
      </c>
      <c r="AA3253" s="75" t="s">
        <v>162</v>
      </c>
      <c r="AB3253" s="75" t="s">
        <v>160</v>
      </c>
      <c r="AC3253" s="119" t="s">
        <v>646</v>
      </c>
      <c r="AD3253" s="25" t="s">
        <v>150</v>
      </c>
      <c r="AE3253" s="133" t="str">
        <f>VLOOKUP(AD3253,cs_lookup!$A$2:$B$55,2,FALSE)</f>
        <v>X</v>
      </c>
    </row>
    <row r="3254" spans="1:31" x14ac:dyDescent="0.25">
      <c r="A3254" s="6">
        <v>0.56052230113906476</v>
      </c>
      <c r="B3254" s="6">
        <v>0.17971737888726622</v>
      </c>
      <c r="C3254" s="6">
        <v>0.22613738657874469</v>
      </c>
      <c r="D3254" s="21">
        <f t="shared" si="443"/>
        <v>1.7840503365661833</v>
      </c>
      <c r="E3254" s="22">
        <f t="shared" si="443"/>
        <v>5.5642921468784818</v>
      </c>
      <c r="F3254" s="22">
        <f t="shared" si="443"/>
        <v>4.4220905491528884</v>
      </c>
      <c r="G3254" s="132">
        <v>7.7468021275360677E-2</v>
      </c>
      <c r="H3254" s="7">
        <f t="shared" si="446"/>
        <v>1.0774680212753607</v>
      </c>
      <c r="I3254" s="7">
        <f t="shared" si="447"/>
        <v>1.6557803121195802</v>
      </c>
      <c r="J3254" s="7">
        <f t="shared" si="448"/>
        <v>5.1642295056629397</v>
      </c>
      <c r="K3254" s="7">
        <f t="shared" si="449"/>
        <v>4.1041501574391202</v>
      </c>
      <c r="L3254">
        <v>1.43</v>
      </c>
      <c r="M3254">
        <v>4.3600000000000003</v>
      </c>
      <c r="N3254">
        <v>6.72</v>
      </c>
      <c r="O3254" s="7">
        <f t="shared" si="450"/>
        <v>1.5407792704237657</v>
      </c>
      <c r="P3254" s="7">
        <f t="shared" si="451"/>
        <v>4.6977605727605729</v>
      </c>
      <c r="Q3254" s="7">
        <f t="shared" si="452"/>
        <v>7.2405851029704236</v>
      </c>
      <c r="R3254" s="24">
        <f t="shared" si="444"/>
        <v>0.64902223127973846</v>
      </c>
      <c r="S3254" s="24">
        <f t="shared" si="444"/>
        <v>0.21286738319496007</v>
      </c>
      <c r="T3254" s="24">
        <f t="shared" si="444"/>
        <v>0.1381103855253015</v>
      </c>
      <c r="U3254" s="23">
        <f t="shared" si="445"/>
        <v>0.86364114220529853</v>
      </c>
      <c r="V3254" s="23">
        <f t="shared" si="445"/>
        <v>0.8442692167764726</v>
      </c>
      <c r="W3254" s="23">
        <f t="shared" si="445"/>
        <v>1.6373669924867222</v>
      </c>
      <c r="X3254" t="s">
        <v>278</v>
      </c>
      <c r="Y3254" t="s">
        <v>494</v>
      </c>
      <c r="Z3254" t="s">
        <v>144</v>
      </c>
      <c r="AA3254" s="75" t="s">
        <v>168</v>
      </c>
      <c r="AB3254" s="75" t="s">
        <v>160</v>
      </c>
      <c r="AC3254" s="119" t="s">
        <v>646</v>
      </c>
      <c r="AD3254" s="25" t="s">
        <v>170</v>
      </c>
      <c r="AE3254" s="133" t="str">
        <f>VLOOKUP(AD3254,cs_lookup!$A$2:$B$55,2,FALSE)</f>
        <v>1</v>
      </c>
    </row>
    <row r="3255" spans="1:31" x14ac:dyDescent="0.25">
      <c r="A3255" s="6">
        <v>0.43347314513260454</v>
      </c>
      <c r="B3255" s="6">
        <v>0.26754320984804542</v>
      </c>
      <c r="C3255" s="6">
        <v>0.28051813772878309</v>
      </c>
      <c r="D3255" s="21">
        <f t="shared" si="443"/>
        <v>2.3069479879637949</v>
      </c>
      <c r="E3255" s="22">
        <f t="shared" si="443"/>
        <v>3.7377139960605348</v>
      </c>
      <c r="F3255" s="22">
        <f t="shared" si="443"/>
        <v>3.5648318789526638</v>
      </c>
      <c r="G3255" s="132">
        <v>7.7624439145462354E-2</v>
      </c>
      <c r="H3255" s="7">
        <f t="shared" si="446"/>
        <v>1.0776244391454624</v>
      </c>
      <c r="I3255" s="7">
        <f t="shared" si="447"/>
        <v>2.1407717792602821</v>
      </c>
      <c r="J3255" s="7">
        <f t="shared" si="448"/>
        <v>3.4684755284730531</v>
      </c>
      <c r="K3255" s="7">
        <f t="shared" si="449"/>
        <v>3.3080466157388879</v>
      </c>
      <c r="L3255">
        <v>2.82</v>
      </c>
      <c r="M3255">
        <v>3.54</v>
      </c>
      <c r="N3255">
        <v>2.27</v>
      </c>
      <c r="O3255" s="7">
        <f t="shared" si="450"/>
        <v>3.0389009183902038</v>
      </c>
      <c r="P3255" s="7">
        <f t="shared" si="451"/>
        <v>3.8147905145749368</v>
      </c>
      <c r="Q3255" s="7">
        <f t="shared" si="452"/>
        <v>2.4462074768601996</v>
      </c>
      <c r="R3255" s="24">
        <f t="shared" si="444"/>
        <v>0.32906633906633909</v>
      </c>
      <c r="S3255" s="24">
        <f t="shared" si="444"/>
        <v>0.26213759213759213</v>
      </c>
      <c r="T3255" s="24">
        <f t="shared" si="444"/>
        <v>0.40879606879606878</v>
      </c>
      <c r="U3255" s="23">
        <f t="shared" si="445"/>
        <v>1.3172819388409618</v>
      </c>
      <c r="V3255" s="23">
        <f t="shared" si="445"/>
        <v>1.0206212991672554</v>
      </c>
      <c r="W3255" s="23">
        <f t="shared" si="445"/>
        <v>0.6862055659070484</v>
      </c>
      <c r="X3255" t="s">
        <v>276</v>
      </c>
      <c r="Y3255" t="s">
        <v>260</v>
      </c>
      <c r="Z3255" t="s">
        <v>144</v>
      </c>
      <c r="AA3255" s="75" t="s">
        <v>151</v>
      </c>
      <c r="AB3255" s="75" t="s">
        <v>166</v>
      </c>
      <c r="AC3255" s="119" t="s">
        <v>646</v>
      </c>
      <c r="AD3255" s="25" t="s">
        <v>151</v>
      </c>
      <c r="AE3255" s="133" t="str">
        <f>VLOOKUP(AD3255,cs_lookup!$A$2:$B$55,2,FALSE)</f>
        <v>X</v>
      </c>
    </row>
    <row r="3256" spans="1:31" x14ac:dyDescent="0.25">
      <c r="A3256" s="6">
        <v>0.27640908051532836</v>
      </c>
      <c r="B3256" s="6">
        <v>0.27236895805291461</v>
      </c>
      <c r="C3256" s="6">
        <v>0.41103964108487778</v>
      </c>
      <c r="D3256" s="21">
        <f t="shared" si="443"/>
        <v>3.6178261514984658</v>
      </c>
      <c r="E3256" s="22">
        <f t="shared" si="443"/>
        <v>3.6714903458481656</v>
      </c>
      <c r="F3256" s="22">
        <f t="shared" si="443"/>
        <v>2.4328553746316275</v>
      </c>
      <c r="G3256" s="132">
        <v>0.10545271550178104</v>
      </c>
      <c r="H3256" s="7">
        <f t="shared" si="446"/>
        <v>1.105452715501781</v>
      </c>
      <c r="I3256" s="7">
        <f t="shared" si="447"/>
        <v>3.2727099954304983</v>
      </c>
      <c r="J3256" s="7">
        <f t="shared" si="448"/>
        <v>3.3212549884430134</v>
      </c>
      <c r="K3256" s="7">
        <f t="shared" si="449"/>
        <v>2.200777419527455</v>
      </c>
      <c r="L3256">
        <v>2.09</v>
      </c>
      <c r="M3256">
        <v>3.38</v>
      </c>
      <c r="N3256">
        <v>3.02</v>
      </c>
      <c r="O3256" s="7">
        <f t="shared" si="450"/>
        <v>2.3103961753987221</v>
      </c>
      <c r="P3256" s="7">
        <f t="shared" si="451"/>
        <v>3.7364301783960197</v>
      </c>
      <c r="Q3256" s="7">
        <f t="shared" si="452"/>
        <v>3.3384672008153786</v>
      </c>
      <c r="R3256" s="24">
        <f t="shared" si="444"/>
        <v>0.43282620125850174</v>
      </c>
      <c r="S3256" s="24">
        <f t="shared" si="444"/>
        <v>0.26763513628114455</v>
      </c>
      <c r="T3256" s="24">
        <f t="shared" si="444"/>
        <v>0.29953866246035382</v>
      </c>
      <c r="U3256" s="23">
        <f t="shared" si="445"/>
        <v>0.63861448246809216</v>
      </c>
      <c r="V3256" s="23">
        <f t="shared" si="445"/>
        <v>1.0176875945271897</v>
      </c>
      <c r="W3256" s="23">
        <f t="shared" si="445"/>
        <v>1.3722423599967899</v>
      </c>
      <c r="X3256" t="s">
        <v>340</v>
      </c>
      <c r="Y3256" t="s">
        <v>272</v>
      </c>
      <c r="Z3256" t="s">
        <v>144</v>
      </c>
      <c r="AA3256" s="75" t="s">
        <v>151</v>
      </c>
      <c r="AB3256" s="75" t="s">
        <v>166</v>
      </c>
      <c r="AC3256" s="119" t="s">
        <v>646</v>
      </c>
      <c r="AD3256" s="25" t="s">
        <v>392</v>
      </c>
      <c r="AE3256" s="133" t="str">
        <f>VLOOKUP(AD3256,cs_lookup!$A$2:$B$55,2,FALSE)</f>
        <v>1</v>
      </c>
    </row>
    <row r="3257" spans="1:31" x14ac:dyDescent="0.25">
      <c r="A3257" s="6">
        <v>0.33579419878546507</v>
      </c>
      <c r="B3257" s="6">
        <v>0.31503342384831901</v>
      </c>
      <c r="C3257" s="6">
        <v>0.32654386485774695</v>
      </c>
      <c r="D3257" s="21">
        <f t="shared" si="443"/>
        <v>2.9780145208490874</v>
      </c>
      <c r="E3257" s="22">
        <f t="shared" si="443"/>
        <v>3.1742663612781477</v>
      </c>
      <c r="F3257" s="22">
        <f t="shared" si="443"/>
        <v>3.0623757100309703</v>
      </c>
      <c r="G3257" s="132">
        <v>8.0421155191346294E-2</v>
      </c>
      <c r="H3257" s="7">
        <f t="shared" si="446"/>
        <v>1.0804211551913463</v>
      </c>
      <c r="I3257" s="7">
        <f t="shared" si="447"/>
        <v>2.7563459920605413</v>
      </c>
      <c r="J3257" s="7">
        <f t="shared" si="448"/>
        <v>2.9379898255657295</v>
      </c>
      <c r="K3257" s="7">
        <f t="shared" si="449"/>
        <v>2.8344277556177739</v>
      </c>
      <c r="L3257">
        <v>3.83</v>
      </c>
      <c r="M3257">
        <v>3.55</v>
      </c>
      <c r="N3257">
        <v>1.86</v>
      </c>
      <c r="O3257" s="7">
        <f t="shared" si="450"/>
        <v>4.1380130243828566</v>
      </c>
      <c r="P3257" s="7">
        <f t="shared" si="451"/>
        <v>3.835495100929279</v>
      </c>
      <c r="Q3257" s="7">
        <f t="shared" si="452"/>
        <v>2.0095833486559043</v>
      </c>
      <c r="R3257" s="24">
        <f t="shared" si="444"/>
        <v>0.24166187832362854</v>
      </c>
      <c r="S3257" s="24">
        <f t="shared" si="444"/>
        <v>0.26072253351535141</v>
      </c>
      <c r="T3257" s="24">
        <f t="shared" si="444"/>
        <v>0.49761558816102003</v>
      </c>
      <c r="U3257" s="23">
        <f t="shared" si="445"/>
        <v>1.3895207680864603</v>
      </c>
      <c r="V3257" s="23">
        <f t="shared" si="445"/>
        <v>1.2083091537992048</v>
      </c>
      <c r="W3257" s="23">
        <f t="shared" si="445"/>
        <v>0.65621711342387212</v>
      </c>
      <c r="X3257" t="s">
        <v>339</v>
      </c>
      <c r="Y3257" t="s">
        <v>277</v>
      </c>
      <c r="Z3257" t="s">
        <v>145</v>
      </c>
      <c r="AA3257" s="75" t="s">
        <v>151</v>
      </c>
      <c r="AB3257" s="75" t="s">
        <v>166</v>
      </c>
      <c r="AC3257" s="119" t="s">
        <v>646</v>
      </c>
      <c r="AD3257" s="25" t="s">
        <v>172</v>
      </c>
      <c r="AE3257" s="133" t="str">
        <f>VLOOKUP(AD3257,cs_lookup!$A$2:$B$55,2,FALSE)</f>
        <v>2</v>
      </c>
    </row>
    <row r="3258" spans="1:31" x14ac:dyDescent="0.25">
      <c r="A3258" s="6">
        <v>0.27192252043440213</v>
      </c>
      <c r="B3258" s="6">
        <v>0.34067736928335057</v>
      </c>
      <c r="C3258" s="6">
        <v>0.36137633638875849</v>
      </c>
      <c r="D3258" s="21">
        <f t="shared" si="443"/>
        <v>3.6775181342188148</v>
      </c>
      <c r="E3258" s="22">
        <f t="shared" si="443"/>
        <v>2.9353285253540657</v>
      </c>
      <c r="F3258" s="22">
        <f t="shared" si="443"/>
        <v>2.76719834506327</v>
      </c>
      <c r="G3258" s="132">
        <v>7.8457252537347033E-2</v>
      </c>
      <c r="H3258" s="7">
        <f t="shared" si="446"/>
        <v>1.078457252537347</v>
      </c>
      <c r="I3258" s="7">
        <f t="shared" si="447"/>
        <v>3.4099804378583491</v>
      </c>
      <c r="J3258" s="7">
        <f t="shared" si="448"/>
        <v>2.7217847702799096</v>
      </c>
      <c r="K3258" s="7">
        <f t="shared" si="449"/>
        <v>2.565885980693928</v>
      </c>
      <c r="L3258">
        <v>3.51</v>
      </c>
      <c r="M3258">
        <v>3.35</v>
      </c>
      <c r="N3258">
        <v>2.02</v>
      </c>
      <c r="O3258" s="7">
        <f t="shared" si="450"/>
        <v>3.7853849564060877</v>
      </c>
      <c r="P3258" s="7">
        <f t="shared" si="451"/>
        <v>3.6128317960001128</v>
      </c>
      <c r="Q3258" s="7">
        <f t="shared" si="452"/>
        <v>2.178483650125441</v>
      </c>
      <c r="R3258" s="24">
        <f t="shared" si="444"/>
        <v>0.26417392458531297</v>
      </c>
      <c r="S3258" s="24">
        <f t="shared" si="444"/>
        <v>0.2767911866550592</v>
      </c>
      <c r="T3258" s="24">
        <f t="shared" si="444"/>
        <v>0.45903488875962795</v>
      </c>
      <c r="U3258" s="23">
        <f t="shared" si="445"/>
        <v>1.0293314181604127</v>
      </c>
      <c r="V3258" s="23">
        <f t="shared" si="445"/>
        <v>1.2308100319245612</v>
      </c>
      <c r="W3258" s="23">
        <f t="shared" si="445"/>
        <v>0.78725244036514186</v>
      </c>
      <c r="X3258" t="s">
        <v>342</v>
      </c>
      <c r="Y3258" t="s">
        <v>345</v>
      </c>
      <c r="Z3258" t="s">
        <v>145</v>
      </c>
      <c r="AA3258" s="75" t="s">
        <v>151</v>
      </c>
      <c r="AB3258" s="75" t="s">
        <v>166</v>
      </c>
      <c r="AC3258" s="119" t="s">
        <v>646</v>
      </c>
      <c r="AD3258" s="25" t="s">
        <v>154</v>
      </c>
      <c r="AE3258" s="133" t="str">
        <f>VLOOKUP(AD3258,cs_lookup!$A$2:$B$55,2,FALSE)</f>
        <v>1</v>
      </c>
    </row>
    <row r="3259" spans="1:31" x14ac:dyDescent="0.25">
      <c r="A3259" s="6">
        <v>0.45680867141539333</v>
      </c>
      <c r="B3259" s="6">
        <v>0.27459832482542446</v>
      </c>
      <c r="C3259" s="6">
        <v>0.25383847433160833</v>
      </c>
      <c r="D3259" s="21">
        <f t="shared" si="443"/>
        <v>2.1891003007923691</v>
      </c>
      <c r="E3259" s="22">
        <f t="shared" si="443"/>
        <v>3.6416828130169723</v>
      </c>
      <c r="F3259" s="22">
        <f t="shared" si="443"/>
        <v>3.9395131200387876</v>
      </c>
      <c r="G3259" s="132">
        <v>7.6819631011921796E-2</v>
      </c>
      <c r="H3259" s="7">
        <f t="shared" si="446"/>
        <v>1.0768196310119218</v>
      </c>
      <c r="I3259" s="7">
        <f t="shared" si="447"/>
        <v>2.0329312707042697</v>
      </c>
      <c r="J3259" s="7">
        <f t="shared" si="448"/>
        <v>3.3818874657724867</v>
      </c>
      <c r="K3259" s="7">
        <f t="shared" si="449"/>
        <v>3.6584707471730447</v>
      </c>
      <c r="L3259">
        <v>2.29</v>
      </c>
      <c r="M3259">
        <v>3.4</v>
      </c>
      <c r="N3259">
        <v>2.89</v>
      </c>
      <c r="O3259" s="7">
        <f t="shared" si="450"/>
        <v>2.4659169550173008</v>
      </c>
      <c r="P3259" s="7">
        <f t="shared" si="451"/>
        <v>3.661186745440534</v>
      </c>
      <c r="Q3259" s="7">
        <f t="shared" si="452"/>
        <v>3.112008733624454</v>
      </c>
      <c r="R3259" s="24">
        <f t="shared" si="444"/>
        <v>0.40552866063284926</v>
      </c>
      <c r="S3259" s="24">
        <f t="shared" si="444"/>
        <v>0.27313548024977202</v>
      </c>
      <c r="T3259" s="24">
        <f t="shared" si="444"/>
        <v>0.32133585911737883</v>
      </c>
      <c r="U3259" s="23">
        <f t="shared" si="445"/>
        <v>1.1264522480421455</v>
      </c>
      <c r="V3259" s="23">
        <f t="shared" si="445"/>
        <v>1.0053557471710184</v>
      </c>
      <c r="W3259" s="23">
        <f t="shared" si="445"/>
        <v>0.78994754904987186</v>
      </c>
      <c r="X3259" t="s">
        <v>344</v>
      </c>
      <c r="Y3259" t="s">
        <v>346</v>
      </c>
      <c r="Z3259" t="s">
        <v>145</v>
      </c>
      <c r="AA3259" s="75" t="s">
        <v>151</v>
      </c>
      <c r="AB3259" s="75" t="s">
        <v>166</v>
      </c>
      <c r="AC3259" s="119" t="s">
        <v>646</v>
      </c>
      <c r="AD3259" s="25" t="s">
        <v>167</v>
      </c>
      <c r="AE3259" s="133" t="str">
        <f>VLOOKUP(AD3259,cs_lookup!$A$2:$B$55,2,FALSE)</f>
        <v>2</v>
      </c>
    </row>
    <row r="3260" spans="1:31" x14ac:dyDescent="0.25">
      <c r="A3260" s="6">
        <v>0.62991610265713116</v>
      </c>
      <c r="B3260" s="6">
        <v>0.20689799567427025</v>
      </c>
      <c r="C3260" s="6">
        <v>0.15575495798301559</v>
      </c>
      <c r="D3260" s="21">
        <f t="shared" si="443"/>
        <v>1.5875129970193964</v>
      </c>
      <c r="E3260" s="22">
        <f t="shared" si="443"/>
        <v>4.8332996012892719</v>
      </c>
      <c r="F3260" s="22">
        <f t="shared" si="443"/>
        <v>6.420341367939284</v>
      </c>
      <c r="G3260" s="132">
        <v>2.3190760618916784E-2</v>
      </c>
      <c r="H3260" s="7">
        <f t="shared" si="446"/>
        <v>1.0231907606189168</v>
      </c>
      <c r="I3260" s="7">
        <f t="shared" si="447"/>
        <v>1.5515317945786837</v>
      </c>
      <c r="J3260" s="7">
        <f t="shared" si="448"/>
        <v>4.7237521949139403</v>
      </c>
      <c r="K3260" s="7">
        <f t="shared" si="449"/>
        <v>6.2748234396249734</v>
      </c>
      <c r="L3260">
        <v>2.0499999999999998</v>
      </c>
      <c r="M3260">
        <v>3.41</v>
      </c>
      <c r="N3260">
        <v>4.13</v>
      </c>
      <c r="O3260" s="7">
        <f t="shared" si="450"/>
        <v>2.0975410592687793</v>
      </c>
      <c r="P3260" s="7">
        <f t="shared" si="451"/>
        <v>3.4890804937105062</v>
      </c>
      <c r="Q3260" s="7">
        <f t="shared" si="452"/>
        <v>4.225777841356126</v>
      </c>
      <c r="R3260" s="24">
        <f t="shared" si="444"/>
        <v>0.47674871277542885</v>
      </c>
      <c r="S3260" s="24">
        <f t="shared" si="444"/>
        <v>0.28660846369197335</v>
      </c>
      <c r="T3260" s="24">
        <f t="shared" si="444"/>
        <v>0.23664282353259786</v>
      </c>
      <c r="U3260" s="23">
        <f t="shared" si="445"/>
        <v>1.3212748892179</v>
      </c>
      <c r="V3260" s="23">
        <f t="shared" si="445"/>
        <v>0.72188376089489703</v>
      </c>
      <c r="W3260" s="23">
        <f t="shared" si="445"/>
        <v>0.65818585012598174</v>
      </c>
      <c r="X3260" t="s">
        <v>72</v>
      </c>
      <c r="Y3260" t="s">
        <v>71</v>
      </c>
      <c r="Z3260" t="s">
        <v>146</v>
      </c>
      <c r="AA3260" s="75" t="s">
        <v>162</v>
      </c>
      <c r="AB3260" s="75" t="s">
        <v>160</v>
      </c>
      <c r="AC3260" s="119" t="s">
        <v>646</v>
      </c>
      <c r="AD3260" s="25" t="s">
        <v>154</v>
      </c>
      <c r="AE3260" s="133" t="str">
        <f>VLOOKUP(AD3260,cs_lookup!$A$2:$B$55,2,FALSE)</f>
        <v>1</v>
      </c>
    </row>
    <row r="3261" spans="1:31" x14ac:dyDescent="0.25">
      <c r="A3261" s="6">
        <v>0.37973362703000668</v>
      </c>
      <c r="B3261" s="6">
        <v>0.22854522089452844</v>
      </c>
      <c r="C3261" s="6">
        <v>0.3618525262107567</v>
      </c>
      <c r="D3261" s="21">
        <f t="shared" si="443"/>
        <v>2.6334249295256109</v>
      </c>
      <c r="E3261" s="22">
        <f t="shared" si="443"/>
        <v>4.3755016888385994</v>
      </c>
      <c r="F3261" s="22">
        <f t="shared" si="443"/>
        <v>2.7635567740034568</v>
      </c>
      <c r="G3261" s="132">
        <v>2.5463738965247673E-2</v>
      </c>
      <c r="H3261" s="7">
        <f t="shared" si="446"/>
        <v>1.0254637389652477</v>
      </c>
      <c r="I3261" s="7">
        <f t="shared" si="447"/>
        <v>2.5680332024054691</v>
      </c>
      <c r="J3261" s="7">
        <f t="shared" si="448"/>
        <v>4.2668516911711905</v>
      </c>
      <c r="K3261" s="7">
        <f t="shared" si="449"/>
        <v>2.6949336860921536</v>
      </c>
      <c r="L3261">
        <v>1.52</v>
      </c>
      <c r="M3261">
        <v>4.8</v>
      </c>
      <c r="N3261">
        <v>6.28</v>
      </c>
      <c r="O3261" s="7">
        <f t="shared" si="450"/>
        <v>1.5587048832271764</v>
      </c>
      <c r="P3261" s="7">
        <f t="shared" si="451"/>
        <v>4.9222259470331888</v>
      </c>
      <c r="Q3261" s="7">
        <f t="shared" si="452"/>
        <v>6.4399122807017557</v>
      </c>
      <c r="R3261" s="24">
        <f t="shared" si="444"/>
        <v>0.64155826465981058</v>
      </c>
      <c r="S3261" s="24">
        <f t="shared" si="444"/>
        <v>0.20316011714227333</v>
      </c>
      <c r="T3261" s="24">
        <f t="shared" si="444"/>
        <v>0.15528161819791592</v>
      </c>
      <c r="U3261" s="23">
        <f t="shared" si="445"/>
        <v>0.59189265877723873</v>
      </c>
      <c r="V3261" s="23">
        <f t="shared" si="445"/>
        <v>1.1249512163574797</v>
      </c>
      <c r="W3261" s="23">
        <f t="shared" si="445"/>
        <v>2.3302985273476056</v>
      </c>
      <c r="X3261" t="s">
        <v>66</v>
      </c>
      <c r="Y3261" t="s">
        <v>115</v>
      </c>
      <c r="Z3261" t="s">
        <v>146</v>
      </c>
      <c r="AA3261" s="75" t="s">
        <v>150</v>
      </c>
      <c r="AB3261" s="75" t="s">
        <v>166</v>
      </c>
      <c r="AC3261" s="119" t="s">
        <v>646</v>
      </c>
      <c r="AD3261" s="25" t="s">
        <v>152</v>
      </c>
      <c r="AE3261" s="133" t="str">
        <f>VLOOKUP(AD3261,cs_lookup!$A$2:$B$55,2,FALSE)</f>
        <v>2</v>
      </c>
    </row>
    <row r="3262" spans="1:31" x14ac:dyDescent="0.25">
      <c r="A3262" s="6">
        <v>0.72878498980937623</v>
      </c>
      <c r="B3262" s="6">
        <v>0.16790807974116859</v>
      </c>
      <c r="C3262" s="6">
        <v>9.6178106258762538E-2</v>
      </c>
      <c r="D3262" s="21">
        <f t="shared" si="443"/>
        <v>1.3721468114506088</v>
      </c>
      <c r="E3262" s="22">
        <f t="shared" si="443"/>
        <v>5.9556395471945516</v>
      </c>
      <c r="F3262" s="22">
        <f t="shared" si="443"/>
        <v>10.397376688926983</v>
      </c>
      <c r="G3262" s="132">
        <v>2.3819621931556734E-2</v>
      </c>
      <c r="H3262" s="7">
        <f t="shared" si="446"/>
        <v>1.0238196219315567</v>
      </c>
      <c r="I3262" s="7">
        <f t="shared" si="447"/>
        <v>1.3402232014872812</v>
      </c>
      <c r="J3262" s="7">
        <f t="shared" si="448"/>
        <v>5.8170789264211731</v>
      </c>
      <c r="K3262" s="7">
        <f t="shared" si="449"/>
        <v>10.155477064710972</v>
      </c>
      <c r="L3262">
        <v>1.33</v>
      </c>
      <c r="M3262">
        <v>5.34</v>
      </c>
      <c r="N3262">
        <v>11.81</v>
      </c>
      <c r="O3262" s="7">
        <f t="shared" si="450"/>
        <v>1.3616800971689704</v>
      </c>
      <c r="P3262" s="7">
        <f t="shared" si="451"/>
        <v>5.467196781114513</v>
      </c>
      <c r="Q3262" s="7">
        <f t="shared" si="452"/>
        <v>12.091309735011686</v>
      </c>
      <c r="R3262" s="24">
        <f t="shared" si="444"/>
        <v>0.73438688138210362</v>
      </c>
      <c r="S3262" s="24">
        <f t="shared" si="444"/>
        <v>0.18290909217943779</v>
      </c>
      <c r="T3262" s="24">
        <f t="shared" si="444"/>
        <v>8.2704026438458741E-2</v>
      </c>
      <c r="U3262" s="23">
        <f t="shared" si="445"/>
        <v>0.99237201573891853</v>
      </c>
      <c r="V3262" s="23">
        <f t="shared" si="445"/>
        <v>0.91798651308403589</v>
      </c>
      <c r="W3262" s="23">
        <f t="shared" si="445"/>
        <v>1.1629192725015638</v>
      </c>
      <c r="X3262" t="s">
        <v>64</v>
      </c>
      <c r="Y3262" t="s">
        <v>383</v>
      </c>
      <c r="Z3262" t="s">
        <v>146</v>
      </c>
      <c r="AA3262" s="75" t="s">
        <v>162</v>
      </c>
      <c r="AB3262" s="75" t="s">
        <v>160</v>
      </c>
      <c r="AC3262" s="119" t="s">
        <v>646</v>
      </c>
      <c r="AD3262" s="25" t="s">
        <v>155</v>
      </c>
      <c r="AE3262" s="133" t="str">
        <f>VLOOKUP(AD3262,cs_lookup!$A$2:$B$55,2,FALSE)</f>
        <v>2</v>
      </c>
    </row>
    <row r="3263" spans="1:31" x14ac:dyDescent="0.25">
      <c r="A3263" s="6">
        <v>0.23409684061631383</v>
      </c>
      <c r="B3263" s="6">
        <v>0.33635427056685513</v>
      </c>
      <c r="C3263" s="6">
        <v>0.39718423662723912</v>
      </c>
      <c r="D3263" s="21">
        <f t="shared" si="443"/>
        <v>4.2717364205653938</v>
      </c>
      <c r="E3263" s="22">
        <f t="shared" si="443"/>
        <v>2.9730557555125081</v>
      </c>
      <c r="F3263" s="22">
        <f t="shared" si="443"/>
        <v>2.5177232825040554</v>
      </c>
      <c r="G3263" s="132">
        <v>2.1973046925158446E-2</v>
      </c>
      <c r="H3263" s="7">
        <f t="shared" si="446"/>
        <v>1.0219730469251584</v>
      </c>
      <c r="I3263" s="7">
        <f t="shared" si="447"/>
        <v>4.179891469171225</v>
      </c>
      <c r="J3263" s="7">
        <f t="shared" si="448"/>
        <v>2.9091332344406067</v>
      </c>
      <c r="K3263" s="7">
        <f t="shared" si="449"/>
        <v>2.4635906886969341</v>
      </c>
      <c r="L3263">
        <v>3.31</v>
      </c>
      <c r="M3263">
        <v>3.58</v>
      </c>
      <c r="N3263">
        <v>2.27</v>
      </c>
      <c r="O3263" s="7">
        <f t="shared" si="450"/>
        <v>3.3827307853222743</v>
      </c>
      <c r="P3263" s="7">
        <f t="shared" si="451"/>
        <v>3.6586635079920673</v>
      </c>
      <c r="Q3263" s="7">
        <f t="shared" si="452"/>
        <v>2.3198788165201099</v>
      </c>
      <c r="R3263" s="24">
        <f t="shared" si="444"/>
        <v>0.29561915016678736</v>
      </c>
      <c r="S3263" s="24">
        <f t="shared" si="444"/>
        <v>0.27332385113186203</v>
      </c>
      <c r="T3263" s="24">
        <f t="shared" si="444"/>
        <v>0.43105699870135072</v>
      </c>
      <c r="U3263" s="23">
        <f t="shared" si="445"/>
        <v>0.79188658949948665</v>
      </c>
      <c r="V3263" s="23">
        <f t="shared" si="445"/>
        <v>1.2306070954802431</v>
      </c>
      <c r="W3263" s="23">
        <f t="shared" si="445"/>
        <v>0.92141929680724277</v>
      </c>
      <c r="X3263" t="s">
        <v>69</v>
      </c>
      <c r="Y3263" t="s">
        <v>119</v>
      </c>
      <c r="Z3263" t="s">
        <v>146</v>
      </c>
      <c r="AA3263" s="75" t="s">
        <v>151</v>
      </c>
      <c r="AB3263" s="75" t="s">
        <v>166</v>
      </c>
      <c r="AC3263" s="119" t="s">
        <v>646</v>
      </c>
      <c r="AD3263" s="25" t="s">
        <v>153</v>
      </c>
      <c r="AE3263" s="133" t="str">
        <f>VLOOKUP(AD3263,cs_lookup!$A$2:$B$55,2,FALSE)</f>
        <v>2</v>
      </c>
    </row>
    <row r="3264" spans="1:31" x14ac:dyDescent="0.25">
      <c r="A3264" s="6">
        <v>0.21251118420948373</v>
      </c>
      <c r="B3264" s="6">
        <v>0.35040450499707176</v>
      </c>
      <c r="C3264" s="6">
        <v>0.4048369486261042</v>
      </c>
      <c r="D3264" s="21">
        <f t="shared" si="443"/>
        <v>4.7056346879806856</v>
      </c>
      <c r="E3264" s="22">
        <f t="shared" si="443"/>
        <v>2.8538445874386138</v>
      </c>
      <c r="F3264" s="22">
        <f t="shared" si="443"/>
        <v>2.4701302669968777</v>
      </c>
      <c r="G3264" s="132">
        <v>3.7917040771218158E-2</v>
      </c>
      <c r="H3264" s="7">
        <f t="shared" si="446"/>
        <v>1.0379170407712182</v>
      </c>
      <c r="I3264" s="7">
        <f t="shared" si="447"/>
        <v>4.5337290969653905</v>
      </c>
      <c r="J3264" s="7">
        <f t="shared" si="448"/>
        <v>2.7495883344569441</v>
      </c>
      <c r="K3264" s="7">
        <f t="shared" si="449"/>
        <v>2.3798918121254293</v>
      </c>
      <c r="L3264">
        <v>3.69</v>
      </c>
      <c r="M3264">
        <v>3.29</v>
      </c>
      <c r="N3264">
        <v>2.16</v>
      </c>
      <c r="O3264" s="7">
        <f t="shared" si="450"/>
        <v>3.8299138804457948</v>
      </c>
      <c r="P3264" s="7">
        <f t="shared" si="451"/>
        <v>3.4147470641373077</v>
      </c>
      <c r="Q3264" s="7">
        <f t="shared" si="452"/>
        <v>2.2419008080658314</v>
      </c>
      <c r="R3264" s="24">
        <f t="shared" si="444"/>
        <v>0.26110247676994813</v>
      </c>
      <c r="S3264" s="24">
        <f t="shared" si="444"/>
        <v>0.29284745874805729</v>
      </c>
      <c r="T3264" s="24">
        <f t="shared" si="444"/>
        <v>0.44605006448199463</v>
      </c>
      <c r="U3264" s="23">
        <f t="shared" si="445"/>
        <v>0.81389953415387506</v>
      </c>
      <c r="V3264" s="23">
        <f t="shared" si="445"/>
        <v>1.1965427546992375</v>
      </c>
      <c r="W3264" s="23">
        <f t="shared" si="445"/>
        <v>0.90760428225976852</v>
      </c>
      <c r="X3264" t="s">
        <v>347</v>
      </c>
      <c r="Y3264" t="s">
        <v>380</v>
      </c>
      <c r="Z3264" t="s">
        <v>349</v>
      </c>
      <c r="AA3264" s="75" t="s">
        <v>151</v>
      </c>
      <c r="AB3264" s="75" t="s">
        <v>166</v>
      </c>
      <c r="AC3264" s="119" t="s">
        <v>646</v>
      </c>
      <c r="AD3264" s="25" t="s">
        <v>151</v>
      </c>
      <c r="AE3264" s="133" t="str">
        <f>VLOOKUP(AD3264,cs_lookup!$A$2:$B$55,2,FALSE)</f>
        <v>X</v>
      </c>
    </row>
    <row r="3265" spans="1:31" x14ac:dyDescent="0.25">
      <c r="A3265" s="6">
        <v>0.5882091350964862</v>
      </c>
      <c r="B3265" s="6">
        <v>0.21668946087020705</v>
      </c>
      <c r="C3265" s="6">
        <v>0.18552763440902192</v>
      </c>
      <c r="D3265" s="21">
        <f t="shared" si="443"/>
        <v>1.7000756029332427</v>
      </c>
      <c r="E3265" s="22">
        <f t="shared" si="443"/>
        <v>4.6148991094632947</v>
      </c>
      <c r="F3265" s="22">
        <f t="shared" si="443"/>
        <v>5.3900326125829778</v>
      </c>
      <c r="G3265" s="132">
        <v>2.7104011493678248E-2</v>
      </c>
      <c r="H3265" s="7">
        <f t="shared" si="446"/>
        <v>1.0271040114936782</v>
      </c>
      <c r="I3265" s="7">
        <f t="shared" si="447"/>
        <v>1.6552126989173057</v>
      </c>
      <c r="J3265" s="7">
        <f t="shared" si="448"/>
        <v>4.4931175984329208</v>
      </c>
      <c r="K3265" s="7">
        <f t="shared" si="449"/>
        <v>5.2477962818434118</v>
      </c>
      <c r="L3265">
        <v>2.37</v>
      </c>
      <c r="M3265">
        <v>3.44</v>
      </c>
      <c r="N3265">
        <v>3.18</v>
      </c>
      <c r="O3265" s="7">
        <f t="shared" si="450"/>
        <v>2.4342365072400174</v>
      </c>
      <c r="P3265" s="7">
        <f t="shared" si="451"/>
        <v>3.5332377995382531</v>
      </c>
      <c r="Q3265" s="7">
        <f t="shared" si="452"/>
        <v>3.2661907565498969</v>
      </c>
      <c r="R3265" s="24">
        <f t="shared" si="444"/>
        <v>0.41080642617336249</v>
      </c>
      <c r="S3265" s="24">
        <f t="shared" si="444"/>
        <v>0.28302652035781078</v>
      </c>
      <c r="T3265" s="24">
        <f t="shared" si="444"/>
        <v>0.30616705346882678</v>
      </c>
      <c r="U3265" s="23">
        <f t="shared" si="445"/>
        <v>1.4318401505439424</v>
      </c>
      <c r="V3265" s="23">
        <f t="shared" si="445"/>
        <v>0.76561539390818079</v>
      </c>
      <c r="W3265" s="23">
        <f t="shared" si="445"/>
        <v>0.60596864459131605</v>
      </c>
      <c r="X3265" t="s">
        <v>120</v>
      </c>
      <c r="Y3265" t="s">
        <v>125</v>
      </c>
      <c r="Z3265" t="s">
        <v>147</v>
      </c>
      <c r="AA3265" s="75" t="s">
        <v>162</v>
      </c>
      <c r="AB3265" s="75" t="s">
        <v>160</v>
      </c>
      <c r="AC3265" s="119" t="s">
        <v>646</v>
      </c>
      <c r="AD3265" s="25" t="s">
        <v>152</v>
      </c>
      <c r="AE3265" s="133" t="str">
        <f>VLOOKUP(AD3265,cs_lookup!$A$2:$B$55,2,FALSE)</f>
        <v>2</v>
      </c>
    </row>
    <row r="3266" spans="1:31" x14ac:dyDescent="0.25">
      <c r="A3266" s="6">
        <v>0.58859838522242502</v>
      </c>
      <c r="B3266" s="6">
        <v>0.19037831613074349</v>
      </c>
      <c r="C3266" s="6">
        <v>0.20354517024776711</v>
      </c>
      <c r="D3266" s="21">
        <f t="shared" si="443"/>
        <v>1.6989513140137322</v>
      </c>
      <c r="E3266" s="22">
        <f t="shared" si="443"/>
        <v>5.2526990485263241</v>
      </c>
      <c r="F3266" s="22">
        <f t="shared" si="443"/>
        <v>4.9129144100188737</v>
      </c>
      <c r="G3266" s="132">
        <v>2.9962173337853892E-2</v>
      </c>
      <c r="H3266" s="7">
        <f t="shared" si="446"/>
        <v>1.0299621733378539</v>
      </c>
      <c r="I3266" s="7">
        <f t="shared" si="447"/>
        <v>1.6495278739294368</v>
      </c>
      <c r="J3266" s="7">
        <f t="shared" si="448"/>
        <v>5.0998951073160477</v>
      </c>
      <c r="K3266" s="7">
        <f t="shared" si="449"/>
        <v>4.7699949932115731</v>
      </c>
      <c r="L3266">
        <v>1.82</v>
      </c>
      <c r="M3266">
        <v>3.99</v>
      </c>
      <c r="N3266">
        <v>4.3499999999999996</v>
      </c>
      <c r="O3266" s="7">
        <f t="shared" si="450"/>
        <v>1.8745311554748942</v>
      </c>
      <c r="P3266" s="7">
        <f t="shared" si="451"/>
        <v>4.1095490716180372</v>
      </c>
      <c r="Q3266" s="7">
        <f t="shared" si="452"/>
        <v>4.4803354540196638</v>
      </c>
      <c r="R3266" s="24">
        <f t="shared" si="444"/>
        <v>0.5334667269089266</v>
      </c>
      <c r="S3266" s="24">
        <f t="shared" si="444"/>
        <v>0.24333569999354546</v>
      </c>
      <c r="T3266" s="24">
        <f t="shared" si="444"/>
        <v>0.22319757309752794</v>
      </c>
      <c r="U3266" s="23">
        <f t="shared" si="445"/>
        <v>1.1033460111616493</v>
      </c>
      <c r="V3266" s="23">
        <f t="shared" si="445"/>
        <v>0.78236903231130206</v>
      </c>
      <c r="W3266" s="23">
        <f t="shared" si="445"/>
        <v>0.91195064275553961</v>
      </c>
      <c r="X3266" t="s">
        <v>76</v>
      </c>
      <c r="Y3266" t="s">
        <v>548</v>
      </c>
      <c r="Z3266" t="s">
        <v>147</v>
      </c>
      <c r="AA3266" s="75" t="s">
        <v>168</v>
      </c>
      <c r="AB3266" s="75" t="s">
        <v>160</v>
      </c>
      <c r="AC3266" s="119" t="s">
        <v>646</v>
      </c>
      <c r="AD3266" s="25" t="s">
        <v>170</v>
      </c>
      <c r="AE3266" s="133" t="str">
        <f>VLOOKUP(AD3266,cs_lookup!$A$2:$B$55,2,FALSE)</f>
        <v>1</v>
      </c>
    </row>
    <row r="3267" spans="1:31" x14ac:dyDescent="0.25">
      <c r="A3267" s="6">
        <v>0.53849811098617861</v>
      </c>
      <c r="B3267" s="6">
        <v>0.26561407983657026</v>
      </c>
      <c r="C3267" s="6">
        <v>0.18806034619110085</v>
      </c>
      <c r="D3267" s="21">
        <f t="shared" si="443"/>
        <v>1.8570167278185059</v>
      </c>
      <c r="E3267" s="22">
        <f t="shared" si="443"/>
        <v>3.7648606603056969</v>
      </c>
      <c r="F3267" s="22">
        <f t="shared" si="443"/>
        <v>5.3174420884232143</v>
      </c>
      <c r="G3267" s="132">
        <v>2.958553700079114E-2</v>
      </c>
      <c r="H3267" s="7">
        <f t="shared" si="446"/>
        <v>1.0295855370007911</v>
      </c>
      <c r="I3267" s="7">
        <f t="shared" si="447"/>
        <v>1.803654636824098</v>
      </c>
      <c r="J3267" s="7">
        <f t="shared" si="448"/>
        <v>3.6566759390121502</v>
      </c>
      <c r="K3267" s="7">
        <f t="shared" si="449"/>
        <v>5.164643341740268</v>
      </c>
      <c r="L3267">
        <v>1.48</v>
      </c>
      <c r="M3267">
        <v>4.72</v>
      </c>
      <c r="N3267">
        <v>7.04</v>
      </c>
      <c r="O3267" s="7">
        <f t="shared" si="450"/>
        <v>1.5237865947611708</v>
      </c>
      <c r="P3267" s="7">
        <f t="shared" si="451"/>
        <v>4.8596437346437336</v>
      </c>
      <c r="Q3267" s="7">
        <f t="shared" si="452"/>
        <v>7.2482821804855693</v>
      </c>
      <c r="R3267" s="24">
        <f t="shared" si="444"/>
        <v>0.65625987486570192</v>
      </c>
      <c r="S3267" s="24">
        <f t="shared" si="444"/>
        <v>0.20577640144094045</v>
      </c>
      <c r="T3267" s="24">
        <f t="shared" si="444"/>
        <v>0.1379637236933578</v>
      </c>
      <c r="U3267" s="23">
        <f t="shared" si="445"/>
        <v>0.82055620282495212</v>
      </c>
      <c r="V3267" s="23">
        <f t="shared" si="445"/>
        <v>1.2907897989109491</v>
      </c>
      <c r="W3267" s="23">
        <f t="shared" si="445"/>
        <v>1.3631144561529036</v>
      </c>
      <c r="X3267" t="s">
        <v>24</v>
      </c>
      <c r="Y3267" t="s">
        <v>544</v>
      </c>
      <c r="Z3267" t="s">
        <v>147</v>
      </c>
      <c r="AA3267" s="75" t="s">
        <v>151</v>
      </c>
      <c r="AB3267" s="75" t="s">
        <v>166</v>
      </c>
      <c r="AC3267" s="119" t="s">
        <v>646</v>
      </c>
      <c r="AD3267" s="25" t="s">
        <v>150</v>
      </c>
      <c r="AE3267" s="133" t="str">
        <f>VLOOKUP(AD3267,cs_lookup!$A$2:$B$55,2,FALSE)</f>
        <v>X</v>
      </c>
    </row>
    <row r="3268" spans="1:31" x14ac:dyDescent="0.25">
      <c r="A3268" s="6">
        <v>0.2574314411193081</v>
      </c>
      <c r="B3268" s="6">
        <v>0.42807628488074606</v>
      </c>
      <c r="C3268" s="6">
        <v>0.30182756096083357</v>
      </c>
      <c r="D3268" s="21">
        <f t="shared" si="443"/>
        <v>3.8845293941253436</v>
      </c>
      <c r="E3268" s="22">
        <f t="shared" si="443"/>
        <v>2.336032233784175</v>
      </c>
      <c r="F3268" s="22">
        <f t="shared" si="443"/>
        <v>3.3131500543443222</v>
      </c>
      <c r="G3268" s="132">
        <v>4.4332103840239556E-2</v>
      </c>
      <c r="H3268" s="7">
        <f t="shared" si="446"/>
        <v>1.0443321038402396</v>
      </c>
      <c r="I3268" s="7">
        <f t="shared" si="447"/>
        <v>3.7196303549810179</v>
      </c>
      <c r="J3268" s="7">
        <f t="shared" si="448"/>
        <v>2.2368672045933176</v>
      </c>
      <c r="K3268" s="7">
        <f t="shared" si="449"/>
        <v>3.1725061808989099</v>
      </c>
      <c r="L3268">
        <v>2.9</v>
      </c>
      <c r="M3268">
        <v>3.65</v>
      </c>
      <c r="N3268">
        <v>2.35</v>
      </c>
      <c r="O3268" s="7">
        <f t="shared" si="450"/>
        <v>3.0285631011366947</v>
      </c>
      <c r="P3268" s="7">
        <f t="shared" si="451"/>
        <v>3.8118121790168744</v>
      </c>
      <c r="Q3268" s="7">
        <f t="shared" si="452"/>
        <v>2.4541804440245629</v>
      </c>
      <c r="R3268" s="24">
        <f t="shared" si="444"/>
        <v>0.33018958714271968</v>
      </c>
      <c r="S3268" s="24">
        <f t="shared" si="444"/>
        <v>0.26234241170243483</v>
      </c>
      <c r="T3268" s="24">
        <f t="shared" si="444"/>
        <v>0.40746800115484555</v>
      </c>
      <c r="U3268" s="23">
        <f t="shared" si="445"/>
        <v>0.77964736364638021</v>
      </c>
      <c r="V3268" s="23">
        <f t="shared" si="445"/>
        <v>1.6317463962567249</v>
      </c>
      <c r="W3268" s="23">
        <f t="shared" si="445"/>
        <v>0.7407392975777094</v>
      </c>
      <c r="X3268" t="s">
        <v>419</v>
      </c>
      <c r="Y3268" t="s">
        <v>418</v>
      </c>
      <c r="Z3268" t="s">
        <v>186</v>
      </c>
      <c r="AA3268" s="75" t="s">
        <v>151</v>
      </c>
      <c r="AB3268" s="75" t="s">
        <v>166</v>
      </c>
      <c r="AC3268" s="119" t="s">
        <v>648</v>
      </c>
      <c r="AD3268" s="25" t="s">
        <v>152</v>
      </c>
      <c r="AE3268" s="133" t="str">
        <f>VLOOKUP(AD3268,cs_lookup!$A$2:$B$55,2,FALSE)</f>
        <v>2</v>
      </c>
    </row>
    <row r="3269" spans="1:31" x14ac:dyDescent="0.25">
      <c r="A3269" s="6">
        <v>0.46358915146685842</v>
      </c>
      <c r="B3269" s="6">
        <v>0.19052279620027712</v>
      </c>
      <c r="C3269" s="6">
        <v>0.31285734668271376</v>
      </c>
      <c r="D3269" s="21">
        <f t="shared" si="443"/>
        <v>2.1570824011646206</v>
      </c>
      <c r="E3269" s="22">
        <f t="shared" si="443"/>
        <v>5.2487157439616956</v>
      </c>
      <c r="F3269" s="22">
        <f t="shared" si="443"/>
        <v>3.1963449495534983</v>
      </c>
      <c r="G3269" s="132">
        <v>5.5079839381336093E-2</v>
      </c>
      <c r="H3269" s="7">
        <f t="shared" si="446"/>
        <v>1.0550798393813361</v>
      </c>
      <c r="I3269" s="7">
        <f t="shared" si="447"/>
        <v>2.0444731485244398</v>
      </c>
      <c r="J3269" s="7">
        <f t="shared" si="448"/>
        <v>4.9747095414498386</v>
      </c>
      <c r="K3269" s="7">
        <f t="shared" si="449"/>
        <v>3.0294815901588352</v>
      </c>
      <c r="L3269">
        <v>1.22</v>
      </c>
      <c r="M3269">
        <v>6.44</v>
      </c>
      <c r="N3269">
        <v>12.48</v>
      </c>
      <c r="O3269" s="7">
        <f t="shared" si="450"/>
        <v>1.2871974040452301</v>
      </c>
      <c r="P3269" s="7">
        <f t="shared" si="451"/>
        <v>6.7947141656158045</v>
      </c>
      <c r="Q3269" s="7">
        <f t="shared" si="452"/>
        <v>13.167396395479075</v>
      </c>
      <c r="R3269" s="24">
        <f t="shared" si="444"/>
        <v>0.77688161649280452</v>
      </c>
      <c r="S3269" s="24">
        <f t="shared" si="444"/>
        <v>0.14717322548466172</v>
      </c>
      <c r="T3269" s="24">
        <f t="shared" si="444"/>
        <v>7.5945158022533779E-2</v>
      </c>
      <c r="U3269" s="23">
        <f t="shared" si="445"/>
        <v>0.59673075231167116</v>
      </c>
      <c r="V3269" s="23">
        <f t="shared" si="445"/>
        <v>1.2945479422147559</v>
      </c>
      <c r="W3269" s="23">
        <f t="shared" si="445"/>
        <v>4.1195166990091119</v>
      </c>
      <c r="X3269" t="s">
        <v>422</v>
      </c>
      <c r="Y3269" t="s">
        <v>394</v>
      </c>
      <c r="Z3269" t="s">
        <v>186</v>
      </c>
      <c r="AA3269" s="75" t="s">
        <v>168</v>
      </c>
      <c r="AB3269" s="75" t="s">
        <v>160</v>
      </c>
      <c r="AC3269" s="119" t="s">
        <v>648</v>
      </c>
      <c r="AD3269" s="25" t="s">
        <v>168</v>
      </c>
      <c r="AE3269" s="133" t="str">
        <f>VLOOKUP(AD3269,cs_lookup!$A$2:$B$55,2,FALSE)</f>
        <v>1</v>
      </c>
    </row>
    <row r="3270" spans="1:31" x14ac:dyDescent="0.25">
      <c r="A3270" s="6">
        <v>0.33013199667934701</v>
      </c>
      <c r="B3270" s="6">
        <v>0.2754647889375062</v>
      </c>
      <c r="C3270" s="6">
        <v>0.36343996949643165</v>
      </c>
      <c r="D3270" s="21">
        <f t="shared" si="443"/>
        <v>3.029091424213834</v>
      </c>
      <c r="E3270" s="22">
        <f t="shared" si="443"/>
        <v>3.6302280369737807</v>
      </c>
      <c r="F3270" s="22">
        <f t="shared" si="443"/>
        <v>2.7514860332658548</v>
      </c>
      <c r="G3270" s="132">
        <v>4.5242320741333719E-2</v>
      </c>
      <c r="H3270" s="7">
        <f t="shared" si="446"/>
        <v>1.0452423207413337</v>
      </c>
      <c r="I3270" s="7">
        <f t="shared" si="447"/>
        <v>2.8979800799354005</v>
      </c>
      <c r="J3270" s="7">
        <f t="shared" si="448"/>
        <v>3.473097065567587</v>
      </c>
      <c r="K3270" s="7">
        <f t="shared" si="449"/>
        <v>2.632390574574492</v>
      </c>
      <c r="L3270">
        <v>2.31</v>
      </c>
      <c r="M3270">
        <v>3.88</v>
      </c>
      <c r="N3270">
        <v>2.82</v>
      </c>
      <c r="O3270" s="7">
        <f t="shared" si="450"/>
        <v>2.4145097609124808</v>
      </c>
      <c r="P3270" s="7">
        <f t="shared" si="451"/>
        <v>4.0555402044763751</v>
      </c>
      <c r="Q3270" s="7">
        <f t="shared" si="452"/>
        <v>2.9475833444905608</v>
      </c>
      <c r="R3270" s="24">
        <f t="shared" si="444"/>
        <v>0.41416274897231498</v>
      </c>
      <c r="S3270" s="24">
        <f t="shared" si="444"/>
        <v>0.24657627580568234</v>
      </c>
      <c r="T3270" s="24">
        <f t="shared" si="444"/>
        <v>0.33926097522200271</v>
      </c>
      <c r="U3270" s="23">
        <f t="shared" si="445"/>
        <v>0.79710692837181019</v>
      </c>
      <c r="V3270" s="23">
        <f t="shared" si="445"/>
        <v>1.1171585264536554</v>
      </c>
      <c r="W3270" s="23">
        <f t="shared" si="445"/>
        <v>1.0712696008098395</v>
      </c>
      <c r="X3270" t="s">
        <v>432</v>
      </c>
      <c r="Y3270" t="s">
        <v>398</v>
      </c>
      <c r="Z3270" t="s">
        <v>186</v>
      </c>
      <c r="AA3270" s="75" t="s">
        <v>151</v>
      </c>
      <c r="AB3270" s="75" t="s">
        <v>166</v>
      </c>
      <c r="AC3270" s="119" t="s">
        <v>648</v>
      </c>
      <c r="AD3270" s="25" t="s">
        <v>163</v>
      </c>
      <c r="AE3270" s="133" t="str">
        <f>VLOOKUP(AD3270,cs_lookup!$A$2:$B$55,2,FALSE)</f>
        <v>2</v>
      </c>
    </row>
    <row r="3271" spans="1:31" x14ac:dyDescent="0.25">
      <c r="A3271" s="6">
        <v>0.45825489635806965</v>
      </c>
      <c r="B3271" s="6">
        <v>0.19619896071091336</v>
      </c>
      <c r="C3271" s="6">
        <v>0.31666960093273816</v>
      </c>
      <c r="D3271" s="21">
        <f t="shared" si="443"/>
        <v>2.1821916316604359</v>
      </c>
      <c r="E3271" s="22">
        <f t="shared" si="443"/>
        <v>5.0968669577890173</v>
      </c>
      <c r="F3271" s="22">
        <f t="shared" si="443"/>
        <v>3.1578654757341353</v>
      </c>
      <c r="G3271" s="132">
        <v>4.3962273723134437E-2</v>
      </c>
      <c r="H3271" s="7">
        <f t="shared" si="446"/>
        <v>1.0439622737231344</v>
      </c>
      <c r="I3271" s="7">
        <f t="shared" si="447"/>
        <v>2.0902974049799496</v>
      </c>
      <c r="J3271" s="7">
        <f t="shared" si="448"/>
        <v>4.8822328987155901</v>
      </c>
      <c r="K3271" s="7">
        <f t="shared" si="449"/>
        <v>3.0248846679795074</v>
      </c>
      <c r="L3271">
        <v>2.91</v>
      </c>
      <c r="M3271">
        <v>3.97</v>
      </c>
      <c r="N3271">
        <v>2.23</v>
      </c>
      <c r="O3271" s="7">
        <f t="shared" si="450"/>
        <v>3.0379302165343214</v>
      </c>
      <c r="P3271" s="7">
        <f t="shared" si="451"/>
        <v>4.1445302266808435</v>
      </c>
      <c r="Q3271" s="7">
        <f t="shared" si="452"/>
        <v>2.3280358704025899</v>
      </c>
      <c r="R3271" s="24">
        <f t="shared" si="444"/>
        <v>0.32917148476860097</v>
      </c>
      <c r="S3271" s="24">
        <f t="shared" si="444"/>
        <v>0.24128186918806774</v>
      </c>
      <c r="T3271" s="24">
        <f t="shared" si="444"/>
        <v>0.42954664604333131</v>
      </c>
      <c r="U3271" s="23">
        <f t="shared" si="445"/>
        <v>1.3921463965209837</v>
      </c>
      <c r="V3271" s="23">
        <f t="shared" si="445"/>
        <v>0.81315252310974784</v>
      </c>
      <c r="W3271" s="23">
        <f t="shared" si="445"/>
        <v>0.7372181900374879</v>
      </c>
      <c r="X3271" t="s">
        <v>417</v>
      </c>
      <c r="Y3271" t="s">
        <v>280</v>
      </c>
      <c r="Z3271" t="s">
        <v>186</v>
      </c>
      <c r="AA3271" s="75" t="s">
        <v>150</v>
      </c>
      <c r="AB3271" s="75" t="s">
        <v>166</v>
      </c>
      <c r="AC3271" s="119" t="s">
        <v>648</v>
      </c>
      <c r="AD3271" s="25" t="s">
        <v>151</v>
      </c>
      <c r="AE3271" s="133" t="str">
        <f>VLOOKUP(AD3271,cs_lookup!$A$2:$B$55,2,FALSE)</f>
        <v>X</v>
      </c>
    </row>
    <row r="3272" spans="1:31" x14ac:dyDescent="0.25">
      <c r="A3272" s="6">
        <v>0.81307360025148223</v>
      </c>
      <c r="B3272" s="6">
        <v>0.11772641849610502</v>
      </c>
      <c r="C3272" s="6">
        <v>4.5813181876727789E-2</v>
      </c>
      <c r="D3272" s="21">
        <f t="shared" si="443"/>
        <v>1.2299009581552049</v>
      </c>
      <c r="E3272" s="22">
        <f t="shared" si="443"/>
        <v>8.4942701287823947</v>
      </c>
      <c r="F3272" s="22">
        <f t="shared" si="443"/>
        <v>21.827778797175856</v>
      </c>
      <c r="G3272" s="132">
        <v>2.2953085091373282E-2</v>
      </c>
      <c r="H3272" s="7">
        <f t="shared" si="446"/>
        <v>1.0229530850913733</v>
      </c>
      <c r="I3272" s="7">
        <f t="shared" si="447"/>
        <v>1.202304363787462</v>
      </c>
      <c r="J3272" s="7">
        <f t="shared" si="448"/>
        <v>8.3036751661232451</v>
      </c>
      <c r="K3272" s="7">
        <f t="shared" si="449"/>
        <v>21.338005735840888</v>
      </c>
      <c r="L3272">
        <v>2.31</v>
      </c>
      <c r="M3272">
        <v>3.43</v>
      </c>
      <c r="N3272">
        <v>3.35</v>
      </c>
      <c r="O3272" s="7">
        <f t="shared" si="450"/>
        <v>2.3630216265610722</v>
      </c>
      <c r="P3272" s="7">
        <f t="shared" si="451"/>
        <v>3.5087290818634105</v>
      </c>
      <c r="Q3272" s="7">
        <f t="shared" si="452"/>
        <v>3.4268928350561008</v>
      </c>
      <c r="R3272" s="24">
        <f t="shared" si="444"/>
        <v>0.42318698600118593</v>
      </c>
      <c r="S3272" s="24">
        <f t="shared" si="444"/>
        <v>0.2850034803681456</v>
      </c>
      <c r="T3272" s="24">
        <f t="shared" si="444"/>
        <v>0.29180953363066847</v>
      </c>
      <c r="U3272" s="23">
        <f t="shared" si="445"/>
        <v>1.9213105013801244</v>
      </c>
      <c r="V3272" s="23">
        <f t="shared" si="445"/>
        <v>0.41307010828090612</v>
      </c>
      <c r="W3272" s="23">
        <f t="shared" si="445"/>
        <v>0.15699686472448046</v>
      </c>
      <c r="X3272" t="s">
        <v>316</v>
      </c>
      <c r="Y3272" t="s">
        <v>314</v>
      </c>
      <c r="Z3272" t="s">
        <v>305</v>
      </c>
      <c r="AA3272" s="75" t="s">
        <v>165</v>
      </c>
      <c r="AB3272" s="75" t="s">
        <v>160</v>
      </c>
      <c r="AC3272" s="119" t="s">
        <v>648</v>
      </c>
      <c r="AD3272" s="25" t="s">
        <v>150</v>
      </c>
      <c r="AE3272" s="133" t="str">
        <f>VLOOKUP(AD3272,cs_lookup!$A$2:$B$55,2,FALSE)</f>
        <v>X</v>
      </c>
    </row>
    <row r="3273" spans="1:31" x14ac:dyDescent="0.25">
      <c r="A3273" s="6">
        <v>0.38151627881274819</v>
      </c>
      <c r="B3273" s="6">
        <v>0.30100196325765544</v>
      </c>
      <c r="C3273" s="6">
        <v>0.29811725209062695</v>
      </c>
      <c r="D3273" s="21">
        <f t="shared" si="443"/>
        <v>2.6211201344066617</v>
      </c>
      <c r="E3273" s="22">
        <f t="shared" si="443"/>
        <v>3.3222374670825898</v>
      </c>
      <c r="F3273" s="22">
        <f t="shared" si="443"/>
        <v>3.354384870339548</v>
      </c>
      <c r="G3273" s="132">
        <v>2.6019670570953446E-2</v>
      </c>
      <c r="H3273" s="7">
        <f t="shared" si="446"/>
        <v>1.0260196705709534</v>
      </c>
      <c r="I3273" s="7">
        <f t="shared" si="447"/>
        <v>2.5546490087739508</v>
      </c>
      <c r="J3273" s="7">
        <f t="shared" si="448"/>
        <v>3.2379861345483274</v>
      </c>
      <c r="K3273" s="7">
        <f t="shared" si="449"/>
        <v>3.2693182855577412</v>
      </c>
      <c r="L3273">
        <v>1.88</v>
      </c>
      <c r="M3273">
        <v>3.8</v>
      </c>
      <c r="N3273">
        <v>4.33</v>
      </c>
      <c r="O3273" s="7">
        <f t="shared" si="450"/>
        <v>1.9289169806733923</v>
      </c>
      <c r="P3273" s="7">
        <f t="shared" si="451"/>
        <v>3.8988747481696229</v>
      </c>
      <c r="Q3273" s="7">
        <f t="shared" si="452"/>
        <v>4.4426651735722285</v>
      </c>
      <c r="R3273" s="24">
        <f t="shared" si="444"/>
        <v>0.51842562952133697</v>
      </c>
      <c r="S3273" s="24">
        <f t="shared" si="444"/>
        <v>0.25648425881581932</v>
      </c>
      <c r="T3273" s="24">
        <f t="shared" si="444"/>
        <v>0.22509011166284373</v>
      </c>
      <c r="U3273" s="23">
        <f t="shared" si="445"/>
        <v>0.73591322860523434</v>
      </c>
      <c r="V3273" s="23">
        <f t="shared" si="445"/>
        <v>1.1735689536947536</v>
      </c>
      <c r="W3273" s="23">
        <f t="shared" si="445"/>
        <v>1.3244351335040809</v>
      </c>
      <c r="X3273" t="s">
        <v>443</v>
      </c>
      <c r="Y3273" t="s">
        <v>311</v>
      </c>
      <c r="Z3273" t="s">
        <v>305</v>
      </c>
      <c r="AA3273" s="75" t="s">
        <v>151</v>
      </c>
      <c r="AB3273" s="75" t="s">
        <v>166</v>
      </c>
      <c r="AC3273" s="119" t="s">
        <v>648</v>
      </c>
      <c r="AD3273" s="25" t="s">
        <v>482</v>
      </c>
      <c r="AE3273" s="133" t="str">
        <f>VLOOKUP(AD3273,cs_lookup!$A$2:$B$55,2,FALSE)</f>
        <v>2</v>
      </c>
    </row>
    <row r="3274" spans="1:31" x14ac:dyDescent="0.25">
      <c r="A3274" s="6">
        <v>0.40228668526807937</v>
      </c>
      <c r="B3274" s="6">
        <v>0.29553354806763055</v>
      </c>
      <c r="C3274" s="6">
        <v>0.28441065841168939</v>
      </c>
      <c r="D3274" s="21">
        <f t="shared" si="443"/>
        <v>2.4857894546860559</v>
      </c>
      <c r="E3274" s="22">
        <f t="shared" si="443"/>
        <v>3.3837106025308428</v>
      </c>
      <c r="F3274" s="22">
        <f t="shared" si="443"/>
        <v>3.5160426321030576</v>
      </c>
      <c r="G3274" s="132">
        <v>2.8049740658600886E-2</v>
      </c>
      <c r="H3274" s="7">
        <f t="shared" si="446"/>
        <v>1.0280497406586009</v>
      </c>
      <c r="I3274" s="7">
        <f t="shared" si="447"/>
        <v>2.4179661317686647</v>
      </c>
      <c r="J3274" s="7">
        <f t="shared" si="448"/>
        <v>3.2913880221040004</v>
      </c>
      <c r="K3274" s="7">
        <f t="shared" si="449"/>
        <v>3.4201094490336339</v>
      </c>
      <c r="L3274">
        <v>2.78</v>
      </c>
      <c r="M3274">
        <v>3.42</v>
      </c>
      <c r="N3274">
        <v>2.66</v>
      </c>
      <c r="O3274" s="7">
        <f t="shared" si="450"/>
        <v>2.8579782790309101</v>
      </c>
      <c r="P3274" s="7">
        <f t="shared" si="451"/>
        <v>3.515930113052415</v>
      </c>
      <c r="Q3274" s="7">
        <f t="shared" si="452"/>
        <v>2.7346123101518787</v>
      </c>
      <c r="R3274" s="24">
        <f t="shared" si="444"/>
        <v>0.34989769073370364</v>
      </c>
      <c r="S3274" s="24">
        <f t="shared" si="444"/>
        <v>0.28441976030400468</v>
      </c>
      <c r="T3274" s="24">
        <f t="shared" si="444"/>
        <v>0.36568254896229169</v>
      </c>
      <c r="U3274" s="23">
        <f t="shared" si="445"/>
        <v>1.1497266084395148</v>
      </c>
      <c r="V3274" s="23">
        <f t="shared" si="445"/>
        <v>1.0390753010682057</v>
      </c>
      <c r="W3274" s="23">
        <f t="shared" si="445"/>
        <v>0.7777528876310067</v>
      </c>
      <c r="X3274" t="s">
        <v>517</v>
      </c>
      <c r="Y3274" t="s">
        <v>323</v>
      </c>
      <c r="Z3274" t="s">
        <v>320</v>
      </c>
      <c r="AA3274" s="75" t="s">
        <v>151</v>
      </c>
      <c r="AB3274" s="75" t="s">
        <v>166</v>
      </c>
      <c r="AC3274" s="119" t="s">
        <v>648</v>
      </c>
      <c r="AD3274" s="25" t="s">
        <v>165</v>
      </c>
      <c r="AE3274" s="133" t="str">
        <f>VLOOKUP(AD3274,cs_lookup!$A$2:$B$55,2,FALSE)</f>
        <v>1</v>
      </c>
    </row>
    <row r="3275" spans="1:31" x14ac:dyDescent="0.25">
      <c r="A3275" s="6">
        <v>0.20294946831353342</v>
      </c>
      <c r="B3275" s="6">
        <v>0.51294970235907711</v>
      </c>
      <c r="C3275" s="6">
        <v>0.27645735361682866</v>
      </c>
      <c r="D3275" s="21">
        <f t="shared" si="443"/>
        <v>4.927334909077544</v>
      </c>
      <c r="E3275" s="22">
        <f t="shared" si="443"/>
        <v>1.9495088805022369</v>
      </c>
      <c r="F3275" s="22">
        <f t="shared" si="443"/>
        <v>3.6171944313190716</v>
      </c>
      <c r="G3275" s="132">
        <v>2.9133858267716528E-2</v>
      </c>
      <c r="H3275" s="7">
        <f t="shared" si="446"/>
        <v>1.0291338582677165</v>
      </c>
      <c r="I3275" s="7">
        <f t="shared" si="447"/>
        <v>4.7878464686522424</v>
      </c>
      <c r="J3275" s="7">
        <f t="shared" si="448"/>
        <v>1.8943200292561904</v>
      </c>
      <c r="K3275" s="7">
        <f t="shared" si="449"/>
        <v>3.5147948950078201</v>
      </c>
      <c r="L3275">
        <v>3.81</v>
      </c>
      <c r="M3275">
        <v>3.75</v>
      </c>
      <c r="N3275">
        <v>2</v>
      </c>
      <c r="O3275" s="7">
        <f t="shared" si="450"/>
        <v>3.9209999999999998</v>
      </c>
      <c r="P3275" s="7">
        <f t="shared" si="451"/>
        <v>3.859251968503937</v>
      </c>
      <c r="Q3275" s="7">
        <f t="shared" si="452"/>
        <v>2.0582677165354331</v>
      </c>
      <c r="R3275" s="24">
        <f t="shared" si="444"/>
        <v>0.2550369803621525</v>
      </c>
      <c r="S3275" s="24">
        <f t="shared" si="444"/>
        <v>0.25911757204794694</v>
      </c>
      <c r="T3275" s="24">
        <f t="shared" si="444"/>
        <v>0.48584544758990056</v>
      </c>
      <c r="U3275" s="23">
        <f t="shared" si="445"/>
        <v>0.79576486525736445</v>
      </c>
      <c r="V3275" s="23">
        <f t="shared" si="445"/>
        <v>1.9796021485727768</v>
      </c>
      <c r="W3275" s="23">
        <f t="shared" si="445"/>
        <v>0.56902324594833864</v>
      </c>
      <c r="X3275" t="s">
        <v>366</v>
      </c>
      <c r="Y3275" t="s">
        <v>364</v>
      </c>
      <c r="Z3275" t="s">
        <v>320</v>
      </c>
      <c r="AA3275" s="75" t="s">
        <v>149</v>
      </c>
      <c r="AB3275" s="75" t="s">
        <v>166</v>
      </c>
      <c r="AC3275" s="119" t="s">
        <v>648</v>
      </c>
      <c r="AD3275" s="25" t="s">
        <v>154</v>
      </c>
      <c r="AE3275" s="133" t="str">
        <f>VLOOKUP(AD3275,cs_lookup!$A$2:$B$55,2,FALSE)</f>
        <v>1</v>
      </c>
    </row>
    <row r="3276" spans="1:31" x14ac:dyDescent="0.25">
      <c r="A3276" s="6">
        <v>0.30633311404159053</v>
      </c>
      <c r="B3276" s="6">
        <v>0.31395538902849429</v>
      </c>
      <c r="C3276" s="6">
        <v>0.35287863693192001</v>
      </c>
      <c r="D3276" s="21">
        <f t="shared" ref="D3276:F3339" si="453">(100%/A3276)</f>
        <v>3.2644201823516572</v>
      </c>
      <c r="E3276" s="22">
        <f t="shared" si="453"/>
        <v>3.1851659023736043</v>
      </c>
      <c r="F3276" s="22">
        <f t="shared" si="453"/>
        <v>2.8338354758294066</v>
      </c>
      <c r="G3276" s="132">
        <v>2.8421685168367627E-2</v>
      </c>
      <c r="H3276" s="7">
        <f t="shared" si="446"/>
        <v>1.0284216851683676</v>
      </c>
      <c r="I3276" s="7">
        <f t="shared" si="447"/>
        <v>3.1742039568304357</v>
      </c>
      <c r="J3276" s="7">
        <f t="shared" si="448"/>
        <v>3.0971399653558902</v>
      </c>
      <c r="K3276" s="7">
        <f t="shared" si="449"/>
        <v>2.7555189828241189</v>
      </c>
      <c r="L3276">
        <v>2.09</v>
      </c>
      <c r="M3276">
        <v>3.75</v>
      </c>
      <c r="N3276">
        <v>3.53</v>
      </c>
      <c r="O3276" s="7">
        <f t="shared" si="450"/>
        <v>2.1494013220018884</v>
      </c>
      <c r="P3276" s="7">
        <f t="shared" si="451"/>
        <v>3.8565813193813785</v>
      </c>
      <c r="Q3276" s="7">
        <f t="shared" si="452"/>
        <v>3.6303285486443375</v>
      </c>
      <c r="R3276" s="24">
        <f t="shared" ref="R3276:T3339" si="454">(1/O3276)</f>
        <v>0.46524582904258649</v>
      </c>
      <c r="S3276" s="24">
        <f t="shared" si="454"/>
        <v>0.25929700871973488</v>
      </c>
      <c r="T3276" s="24">
        <f t="shared" si="454"/>
        <v>0.27545716223767874</v>
      </c>
      <c r="U3276" s="23">
        <f t="shared" ref="U3276:W3339" si="455">(L3276/I3276)</f>
        <v>0.6584328002939499</v>
      </c>
      <c r="V3276" s="23">
        <f t="shared" si="455"/>
        <v>1.2107944884464046</v>
      </c>
      <c r="W3276" s="23">
        <f t="shared" si="455"/>
        <v>1.2810653898606494</v>
      </c>
      <c r="X3276" t="s">
        <v>321</v>
      </c>
      <c r="Y3276" t="s">
        <v>365</v>
      </c>
      <c r="Z3276" t="s">
        <v>320</v>
      </c>
      <c r="AA3276" s="75" t="s">
        <v>151</v>
      </c>
      <c r="AB3276" s="75" t="s">
        <v>166</v>
      </c>
      <c r="AC3276" s="119" t="s">
        <v>648</v>
      </c>
      <c r="AD3276" s="25" t="s">
        <v>176</v>
      </c>
      <c r="AE3276" s="133" t="str">
        <f>VLOOKUP(AD3276,cs_lookup!$A$2:$B$55,2,FALSE)</f>
        <v>1</v>
      </c>
    </row>
    <row r="3277" spans="1:31" x14ac:dyDescent="0.25">
      <c r="A3277" s="6">
        <v>0.39311282476132409</v>
      </c>
      <c r="B3277" s="6">
        <v>0.33857660503092563</v>
      </c>
      <c r="C3277" s="6">
        <v>0.25624115589396929</v>
      </c>
      <c r="D3277" s="21">
        <f t="shared" si="453"/>
        <v>2.543798973251874</v>
      </c>
      <c r="E3277" s="22">
        <f t="shared" si="453"/>
        <v>2.9535413408397191</v>
      </c>
      <c r="F3277" s="22">
        <f t="shared" si="453"/>
        <v>3.9025737161980047</v>
      </c>
      <c r="G3277" s="132">
        <v>2.2663349319743897E-2</v>
      </c>
      <c r="H3277" s="7">
        <f t="shared" si="446"/>
        <v>1.0226633493197439</v>
      </c>
      <c r="I3277" s="7">
        <f t="shared" si="447"/>
        <v>2.4874255784603609</v>
      </c>
      <c r="J3277" s="7">
        <f t="shared" si="448"/>
        <v>2.8880876026351765</v>
      </c>
      <c r="K3277" s="7">
        <f t="shared" si="449"/>
        <v>3.8160883723797494</v>
      </c>
      <c r="L3277">
        <v>1.98</v>
      </c>
      <c r="M3277">
        <v>3.63</v>
      </c>
      <c r="N3277">
        <v>4.13</v>
      </c>
      <c r="O3277" s="7">
        <f t="shared" si="450"/>
        <v>2.0248734316530927</v>
      </c>
      <c r="P3277" s="7">
        <f t="shared" si="451"/>
        <v>3.7122679580306701</v>
      </c>
      <c r="Q3277" s="7">
        <f t="shared" si="452"/>
        <v>4.2235996326905418</v>
      </c>
      <c r="R3277" s="24">
        <f t="shared" si="454"/>
        <v>0.49385802804652679</v>
      </c>
      <c r="S3277" s="24">
        <f t="shared" si="454"/>
        <v>0.2693771062071964</v>
      </c>
      <c r="T3277" s="24">
        <f t="shared" si="454"/>
        <v>0.23676486574627675</v>
      </c>
      <c r="U3277" s="23">
        <f t="shared" si="455"/>
        <v>0.79600371450130314</v>
      </c>
      <c r="V3277" s="23">
        <f t="shared" si="455"/>
        <v>1.2568870821951108</v>
      </c>
      <c r="W3277" s="23">
        <f t="shared" si="455"/>
        <v>1.0822600519139687</v>
      </c>
      <c r="X3277" t="s">
        <v>281</v>
      </c>
      <c r="Y3277" t="s">
        <v>208</v>
      </c>
      <c r="Z3277" t="s">
        <v>189</v>
      </c>
      <c r="AA3277" s="75" t="s">
        <v>151</v>
      </c>
      <c r="AB3277" s="75" t="s">
        <v>166</v>
      </c>
      <c r="AC3277" s="119" t="s">
        <v>648</v>
      </c>
      <c r="AD3277" s="25" t="s">
        <v>150</v>
      </c>
      <c r="AE3277" s="133" t="str">
        <f>VLOOKUP(AD3277,cs_lookup!$A$2:$B$55,2,FALSE)</f>
        <v>X</v>
      </c>
    </row>
    <row r="3278" spans="1:31" x14ac:dyDescent="0.25">
      <c r="A3278" s="6">
        <v>0.60626965589733217</v>
      </c>
      <c r="B3278" s="6">
        <v>0.19291156703397422</v>
      </c>
      <c r="C3278" s="6">
        <v>0.18706915413813907</v>
      </c>
      <c r="D3278" s="21">
        <f t="shared" si="453"/>
        <v>1.6494310580659235</v>
      </c>
      <c r="E3278" s="22">
        <f t="shared" si="453"/>
        <v>5.1837223416669831</v>
      </c>
      <c r="F3278" s="22">
        <f t="shared" si="453"/>
        <v>5.3456167298514723</v>
      </c>
      <c r="G3278" s="132">
        <v>2.5860329825296846E-2</v>
      </c>
      <c r="H3278" s="7">
        <f t="shared" si="446"/>
        <v>1.0258603298252968</v>
      </c>
      <c r="I3278" s="7">
        <f t="shared" si="447"/>
        <v>1.6078514882691879</v>
      </c>
      <c r="J3278" s="7">
        <f t="shared" si="448"/>
        <v>5.0530488322418767</v>
      </c>
      <c r="K3278" s="7">
        <f t="shared" si="449"/>
        <v>5.2108621168359504</v>
      </c>
      <c r="L3278">
        <v>1.59</v>
      </c>
      <c r="M3278">
        <v>4.13</v>
      </c>
      <c r="N3278">
        <v>6.46</v>
      </c>
      <c r="O3278" s="7">
        <f t="shared" si="450"/>
        <v>1.631117924422222</v>
      </c>
      <c r="P3278" s="7">
        <f t="shared" si="451"/>
        <v>4.2368031621784761</v>
      </c>
      <c r="Q3278" s="7">
        <f t="shared" si="452"/>
        <v>6.6270577306714173</v>
      </c>
      <c r="R3278" s="24">
        <f t="shared" si="454"/>
        <v>0.61307645819306544</v>
      </c>
      <c r="S3278" s="24">
        <f t="shared" si="454"/>
        <v>0.23602701417118013</v>
      </c>
      <c r="T3278" s="24">
        <f t="shared" si="454"/>
        <v>0.15089652763575451</v>
      </c>
      <c r="U3278" s="23">
        <f t="shared" si="455"/>
        <v>0.98889730276743126</v>
      </c>
      <c r="V3278" s="23">
        <f t="shared" si="455"/>
        <v>0.81732833723034704</v>
      </c>
      <c r="W3278" s="23">
        <f t="shared" si="455"/>
        <v>1.2397180841013176</v>
      </c>
      <c r="X3278" t="s">
        <v>188</v>
      </c>
      <c r="Y3278" t="s">
        <v>191</v>
      </c>
      <c r="Z3278" t="s">
        <v>189</v>
      </c>
      <c r="AA3278" s="75" t="s">
        <v>162</v>
      </c>
      <c r="AB3278" s="75" t="s">
        <v>160</v>
      </c>
      <c r="AC3278" s="119" t="s">
        <v>648</v>
      </c>
      <c r="AD3278" s="25" t="s">
        <v>154</v>
      </c>
      <c r="AE3278" s="133" t="str">
        <f>VLOOKUP(AD3278,cs_lookup!$A$2:$B$55,2,FALSE)</f>
        <v>1</v>
      </c>
    </row>
    <row r="3279" spans="1:31" x14ac:dyDescent="0.25">
      <c r="A3279" s="6">
        <v>0.75949714175075766</v>
      </c>
      <c r="B3279" s="6">
        <v>0.19058295004464881</v>
      </c>
      <c r="C3279" s="6">
        <v>4.8349799698197041E-2</v>
      </c>
      <c r="D3279" s="21">
        <f t="shared" si="453"/>
        <v>1.3166606495645872</v>
      </c>
      <c r="E3279" s="22">
        <f t="shared" si="453"/>
        <v>5.2470590877396166</v>
      </c>
      <c r="F3279" s="22">
        <f t="shared" si="453"/>
        <v>20.68260895064866</v>
      </c>
      <c r="G3279" s="132">
        <v>2.4155278813664083E-2</v>
      </c>
      <c r="H3279" s="7">
        <f t="shared" si="446"/>
        <v>1.0241552788136641</v>
      </c>
      <c r="I3279" s="7">
        <f t="shared" si="447"/>
        <v>1.2856064669116858</v>
      </c>
      <c r="J3279" s="7">
        <f t="shared" si="448"/>
        <v>5.1233042452484128</v>
      </c>
      <c r="K3279" s="7">
        <f t="shared" si="449"/>
        <v>20.194797974977462</v>
      </c>
      <c r="L3279">
        <v>1.43</v>
      </c>
      <c r="M3279">
        <v>4.9000000000000004</v>
      </c>
      <c r="N3279">
        <v>8.2799999999999994</v>
      </c>
      <c r="O3279" s="7">
        <f t="shared" si="450"/>
        <v>1.4645420487035397</v>
      </c>
      <c r="P3279" s="7">
        <f t="shared" si="451"/>
        <v>5.0183608661869545</v>
      </c>
      <c r="Q3279" s="7">
        <f t="shared" si="452"/>
        <v>8.4800057085771385</v>
      </c>
      <c r="R3279" s="24">
        <f t="shared" si="454"/>
        <v>0.68280729862637446</v>
      </c>
      <c r="S3279" s="24">
        <f t="shared" si="454"/>
        <v>0.19926825245626845</v>
      </c>
      <c r="T3279" s="24">
        <f t="shared" si="454"/>
        <v>0.11792444891735694</v>
      </c>
      <c r="U3279" s="23">
        <f t="shared" si="455"/>
        <v>1.1123154999641374</v>
      </c>
      <c r="V3279" s="23">
        <f t="shared" si="455"/>
        <v>0.95641401826652883</v>
      </c>
      <c r="W3279" s="23">
        <f t="shared" si="455"/>
        <v>0.41000657744927205</v>
      </c>
      <c r="X3279" t="s">
        <v>288</v>
      </c>
      <c r="Y3279" t="s">
        <v>219</v>
      </c>
      <c r="Z3279" t="s">
        <v>189</v>
      </c>
      <c r="AA3279" s="75" t="s">
        <v>170</v>
      </c>
      <c r="AB3279" s="75" t="s">
        <v>160</v>
      </c>
      <c r="AC3279" s="119" t="s">
        <v>648</v>
      </c>
      <c r="AD3279" s="25" t="s">
        <v>176</v>
      </c>
      <c r="AE3279" s="133" t="str">
        <f>VLOOKUP(AD3279,cs_lookup!$A$2:$B$55,2,FALSE)</f>
        <v>1</v>
      </c>
    </row>
    <row r="3280" spans="1:31" x14ac:dyDescent="0.25">
      <c r="A3280" s="6">
        <v>0.50891312412089718</v>
      </c>
      <c r="B3280" s="6">
        <v>0.21369409374548454</v>
      </c>
      <c r="C3280" s="6">
        <v>0.25981392441655993</v>
      </c>
      <c r="D3280" s="21">
        <f t="shared" si="453"/>
        <v>1.9649719227174822</v>
      </c>
      <c r="E3280" s="22">
        <f t="shared" si="453"/>
        <v>4.6795865176836715</v>
      </c>
      <c r="F3280" s="22">
        <f t="shared" si="453"/>
        <v>3.8489084149188977</v>
      </c>
      <c r="G3280" s="132">
        <v>2.2158431765500364E-2</v>
      </c>
      <c r="H3280" s="7">
        <f t="shared" si="446"/>
        <v>1.0221584317655004</v>
      </c>
      <c r="I3280" s="7">
        <f t="shared" si="447"/>
        <v>1.9223751051229194</v>
      </c>
      <c r="J3280" s="7">
        <f t="shared" si="448"/>
        <v>4.5781420690342101</v>
      </c>
      <c r="K3280" s="7">
        <f t="shared" si="449"/>
        <v>3.7654714722364089</v>
      </c>
      <c r="L3280">
        <v>2.38</v>
      </c>
      <c r="M3280">
        <v>3.49</v>
      </c>
      <c r="N3280">
        <v>3.17</v>
      </c>
      <c r="O3280" s="7">
        <f t="shared" si="450"/>
        <v>2.4327370676018907</v>
      </c>
      <c r="P3280" s="7">
        <f t="shared" si="451"/>
        <v>3.5673329268615963</v>
      </c>
      <c r="Q3280" s="7">
        <f t="shared" si="452"/>
        <v>3.2402422286966361</v>
      </c>
      <c r="R3280" s="24">
        <f t="shared" si="454"/>
        <v>0.41105963045392568</v>
      </c>
      <c r="S3280" s="24">
        <f t="shared" si="454"/>
        <v>0.28032146718634471</v>
      </c>
      <c r="T3280" s="24">
        <f t="shared" si="454"/>
        <v>0.30861890235972966</v>
      </c>
      <c r="U3280" s="23">
        <f t="shared" si="455"/>
        <v>1.2380518212379885</v>
      </c>
      <c r="V3280" s="23">
        <f t="shared" si="455"/>
        <v>0.76231797689411573</v>
      </c>
      <c r="W3280" s="23">
        <f t="shared" si="455"/>
        <v>0.84186004949793358</v>
      </c>
      <c r="X3280" t="s">
        <v>190</v>
      </c>
      <c r="Y3280" t="s">
        <v>187</v>
      </c>
      <c r="Z3280" t="s">
        <v>189</v>
      </c>
      <c r="AA3280" s="75" t="s">
        <v>150</v>
      </c>
      <c r="AB3280" s="75" t="s">
        <v>166</v>
      </c>
      <c r="AC3280" s="119" t="s">
        <v>648</v>
      </c>
      <c r="AD3280" s="25" t="s">
        <v>162</v>
      </c>
      <c r="AE3280" s="133" t="str">
        <f>VLOOKUP(AD3280,cs_lookup!$A$2:$B$55,2,FALSE)</f>
        <v>1</v>
      </c>
    </row>
    <row r="3281" spans="1:31" x14ac:dyDescent="0.25">
      <c r="A3281" s="6">
        <v>0.50241569319889645</v>
      </c>
      <c r="B3281" s="6">
        <v>0.27374618434912723</v>
      </c>
      <c r="C3281" s="6">
        <v>0.21369019690145499</v>
      </c>
      <c r="D3281" s="21">
        <f t="shared" si="453"/>
        <v>1.9903836873266612</v>
      </c>
      <c r="E3281" s="22">
        <f t="shared" si="453"/>
        <v>3.6530189539541915</v>
      </c>
      <c r="F3281" s="22">
        <f t="shared" si="453"/>
        <v>4.6796718543956342</v>
      </c>
      <c r="G3281" s="132">
        <v>2.7440395861448419E-2</v>
      </c>
      <c r="H3281" s="7">
        <f t="shared" si="446"/>
        <v>1.0274403958614484</v>
      </c>
      <c r="I3281" s="7">
        <f t="shared" si="447"/>
        <v>1.9372254539961331</v>
      </c>
      <c r="J3281" s="7">
        <f t="shared" si="448"/>
        <v>3.5554558382837866</v>
      </c>
      <c r="K3281" s="7">
        <f t="shared" si="449"/>
        <v>4.5546893749218453</v>
      </c>
      <c r="L3281">
        <v>2.34</v>
      </c>
      <c r="M3281">
        <v>3.42</v>
      </c>
      <c r="N3281">
        <v>3.25</v>
      </c>
      <c r="O3281" s="7">
        <f t="shared" si="450"/>
        <v>2.4042105263157891</v>
      </c>
      <c r="P3281" s="7">
        <f t="shared" si="451"/>
        <v>3.5138461538461536</v>
      </c>
      <c r="Q3281" s="7">
        <f t="shared" si="452"/>
        <v>3.3391812865497075</v>
      </c>
      <c r="R3281" s="24">
        <f t="shared" si="454"/>
        <v>0.41593695271453596</v>
      </c>
      <c r="S3281" s="24">
        <f t="shared" si="454"/>
        <v>0.28458844133099825</v>
      </c>
      <c r="T3281" s="24">
        <f t="shared" si="454"/>
        <v>0.29947460595446584</v>
      </c>
      <c r="U3281" s="23">
        <f t="shared" si="455"/>
        <v>1.2079130981750308</v>
      </c>
      <c r="V3281" s="23">
        <f t="shared" si="455"/>
        <v>0.96190197700524072</v>
      </c>
      <c r="W3281" s="23">
        <f t="shared" si="455"/>
        <v>0.71355030661246077</v>
      </c>
      <c r="X3281" t="s">
        <v>214</v>
      </c>
      <c r="Y3281" t="s">
        <v>210</v>
      </c>
      <c r="Z3281" t="s">
        <v>202</v>
      </c>
      <c r="AA3281" s="75" t="s">
        <v>151</v>
      </c>
      <c r="AB3281" s="75" t="s">
        <v>166</v>
      </c>
      <c r="AC3281" s="119" t="s">
        <v>648</v>
      </c>
      <c r="AD3281" s="25" t="s">
        <v>153</v>
      </c>
      <c r="AE3281" s="133" t="str">
        <f>VLOOKUP(AD3281,cs_lookup!$A$2:$B$55,2,FALSE)</f>
        <v>2</v>
      </c>
    </row>
    <row r="3282" spans="1:31" x14ac:dyDescent="0.25">
      <c r="A3282" s="6">
        <v>0.36411963974991518</v>
      </c>
      <c r="B3282" s="6">
        <v>0.34535571177853114</v>
      </c>
      <c r="C3282" s="6">
        <v>0.27648634968905733</v>
      </c>
      <c r="D3282" s="21">
        <f t="shared" si="453"/>
        <v>2.7463500751753473</v>
      </c>
      <c r="E3282" s="22">
        <f t="shared" si="453"/>
        <v>2.8955652560374547</v>
      </c>
      <c r="F3282" s="22">
        <f t="shared" si="453"/>
        <v>3.6168150837269981</v>
      </c>
      <c r="G3282" s="132">
        <v>2.1665413864826677E-2</v>
      </c>
      <c r="H3282" s="7">
        <f t="shared" si="446"/>
        <v>1.0216654138648267</v>
      </c>
      <c r="I3282" s="7">
        <f t="shared" si="447"/>
        <v>2.688111037043198</v>
      </c>
      <c r="J3282" s="7">
        <f t="shared" si="448"/>
        <v>2.8341619641247422</v>
      </c>
      <c r="K3282" s="7">
        <f t="shared" si="449"/>
        <v>3.540116984135794</v>
      </c>
      <c r="L3282">
        <v>4.3099999999999996</v>
      </c>
      <c r="M3282">
        <v>3.88</v>
      </c>
      <c r="N3282">
        <v>1.88</v>
      </c>
      <c r="O3282" s="7">
        <f t="shared" si="450"/>
        <v>4.4033779337574028</v>
      </c>
      <c r="P3282" s="7">
        <f t="shared" si="451"/>
        <v>3.9640618057955272</v>
      </c>
      <c r="Q3282" s="7">
        <f t="shared" si="452"/>
        <v>1.9207309780658741</v>
      </c>
      <c r="R3282" s="24">
        <f t="shared" si="454"/>
        <v>0.22709838107098382</v>
      </c>
      <c r="S3282" s="24">
        <f t="shared" si="454"/>
        <v>0.25226650062266504</v>
      </c>
      <c r="T3282" s="24">
        <f t="shared" si="454"/>
        <v>0.52063511830635123</v>
      </c>
      <c r="U3282" s="23">
        <f t="shared" si="455"/>
        <v>1.6033563869224714</v>
      </c>
      <c r="V3282" s="23">
        <f t="shared" si="455"/>
        <v>1.3690113864746039</v>
      </c>
      <c r="W3282" s="23">
        <f t="shared" si="455"/>
        <v>0.53105589686012633</v>
      </c>
      <c r="X3282" t="s">
        <v>88</v>
      </c>
      <c r="Y3282" t="s">
        <v>93</v>
      </c>
      <c r="Z3282" t="s">
        <v>138</v>
      </c>
      <c r="AA3282" s="75" t="s">
        <v>151</v>
      </c>
      <c r="AB3282" s="75" t="s">
        <v>166</v>
      </c>
      <c r="AC3282" s="119" t="s">
        <v>648</v>
      </c>
      <c r="AD3282" s="25" t="s">
        <v>451</v>
      </c>
      <c r="AE3282" s="133" t="str">
        <f>VLOOKUP(AD3282,cs_lookup!$A$2:$B$55,2,FALSE)</f>
        <v>2</v>
      </c>
    </row>
    <row r="3283" spans="1:31" x14ac:dyDescent="0.25">
      <c r="A3283" s="6">
        <v>0.46431746743960572</v>
      </c>
      <c r="B3283" s="6">
        <v>0.34599148862123291</v>
      </c>
      <c r="C3283" s="6">
        <v>0.18445070607697328</v>
      </c>
      <c r="D3283" s="21">
        <f t="shared" si="453"/>
        <v>2.1536988593479331</v>
      </c>
      <c r="E3283" s="22">
        <f t="shared" si="453"/>
        <v>2.8902445085715085</v>
      </c>
      <c r="F3283" s="22">
        <f t="shared" si="453"/>
        <v>5.4215026945068407</v>
      </c>
      <c r="G3283" s="132">
        <v>2.2077381808421448E-2</v>
      </c>
      <c r="H3283" s="7">
        <f t="shared" si="446"/>
        <v>1.0220773818084214</v>
      </c>
      <c r="I3283" s="7">
        <f t="shared" si="447"/>
        <v>2.1071778885638457</v>
      </c>
      <c r="J3283" s="7">
        <f t="shared" si="448"/>
        <v>2.8278137839794768</v>
      </c>
      <c r="K3283" s="7">
        <f t="shared" si="449"/>
        <v>5.3043955291469791</v>
      </c>
      <c r="L3283">
        <v>2.98</v>
      </c>
      <c r="M3283">
        <v>3.11</v>
      </c>
      <c r="N3283">
        <v>2.74</v>
      </c>
      <c r="O3283" s="7">
        <f t="shared" si="450"/>
        <v>3.0457905977890958</v>
      </c>
      <c r="P3283" s="7">
        <f t="shared" si="451"/>
        <v>3.1786606574241905</v>
      </c>
      <c r="Q3283" s="7">
        <f t="shared" si="452"/>
        <v>2.8004920261550752</v>
      </c>
      <c r="R3283" s="24">
        <f t="shared" si="454"/>
        <v>0.32832198008815461</v>
      </c>
      <c r="S3283" s="24">
        <f t="shared" si="454"/>
        <v>0.31459791018093269</v>
      </c>
      <c r="T3283" s="24">
        <f t="shared" si="454"/>
        <v>0.35708010973091259</v>
      </c>
      <c r="U3283" s="23">
        <f t="shared" si="455"/>
        <v>1.4142137767167959</v>
      </c>
      <c r="V3283" s="23">
        <f t="shared" si="455"/>
        <v>1.0997895326839424</v>
      </c>
      <c r="W3283" s="23">
        <f t="shared" si="455"/>
        <v>0.51655273158723714</v>
      </c>
      <c r="X3283" t="s">
        <v>92</v>
      </c>
      <c r="Y3283" t="s">
        <v>86</v>
      </c>
      <c r="Z3283" t="s">
        <v>138</v>
      </c>
      <c r="AA3283" s="75" t="s">
        <v>151</v>
      </c>
      <c r="AB3283" s="75" t="s">
        <v>166</v>
      </c>
      <c r="AC3283" s="119" t="s">
        <v>648</v>
      </c>
      <c r="AD3283" s="25" t="s">
        <v>152</v>
      </c>
      <c r="AE3283" s="133" t="str">
        <f>VLOOKUP(AD3283,cs_lookup!$A$2:$B$55,2,FALSE)</f>
        <v>2</v>
      </c>
    </row>
    <row r="3284" spans="1:31" x14ac:dyDescent="0.25">
      <c r="A3284" s="6">
        <v>0.63630586528361277</v>
      </c>
      <c r="B3284" s="6">
        <v>0.21889375521276822</v>
      </c>
      <c r="C3284" s="6">
        <v>0.13959561923567546</v>
      </c>
      <c r="D3284" s="21">
        <f t="shared" si="453"/>
        <v>1.5715712435784044</v>
      </c>
      <c r="E3284" s="22">
        <f t="shared" si="453"/>
        <v>4.5684263538171024</v>
      </c>
      <c r="F3284" s="22">
        <f t="shared" si="453"/>
        <v>7.1635485803585812</v>
      </c>
      <c r="G3284" s="132">
        <v>2.396559830612599E-2</v>
      </c>
      <c r="H3284" s="7">
        <f t="shared" ref="H3284:H3347" si="456">(G3284/100%) + 1</f>
        <v>1.023965598306126</v>
      </c>
      <c r="I3284" s="7">
        <f t="shared" ref="I3284:I3347" si="457">D3284/H3284</f>
        <v>1.5347891044173201</v>
      </c>
      <c r="J3284" s="7">
        <f t="shared" ref="J3284:J3347" si="458">E3284/H3284</f>
        <v>4.4615037471711236</v>
      </c>
      <c r="K3284" s="7">
        <f t="shared" ref="K3284:K3347" si="459">F3284/H3284</f>
        <v>6.9958879401893324</v>
      </c>
      <c r="L3284">
        <v>1.39</v>
      </c>
      <c r="M3284">
        <v>5.2</v>
      </c>
      <c r="N3284">
        <v>8.91</v>
      </c>
      <c r="O3284" s="7">
        <f t="shared" ref="O3284:O3347" si="460">(L3284*H3284)</f>
        <v>1.423312181645515</v>
      </c>
      <c r="P3284" s="7">
        <f t="shared" ref="P3284:P3347" si="461">(M3284*H3284)</f>
        <v>5.3246211111918553</v>
      </c>
      <c r="Q3284" s="7">
        <f t="shared" ref="Q3284:Q3347" si="462">(N3284*H3284)</f>
        <v>9.1235334809075823</v>
      </c>
      <c r="R3284" s="24">
        <f t="shared" si="454"/>
        <v>0.7025865533195137</v>
      </c>
      <c r="S3284" s="24">
        <f t="shared" si="454"/>
        <v>0.18780679021425462</v>
      </c>
      <c r="T3284" s="24">
        <f t="shared" si="454"/>
        <v>0.10960665646623165</v>
      </c>
      <c r="U3284" s="23">
        <f t="shared" si="455"/>
        <v>0.90566188931065605</v>
      </c>
      <c r="V3284" s="23">
        <f t="shared" si="455"/>
        <v>1.1655263101139677</v>
      </c>
      <c r="W3284" s="23">
        <f t="shared" si="455"/>
        <v>1.2736053058847117</v>
      </c>
      <c r="X3284" t="s">
        <v>85</v>
      </c>
      <c r="Y3284" t="s">
        <v>26</v>
      </c>
      <c r="Z3284" t="s">
        <v>138</v>
      </c>
      <c r="AA3284" s="75" t="s">
        <v>162</v>
      </c>
      <c r="AB3284" s="75" t="s">
        <v>160</v>
      </c>
      <c r="AC3284" s="119" t="s">
        <v>648</v>
      </c>
      <c r="AD3284" s="25" t="s">
        <v>164</v>
      </c>
      <c r="AE3284" s="133" t="str">
        <f>VLOOKUP(AD3284,cs_lookup!$A$2:$B$55,2,FALSE)</f>
        <v>1</v>
      </c>
    </row>
    <row r="3285" spans="1:31" x14ac:dyDescent="0.25">
      <c r="A3285" s="6">
        <v>0.72855647763236908</v>
      </c>
      <c r="B3285" s="6">
        <v>0.16067896511545943</v>
      </c>
      <c r="C3285" s="6">
        <v>9.9498425728409792E-2</v>
      </c>
      <c r="D3285" s="21">
        <f t="shared" si="453"/>
        <v>1.3725771861225586</v>
      </c>
      <c r="E3285" s="22">
        <f t="shared" si="453"/>
        <v>6.223589996870019</v>
      </c>
      <c r="F3285" s="22">
        <f t="shared" si="453"/>
        <v>10.050410272114185</v>
      </c>
      <c r="G3285" s="132">
        <v>2.1152401183662572E-2</v>
      </c>
      <c r="H3285" s="7">
        <f t="shared" si="456"/>
        <v>1.0211524011836626</v>
      </c>
      <c r="I3285" s="7">
        <f t="shared" si="457"/>
        <v>1.3441452857884328</v>
      </c>
      <c r="J3285" s="7">
        <f t="shared" si="458"/>
        <v>6.094673027900618</v>
      </c>
      <c r="K3285" s="7">
        <f t="shared" si="459"/>
        <v>9.8422236097807865</v>
      </c>
      <c r="L3285">
        <v>2.1800000000000002</v>
      </c>
      <c r="M3285">
        <v>3.68</v>
      </c>
      <c r="N3285">
        <v>3.44</v>
      </c>
      <c r="O3285" s="7">
        <f t="shared" si="460"/>
        <v>2.2261122345803845</v>
      </c>
      <c r="P3285" s="7">
        <f t="shared" si="461"/>
        <v>3.7578408363558786</v>
      </c>
      <c r="Q3285" s="7">
        <f t="shared" si="462"/>
        <v>3.512764260071799</v>
      </c>
      <c r="R3285" s="24">
        <f t="shared" si="454"/>
        <v>0.44921364900925448</v>
      </c>
      <c r="S3285" s="24">
        <f t="shared" si="454"/>
        <v>0.26611025946743877</v>
      </c>
      <c r="T3285" s="24">
        <f t="shared" si="454"/>
        <v>0.28467609152330664</v>
      </c>
      <c r="U3285" s="23">
        <f t="shared" si="455"/>
        <v>1.6218484884402071</v>
      </c>
      <c r="V3285" s="23">
        <f t="shared" si="455"/>
        <v>0.60380597665427505</v>
      </c>
      <c r="W3285" s="23">
        <f t="shared" si="455"/>
        <v>0.34951451383216625</v>
      </c>
      <c r="X3285" t="s">
        <v>83</v>
      </c>
      <c r="Y3285" t="s">
        <v>32</v>
      </c>
      <c r="Z3285" t="s">
        <v>138</v>
      </c>
      <c r="AA3285" s="75" t="s">
        <v>165</v>
      </c>
      <c r="AB3285" s="75" t="s">
        <v>160</v>
      </c>
      <c r="AC3285" s="119" t="s">
        <v>648</v>
      </c>
      <c r="AD3285" s="25" t="s">
        <v>154</v>
      </c>
      <c r="AE3285" s="133" t="str">
        <f>VLOOKUP(AD3285,cs_lookup!$A$2:$B$55,2,FALSE)</f>
        <v>1</v>
      </c>
    </row>
    <row r="3286" spans="1:31" x14ac:dyDescent="0.25">
      <c r="A3286" s="6">
        <v>0.37005727277490608</v>
      </c>
      <c r="B3286" s="6">
        <v>0.3480871398955413</v>
      </c>
      <c r="C3286" s="6">
        <v>0.26883961517144772</v>
      </c>
      <c r="D3286" s="21">
        <f t="shared" si="453"/>
        <v>2.702284412630009</v>
      </c>
      <c r="E3286" s="22">
        <f t="shared" si="453"/>
        <v>2.8728438525482254</v>
      </c>
      <c r="F3286" s="22">
        <f t="shared" si="453"/>
        <v>3.7196898952643851</v>
      </c>
      <c r="G3286" s="132">
        <v>2.050389497878724E-2</v>
      </c>
      <c r="H3286" s="7">
        <f t="shared" si="456"/>
        <v>1.0205038949787872</v>
      </c>
      <c r="I3286" s="7">
        <f t="shared" si="457"/>
        <v>2.6479902976619019</v>
      </c>
      <c r="J3286" s="7">
        <f t="shared" si="458"/>
        <v>2.8151228688920797</v>
      </c>
      <c r="K3286" s="7">
        <f t="shared" si="459"/>
        <v>3.644954138407972</v>
      </c>
      <c r="L3286">
        <v>2.48</v>
      </c>
      <c r="M3286">
        <v>3.07</v>
      </c>
      <c r="N3286">
        <v>3.43</v>
      </c>
      <c r="O3286" s="7">
        <f t="shared" si="460"/>
        <v>2.5308496595473922</v>
      </c>
      <c r="P3286" s="7">
        <f t="shared" si="461"/>
        <v>3.1329469575848767</v>
      </c>
      <c r="Q3286" s="7">
        <f t="shared" si="462"/>
        <v>3.5003283597772405</v>
      </c>
      <c r="R3286" s="24">
        <f t="shared" si="454"/>
        <v>0.39512422092224803</v>
      </c>
      <c r="S3286" s="24">
        <f t="shared" si="454"/>
        <v>0.31918829572872154</v>
      </c>
      <c r="T3286" s="24">
        <f t="shared" si="454"/>
        <v>0.2856874833490306</v>
      </c>
      <c r="U3286" s="23">
        <f t="shared" si="455"/>
        <v>0.93655932281540744</v>
      </c>
      <c r="V3286" s="23">
        <f t="shared" si="455"/>
        <v>1.0905385459101575</v>
      </c>
      <c r="W3286" s="23">
        <f t="shared" si="455"/>
        <v>0.94102692921621822</v>
      </c>
      <c r="X3286" t="s">
        <v>29</v>
      </c>
      <c r="Y3286" t="s">
        <v>87</v>
      </c>
      <c r="Z3286" t="s">
        <v>138</v>
      </c>
      <c r="AA3286" s="75" t="s">
        <v>151</v>
      </c>
      <c r="AB3286" s="75" t="s">
        <v>166</v>
      </c>
      <c r="AC3286" s="119" t="s">
        <v>648</v>
      </c>
      <c r="AD3286" s="25" t="s">
        <v>155</v>
      </c>
      <c r="AE3286" s="133" t="str">
        <f>VLOOKUP(AD3286,cs_lookup!$A$2:$B$55,2,FALSE)</f>
        <v>2</v>
      </c>
    </row>
    <row r="3287" spans="1:31" x14ac:dyDescent="0.25">
      <c r="A3287" s="6">
        <v>0.5577902744232307</v>
      </c>
      <c r="B3287" s="6">
        <v>0.25294234775896079</v>
      </c>
      <c r="C3287" s="6">
        <v>0.18163975955686285</v>
      </c>
      <c r="D3287" s="21">
        <f t="shared" si="453"/>
        <v>1.7927885190074806</v>
      </c>
      <c r="E3287" s="22">
        <f t="shared" si="453"/>
        <v>3.9534700648581835</v>
      </c>
      <c r="F3287" s="22">
        <f t="shared" si="453"/>
        <v>5.5054025750730373</v>
      </c>
      <c r="G3287" s="132">
        <v>2.2251913287405278E-2</v>
      </c>
      <c r="H3287" s="7">
        <f t="shared" si="456"/>
        <v>1.0222519132874053</v>
      </c>
      <c r="I3287" s="7">
        <f t="shared" si="457"/>
        <v>1.7537639164128809</v>
      </c>
      <c r="J3287" s="7">
        <f t="shared" si="458"/>
        <v>3.8674127320969549</v>
      </c>
      <c r="K3287" s="7">
        <f t="shared" si="459"/>
        <v>5.3855634834358073</v>
      </c>
      <c r="L3287">
        <v>1.91</v>
      </c>
      <c r="M3287">
        <v>3.65</v>
      </c>
      <c r="N3287">
        <v>4.45</v>
      </c>
      <c r="O3287" s="7">
        <f t="shared" si="460"/>
        <v>1.9525011543789439</v>
      </c>
      <c r="P3287" s="7">
        <f t="shared" si="461"/>
        <v>3.7312194834990291</v>
      </c>
      <c r="Q3287" s="7">
        <f t="shared" si="462"/>
        <v>4.5490210141289538</v>
      </c>
      <c r="R3287" s="24">
        <f t="shared" si="454"/>
        <v>0.51216358963848208</v>
      </c>
      <c r="S3287" s="24">
        <f t="shared" si="454"/>
        <v>0.26800889211219198</v>
      </c>
      <c r="T3287" s="24">
        <f t="shared" si="454"/>
        <v>0.21982751824932598</v>
      </c>
      <c r="U3287" s="23">
        <f t="shared" si="455"/>
        <v>1.089086154712706</v>
      </c>
      <c r="V3287" s="23">
        <f t="shared" si="455"/>
        <v>0.94378341616022154</v>
      </c>
      <c r="W3287" s="23">
        <f t="shared" si="455"/>
        <v>0.82628308322549948</v>
      </c>
      <c r="X3287" t="s">
        <v>30</v>
      </c>
      <c r="Y3287" t="s">
        <v>90</v>
      </c>
      <c r="Z3287" t="s">
        <v>138</v>
      </c>
      <c r="AA3287" s="75" t="s">
        <v>162</v>
      </c>
      <c r="AB3287" s="75" t="s">
        <v>160</v>
      </c>
      <c r="AC3287" s="119" t="s">
        <v>648</v>
      </c>
      <c r="AD3287" s="25" t="s">
        <v>163</v>
      </c>
      <c r="AE3287" s="133" t="str">
        <f>VLOOKUP(AD3287,cs_lookup!$A$2:$B$55,2,FALSE)</f>
        <v>2</v>
      </c>
    </row>
    <row r="3288" spans="1:31" x14ac:dyDescent="0.25">
      <c r="A3288" s="6">
        <v>0.5979099339703241</v>
      </c>
      <c r="B3288" s="6">
        <v>0.25192785562171954</v>
      </c>
      <c r="C3288" s="6">
        <v>0.14559089707672021</v>
      </c>
      <c r="D3288" s="21">
        <f t="shared" si="453"/>
        <v>1.6724927002962837</v>
      </c>
      <c r="E3288" s="22">
        <f t="shared" si="453"/>
        <v>3.9693903539652351</v>
      </c>
      <c r="F3288" s="22">
        <f t="shared" si="453"/>
        <v>6.8685612911159035</v>
      </c>
      <c r="G3288" s="132">
        <v>2.529410179465108E-2</v>
      </c>
      <c r="H3288" s="7">
        <f t="shared" si="456"/>
        <v>1.0252941017946511</v>
      </c>
      <c r="I3288" s="7">
        <f t="shared" si="457"/>
        <v>1.6312321482868097</v>
      </c>
      <c r="J3288" s="7">
        <f t="shared" si="458"/>
        <v>3.8714651210977475</v>
      </c>
      <c r="K3288" s="7">
        <f t="shared" si="459"/>
        <v>6.699113238916846</v>
      </c>
      <c r="L3288">
        <v>4.76</v>
      </c>
      <c r="M3288">
        <v>4.34</v>
      </c>
      <c r="N3288">
        <v>1.71</v>
      </c>
      <c r="O3288" s="7">
        <f t="shared" si="460"/>
        <v>4.8803999245425391</v>
      </c>
      <c r="P3288" s="7">
        <f t="shared" si="461"/>
        <v>4.4497764017887853</v>
      </c>
      <c r="Q3288" s="7">
        <f t="shared" si="462"/>
        <v>1.7532529140688533</v>
      </c>
      <c r="R3288" s="24">
        <f t="shared" si="454"/>
        <v>0.20490124077152025</v>
      </c>
      <c r="S3288" s="24">
        <f t="shared" si="454"/>
        <v>0.22473039310424803</v>
      </c>
      <c r="T3288" s="24">
        <f t="shared" si="454"/>
        <v>0.57036836612423181</v>
      </c>
      <c r="U3288" s="23">
        <f t="shared" si="455"/>
        <v>2.9180395966320041</v>
      </c>
      <c r="V3288" s="23">
        <f t="shared" si="455"/>
        <v>1.12102262689878</v>
      </c>
      <c r="W3288" s="23">
        <f t="shared" si="455"/>
        <v>0.25525766456165822</v>
      </c>
      <c r="X3288" t="s">
        <v>91</v>
      </c>
      <c r="Y3288" t="s">
        <v>31</v>
      </c>
      <c r="Z3288" t="s">
        <v>138</v>
      </c>
      <c r="AA3288" s="75" t="s">
        <v>162</v>
      </c>
      <c r="AB3288" s="75" t="s">
        <v>160</v>
      </c>
      <c r="AC3288" s="119" t="s">
        <v>648</v>
      </c>
      <c r="AD3288" s="25" t="s">
        <v>150</v>
      </c>
      <c r="AE3288" s="133" t="str">
        <f>VLOOKUP(AD3288,cs_lookup!$A$2:$B$55,2,FALSE)</f>
        <v>X</v>
      </c>
    </row>
    <row r="3289" spans="1:31" x14ac:dyDescent="0.25">
      <c r="A3289" s="6">
        <v>0.27418350847720402</v>
      </c>
      <c r="B3289" s="6">
        <v>0.37271771172726798</v>
      </c>
      <c r="C3289" s="6">
        <v>0.33358653479688627</v>
      </c>
      <c r="D3289" s="21">
        <f t="shared" si="453"/>
        <v>3.6471923696429807</v>
      </c>
      <c r="E3289" s="22">
        <f t="shared" si="453"/>
        <v>2.6829956520331368</v>
      </c>
      <c r="F3289" s="22">
        <f t="shared" si="453"/>
        <v>2.9977229165106398</v>
      </c>
      <c r="G3289" s="132">
        <v>6.0609156890921279E-2</v>
      </c>
      <c r="H3289" s="7">
        <f t="shared" si="456"/>
        <v>1.0606091568909213</v>
      </c>
      <c r="I3289" s="7">
        <f t="shared" si="457"/>
        <v>3.4387713381000702</v>
      </c>
      <c r="J3289" s="7">
        <f t="shared" si="458"/>
        <v>2.5296742297587671</v>
      </c>
      <c r="K3289" s="7">
        <f t="shared" si="459"/>
        <v>2.8264162128282866</v>
      </c>
      <c r="L3289">
        <v>6.27</v>
      </c>
      <c r="M3289">
        <v>4.04</v>
      </c>
      <c r="N3289">
        <v>1.53</v>
      </c>
      <c r="O3289" s="7">
        <f t="shared" si="460"/>
        <v>6.650019413706076</v>
      </c>
      <c r="P3289" s="7">
        <f t="shared" si="461"/>
        <v>4.2848609938393221</v>
      </c>
      <c r="Q3289" s="7">
        <f t="shared" si="462"/>
        <v>1.6227320100431095</v>
      </c>
      <c r="R3289" s="24">
        <f t="shared" si="454"/>
        <v>0.15037550085025947</v>
      </c>
      <c r="S3289" s="24">
        <f t="shared" si="454"/>
        <v>0.23337979958691257</v>
      </c>
      <c r="T3289" s="24">
        <f t="shared" si="454"/>
        <v>0.61624469956282801</v>
      </c>
      <c r="U3289" s="23">
        <f t="shared" si="455"/>
        <v>1.8233256542914511</v>
      </c>
      <c r="V3289" s="23">
        <f t="shared" si="455"/>
        <v>1.5970435846932194</v>
      </c>
      <c r="W3289" s="23">
        <f t="shared" si="455"/>
        <v>0.54132154813426703</v>
      </c>
      <c r="X3289" t="s">
        <v>574</v>
      </c>
      <c r="Y3289" t="s">
        <v>372</v>
      </c>
      <c r="Z3289" t="s">
        <v>370</v>
      </c>
      <c r="AA3289" s="75" t="s">
        <v>151</v>
      </c>
      <c r="AB3289" s="75" t="s">
        <v>166</v>
      </c>
      <c r="AC3289" s="119" t="s">
        <v>648</v>
      </c>
      <c r="AD3289" s="25" t="s">
        <v>168</v>
      </c>
      <c r="AE3289" s="133" t="str">
        <f>VLOOKUP(AD3289,cs_lookup!$A$2:$B$55,2,FALSE)</f>
        <v>1</v>
      </c>
    </row>
    <row r="3290" spans="1:31" x14ac:dyDescent="0.25">
      <c r="A3290" s="6">
        <v>0.49104660975870651</v>
      </c>
      <c r="B3290" s="6">
        <v>0.25508992831991967</v>
      </c>
      <c r="C3290" s="6">
        <v>0.24007697487740698</v>
      </c>
      <c r="D3290" s="21">
        <f t="shared" si="453"/>
        <v>2.0364665596436682</v>
      </c>
      <c r="E3290" s="22">
        <f t="shared" si="453"/>
        <v>3.9201861343026265</v>
      </c>
      <c r="F3290" s="22">
        <f t="shared" si="453"/>
        <v>4.1653307257417769</v>
      </c>
      <c r="G3290" s="132">
        <v>5.8904387237518563E-2</v>
      </c>
      <c r="H3290" s="7">
        <f t="shared" si="456"/>
        <v>1.0589043872375186</v>
      </c>
      <c r="I3290" s="7">
        <f t="shared" si="457"/>
        <v>1.9231826633152636</v>
      </c>
      <c r="J3290" s="7">
        <f t="shared" si="458"/>
        <v>3.7021153010137691</v>
      </c>
      <c r="K3290" s="7">
        <f t="shared" si="459"/>
        <v>3.9336230692256717</v>
      </c>
      <c r="L3290">
        <v>1.86</v>
      </c>
      <c r="M3290">
        <v>3.59</v>
      </c>
      <c r="N3290">
        <v>4.12</v>
      </c>
      <c r="O3290" s="7">
        <f t="shared" si="460"/>
        <v>1.9695621602617845</v>
      </c>
      <c r="P3290" s="7">
        <f t="shared" si="461"/>
        <v>3.8014667501826915</v>
      </c>
      <c r="Q3290" s="7">
        <f t="shared" si="462"/>
        <v>4.3626860754185763</v>
      </c>
      <c r="R3290" s="24">
        <f t="shared" si="454"/>
        <v>0.50772705740197854</v>
      </c>
      <c r="S3290" s="24">
        <f t="shared" si="454"/>
        <v>0.26305635843110869</v>
      </c>
      <c r="T3290" s="24">
        <f t="shared" si="454"/>
        <v>0.22921658416691268</v>
      </c>
      <c r="U3290" s="23">
        <f t="shared" si="455"/>
        <v>0.96714682150558362</v>
      </c>
      <c r="V3290" s="23">
        <f t="shared" si="455"/>
        <v>0.96971588081466076</v>
      </c>
      <c r="W3290" s="23">
        <f t="shared" si="455"/>
        <v>1.047380475326279</v>
      </c>
      <c r="X3290" t="s">
        <v>374</v>
      </c>
      <c r="Y3290" t="s">
        <v>369</v>
      </c>
      <c r="Z3290" t="s">
        <v>370</v>
      </c>
      <c r="AA3290" s="75" t="s">
        <v>162</v>
      </c>
      <c r="AB3290" s="75" t="s">
        <v>160</v>
      </c>
      <c r="AC3290" s="119" t="s">
        <v>648</v>
      </c>
      <c r="AD3290" s="25" t="s">
        <v>154</v>
      </c>
      <c r="AE3290" s="133" t="str">
        <f>VLOOKUP(AD3290,cs_lookup!$A$2:$B$55,2,FALSE)</f>
        <v>1</v>
      </c>
    </row>
    <row r="3291" spans="1:31" x14ac:dyDescent="0.25">
      <c r="A3291" s="6">
        <v>0.30338609092682461</v>
      </c>
      <c r="B3291" s="6">
        <v>0.45538952397276417</v>
      </c>
      <c r="C3291" s="6">
        <v>0.2350146423726468</v>
      </c>
      <c r="D3291" s="21">
        <f t="shared" si="453"/>
        <v>3.2961300135581877</v>
      </c>
      <c r="E3291" s="22">
        <f t="shared" si="453"/>
        <v>2.195922276112368</v>
      </c>
      <c r="F3291" s="22">
        <f t="shared" si="453"/>
        <v>4.2550540251631119</v>
      </c>
      <c r="G3291" s="132">
        <v>5.7708240396749044E-2</v>
      </c>
      <c r="H3291" s="7">
        <f t="shared" si="456"/>
        <v>1.057708240396749</v>
      </c>
      <c r="I3291" s="7">
        <f t="shared" si="457"/>
        <v>3.1162941609699484</v>
      </c>
      <c r="J3291" s="7">
        <f t="shared" si="458"/>
        <v>2.0761134235738505</v>
      </c>
      <c r="K3291" s="7">
        <f t="shared" si="459"/>
        <v>4.0228995697027283</v>
      </c>
      <c r="L3291">
        <v>1.74</v>
      </c>
      <c r="M3291">
        <v>3.58</v>
      </c>
      <c r="N3291">
        <v>4.91</v>
      </c>
      <c r="O3291" s="7">
        <f t="shared" si="460"/>
        <v>1.8404123382903432</v>
      </c>
      <c r="P3291" s="7">
        <f t="shared" si="461"/>
        <v>3.7865955006203618</v>
      </c>
      <c r="Q3291" s="7">
        <f t="shared" si="462"/>
        <v>5.1933474603480381</v>
      </c>
      <c r="R3291" s="24">
        <f t="shared" si="454"/>
        <v>0.54335649636480543</v>
      </c>
      <c r="S3291" s="24">
        <f t="shared" si="454"/>
        <v>0.26408947030021268</v>
      </c>
      <c r="T3291" s="24">
        <f t="shared" si="454"/>
        <v>0.19255403333498194</v>
      </c>
      <c r="U3291" s="23">
        <f t="shared" si="455"/>
        <v>0.55835550500740405</v>
      </c>
      <c r="V3291" s="23">
        <f t="shared" si="455"/>
        <v>1.7243759225049171</v>
      </c>
      <c r="W3291" s="23">
        <f t="shared" si="455"/>
        <v>1.2205126961105877</v>
      </c>
      <c r="X3291" t="s">
        <v>387</v>
      </c>
      <c r="Y3291" t="s">
        <v>569</v>
      </c>
      <c r="Z3291" t="s">
        <v>370</v>
      </c>
      <c r="AA3291" s="75" t="s">
        <v>154</v>
      </c>
      <c r="AB3291" s="75" t="s">
        <v>160</v>
      </c>
      <c r="AC3291" s="119" t="s">
        <v>648</v>
      </c>
      <c r="AD3291" s="25" t="s">
        <v>154</v>
      </c>
      <c r="AE3291" s="133" t="str">
        <f>VLOOKUP(AD3291,cs_lookup!$A$2:$B$55,2,FALSE)</f>
        <v>1</v>
      </c>
    </row>
    <row r="3292" spans="1:31" x14ac:dyDescent="0.25">
      <c r="A3292" s="6">
        <v>0.49476968392967902</v>
      </c>
      <c r="B3292" s="6">
        <v>0.28691978796925849</v>
      </c>
      <c r="C3292" s="6">
        <v>0.20912182262538437</v>
      </c>
      <c r="D3292" s="21">
        <f t="shared" si="453"/>
        <v>2.0211424274372654</v>
      </c>
      <c r="E3292" s="22">
        <f t="shared" si="453"/>
        <v>3.4852946430698717</v>
      </c>
      <c r="F3292" s="22">
        <f t="shared" si="453"/>
        <v>4.7819017042108278</v>
      </c>
      <c r="G3292" s="132">
        <v>2.1298613041732306E-2</v>
      </c>
      <c r="H3292" s="7">
        <f t="shared" si="456"/>
        <v>1.0212986130417323</v>
      </c>
      <c r="I3292" s="7">
        <f t="shared" si="457"/>
        <v>1.9789926292151709</v>
      </c>
      <c r="J3292" s="7">
        <f t="shared" si="458"/>
        <v>3.4126107668839607</v>
      </c>
      <c r="K3292" s="7">
        <f t="shared" si="459"/>
        <v>4.682177810825471</v>
      </c>
      <c r="L3292">
        <v>2.97</v>
      </c>
      <c r="M3292">
        <v>3.27</v>
      </c>
      <c r="N3292">
        <v>2.64</v>
      </c>
      <c r="O3292" s="7">
        <f t="shared" si="460"/>
        <v>3.0332568807339451</v>
      </c>
      <c r="P3292" s="7">
        <f t="shared" si="461"/>
        <v>3.3396464646464645</v>
      </c>
      <c r="Q3292" s="7">
        <f t="shared" si="462"/>
        <v>2.6962283384301733</v>
      </c>
      <c r="R3292" s="24">
        <f t="shared" si="454"/>
        <v>0.32967863894139887</v>
      </c>
      <c r="S3292" s="24">
        <f t="shared" si="454"/>
        <v>0.2994328922495274</v>
      </c>
      <c r="T3292" s="24">
        <f t="shared" si="454"/>
        <v>0.37088846880907372</v>
      </c>
      <c r="U3292" s="23">
        <f t="shared" si="455"/>
        <v>1.5007635481582582</v>
      </c>
      <c r="V3292" s="23">
        <f t="shared" si="455"/>
        <v>0.95821065552864737</v>
      </c>
      <c r="W3292" s="23">
        <f t="shared" si="455"/>
        <v>0.56384018434672956</v>
      </c>
      <c r="X3292" t="s">
        <v>97</v>
      </c>
      <c r="Y3292" t="s">
        <v>36</v>
      </c>
      <c r="Z3292" t="s">
        <v>140</v>
      </c>
      <c r="AA3292" s="75" t="s">
        <v>151</v>
      </c>
      <c r="AB3292" s="75" t="s">
        <v>166</v>
      </c>
      <c r="AC3292" s="119" t="s">
        <v>648</v>
      </c>
      <c r="AD3292" s="25" t="s">
        <v>172</v>
      </c>
      <c r="AE3292" s="133" t="str">
        <f>VLOOKUP(AD3292,cs_lookup!$A$2:$B$55,2,FALSE)</f>
        <v>2</v>
      </c>
    </row>
    <row r="3293" spans="1:31" x14ac:dyDescent="0.25">
      <c r="A3293" s="6">
        <v>0.38039337500617332</v>
      </c>
      <c r="B3293" s="6">
        <v>0.2988814487135224</v>
      </c>
      <c r="C3293" s="6">
        <v>0.30085438003050874</v>
      </c>
      <c r="D3293" s="21">
        <f t="shared" si="453"/>
        <v>2.6288575608967197</v>
      </c>
      <c r="E3293" s="22">
        <f t="shared" si="453"/>
        <v>3.345808193530603</v>
      </c>
      <c r="F3293" s="22">
        <f t="shared" si="453"/>
        <v>3.3238671808553795</v>
      </c>
      <c r="G3293" s="132">
        <v>2.2235477770867984E-2</v>
      </c>
      <c r="H3293" s="7">
        <f t="shared" si="456"/>
        <v>1.022235477770868</v>
      </c>
      <c r="I3293" s="7">
        <f t="shared" si="457"/>
        <v>2.5716751355855143</v>
      </c>
      <c r="J3293" s="7">
        <f t="shared" si="458"/>
        <v>3.2730307901527942</v>
      </c>
      <c r="K3293" s="7">
        <f t="shared" si="459"/>
        <v>3.2515670343427638</v>
      </c>
      <c r="L3293">
        <v>3.48</v>
      </c>
      <c r="M3293">
        <v>3.9</v>
      </c>
      <c r="N3293">
        <v>2.09</v>
      </c>
      <c r="O3293" s="7">
        <f t="shared" si="460"/>
        <v>3.5573794626426207</v>
      </c>
      <c r="P3293" s="7">
        <f t="shared" si="461"/>
        <v>3.9867183633063852</v>
      </c>
      <c r="Q3293" s="7">
        <f t="shared" si="462"/>
        <v>2.136472148541114</v>
      </c>
      <c r="R3293" s="24">
        <f t="shared" si="454"/>
        <v>0.28110580007035402</v>
      </c>
      <c r="S3293" s="24">
        <f t="shared" si="454"/>
        <v>0.25083286775508512</v>
      </c>
      <c r="T3293" s="24">
        <f t="shared" si="454"/>
        <v>0.46806133217456081</v>
      </c>
      <c r="U3293" s="23">
        <f t="shared" si="455"/>
        <v>1.3532035799722735</v>
      </c>
      <c r="V3293" s="23">
        <f t="shared" si="455"/>
        <v>1.1915561600378153</v>
      </c>
      <c r="W3293" s="23">
        <f t="shared" si="455"/>
        <v>0.64276700370178574</v>
      </c>
      <c r="X3293" t="s">
        <v>103</v>
      </c>
      <c r="Y3293" t="s">
        <v>104</v>
      </c>
      <c r="Z3293" t="s">
        <v>140</v>
      </c>
      <c r="AA3293" s="75" t="s">
        <v>151</v>
      </c>
      <c r="AB3293" s="75" t="s">
        <v>166</v>
      </c>
      <c r="AC3293" s="119" t="s">
        <v>648</v>
      </c>
      <c r="AD3293" s="25" t="s">
        <v>150</v>
      </c>
      <c r="AE3293" s="133" t="str">
        <f>VLOOKUP(AD3293,cs_lookup!$A$2:$B$55,2,FALSE)</f>
        <v>X</v>
      </c>
    </row>
    <row r="3294" spans="1:31" x14ac:dyDescent="0.25">
      <c r="A3294" s="6">
        <v>0.50279608813591603</v>
      </c>
      <c r="B3294" s="6">
        <v>0.27473686615577764</v>
      </c>
      <c r="C3294" s="6">
        <v>0.2124838093518078</v>
      </c>
      <c r="D3294" s="21">
        <f t="shared" si="453"/>
        <v>1.9888778445103568</v>
      </c>
      <c r="E3294" s="22">
        <f t="shared" si="453"/>
        <v>3.6398464246621831</v>
      </c>
      <c r="F3294" s="22">
        <f t="shared" si="453"/>
        <v>4.7062409274878334</v>
      </c>
      <c r="G3294" s="132">
        <v>2.2179922520738193E-2</v>
      </c>
      <c r="H3294" s="7">
        <f t="shared" si="456"/>
        <v>1.0221799225207382</v>
      </c>
      <c r="I3294" s="7">
        <f t="shared" si="457"/>
        <v>1.9457218838790153</v>
      </c>
      <c r="J3294" s="7">
        <f t="shared" si="458"/>
        <v>3.5608666776453313</v>
      </c>
      <c r="K3294" s="7">
        <f t="shared" si="459"/>
        <v>4.6041218613275516</v>
      </c>
      <c r="L3294">
        <v>3.97</v>
      </c>
      <c r="M3294">
        <v>3.54</v>
      </c>
      <c r="N3294">
        <v>2.0499999999999998</v>
      </c>
      <c r="O3294" s="7">
        <f t="shared" si="460"/>
        <v>4.0580542924073306</v>
      </c>
      <c r="P3294" s="7">
        <f t="shared" si="461"/>
        <v>3.6185169257234131</v>
      </c>
      <c r="Q3294" s="7">
        <f t="shared" si="462"/>
        <v>2.0954688411675133</v>
      </c>
      <c r="R3294" s="24">
        <f t="shared" si="454"/>
        <v>0.24642351431103626</v>
      </c>
      <c r="S3294" s="24">
        <f t="shared" si="454"/>
        <v>0.27635631407198136</v>
      </c>
      <c r="T3294" s="24">
        <f t="shared" si="454"/>
        <v>0.47722017161698244</v>
      </c>
      <c r="U3294" s="23">
        <f t="shared" si="455"/>
        <v>2.0403738236655689</v>
      </c>
      <c r="V3294" s="23">
        <f t="shared" si="455"/>
        <v>0.99414000030488936</v>
      </c>
      <c r="W3294" s="23">
        <f t="shared" si="455"/>
        <v>0.44525320174929151</v>
      </c>
      <c r="X3294" t="s">
        <v>52</v>
      </c>
      <c r="Y3294" t="s">
        <v>37</v>
      </c>
      <c r="Z3294" t="s">
        <v>140</v>
      </c>
      <c r="AA3294" s="75" t="s">
        <v>151</v>
      </c>
      <c r="AB3294" s="75" t="s">
        <v>166</v>
      </c>
      <c r="AC3294" s="119" t="s">
        <v>648</v>
      </c>
      <c r="AD3294" s="25" t="s">
        <v>450</v>
      </c>
      <c r="AE3294" s="133" t="str">
        <f>VLOOKUP(AD3294,cs_lookup!$A$2:$B$55,2,FALSE)</f>
        <v>2</v>
      </c>
    </row>
    <row r="3295" spans="1:31" x14ac:dyDescent="0.25">
      <c r="A3295" s="6">
        <v>0.69733257636551005</v>
      </c>
      <c r="B3295" s="6">
        <v>0.18835730039242177</v>
      </c>
      <c r="C3295" s="6">
        <v>0.10940839194409573</v>
      </c>
      <c r="D3295" s="21">
        <f t="shared" si="453"/>
        <v>1.4340359734977381</v>
      </c>
      <c r="E3295" s="22">
        <f t="shared" si="453"/>
        <v>5.3090588892313155</v>
      </c>
      <c r="F3295" s="22">
        <f t="shared" si="453"/>
        <v>9.1400667008337795</v>
      </c>
      <c r="G3295" s="132">
        <v>2.3656414356565625E-2</v>
      </c>
      <c r="H3295" s="7">
        <f t="shared" si="456"/>
        <v>1.0236564143565656</v>
      </c>
      <c r="I3295" s="7">
        <f t="shared" si="457"/>
        <v>1.4008958019367492</v>
      </c>
      <c r="J3295" s="7">
        <f t="shared" si="458"/>
        <v>5.1863680183828116</v>
      </c>
      <c r="K3295" s="7">
        <f t="shared" si="459"/>
        <v>8.9288423074835155</v>
      </c>
      <c r="L3295">
        <v>3.52</v>
      </c>
      <c r="M3295">
        <v>3.83</v>
      </c>
      <c r="N3295">
        <v>2.09</v>
      </c>
      <c r="O3295" s="7">
        <f t="shared" si="460"/>
        <v>3.6032705785351111</v>
      </c>
      <c r="P3295" s="7">
        <f t="shared" si="461"/>
        <v>3.9206040669856463</v>
      </c>
      <c r="Q3295" s="7">
        <f t="shared" si="462"/>
        <v>2.1394419060052221</v>
      </c>
      <c r="R3295" s="24">
        <f t="shared" si="454"/>
        <v>0.27752564738186947</v>
      </c>
      <c r="S3295" s="24">
        <f t="shared" si="454"/>
        <v>0.25506273597498186</v>
      </c>
      <c r="T3295" s="24">
        <f t="shared" si="454"/>
        <v>0.46741161664314856</v>
      </c>
      <c r="U3295" s="23">
        <f t="shared" si="455"/>
        <v>2.5126779558719305</v>
      </c>
      <c r="V3295" s="23">
        <f t="shared" si="455"/>
        <v>0.73847439796496595</v>
      </c>
      <c r="W3295" s="23">
        <f t="shared" si="455"/>
        <v>0.23407289859384253</v>
      </c>
      <c r="X3295" t="s">
        <v>38</v>
      </c>
      <c r="Y3295" t="s">
        <v>108</v>
      </c>
      <c r="Z3295" t="s">
        <v>140</v>
      </c>
      <c r="AA3295" s="75" t="s">
        <v>162</v>
      </c>
      <c r="AB3295" s="75" t="s">
        <v>160</v>
      </c>
      <c r="AC3295" s="119" t="s">
        <v>648</v>
      </c>
      <c r="AD3295" s="25" t="s">
        <v>178</v>
      </c>
      <c r="AE3295" s="133" t="str">
        <f>VLOOKUP(AD3295,cs_lookup!$A$2:$B$55,2,FALSE)</f>
        <v>2</v>
      </c>
    </row>
    <row r="3296" spans="1:31" x14ac:dyDescent="0.25">
      <c r="A3296" s="6">
        <v>0.47930913917975893</v>
      </c>
      <c r="B3296" s="6">
        <v>0.31884522296482676</v>
      </c>
      <c r="C3296" s="6">
        <v>0.19504906509267239</v>
      </c>
      <c r="D3296" s="21">
        <f t="shared" si="453"/>
        <v>2.086336183180856</v>
      </c>
      <c r="E3296" s="22">
        <f t="shared" si="453"/>
        <v>3.1363179623685769</v>
      </c>
      <c r="F3296" s="22">
        <f t="shared" si="453"/>
        <v>5.1269151150500338</v>
      </c>
      <c r="G3296" s="132">
        <v>3.0036971453144989E-2</v>
      </c>
      <c r="H3296" s="7">
        <f t="shared" si="456"/>
        <v>1.030036971453145</v>
      </c>
      <c r="I3296" s="7">
        <f t="shared" si="457"/>
        <v>2.0254964054712676</v>
      </c>
      <c r="J3296" s="7">
        <f t="shared" si="458"/>
        <v>3.0448596014412517</v>
      </c>
      <c r="K3296" s="7">
        <f t="shared" si="459"/>
        <v>4.9774088281677278</v>
      </c>
      <c r="L3296">
        <v>1.26</v>
      </c>
      <c r="M3296">
        <v>6.23</v>
      </c>
      <c r="N3296">
        <v>13.18</v>
      </c>
      <c r="O3296" s="7">
        <f t="shared" si="460"/>
        <v>1.2978465840309628</v>
      </c>
      <c r="P3296" s="7">
        <f t="shared" si="461"/>
        <v>6.4171303321530937</v>
      </c>
      <c r="Q3296" s="7">
        <f t="shared" si="462"/>
        <v>13.575887283752451</v>
      </c>
      <c r="R3296" s="24">
        <f t="shared" si="454"/>
        <v>0.77050709406200735</v>
      </c>
      <c r="S3296" s="24">
        <f t="shared" si="454"/>
        <v>0.15583289542827117</v>
      </c>
      <c r="T3296" s="24">
        <f t="shared" si="454"/>
        <v>7.3660010509721499E-2</v>
      </c>
      <c r="U3296" s="23">
        <f t="shared" si="455"/>
        <v>0.62206972897927149</v>
      </c>
      <c r="V3296" s="23">
        <f t="shared" si="455"/>
        <v>2.0460713515497058</v>
      </c>
      <c r="W3296" s="23">
        <f t="shared" si="455"/>
        <v>2.647964122499415</v>
      </c>
      <c r="X3296" t="s">
        <v>41</v>
      </c>
      <c r="Y3296" t="s">
        <v>99</v>
      </c>
      <c r="Z3296" t="s">
        <v>140</v>
      </c>
      <c r="AA3296" s="75" t="s">
        <v>151</v>
      </c>
      <c r="AB3296" s="75" t="s">
        <v>166</v>
      </c>
      <c r="AC3296" s="119" t="s">
        <v>648</v>
      </c>
      <c r="AD3296" s="25" t="s">
        <v>170</v>
      </c>
      <c r="AE3296" s="133" t="str">
        <f>VLOOKUP(AD3296,cs_lookup!$A$2:$B$55,2,FALSE)</f>
        <v>1</v>
      </c>
    </row>
    <row r="3297" spans="1:31" x14ac:dyDescent="0.25">
      <c r="A3297" s="6">
        <v>0.44845210749576048</v>
      </c>
      <c r="B3297" s="6">
        <v>0.2754606202977532</v>
      </c>
      <c r="C3297" s="6">
        <v>0.2605287886365607</v>
      </c>
      <c r="D3297" s="21">
        <f t="shared" si="453"/>
        <v>2.2298925198148472</v>
      </c>
      <c r="E3297" s="22">
        <f t="shared" si="453"/>
        <v>3.6302829744559189</v>
      </c>
      <c r="F3297" s="22">
        <f t="shared" si="453"/>
        <v>3.8383474058024594</v>
      </c>
      <c r="G3297" s="132">
        <v>2.7914223653656478E-2</v>
      </c>
      <c r="H3297" s="7">
        <f t="shared" si="456"/>
        <v>1.0279142236536565</v>
      </c>
      <c r="I3297" s="7">
        <f t="shared" si="457"/>
        <v>2.1693371572278028</v>
      </c>
      <c r="J3297" s="7">
        <f t="shared" si="458"/>
        <v>3.5316983566511087</v>
      </c>
      <c r="K3297" s="7">
        <f t="shared" si="459"/>
        <v>3.7341125528541621</v>
      </c>
      <c r="L3297">
        <v>2.87</v>
      </c>
      <c r="M3297">
        <v>3.14</v>
      </c>
      <c r="N3297">
        <v>2.77</v>
      </c>
      <c r="O3297" s="7">
        <f t="shared" si="460"/>
        <v>2.9501138218859944</v>
      </c>
      <c r="P3297" s="7">
        <f t="shared" si="461"/>
        <v>3.2276506622724814</v>
      </c>
      <c r="Q3297" s="7">
        <f t="shared" si="462"/>
        <v>2.8473223995206283</v>
      </c>
      <c r="R3297" s="24">
        <f t="shared" si="454"/>
        <v>0.33896997213507668</v>
      </c>
      <c r="S3297" s="24">
        <f t="shared" si="454"/>
        <v>0.30982287262027708</v>
      </c>
      <c r="T3297" s="24">
        <f t="shared" si="454"/>
        <v>0.35120715524464624</v>
      </c>
      <c r="U3297" s="23">
        <f t="shared" si="455"/>
        <v>1.3229847607771466</v>
      </c>
      <c r="V3297" s="23">
        <f t="shared" si="455"/>
        <v>0.88909065353403172</v>
      </c>
      <c r="W3297" s="23">
        <f t="shared" si="455"/>
        <v>0.74180945560485467</v>
      </c>
      <c r="X3297" t="s">
        <v>50</v>
      </c>
      <c r="Y3297" t="s">
        <v>40</v>
      </c>
      <c r="Z3297" t="s">
        <v>141</v>
      </c>
      <c r="AA3297" s="75" t="s">
        <v>151</v>
      </c>
      <c r="AB3297" s="75" t="s">
        <v>166</v>
      </c>
      <c r="AC3297" s="119" t="s">
        <v>648</v>
      </c>
      <c r="AD3297" s="25" t="s">
        <v>149</v>
      </c>
      <c r="AE3297" s="133" t="str">
        <f>VLOOKUP(AD3297,cs_lookup!$A$2:$B$55,2,FALSE)</f>
        <v>X</v>
      </c>
    </row>
    <row r="3298" spans="1:31" x14ac:dyDescent="0.25">
      <c r="A3298" s="6">
        <v>0.31508008088250472</v>
      </c>
      <c r="B3298" s="6">
        <v>0.28181927470619245</v>
      </c>
      <c r="C3298" s="6">
        <v>0.37104496029830364</v>
      </c>
      <c r="D3298" s="21">
        <f t="shared" si="453"/>
        <v>3.173796316159085</v>
      </c>
      <c r="E3298" s="22">
        <f t="shared" si="453"/>
        <v>3.5483733362188903</v>
      </c>
      <c r="F3298" s="22">
        <f t="shared" si="453"/>
        <v>2.6950911803142255</v>
      </c>
      <c r="G3298" s="132">
        <v>2.6430626405241409E-2</v>
      </c>
      <c r="H3298" s="7">
        <f t="shared" si="456"/>
        <v>1.0264306264052414</v>
      </c>
      <c r="I3298" s="7">
        <f t="shared" si="457"/>
        <v>3.0920709442140613</v>
      </c>
      <c r="J3298" s="7">
        <f t="shared" si="458"/>
        <v>3.4570025922219214</v>
      </c>
      <c r="K3298" s="7">
        <f t="shared" si="459"/>
        <v>2.6256924832347961</v>
      </c>
      <c r="L3298">
        <v>2.66</v>
      </c>
      <c r="M3298">
        <v>3.11</v>
      </c>
      <c r="N3298">
        <v>3.04</v>
      </c>
      <c r="O3298" s="7">
        <f t="shared" si="460"/>
        <v>2.7303054662379425</v>
      </c>
      <c r="P3298" s="7">
        <f t="shared" si="461"/>
        <v>3.1921992481203008</v>
      </c>
      <c r="Q3298" s="7">
        <f t="shared" si="462"/>
        <v>3.1203491042719338</v>
      </c>
      <c r="R3298" s="24">
        <f t="shared" si="454"/>
        <v>0.36625938466068009</v>
      </c>
      <c r="S3298" s="24">
        <f t="shared" si="454"/>
        <v>0.31326365376122478</v>
      </c>
      <c r="T3298" s="24">
        <f t="shared" si="454"/>
        <v>0.32047696157809508</v>
      </c>
      <c r="U3298" s="23">
        <f t="shared" si="455"/>
        <v>0.86026486713619554</v>
      </c>
      <c r="V3298" s="23">
        <f t="shared" si="455"/>
        <v>0.89962327682291598</v>
      </c>
      <c r="W3298" s="23">
        <f t="shared" si="455"/>
        <v>1.157789809511427</v>
      </c>
      <c r="X3298" t="s">
        <v>560</v>
      </c>
      <c r="Y3298" t="s">
        <v>47</v>
      </c>
      <c r="Z3298" t="s">
        <v>141</v>
      </c>
      <c r="AA3298" s="75" t="s">
        <v>151</v>
      </c>
      <c r="AB3298" s="75" t="s">
        <v>166</v>
      </c>
      <c r="AC3298" s="119" t="s">
        <v>648</v>
      </c>
      <c r="AD3298" s="25" t="s">
        <v>152</v>
      </c>
      <c r="AE3298" s="133" t="str">
        <f>VLOOKUP(AD3298,cs_lookup!$A$2:$B$55,2,FALSE)</f>
        <v>2</v>
      </c>
    </row>
    <row r="3299" spans="1:31" x14ac:dyDescent="0.25">
      <c r="A3299" s="6">
        <v>0.55046275121584598</v>
      </c>
      <c r="B3299" s="6">
        <v>0.27580831515765247</v>
      </c>
      <c r="C3299" s="6">
        <v>0.16800473358779502</v>
      </c>
      <c r="D3299" s="21">
        <f t="shared" si="453"/>
        <v>1.8166533480989029</v>
      </c>
      <c r="E3299" s="22">
        <f t="shared" si="453"/>
        <v>3.6257064962976129</v>
      </c>
      <c r="F3299" s="22">
        <f t="shared" si="453"/>
        <v>5.9522132421193081</v>
      </c>
      <c r="G3299" s="132">
        <v>2.7988912327659099E-2</v>
      </c>
      <c r="H3299" s="7">
        <f t="shared" si="456"/>
        <v>1.0279889123276591</v>
      </c>
      <c r="I3299" s="7">
        <f t="shared" si="457"/>
        <v>1.7671915779572791</v>
      </c>
      <c r="J3299" s="7">
        <f t="shared" si="458"/>
        <v>3.5269898856087685</v>
      </c>
      <c r="K3299" s="7">
        <f t="shared" si="459"/>
        <v>5.7901531531520174</v>
      </c>
      <c r="L3299">
        <v>2.29</v>
      </c>
      <c r="M3299">
        <v>3.29</v>
      </c>
      <c r="N3299">
        <v>3.48</v>
      </c>
      <c r="O3299" s="7">
        <f t="shared" si="460"/>
        <v>2.3540946092303394</v>
      </c>
      <c r="P3299" s="7">
        <f t="shared" si="461"/>
        <v>3.3820835215579983</v>
      </c>
      <c r="Q3299" s="7">
        <f t="shared" si="462"/>
        <v>3.5774014149002538</v>
      </c>
      <c r="R3299" s="24">
        <f t="shared" si="454"/>
        <v>0.42479176328726459</v>
      </c>
      <c r="S3299" s="24">
        <f t="shared" si="454"/>
        <v>0.29567572581393192</v>
      </c>
      <c r="T3299" s="24">
        <f t="shared" si="454"/>
        <v>0.27953251089880343</v>
      </c>
      <c r="U3299" s="23">
        <f t="shared" si="455"/>
        <v>1.2958413952193244</v>
      </c>
      <c r="V3299" s="23">
        <f t="shared" si="455"/>
        <v>0.93280675780337163</v>
      </c>
      <c r="W3299" s="23">
        <f t="shared" si="455"/>
        <v>0.60102037164691802</v>
      </c>
      <c r="X3299" t="s">
        <v>42</v>
      </c>
      <c r="Y3299" t="s">
        <v>51</v>
      </c>
      <c r="Z3299" t="s">
        <v>141</v>
      </c>
      <c r="AA3299" s="75" t="s">
        <v>151</v>
      </c>
      <c r="AB3299" s="75" t="s">
        <v>166</v>
      </c>
      <c r="AC3299" s="119" t="s">
        <v>648</v>
      </c>
      <c r="AD3299" s="25" t="s">
        <v>153</v>
      </c>
      <c r="AE3299" s="133" t="str">
        <f>VLOOKUP(AD3299,cs_lookup!$A$2:$B$55,2,FALSE)</f>
        <v>2</v>
      </c>
    </row>
    <row r="3300" spans="1:31" x14ac:dyDescent="0.25">
      <c r="A3300" s="6">
        <v>0.42738562035429717</v>
      </c>
      <c r="B3300" s="6">
        <v>0.40946187901816705</v>
      </c>
      <c r="C3300" s="6">
        <v>0.1603845636039202</v>
      </c>
      <c r="D3300" s="21">
        <f t="shared" si="453"/>
        <v>2.3398073130560944</v>
      </c>
      <c r="E3300" s="22">
        <f t="shared" si="453"/>
        <v>2.442229792912253</v>
      </c>
      <c r="F3300" s="22">
        <f t="shared" si="453"/>
        <v>6.2350140034022417</v>
      </c>
      <c r="G3300" s="132">
        <v>3.3346736756763917E-2</v>
      </c>
      <c r="H3300" s="7">
        <f t="shared" si="456"/>
        <v>1.0333467367567639</v>
      </c>
      <c r="I3300" s="7">
        <f t="shared" si="457"/>
        <v>2.2643002874328078</v>
      </c>
      <c r="J3300" s="7">
        <f t="shared" si="458"/>
        <v>2.3634175306706577</v>
      </c>
      <c r="K3300" s="7">
        <f t="shared" si="459"/>
        <v>6.033806254589142</v>
      </c>
      <c r="L3300">
        <v>2.9</v>
      </c>
      <c r="M3300">
        <v>2.93</v>
      </c>
      <c r="N3300">
        <v>2.88</v>
      </c>
      <c r="O3300" s="7">
        <f t="shared" si="460"/>
        <v>2.9967055365946154</v>
      </c>
      <c r="P3300" s="7">
        <f t="shared" si="461"/>
        <v>3.0277059386973186</v>
      </c>
      <c r="Q3300" s="7">
        <f t="shared" si="462"/>
        <v>2.97603860185948</v>
      </c>
      <c r="R3300" s="24">
        <f t="shared" si="454"/>
        <v>0.333699787245822</v>
      </c>
      <c r="S3300" s="24">
        <f t="shared" si="454"/>
        <v>0.33028306587470435</v>
      </c>
      <c r="T3300" s="24">
        <f t="shared" si="454"/>
        <v>0.33601714687947354</v>
      </c>
      <c r="U3300" s="23">
        <f t="shared" si="455"/>
        <v>1.2807488547766464</v>
      </c>
      <c r="V3300" s="23">
        <f t="shared" si="455"/>
        <v>1.2397301627734671</v>
      </c>
      <c r="W3300" s="23">
        <f t="shared" si="455"/>
        <v>0.47731065242765353</v>
      </c>
      <c r="X3300" t="s">
        <v>559</v>
      </c>
      <c r="Y3300" t="s">
        <v>407</v>
      </c>
      <c r="Z3300" t="s">
        <v>141</v>
      </c>
      <c r="AA3300" s="75" t="s">
        <v>154</v>
      </c>
      <c r="AB3300" s="75" t="s">
        <v>160</v>
      </c>
      <c r="AC3300" s="119" t="s">
        <v>648</v>
      </c>
      <c r="AD3300" s="25" t="s">
        <v>152</v>
      </c>
      <c r="AE3300" s="133" t="str">
        <f>VLOOKUP(AD3300,cs_lookup!$A$2:$B$55,2,FALSE)</f>
        <v>2</v>
      </c>
    </row>
    <row r="3301" spans="1:31" x14ac:dyDescent="0.25">
      <c r="A3301" s="6">
        <v>0.41085908877123806</v>
      </c>
      <c r="B3301" s="6">
        <v>0.38299853066575623</v>
      </c>
      <c r="C3301" s="6">
        <v>0.20061410217150638</v>
      </c>
      <c r="D3301" s="21">
        <f t="shared" si="453"/>
        <v>2.433924494625916</v>
      </c>
      <c r="E3301" s="22">
        <f t="shared" si="453"/>
        <v>2.6109760741424424</v>
      </c>
      <c r="F3301" s="22">
        <f t="shared" si="453"/>
        <v>4.984694441595602</v>
      </c>
      <c r="G3301" s="132">
        <v>2.7953114379387856E-2</v>
      </c>
      <c r="H3301" s="7">
        <f t="shared" si="456"/>
        <v>1.0279531143793879</v>
      </c>
      <c r="I3301" s="7">
        <f t="shared" si="457"/>
        <v>2.367738820554441</v>
      </c>
      <c r="J3301" s="7">
        <f t="shared" si="458"/>
        <v>2.5399758389941569</v>
      </c>
      <c r="K3301" s="7">
        <f t="shared" si="459"/>
        <v>4.8491457167334335</v>
      </c>
      <c r="L3301">
        <v>2.98</v>
      </c>
      <c r="M3301">
        <v>3.65</v>
      </c>
      <c r="N3301">
        <v>2.39</v>
      </c>
      <c r="O3301" s="7">
        <f t="shared" si="460"/>
        <v>3.0633002808505756</v>
      </c>
      <c r="P3301" s="7">
        <f t="shared" si="461"/>
        <v>3.7520288674847655</v>
      </c>
      <c r="Q3301" s="7">
        <f t="shared" si="462"/>
        <v>2.4568079433667371</v>
      </c>
      <c r="R3301" s="24">
        <f t="shared" si="454"/>
        <v>0.32644530679908845</v>
      </c>
      <c r="S3301" s="24">
        <f t="shared" si="454"/>
        <v>0.26652246966062565</v>
      </c>
      <c r="T3301" s="24">
        <f t="shared" si="454"/>
        <v>0.40703222354028595</v>
      </c>
      <c r="U3301" s="23">
        <f t="shared" si="455"/>
        <v>1.2585847620229451</v>
      </c>
      <c r="V3301" s="23">
        <f t="shared" si="455"/>
        <v>1.4370215432621667</v>
      </c>
      <c r="W3301" s="23">
        <f t="shared" si="455"/>
        <v>0.49287031976634305</v>
      </c>
      <c r="X3301" t="s">
        <v>408</v>
      </c>
      <c r="Y3301" t="s">
        <v>540</v>
      </c>
      <c r="Z3301" t="s">
        <v>409</v>
      </c>
      <c r="AA3301" s="75" t="s">
        <v>151</v>
      </c>
      <c r="AB3301" s="75" t="s">
        <v>166</v>
      </c>
      <c r="AC3301" s="119" t="s">
        <v>648</v>
      </c>
      <c r="AD3301" s="25" t="s">
        <v>162</v>
      </c>
      <c r="AE3301" s="133" t="str">
        <f>VLOOKUP(AD3301,cs_lookup!$A$2:$B$55,2,FALSE)</f>
        <v>1</v>
      </c>
    </row>
    <row r="3302" spans="1:31" x14ac:dyDescent="0.25">
      <c r="A3302" s="6">
        <v>0.70427078693110101</v>
      </c>
      <c r="B3302" s="6">
        <v>0.16975929761661893</v>
      </c>
      <c r="C3302" s="6">
        <v>0.11542081229864412</v>
      </c>
      <c r="D3302" s="21">
        <f t="shared" si="453"/>
        <v>1.419908391142497</v>
      </c>
      <c r="E3302" s="22">
        <f t="shared" si="453"/>
        <v>5.8906935528113484</v>
      </c>
      <c r="F3302" s="22">
        <f t="shared" si="453"/>
        <v>8.6639487288701673</v>
      </c>
      <c r="G3302" s="132">
        <v>3.0662379261847672E-2</v>
      </c>
      <c r="H3302" s="7">
        <f t="shared" si="456"/>
        <v>1.0306623792618477</v>
      </c>
      <c r="I3302" s="7">
        <f t="shared" si="457"/>
        <v>1.3776658775101738</v>
      </c>
      <c r="J3302" s="7">
        <f t="shared" si="458"/>
        <v>5.7154444281067258</v>
      </c>
      <c r="K3302" s="7">
        <f t="shared" si="459"/>
        <v>8.406194795889629</v>
      </c>
      <c r="L3302">
        <v>1.5</v>
      </c>
      <c r="M3302">
        <v>4.38</v>
      </c>
      <c r="N3302">
        <v>7.37</v>
      </c>
      <c r="O3302" s="7">
        <f t="shared" si="460"/>
        <v>1.5459935688927715</v>
      </c>
      <c r="P3302" s="7">
        <f t="shared" si="461"/>
        <v>4.5143012211668925</v>
      </c>
      <c r="Q3302" s="7">
        <f t="shared" si="462"/>
        <v>7.5959817351598176</v>
      </c>
      <c r="R3302" s="24">
        <f t="shared" si="454"/>
        <v>0.64683322112147734</v>
      </c>
      <c r="S3302" s="24">
        <f t="shared" si="454"/>
        <v>0.22151822641146487</v>
      </c>
      <c r="T3302" s="24">
        <f t="shared" si="454"/>
        <v>0.13164855246705781</v>
      </c>
      <c r="U3302" s="23">
        <f t="shared" si="455"/>
        <v>1.0887981073545336</v>
      </c>
      <c r="V3302" s="23">
        <f t="shared" si="455"/>
        <v>0.76634460453513675</v>
      </c>
      <c r="W3302" s="23">
        <f t="shared" si="455"/>
        <v>0.87673438207781051</v>
      </c>
      <c r="X3302" t="s">
        <v>414</v>
      </c>
      <c r="Y3302" t="s">
        <v>425</v>
      </c>
      <c r="Z3302" t="s">
        <v>409</v>
      </c>
      <c r="AA3302" s="75" t="s">
        <v>165</v>
      </c>
      <c r="AB3302" s="75" t="s">
        <v>160</v>
      </c>
      <c r="AC3302" s="119" t="s">
        <v>648</v>
      </c>
      <c r="AD3302" s="25" t="s">
        <v>165</v>
      </c>
      <c r="AE3302" s="133" t="str">
        <f>VLOOKUP(AD3302,cs_lookup!$A$2:$B$55,2,FALSE)</f>
        <v>1</v>
      </c>
    </row>
    <row r="3303" spans="1:31" x14ac:dyDescent="0.25">
      <c r="A3303" s="6">
        <v>0.49963223108572041</v>
      </c>
      <c r="B3303" s="6">
        <v>0.22742914546240192</v>
      </c>
      <c r="C3303" s="6">
        <v>0.25650965389342006</v>
      </c>
      <c r="D3303" s="21">
        <f t="shared" si="453"/>
        <v>2.0014721584853739</v>
      </c>
      <c r="E3303" s="22">
        <f t="shared" si="453"/>
        <v>4.396973826581597</v>
      </c>
      <c r="F3303" s="22">
        <f t="shared" si="453"/>
        <v>3.8984887501173766</v>
      </c>
      <c r="G3303" s="132">
        <v>2.7469455079983884E-2</v>
      </c>
      <c r="H3303" s="7">
        <f t="shared" si="456"/>
        <v>1.0274694550799839</v>
      </c>
      <c r="I3303" s="7">
        <f t="shared" si="457"/>
        <v>1.9479626850119531</v>
      </c>
      <c r="J3303" s="7">
        <f t="shared" si="458"/>
        <v>4.2794204779930052</v>
      </c>
      <c r="K3303" s="7">
        <f t="shared" si="459"/>
        <v>3.7942624287686457</v>
      </c>
      <c r="L3303">
        <v>3.04</v>
      </c>
      <c r="M3303">
        <v>3.57</v>
      </c>
      <c r="N3303">
        <v>2.39</v>
      </c>
      <c r="O3303" s="7">
        <f t="shared" si="460"/>
        <v>3.1235071434431512</v>
      </c>
      <c r="P3303" s="7">
        <f t="shared" si="461"/>
        <v>3.6680659546355425</v>
      </c>
      <c r="Q3303" s="7">
        <f t="shared" si="462"/>
        <v>2.4556519976411617</v>
      </c>
      <c r="R3303" s="24">
        <f t="shared" si="454"/>
        <v>0.32015294157376734</v>
      </c>
      <c r="S3303" s="24">
        <f t="shared" si="454"/>
        <v>0.27262323316085507</v>
      </c>
      <c r="T3303" s="24">
        <f t="shared" si="454"/>
        <v>0.40722382526537765</v>
      </c>
      <c r="U3303" s="23">
        <f t="shared" si="455"/>
        <v>1.5606048428906871</v>
      </c>
      <c r="V3303" s="23">
        <f t="shared" si="455"/>
        <v>0.83422510556249085</v>
      </c>
      <c r="W3303" s="23">
        <f t="shared" si="455"/>
        <v>0.62989844399761996</v>
      </c>
      <c r="X3303" t="s">
        <v>535</v>
      </c>
      <c r="Y3303" t="s">
        <v>410</v>
      </c>
      <c r="Z3303" t="s">
        <v>409</v>
      </c>
      <c r="AA3303" s="75" t="s">
        <v>162</v>
      </c>
      <c r="AB3303" s="75" t="s">
        <v>160</v>
      </c>
      <c r="AC3303" s="119" t="s">
        <v>648</v>
      </c>
      <c r="AD3303" s="25" t="s">
        <v>155</v>
      </c>
      <c r="AE3303" s="133" t="str">
        <f>VLOOKUP(AD3303,cs_lookup!$A$2:$B$55,2,FALSE)</f>
        <v>2</v>
      </c>
    </row>
    <row r="3304" spans="1:31" x14ac:dyDescent="0.25">
      <c r="A3304" s="6">
        <v>0.69619945527441496</v>
      </c>
      <c r="B3304" s="6">
        <v>0.15099118504753367</v>
      </c>
      <c r="C3304" s="6">
        <v>0.11265603429698508</v>
      </c>
      <c r="D3304" s="21">
        <f t="shared" si="453"/>
        <v>1.436369983377592</v>
      </c>
      <c r="E3304" s="22">
        <f t="shared" si="453"/>
        <v>6.6229031826274438</v>
      </c>
      <c r="F3304" s="22">
        <f t="shared" si="453"/>
        <v>8.8765773288609555</v>
      </c>
      <c r="G3304" s="132">
        <v>3.4399457320084315E-2</v>
      </c>
      <c r="H3304" s="7">
        <f t="shared" si="456"/>
        <v>1.0343994573200843</v>
      </c>
      <c r="I3304" s="7">
        <f t="shared" si="457"/>
        <v>1.3886028006036764</v>
      </c>
      <c r="J3304" s="7">
        <f t="shared" si="458"/>
        <v>6.4026553144043792</v>
      </c>
      <c r="K3304" s="7">
        <f t="shared" si="459"/>
        <v>8.5813824302057711</v>
      </c>
      <c r="L3304">
        <v>1.22</v>
      </c>
      <c r="M3304">
        <v>6.63</v>
      </c>
      <c r="N3304">
        <v>15.65</v>
      </c>
      <c r="O3304" s="7">
        <f t="shared" si="460"/>
        <v>1.2619673379305028</v>
      </c>
      <c r="P3304" s="7">
        <f t="shared" si="461"/>
        <v>6.858068402032159</v>
      </c>
      <c r="Q3304" s="7">
        <f t="shared" si="462"/>
        <v>16.18835150705932</v>
      </c>
      <c r="R3304" s="24">
        <f t="shared" si="454"/>
        <v>0.79241353555148075</v>
      </c>
      <c r="S3304" s="24">
        <f t="shared" si="454"/>
        <v>0.14581365209242933</v>
      </c>
      <c r="T3304" s="24">
        <f t="shared" si="454"/>
        <v>6.1772812356089869E-2</v>
      </c>
      <c r="U3304" s="23">
        <f t="shared" si="455"/>
        <v>0.87858097324131956</v>
      </c>
      <c r="V3304" s="23">
        <f t="shared" si="455"/>
        <v>1.0355078751598812</v>
      </c>
      <c r="W3304" s="23">
        <f t="shared" si="455"/>
        <v>1.8237154825909248</v>
      </c>
      <c r="X3304" t="s">
        <v>426</v>
      </c>
      <c r="Y3304" t="s">
        <v>428</v>
      </c>
      <c r="Z3304" t="s">
        <v>409</v>
      </c>
      <c r="AA3304" s="75" t="s">
        <v>165</v>
      </c>
      <c r="AB3304" s="75" t="s">
        <v>160</v>
      </c>
      <c r="AC3304" s="119" t="s">
        <v>648</v>
      </c>
      <c r="AD3304" s="25" t="s">
        <v>359</v>
      </c>
      <c r="AE3304" s="133" t="str">
        <f>VLOOKUP(AD3304,cs_lookup!$A$2:$B$55,2,FALSE)</f>
        <v>1</v>
      </c>
    </row>
    <row r="3305" spans="1:31" x14ac:dyDescent="0.25">
      <c r="A3305" s="6">
        <v>0.45161882997471792</v>
      </c>
      <c r="B3305" s="6">
        <v>0.42695082800273537</v>
      </c>
      <c r="C3305" s="6">
        <v>0.12024729742338251</v>
      </c>
      <c r="D3305" s="21">
        <f t="shared" si="453"/>
        <v>2.2142566554542933</v>
      </c>
      <c r="E3305" s="22">
        <f t="shared" si="453"/>
        <v>2.3421900940629943</v>
      </c>
      <c r="F3305" s="22">
        <f t="shared" si="453"/>
        <v>8.3161952195820952</v>
      </c>
      <c r="G3305" s="132">
        <v>2.8933976513037862E-2</v>
      </c>
      <c r="H3305" s="7">
        <f t="shared" si="456"/>
        <v>1.0289339765130379</v>
      </c>
      <c r="I3305" s="7">
        <f t="shared" si="457"/>
        <v>2.1519909984489036</v>
      </c>
      <c r="J3305" s="7">
        <f t="shared" si="458"/>
        <v>2.2763269048617287</v>
      </c>
      <c r="K3305" s="7">
        <f t="shared" si="459"/>
        <v>8.0823409561854618</v>
      </c>
      <c r="L3305">
        <v>2.13</v>
      </c>
      <c r="M3305">
        <v>3.59</v>
      </c>
      <c r="N3305">
        <v>3.56</v>
      </c>
      <c r="O3305" s="7">
        <f t="shared" si="460"/>
        <v>2.1916293699727705</v>
      </c>
      <c r="P3305" s="7">
        <f t="shared" si="461"/>
        <v>3.6938729756818058</v>
      </c>
      <c r="Q3305" s="7">
        <f t="shared" si="462"/>
        <v>3.6630049563864149</v>
      </c>
      <c r="R3305" s="24">
        <f t="shared" si="454"/>
        <v>0.45628152903080704</v>
      </c>
      <c r="S3305" s="24">
        <f t="shared" si="454"/>
        <v>0.27071856736368216</v>
      </c>
      <c r="T3305" s="24">
        <f t="shared" si="454"/>
        <v>0.27299990360551091</v>
      </c>
      <c r="U3305" s="23">
        <f t="shared" si="455"/>
        <v>0.9897810918053308</v>
      </c>
      <c r="V3305" s="23">
        <f t="shared" si="455"/>
        <v>1.577102125504275</v>
      </c>
      <c r="W3305" s="23">
        <f t="shared" si="455"/>
        <v>0.44046644645392147</v>
      </c>
      <c r="X3305" t="s">
        <v>301</v>
      </c>
      <c r="Y3305" t="s">
        <v>530</v>
      </c>
      <c r="Z3305" t="s">
        <v>142</v>
      </c>
      <c r="AA3305" s="75" t="s">
        <v>154</v>
      </c>
      <c r="AB3305" s="75" t="s">
        <v>160</v>
      </c>
      <c r="AC3305" s="119" t="s">
        <v>648</v>
      </c>
      <c r="AD3305" s="25" t="s">
        <v>162</v>
      </c>
      <c r="AE3305" s="133" t="str">
        <f>VLOOKUP(AD3305,cs_lookup!$A$2:$B$55,2,FALSE)</f>
        <v>1</v>
      </c>
    </row>
    <row r="3306" spans="1:31" x14ac:dyDescent="0.25">
      <c r="A3306" s="6">
        <v>0.38952178604981791</v>
      </c>
      <c r="B3306" s="6">
        <v>0.24503288331493739</v>
      </c>
      <c r="C3306" s="6">
        <v>0.33845677233490529</v>
      </c>
      <c r="D3306" s="21">
        <f t="shared" si="453"/>
        <v>2.5672505000069621</v>
      </c>
      <c r="E3306" s="22">
        <f t="shared" si="453"/>
        <v>4.0810848995916755</v>
      </c>
      <c r="F3306" s="22">
        <f t="shared" si="453"/>
        <v>2.954587060265685</v>
      </c>
      <c r="G3306" s="132">
        <v>2.7680203232693934E-2</v>
      </c>
      <c r="H3306" s="7">
        <f t="shared" si="456"/>
        <v>1.0276802032326939</v>
      </c>
      <c r="I3306" s="7">
        <f t="shared" si="457"/>
        <v>2.4981025147038554</v>
      </c>
      <c r="J3306" s="7">
        <f t="shared" si="458"/>
        <v>3.971162319517417</v>
      </c>
      <c r="K3306" s="7">
        <f t="shared" si="459"/>
        <v>2.8750063015436802</v>
      </c>
      <c r="L3306">
        <v>2.94</v>
      </c>
      <c r="M3306">
        <v>3.1</v>
      </c>
      <c r="N3306">
        <v>2.74</v>
      </c>
      <c r="O3306" s="7">
        <f t="shared" si="460"/>
        <v>3.0213797975041201</v>
      </c>
      <c r="P3306" s="7">
        <f t="shared" si="461"/>
        <v>3.1858086300213513</v>
      </c>
      <c r="Q3306" s="7">
        <f t="shared" si="462"/>
        <v>2.8158437568575816</v>
      </c>
      <c r="R3306" s="24">
        <f t="shared" si="454"/>
        <v>0.33097460995339706</v>
      </c>
      <c r="S3306" s="24">
        <f t="shared" si="454"/>
        <v>0.31389204943967336</v>
      </c>
      <c r="T3306" s="24">
        <f t="shared" si="454"/>
        <v>0.35513334060692969</v>
      </c>
      <c r="U3306" s="23">
        <f t="shared" si="455"/>
        <v>1.1768932550586422</v>
      </c>
      <c r="V3306" s="23">
        <f t="shared" si="455"/>
        <v>0.78062787430374236</v>
      </c>
      <c r="W3306" s="23">
        <f t="shared" si="455"/>
        <v>0.95304138934541083</v>
      </c>
      <c r="X3306" t="s">
        <v>291</v>
      </c>
      <c r="Y3306" t="s">
        <v>290</v>
      </c>
      <c r="Z3306" t="s">
        <v>142</v>
      </c>
      <c r="AA3306" s="75" t="s">
        <v>162</v>
      </c>
      <c r="AB3306" s="75" t="s">
        <v>160</v>
      </c>
      <c r="AC3306" s="119" t="s">
        <v>648</v>
      </c>
      <c r="AD3306" s="25" t="s">
        <v>164</v>
      </c>
      <c r="AE3306" s="133" t="str">
        <f>VLOOKUP(AD3306,cs_lookup!$A$2:$B$55,2,FALSE)</f>
        <v>1</v>
      </c>
    </row>
    <row r="3307" spans="1:31" x14ac:dyDescent="0.25">
      <c r="A3307" s="6">
        <v>0.13579439178574379</v>
      </c>
      <c r="B3307" s="6">
        <v>0.17056593428443331</v>
      </c>
      <c r="C3307" s="6">
        <v>0.60297100689949401</v>
      </c>
      <c r="D3307" s="21">
        <f t="shared" si="453"/>
        <v>7.3640743689754045</v>
      </c>
      <c r="E3307" s="22">
        <f t="shared" si="453"/>
        <v>5.8628354143237909</v>
      </c>
      <c r="F3307" s="22">
        <f t="shared" si="453"/>
        <v>1.6584545335638079</v>
      </c>
      <c r="G3307" s="132">
        <v>3.1617384488732636E-2</v>
      </c>
      <c r="H3307" s="7">
        <f t="shared" si="456"/>
        <v>1.0316173844887326</v>
      </c>
      <c r="I3307" s="7">
        <f t="shared" si="457"/>
        <v>7.1383775416163848</v>
      </c>
      <c r="J3307" s="7">
        <f t="shared" si="458"/>
        <v>5.6831491039959543</v>
      </c>
      <c r="K3307" s="7">
        <f t="shared" si="459"/>
        <v>1.6076256163381102</v>
      </c>
      <c r="L3307">
        <v>1.49</v>
      </c>
      <c r="M3307">
        <v>4.7</v>
      </c>
      <c r="N3307">
        <v>6.77</v>
      </c>
      <c r="O3307" s="7">
        <f t="shared" si="460"/>
        <v>1.5371099028882116</v>
      </c>
      <c r="P3307" s="7">
        <f t="shared" si="461"/>
        <v>4.8486017070970435</v>
      </c>
      <c r="Q3307" s="7">
        <f t="shared" si="462"/>
        <v>6.9840496929887195</v>
      </c>
      <c r="R3307" s="24">
        <f t="shared" si="454"/>
        <v>0.65057156818846307</v>
      </c>
      <c r="S3307" s="24">
        <f t="shared" si="454"/>
        <v>0.20624502906400211</v>
      </c>
      <c r="T3307" s="24">
        <f t="shared" si="454"/>
        <v>0.14318340274753472</v>
      </c>
      <c r="U3307" s="23">
        <f t="shared" si="455"/>
        <v>0.20873090437054839</v>
      </c>
      <c r="V3307" s="23">
        <f t="shared" si="455"/>
        <v>0.82700628014410549</v>
      </c>
      <c r="W3307" s="23">
        <f t="shared" si="455"/>
        <v>4.2111794756175103</v>
      </c>
      <c r="X3307" t="s">
        <v>126</v>
      </c>
      <c r="Y3307" t="s">
        <v>531</v>
      </c>
      <c r="Z3307" t="s">
        <v>142</v>
      </c>
      <c r="AA3307" s="75" t="s">
        <v>155</v>
      </c>
      <c r="AB3307" s="75" t="s">
        <v>161</v>
      </c>
      <c r="AC3307" s="119" t="s">
        <v>648</v>
      </c>
      <c r="AD3307" s="25" t="s">
        <v>170</v>
      </c>
      <c r="AE3307" s="133" t="str">
        <f>VLOOKUP(AD3307,cs_lookup!$A$2:$B$55,2,FALSE)</f>
        <v>1</v>
      </c>
    </row>
    <row r="3308" spans="1:31" x14ac:dyDescent="0.25">
      <c r="A3308" s="6">
        <v>0.27753451622903175</v>
      </c>
      <c r="B3308" s="6">
        <v>0.35584819591237393</v>
      </c>
      <c r="C3308" s="6">
        <v>0.34437833665996931</v>
      </c>
      <c r="D3308" s="21">
        <f t="shared" si="453"/>
        <v>3.6031554330156288</v>
      </c>
      <c r="E3308" s="22">
        <f t="shared" si="453"/>
        <v>2.8101870727096383</v>
      </c>
      <c r="F3308" s="22">
        <f t="shared" si="453"/>
        <v>2.9037831174246462</v>
      </c>
      <c r="G3308" s="132">
        <v>3.3336674817175282E-2</v>
      </c>
      <c r="H3308" s="7">
        <f t="shared" si="456"/>
        <v>1.0333366748171753</v>
      </c>
      <c r="I3308" s="7">
        <f t="shared" si="457"/>
        <v>3.4869133369848919</v>
      </c>
      <c r="J3308" s="7">
        <f t="shared" si="458"/>
        <v>2.7195270826972586</v>
      </c>
      <c r="K3308" s="7">
        <f t="shared" si="459"/>
        <v>2.8101036072666274</v>
      </c>
      <c r="L3308">
        <v>9.56</v>
      </c>
      <c r="M3308">
        <v>5.03</v>
      </c>
      <c r="N3308">
        <v>1.37</v>
      </c>
      <c r="O3308" s="7">
        <f t="shared" si="460"/>
        <v>9.8786986112521955</v>
      </c>
      <c r="P3308" s="7">
        <f t="shared" si="461"/>
        <v>5.1976834743303924</v>
      </c>
      <c r="Q3308" s="7">
        <f t="shared" si="462"/>
        <v>1.4156712444995303</v>
      </c>
      <c r="R3308" s="24">
        <f t="shared" si="454"/>
        <v>0.10122790858919047</v>
      </c>
      <c r="S3308" s="24">
        <f t="shared" si="454"/>
        <v>0.19239340081762638</v>
      </c>
      <c r="T3308" s="24">
        <f t="shared" si="454"/>
        <v>0.70637869059318292</v>
      </c>
      <c r="U3308" s="23">
        <f t="shared" si="455"/>
        <v>2.7416798400462863</v>
      </c>
      <c r="V3308" s="23">
        <f t="shared" si="455"/>
        <v>1.8495862872640296</v>
      </c>
      <c r="W3308" s="23">
        <f t="shared" si="455"/>
        <v>0.48752650843809692</v>
      </c>
      <c r="X3308" t="s">
        <v>60</v>
      </c>
      <c r="Y3308" t="s">
        <v>131</v>
      </c>
      <c r="Z3308" t="s">
        <v>143</v>
      </c>
      <c r="AA3308" s="75" t="s">
        <v>151</v>
      </c>
      <c r="AB3308" s="75" t="s">
        <v>166</v>
      </c>
      <c r="AC3308" s="119" t="s">
        <v>648</v>
      </c>
      <c r="AD3308" s="25" t="s">
        <v>163</v>
      </c>
      <c r="AE3308" s="133" t="str">
        <f>VLOOKUP(AD3308,cs_lookup!$A$2:$B$55,2,FALSE)</f>
        <v>2</v>
      </c>
    </row>
    <row r="3309" spans="1:31" x14ac:dyDescent="0.25">
      <c r="A3309" s="6">
        <v>0.36373812124289656</v>
      </c>
      <c r="B3309" s="6">
        <v>0.39693740282203394</v>
      </c>
      <c r="C3309" s="6">
        <v>0.23181926884225973</v>
      </c>
      <c r="D3309" s="21">
        <f t="shared" si="453"/>
        <v>2.7492306733838912</v>
      </c>
      <c r="E3309" s="22">
        <f t="shared" si="453"/>
        <v>2.5192889178255342</v>
      </c>
      <c r="F3309" s="22">
        <f t="shared" si="453"/>
        <v>4.3137052626994743</v>
      </c>
      <c r="G3309" s="132">
        <v>2.7980703560502196E-2</v>
      </c>
      <c r="H3309" s="7">
        <f t="shared" si="456"/>
        <v>1.0279807035605022</v>
      </c>
      <c r="I3309" s="7">
        <f t="shared" si="457"/>
        <v>2.6743991048291931</v>
      </c>
      <c r="J3309" s="7">
        <f t="shared" si="458"/>
        <v>2.4507161555657162</v>
      </c>
      <c r="K3309" s="7">
        <f t="shared" si="459"/>
        <v>4.1962901129939247</v>
      </c>
      <c r="L3309">
        <v>4.16</v>
      </c>
      <c r="M3309">
        <v>3.39</v>
      </c>
      <c r="N3309">
        <v>2.0299999999999998</v>
      </c>
      <c r="O3309" s="7">
        <f t="shared" si="460"/>
        <v>4.2763997268116896</v>
      </c>
      <c r="P3309" s="7">
        <f t="shared" si="461"/>
        <v>3.4848545850701025</v>
      </c>
      <c r="Q3309" s="7">
        <f t="shared" si="462"/>
        <v>2.0868008282278194</v>
      </c>
      <c r="R3309" s="24">
        <f t="shared" si="454"/>
        <v>0.23384156390486899</v>
      </c>
      <c r="S3309" s="24">
        <f t="shared" si="454"/>
        <v>0.28695601942308407</v>
      </c>
      <c r="T3309" s="24">
        <f t="shared" si="454"/>
        <v>0.47920241667204683</v>
      </c>
      <c r="U3309" s="23">
        <f t="shared" si="455"/>
        <v>1.55548960231412</v>
      </c>
      <c r="V3309" s="23">
        <f t="shared" si="455"/>
        <v>1.3832691282101832</v>
      </c>
      <c r="W3309" s="23">
        <f t="shared" si="455"/>
        <v>0.48376064221919512</v>
      </c>
      <c r="X3309" t="s">
        <v>132</v>
      </c>
      <c r="Y3309" t="s">
        <v>266</v>
      </c>
      <c r="Z3309" t="s">
        <v>143</v>
      </c>
      <c r="AA3309" s="75" t="s">
        <v>151</v>
      </c>
      <c r="AB3309" s="75" t="s">
        <v>166</v>
      </c>
      <c r="AC3309" s="119" t="s">
        <v>648</v>
      </c>
      <c r="AD3309" s="25" t="s">
        <v>152</v>
      </c>
      <c r="AE3309" s="133" t="str">
        <f>VLOOKUP(AD3309,cs_lookup!$A$2:$B$55,2,FALSE)</f>
        <v>2</v>
      </c>
    </row>
    <row r="3310" spans="1:31" x14ac:dyDescent="0.25">
      <c r="A3310" s="6">
        <v>0.68098926847209695</v>
      </c>
      <c r="B3310" s="6">
        <v>0.18233625821848182</v>
      </c>
      <c r="C3310" s="6">
        <v>0.12842099846379859</v>
      </c>
      <c r="D3310" s="21">
        <f t="shared" si="453"/>
        <v>1.4684519217808707</v>
      </c>
      <c r="E3310" s="22">
        <f t="shared" si="453"/>
        <v>5.4843727175851349</v>
      </c>
      <c r="F3310" s="22">
        <f t="shared" si="453"/>
        <v>7.7868885303979036</v>
      </c>
      <c r="G3310" s="132">
        <v>2.3475699404877926E-2</v>
      </c>
      <c r="H3310" s="7">
        <f t="shared" si="456"/>
        <v>1.0234756994048779</v>
      </c>
      <c r="I3310" s="7">
        <f t="shared" si="457"/>
        <v>1.4347696995978838</v>
      </c>
      <c r="J3310" s="7">
        <f t="shared" si="458"/>
        <v>5.3585763890380029</v>
      </c>
      <c r="K3310" s="7">
        <f t="shared" si="459"/>
        <v>7.6082788628257205</v>
      </c>
      <c r="L3310">
        <v>2.16</v>
      </c>
      <c r="M3310">
        <v>3.31</v>
      </c>
      <c r="N3310">
        <v>3.87</v>
      </c>
      <c r="O3310" s="7">
        <f t="shared" si="460"/>
        <v>2.2107075107145366</v>
      </c>
      <c r="P3310" s="7">
        <f t="shared" si="461"/>
        <v>3.3877045650301461</v>
      </c>
      <c r="Q3310" s="7">
        <f t="shared" si="462"/>
        <v>3.9608509566968775</v>
      </c>
      <c r="R3310" s="24">
        <f t="shared" si="454"/>
        <v>0.45234387414587635</v>
      </c>
      <c r="S3310" s="24">
        <f t="shared" si="454"/>
        <v>0.29518512633084382</v>
      </c>
      <c r="T3310" s="24">
        <f t="shared" si="454"/>
        <v>0.25247099952327989</v>
      </c>
      <c r="U3310" s="23">
        <f t="shared" si="455"/>
        <v>1.5054680905272624</v>
      </c>
      <c r="V3310" s="23">
        <f t="shared" si="455"/>
        <v>0.61770137433726624</v>
      </c>
      <c r="W3310" s="23">
        <f t="shared" si="455"/>
        <v>0.50865643462530485</v>
      </c>
      <c r="X3310" t="s">
        <v>350</v>
      </c>
      <c r="Y3310" t="s">
        <v>378</v>
      </c>
      <c r="Z3310" t="s">
        <v>146</v>
      </c>
      <c r="AA3310" s="75" t="s">
        <v>162</v>
      </c>
      <c r="AB3310" s="75" t="s">
        <v>160</v>
      </c>
      <c r="AC3310" s="119" t="s">
        <v>648</v>
      </c>
      <c r="AD3310" s="25" t="s">
        <v>154</v>
      </c>
      <c r="AE3310" s="133" t="str">
        <f>VLOOKUP(AD3310,cs_lookup!$A$2:$B$55,2,FALSE)</f>
        <v>1</v>
      </c>
    </row>
    <row r="3311" spans="1:31" x14ac:dyDescent="0.25">
      <c r="A3311" s="6">
        <v>0.5324381454656768</v>
      </c>
      <c r="B3311" s="6">
        <v>0.29808815323998966</v>
      </c>
      <c r="C3311" s="6">
        <v>0.16457935788600367</v>
      </c>
      <c r="D3311" s="21">
        <f t="shared" si="453"/>
        <v>1.8781524361395783</v>
      </c>
      <c r="E3311" s="22">
        <f t="shared" si="453"/>
        <v>3.3547123195966253</v>
      </c>
      <c r="F3311" s="22">
        <f t="shared" si="453"/>
        <v>6.0760961328616476</v>
      </c>
      <c r="G3311" s="132">
        <v>2.2026350734680289E-2</v>
      </c>
      <c r="H3311" s="7">
        <f t="shared" si="456"/>
        <v>1.0220263507346803</v>
      </c>
      <c r="I3311" s="7">
        <f t="shared" si="457"/>
        <v>1.837675158560711</v>
      </c>
      <c r="J3311" s="7">
        <f t="shared" si="458"/>
        <v>3.2824127452145451</v>
      </c>
      <c r="K3311" s="7">
        <f t="shared" si="459"/>
        <v>5.9451462562524595</v>
      </c>
      <c r="L3311">
        <v>2.02</v>
      </c>
      <c r="M3311">
        <v>3.36</v>
      </c>
      <c r="N3311">
        <v>4.3600000000000003</v>
      </c>
      <c r="O3311" s="7">
        <f t="shared" si="460"/>
        <v>2.064493228484054</v>
      </c>
      <c r="P3311" s="7">
        <f t="shared" si="461"/>
        <v>3.4340085384685257</v>
      </c>
      <c r="Q3311" s="7">
        <f t="shared" si="462"/>
        <v>4.456034889203206</v>
      </c>
      <c r="R3311" s="24">
        <f t="shared" si="454"/>
        <v>0.48438037296653885</v>
      </c>
      <c r="S3311" s="24">
        <f t="shared" si="454"/>
        <v>0.29120486708107396</v>
      </c>
      <c r="T3311" s="24">
        <f t="shared" si="454"/>
        <v>0.22441475995238724</v>
      </c>
      <c r="U3311" s="23">
        <f t="shared" si="455"/>
        <v>1.0992149459004974</v>
      </c>
      <c r="V3311" s="23">
        <f t="shared" si="455"/>
        <v>1.0236372634424387</v>
      </c>
      <c r="W3311" s="23">
        <f t="shared" si="455"/>
        <v>0.73337136078269316</v>
      </c>
      <c r="X3311" t="s">
        <v>65</v>
      </c>
      <c r="Y3311" t="s">
        <v>116</v>
      </c>
      <c r="Z3311" t="s">
        <v>146</v>
      </c>
      <c r="AA3311" s="75" t="s">
        <v>151</v>
      </c>
      <c r="AB3311" s="75" t="s">
        <v>166</v>
      </c>
      <c r="AC3311" s="119" t="s">
        <v>648</v>
      </c>
      <c r="AD3311" s="25" t="s">
        <v>165</v>
      </c>
      <c r="AE3311" s="133" t="str">
        <f>VLOOKUP(AD3311,cs_lookup!$A$2:$B$55,2,FALSE)</f>
        <v>1</v>
      </c>
    </row>
    <row r="3312" spans="1:31" x14ac:dyDescent="0.25">
      <c r="A3312" s="6">
        <v>0.30883178595992944</v>
      </c>
      <c r="B3312" s="6">
        <v>0.37612696653220995</v>
      </c>
      <c r="C3312" s="6">
        <v>0.2999372483772953</v>
      </c>
      <c r="D3312" s="21">
        <f t="shared" si="453"/>
        <v>3.2380086683491474</v>
      </c>
      <c r="E3312" s="22">
        <f t="shared" si="453"/>
        <v>2.6586766942549547</v>
      </c>
      <c r="F3312" s="22">
        <f t="shared" si="453"/>
        <v>3.3340307194593115</v>
      </c>
      <c r="G3312" s="132">
        <v>2.0897952853597968E-2</v>
      </c>
      <c r="H3312" s="7">
        <f t="shared" si="456"/>
        <v>1.020897952853598</v>
      </c>
      <c r="I3312" s="7">
        <f t="shared" si="457"/>
        <v>3.1717260861365393</v>
      </c>
      <c r="J3312" s="7">
        <f t="shared" si="458"/>
        <v>2.6042531350204623</v>
      </c>
      <c r="K3312" s="7">
        <f t="shared" si="459"/>
        <v>3.2657825497054636</v>
      </c>
      <c r="L3312">
        <v>2.56</v>
      </c>
      <c r="M3312">
        <v>3.25</v>
      </c>
      <c r="N3312">
        <v>3.1</v>
      </c>
      <c r="O3312" s="7">
        <f t="shared" si="460"/>
        <v>2.613498759305211</v>
      </c>
      <c r="P3312" s="7">
        <f t="shared" si="461"/>
        <v>3.3179183467741935</v>
      </c>
      <c r="Q3312" s="7">
        <f t="shared" si="462"/>
        <v>3.164783653846154</v>
      </c>
      <c r="R3312" s="24">
        <f t="shared" si="454"/>
        <v>0.38262884053017354</v>
      </c>
      <c r="S3312" s="24">
        <f t="shared" si="454"/>
        <v>0.30139379438684438</v>
      </c>
      <c r="T3312" s="24">
        <f t="shared" si="454"/>
        <v>0.31597736508298202</v>
      </c>
      <c r="U3312" s="23">
        <f t="shared" si="455"/>
        <v>0.80713148944028801</v>
      </c>
      <c r="V3312" s="23">
        <f t="shared" si="455"/>
        <v>1.2479585629737426</v>
      </c>
      <c r="W3312" s="23">
        <f t="shared" si="455"/>
        <v>0.94923650084405797</v>
      </c>
      <c r="X3312" t="s">
        <v>68</v>
      </c>
      <c r="Y3312" t="s">
        <v>70</v>
      </c>
      <c r="Z3312" t="s">
        <v>146</v>
      </c>
      <c r="AA3312" s="75" t="s">
        <v>151</v>
      </c>
      <c r="AB3312" s="75" t="s">
        <v>166</v>
      </c>
      <c r="AC3312" s="119" t="s">
        <v>648</v>
      </c>
      <c r="AD3312" s="25" t="s">
        <v>149</v>
      </c>
      <c r="AE3312" s="133" t="str">
        <f>VLOOKUP(AD3312,cs_lookup!$A$2:$B$55,2,FALSE)</f>
        <v>X</v>
      </c>
    </row>
    <row r="3313" spans="1:31" x14ac:dyDescent="0.25">
      <c r="A3313" s="6">
        <v>0.48267034022687799</v>
      </c>
      <c r="B3313" s="6">
        <v>0.32217079774296936</v>
      </c>
      <c r="C3313" s="6">
        <v>0.18896670520752559</v>
      </c>
      <c r="D3313" s="21">
        <f t="shared" si="453"/>
        <v>2.0718074359612659</v>
      </c>
      <c r="E3313" s="22">
        <f t="shared" si="453"/>
        <v>3.1039436441964816</v>
      </c>
      <c r="F3313" s="22">
        <f t="shared" si="453"/>
        <v>5.2919375341904145</v>
      </c>
      <c r="G3313" s="132">
        <v>2.2332599411706955E-2</v>
      </c>
      <c r="H3313" s="7">
        <f t="shared" si="456"/>
        <v>1.022332599411707</v>
      </c>
      <c r="I3313" s="7">
        <f t="shared" si="457"/>
        <v>2.0265493217701076</v>
      </c>
      <c r="J3313" s="7">
        <f t="shared" si="458"/>
        <v>3.0361387732158995</v>
      </c>
      <c r="K3313" s="7">
        <f t="shared" si="459"/>
        <v>5.1763364850495988</v>
      </c>
      <c r="L3313">
        <v>2.16</v>
      </c>
      <c r="M3313">
        <v>3.4</v>
      </c>
      <c r="N3313">
        <v>3.77</v>
      </c>
      <c r="O3313" s="7">
        <f t="shared" si="460"/>
        <v>2.2082384147292871</v>
      </c>
      <c r="P3313" s="7">
        <f t="shared" si="461"/>
        <v>3.4759308379998037</v>
      </c>
      <c r="Q3313" s="7">
        <f t="shared" si="462"/>
        <v>3.8541938997821354</v>
      </c>
      <c r="R3313" s="24">
        <f t="shared" si="454"/>
        <v>0.45284965306728092</v>
      </c>
      <c r="S3313" s="24">
        <f t="shared" si="454"/>
        <v>0.28769272077215491</v>
      </c>
      <c r="T3313" s="24">
        <f t="shared" si="454"/>
        <v>0.25945762616056411</v>
      </c>
      <c r="U3313" s="23">
        <f t="shared" si="455"/>
        <v>1.0658511869394469</v>
      </c>
      <c r="V3313" s="23">
        <f t="shared" si="455"/>
        <v>1.1198434109777848</v>
      </c>
      <c r="W3313" s="23">
        <f t="shared" si="455"/>
        <v>0.72831432247277417</v>
      </c>
      <c r="X3313" t="s">
        <v>112</v>
      </c>
      <c r="Y3313" t="s">
        <v>67</v>
      </c>
      <c r="Z3313" t="s">
        <v>146</v>
      </c>
      <c r="AA3313" s="75" t="s">
        <v>151</v>
      </c>
      <c r="AB3313" s="75" t="s">
        <v>166</v>
      </c>
      <c r="AC3313" s="119" t="s">
        <v>648</v>
      </c>
      <c r="AD3313" s="25" t="s">
        <v>155</v>
      </c>
      <c r="AE3313" s="133" t="str">
        <f>VLOOKUP(AD3313,cs_lookup!$A$2:$B$55,2,FALSE)</f>
        <v>2</v>
      </c>
    </row>
    <row r="3314" spans="1:31" x14ac:dyDescent="0.25">
      <c r="A3314" s="6">
        <v>0.49238465275341681</v>
      </c>
      <c r="B3314" s="6">
        <v>0.26273055085295743</v>
      </c>
      <c r="C3314" s="6">
        <v>0.23226614972548307</v>
      </c>
      <c r="D3314" s="21">
        <f t="shared" si="453"/>
        <v>2.0309325126362006</v>
      </c>
      <c r="E3314" s="22">
        <f t="shared" si="453"/>
        <v>3.8061808828607475</v>
      </c>
      <c r="F3314" s="22">
        <f t="shared" si="453"/>
        <v>4.305405678709131</v>
      </c>
      <c r="G3314" s="132">
        <v>3.9698057343966031E-2</v>
      </c>
      <c r="H3314" s="7">
        <f t="shared" si="456"/>
        <v>1.039698057343966</v>
      </c>
      <c r="I3314" s="7">
        <f t="shared" si="457"/>
        <v>1.9533868494709534</v>
      </c>
      <c r="J3314" s="7">
        <f t="shared" si="458"/>
        <v>3.6608521637369367</v>
      </c>
      <c r="K3314" s="7">
        <f t="shared" si="459"/>
        <v>4.1410154114434041</v>
      </c>
      <c r="L3314">
        <v>1.93</v>
      </c>
      <c r="M3314">
        <v>3.5</v>
      </c>
      <c r="N3314">
        <v>4.24</v>
      </c>
      <c r="O3314" s="7">
        <f t="shared" si="460"/>
        <v>2.0066172506738544</v>
      </c>
      <c r="P3314" s="7">
        <f t="shared" si="461"/>
        <v>3.6389432007038813</v>
      </c>
      <c r="Q3314" s="7">
        <f t="shared" si="462"/>
        <v>4.4083197631384161</v>
      </c>
      <c r="R3314" s="24">
        <f t="shared" si="454"/>
        <v>0.49835114278230386</v>
      </c>
      <c r="S3314" s="24">
        <f t="shared" si="454"/>
        <v>0.27480505873424182</v>
      </c>
      <c r="T3314" s="24">
        <f t="shared" si="454"/>
        <v>0.22684379848345435</v>
      </c>
      <c r="U3314" s="23">
        <f t="shared" si="455"/>
        <v>0.9880275381820619</v>
      </c>
      <c r="V3314" s="23">
        <f t="shared" si="455"/>
        <v>0.95606155164355466</v>
      </c>
      <c r="W3314" s="23">
        <f t="shared" si="455"/>
        <v>1.0239034581429132</v>
      </c>
      <c r="X3314" t="s">
        <v>381</v>
      </c>
      <c r="Y3314" t="s">
        <v>352</v>
      </c>
      <c r="Z3314" t="s">
        <v>349</v>
      </c>
      <c r="AA3314" s="75" t="s">
        <v>151</v>
      </c>
      <c r="AB3314" s="75" t="s">
        <v>166</v>
      </c>
      <c r="AC3314" s="119" t="s">
        <v>648</v>
      </c>
      <c r="AD3314" s="25" t="s">
        <v>162</v>
      </c>
      <c r="AE3314" s="133" t="str">
        <f>VLOOKUP(AD3314,cs_lookup!$A$2:$B$55,2,FALSE)</f>
        <v>1</v>
      </c>
    </row>
    <row r="3315" spans="1:31" x14ac:dyDescent="0.25">
      <c r="A3315" s="6">
        <v>0.61049660766952796</v>
      </c>
      <c r="B3315" s="6">
        <v>0.28667966524520855</v>
      </c>
      <c r="C3315" s="6">
        <v>0.10133324548606597</v>
      </c>
      <c r="D3315" s="21">
        <f t="shared" si="453"/>
        <v>1.6380107398423362</v>
      </c>
      <c r="E3315" s="22">
        <f t="shared" si="453"/>
        <v>3.4882139238744405</v>
      </c>
      <c r="F3315" s="22">
        <f t="shared" si="453"/>
        <v>9.868429607709615</v>
      </c>
      <c r="G3315" s="132">
        <v>4.1305793827861814E-2</v>
      </c>
      <c r="H3315" s="7">
        <f t="shared" si="456"/>
        <v>1.0413057938278618</v>
      </c>
      <c r="I3315" s="7">
        <f t="shared" si="457"/>
        <v>1.5730352693236966</v>
      </c>
      <c r="J3315" s="7">
        <f t="shared" si="458"/>
        <v>3.3498458805762459</v>
      </c>
      <c r="K3315" s="7">
        <f t="shared" si="459"/>
        <v>9.4769756071682476</v>
      </c>
      <c r="L3315">
        <v>1.83</v>
      </c>
      <c r="M3315">
        <v>3.36</v>
      </c>
      <c r="N3315">
        <v>5.07</v>
      </c>
      <c r="O3315" s="7">
        <f t="shared" si="460"/>
        <v>1.9055896027049872</v>
      </c>
      <c r="P3315" s="7">
        <f t="shared" si="461"/>
        <v>3.4987874672616157</v>
      </c>
      <c r="Q3315" s="7">
        <f t="shared" si="462"/>
        <v>5.2794203747072599</v>
      </c>
      <c r="R3315" s="24">
        <f t="shared" si="454"/>
        <v>0.52477196484515787</v>
      </c>
      <c r="S3315" s="24">
        <f t="shared" si="454"/>
        <v>0.28581330228173779</v>
      </c>
      <c r="T3315" s="24">
        <f t="shared" si="454"/>
        <v>0.18941473287310434</v>
      </c>
      <c r="U3315" s="23">
        <f t="shared" si="455"/>
        <v>1.1633559880617181</v>
      </c>
      <c r="V3315" s="23">
        <f t="shared" si="455"/>
        <v>1.003031219878691</v>
      </c>
      <c r="W3315" s="23">
        <f t="shared" si="455"/>
        <v>0.53498080085434907</v>
      </c>
      <c r="X3315" t="s">
        <v>379</v>
      </c>
      <c r="Y3315" t="s">
        <v>543</v>
      </c>
      <c r="Z3315" t="s">
        <v>349</v>
      </c>
      <c r="AA3315" s="75" t="s">
        <v>154</v>
      </c>
      <c r="AB3315" s="75" t="s">
        <v>160</v>
      </c>
      <c r="AC3315" s="119" t="s">
        <v>648</v>
      </c>
      <c r="AD3315" s="25" t="s">
        <v>155</v>
      </c>
      <c r="AE3315" s="133" t="str">
        <f>VLOOKUP(AD3315,cs_lookup!$A$2:$B$55,2,FALSE)</f>
        <v>2</v>
      </c>
    </row>
    <row r="3316" spans="1:31" x14ac:dyDescent="0.25">
      <c r="A3316" s="6">
        <v>0.46142945303002575</v>
      </c>
      <c r="B3316" s="6">
        <v>0.3194704727156864</v>
      </c>
      <c r="C3316" s="6">
        <v>0.21089766914032362</v>
      </c>
      <c r="D3316" s="21">
        <f t="shared" si="453"/>
        <v>2.1671785219460813</v>
      </c>
      <c r="E3316" s="22">
        <f t="shared" si="453"/>
        <v>3.1301797361722148</v>
      </c>
      <c r="F3316" s="22">
        <f t="shared" si="453"/>
        <v>4.741636093354054</v>
      </c>
      <c r="G3316" s="132">
        <v>3.8795556058983216E-2</v>
      </c>
      <c r="H3316" s="7">
        <f t="shared" si="456"/>
        <v>1.0387955560589832</v>
      </c>
      <c r="I3316" s="7">
        <f t="shared" si="457"/>
        <v>2.0862416182910857</v>
      </c>
      <c r="J3316" s="7">
        <f t="shared" si="458"/>
        <v>3.0132779428202348</v>
      </c>
      <c r="K3316" s="7">
        <f t="shared" si="459"/>
        <v>4.5645517693038942</v>
      </c>
      <c r="L3316">
        <v>2.72</v>
      </c>
      <c r="M3316">
        <v>2.99</v>
      </c>
      <c r="N3316">
        <v>2.97</v>
      </c>
      <c r="O3316" s="7">
        <f t="shared" si="460"/>
        <v>2.8255239124804343</v>
      </c>
      <c r="P3316" s="7">
        <f t="shared" si="461"/>
        <v>3.1059987126163602</v>
      </c>
      <c r="Q3316" s="7">
        <f t="shared" si="462"/>
        <v>3.0852228014951804</v>
      </c>
      <c r="R3316" s="24">
        <f t="shared" si="454"/>
        <v>0.35391666500607777</v>
      </c>
      <c r="S3316" s="24">
        <f t="shared" si="454"/>
        <v>0.32195763505569608</v>
      </c>
      <c r="T3316" s="24">
        <f t="shared" si="454"/>
        <v>0.32412569993822604</v>
      </c>
      <c r="U3316" s="23">
        <f t="shared" si="455"/>
        <v>1.3037799534591052</v>
      </c>
      <c r="V3316" s="23">
        <f t="shared" si="455"/>
        <v>0.99227487697386196</v>
      </c>
      <c r="W3316" s="23">
        <f t="shared" si="455"/>
        <v>0.65066629761391293</v>
      </c>
      <c r="X3316" t="s">
        <v>389</v>
      </c>
      <c r="Y3316" t="s">
        <v>536</v>
      </c>
      <c r="Z3316" t="s">
        <v>349</v>
      </c>
      <c r="AA3316" s="75" t="s">
        <v>151</v>
      </c>
      <c r="AB3316" s="75" t="s">
        <v>166</v>
      </c>
      <c r="AC3316" s="119" t="s">
        <v>648</v>
      </c>
      <c r="AD3316" s="25" t="s">
        <v>149</v>
      </c>
      <c r="AE3316" s="133" t="str">
        <f>VLOOKUP(AD3316,cs_lookup!$A$2:$B$55,2,FALSE)</f>
        <v>X</v>
      </c>
    </row>
    <row r="3317" spans="1:31" x14ac:dyDescent="0.25">
      <c r="A3317" s="6">
        <v>0.66226316608141345</v>
      </c>
      <c r="B3317" s="6">
        <v>0.25037966796292821</v>
      </c>
      <c r="C3317" s="6">
        <v>8.6043873787286604E-2</v>
      </c>
      <c r="D3317" s="21">
        <f t="shared" si="453"/>
        <v>1.5099737554739197</v>
      </c>
      <c r="E3317" s="22">
        <f t="shared" si="453"/>
        <v>3.9939345240607249</v>
      </c>
      <c r="F3317" s="22">
        <f t="shared" si="453"/>
        <v>11.621977904808777</v>
      </c>
      <c r="G3317" s="132">
        <v>4.2008761053927257E-2</v>
      </c>
      <c r="H3317" s="7">
        <f t="shared" si="456"/>
        <v>1.0420087610539273</v>
      </c>
      <c r="I3317" s="7">
        <f t="shared" si="457"/>
        <v>1.4490989057967947</v>
      </c>
      <c r="J3317" s="7">
        <f t="shared" si="458"/>
        <v>3.8329183720308722</v>
      </c>
      <c r="K3317" s="7">
        <f t="shared" si="459"/>
        <v>11.153435881915106</v>
      </c>
      <c r="L3317">
        <v>1.73</v>
      </c>
      <c r="M3317">
        <v>3.54</v>
      </c>
      <c r="N3317">
        <v>5.51</v>
      </c>
      <c r="O3317" s="7">
        <f t="shared" si="460"/>
        <v>1.8026751566232941</v>
      </c>
      <c r="P3317" s="7">
        <f t="shared" si="461"/>
        <v>3.6887110141309027</v>
      </c>
      <c r="Q3317" s="7">
        <f t="shared" si="462"/>
        <v>5.7414682734071389</v>
      </c>
      <c r="R3317" s="24">
        <f t="shared" si="454"/>
        <v>0.55473111521277285</v>
      </c>
      <c r="S3317" s="24">
        <f t="shared" si="454"/>
        <v>0.27109740941189181</v>
      </c>
      <c r="T3317" s="24">
        <f t="shared" si="454"/>
        <v>0.17417147537533523</v>
      </c>
      <c r="U3317" s="23">
        <f t="shared" si="455"/>
        <v>1.1938453566416507</v>
      </c>
      <c r="V3317" s="23">
        <f t="shared" si="455"/>
        <v>0.92357823892929158</v>
      </c>
      <c r="W3317" s="23">
        <f t="shared" si="455"/>
        <v>0.49401817147075422</v>
      </c>
      <c r="X3317" t="s">
        <v>382</v>
      </c>
      <c r="Y3317" t="s">
        <v>351</v>
      </c>
      <c r="Z3317" t="s">
        <v>349</v>
      </c>
      <c r="AA3317" s="75" t="s">
        <v>170</v>
      </c>
      <c r="AB3317" s="75" t="s">
        <v>160</v>
      </c>
      <c r="AC3317" s="119" t="s">
        <v>648</v>
      </c>
      <c r="AD3317" s="25" t="s">
        <v>165</v>
      </c>
      <c r="AE3317" s="133" t="str">
        <f>VLOOKUP(AD3317,cs_lookup!$A$2:$B$55,2,FALSE)</f>
        <v>1</v>
      </c>
    </row>
    <row r="3318" spans="1:31" x14ac:dyDescent="0.25">
      <c r="A3318" s="6">
        <v>0.47299916275372594</v>
      </c>
      <c r="B3318" s="6">
        <v>0.43614068617032764</v>
      </c>
      <c r="C3318" s="6">
        <v>9.0344588767590051E-2</v>
      </c>
      <c r="D3318" s="21">
        <f t="shared" si="453"/>
        <v>2.1141686471032188</v>
      </c>
      <c r="E3318" s="22">
        <f t="shared" si="453"/>
        <v>2.2928381407862193</v>
      </c>
      <c r="F3318" s="22">
        <f t="shared" si="453"/>
        <v>11.068731549296032</v>
      </c>
      <c r="G3318" s="132">
        <v>3.8194857165497753E-2</v>
      </c>
      <c r="H3318" s="7">
        <f t="shared" si="456"/>
        <v>1.0381948571654978</v>
      </c>
      <c r="I3318" s="7">
        <f t="shared" si="457"/>
        <v>2.0363890579032229</v>
      </c>
      <c r="J3318" s="7">
        <f t="shared" si="458"/>
        <v>2.2084853579858565</v>
      </c>
      <c r="K3318" s="7">
        <f t="shared" si="459"/>
        <v>10.661516451272091</v>
      </c>
      <c r="L3318">
        <v>2.35</v>
      </c>
      <c r="M3318">
        <v>3</v>
      </c>
      <c r="N3318">
        <v>3.58</v>
      </c>
      <c r="O3318" s="7">
        <f t="shared" si="460"/>
        <v>2.4397579143389199</v>
      </c>
      <c r="P3318" s="7">
        <f t="shared" si="461"/>
        <v>3.1145845714964935</v>
      </c>
      <c r="Q3318" s="7">
        <f t="shared" si="462"/>
        <v>3.716737588652482</v>
      </c>
      <c r="R3318" s="24">
        <f t="shared" si="454"/>
        <v>0.40987673167194599</v>
      </c>
      <c r="S3318" s="24">
        <f t="shared" si="454"/>
        <v>0.3210701064763577</v>
      </c>
      <c r="T3318" s="24">
        <f t="shared" si="454"/>
        <v>0.26905316185169637</v>
      </c>
      <c r="U3318" s="23">
        <f t="shared" si="455"/>
        <v>1.1540034508040855</v>
      </c>
      <c r="V3318" s="23">
        <f t="shared" si="455"/>
        <v>1.3583970521479964</v>
      </c>
      <c r="W3318" s="23">
        <f t="shared" si="455"/>
        <v>0.33578712900385277</v>
      </c>
      <c r="X3318" t="s">
        <v>542</v>
      </c>
      <c r="Y3318" t="s">
        <v>547</v>
      </c>
      <c r="Z3318" t="s">
        <v>349</v>
      </c>
      <c r="AA3318" s="75" t="s">
        <v>154</v>
      </c>
      <c r="AB3318" s="75" t="s">
        <v>160</v>
      </c>
      <c r="AC3318" s="119" t="s">
        <v>648</v>
      </c>
      <c r="AD3318" s="25" t="s">
        <v>152</v>
      </c>
      <c r="AE3318" s="133" t="str">
        <f>VLOOKUP(AD3318,cs_lookup!$A$2:$B$55,2,FALSE)</f>
        <v>2</v>
      </c>
    </row>
    <row r="3319" spans="1:31" x14ac:dyDescent="0.25">
      <c r="A3319" s="6">
        <v>0.67292021520815581</v>
      </c>
      <c r="B3319" s="6">
        <v>0.1832942571756592</v>
      </c>
      <c r="C3319" s="6">
        <v>0.13482000741282896</v>
      </c>
      <c r="D3319" s="21">
        <f t="shared" si="453"/>
        <v>1.4860602749029734</v>
      </c>
      <c r="E3319" s="22">
        <f t="shared" si="453"/>
        <v>5.4557082988238665</v>
      </c>
      <c r="F3319" s="22">
        <f t="shared" si="453"/>
        <v>7.4172967290969298</v>
      </c>
      <c r="G3319" s="132">
        <v>3.9381337891374546E-2</v>
      </c>
      <c r="H3319" s="7">
        <f t="shared" si="456"/>
        <v>1.0393813378913745</v>
      </c>
      <c r="I3319" s="7">
        <f t="shared" si="457"/>
        <v>1.4297546249173478</v>
      </c>
      <c r="J3319" s="7">
        <f t="shared" si="458"/>
        <v>5.2489958208139784</v>
      </c>
      <c r="K3319" s="7">
        <f t="shared" si="459"/>
        <v>7.1362612149113929</v>
      </c>
      <c r="L3319">
        <v>2.09</v>
      </c>
      <c r="M3319">
        <v>3.27</v>
      </c>
      <c r="N3319">
        <v>3.92</v>
      </c>
      <c r="O3319" s="7">
        <f t="shared" si="460"/>
        <v>2.1723069961929728</v>
      </c>
      <c r="P3319" s="7">
        <f t="shared" si="461"/>
        <v>3.3987769749047949</v>
      </c>
      <c r="Q3319" s="7">
        <f t="shared" si="462"/>
        <v>4.0743748445341881</v>
      </c>
      <c r="R3319" s="24">
        <f t="shared" si="454"/>
        <v>0.46034009085848698</v>
      </c>
      <c r="S3319" s="24">
        <f t="shared" si="454"/>
        <v>0.29422348314808494</v>
      </c>
      <c r="T3319" s="24">
        <f t="shared" si="454"/>
        <v>0.24543642599342802</v>
      </c>
      <c r="U3319" s="23">
        <f t="shared" si="455"/>
        <v>1.4617892913763577</v>
      </c>
      <c r="V3319" s="23">
        <f t="shared" si="455"/>
        <v>0.6229763009209085</v>
      </c>
      <c r="W3319" s="23">
        <f t="shared" si="455"/>
        <v>0.54930724674274312</v>
      </c>
      <c r="X3319" t="s">
        <v>377</v>
      </c>
      <c r="Y3319" t="s">
        <v>390</v>
      </c>
      <c r="Z3319" t="s">
        <v>349</v>
      </c>
      <c r="AA3319" s="75" t="s">
        <v>162</v>
      </c>
      <c r="AB3319" s="75" t="s">
        <v>160</v>
      </c>
      <c r="AC3319" s="119" t="s">
        <v>648</v>
      </c>
      <c r="AD3319" s="25" t="s">
        <v>154</v>
      </c>
      <c r="AE3319" s="133" t="str">
        <f>VLOOKUP(AD3319,cs_lookup!$A$2:$B$55,2,FALSE)</f>
        <v>1</v>
      </c>
    </row>
    <row r="3320" spans="1:31" x14ac:dyDescent="0.25">
      <c r="A3320" s="6">
        <v>0.6540638298707514</v>
      </c>
      <c r="B3320" s="6">
        <v>0.22182834723706962</v>
      </c>
      <c r="C3320" s="6">
        <v>0.12046091359123214</v>
      </c>
      <c r="D3320" s="21">
        <f t="shared" si="453"/>
        <v>1.5289027680946805</v>
      </c>
      <c r="E3320" s="22">
        <f t="shared" si="453"/>
        <v>4.5079901304556556</v>
      </c>
      <c r="F3320" s="22">
        <f t="shared" si="453"/>
        <v>8.3014479152413294</v>
      </c>
      <c r="G3320" s="132">
        <v>2.6314989700789937E-2</v>
      </c>
      <c r="H3320" s="7">
        <f t="shared" si="456"/>
        <v>1.0263149897007899</v>
      </c>
      <c r="I3320" s="7">
        <f t="shared" si="457"/>
        <v>1.4897012938887448</v>
      </c>
      <c r="J3320" s="7">
        <f t="shared" si="458"/>
        <v>4.3924040627818437</v>
      </c>
      <c r="K3320" s="7">
        <f t="shared" si="459"/>
        <v>8.0885965795564569</v>
      </c>
      <c r="L3320">
        <v>2.62</v>
      </c>
      <c r="M3320">
        <v>3.39</v>
      </c>
      <c r="N3320">
        <v>2.86</v>
      </c>
      <c r="O3320" s="7">
        <f t="shared" si="460"/>
        <v>2.6889452730160697</v>
      </c>
      <c r="P3320" s="7">
        <f t="shared" si="461"/>
        <v>3.4792078150856782</v>
      </c>
      <c r="Q3320" s="7">
        <f t="shared" si="462"/>
        <v>2.9352608705442589</v>
      </c>
      <c r="R3320" s="24">
        <f t="shared" si="454"/>
        <v>0.37189302810850616</v>
      </c>
      <c r="S3320" s="24">
        <f t="shared" si="454"/>
        <v>0.28742175033754752</v>
      </c>
      <c r="T3320" s="24">
        <f t="shared" si="454"/>
        <v>0.34068522155394626</v>
      </c>
      <c r="U3320" s="23">
        <f t="shared" si="455"/>
        <v>1.7587418435817437</v>
      </c>
      <c r="V3320" s="23">
        <f t="shared" si="455"/>
        <v>0.77178691931475207</v>
      </c>
      <c r="W3320" s="23">
        <f t="shared" si="455"/>
        <v>0.35358420609435681</v>
      </c>
      <c r="X3320" t="s">
        <v>123</v>
      </c>
      <c r="Y3320" t="s">
        <v>122</v>
      </c>
      <c r="Z3320" t="s">
        <v>147</v>
      </c>
      <c r="AA3320" s="75" t="s">
        <v>162</v>
      </c>
      <c r="AB3320" s="75" t="s">
        <v>160</v>
      </c>
      <c r="AC3320" s="119" t="s">
        <v>648</v>
      </c>
      <c r="AD3320" s="25" t="s">
        <v>170</v>
      </c>
      <c r="AE3320" s="133" t="str">
        <f>VLOOKUP(AD3320,cs_lookup!$A$2:$B$55,2,FALSE)</f>
        <v>1</v>
      </c>
    </row>
    <row r="3321" spans="1:31" x14ac:dyDescent="0.25">
      <c r="A3321" s="6">
        <v>0.38583282174112998</v>
      </c>
      <c r="B3321" s="6">
        <v>0.42494513244364351</v>
      </c>
      <c r="C3321" s="6">
        <v>0.18541986998489338</v>
      </c>
      <c r="D3321" s="21">
        <f t="shared" si="453"/>
        <v>2.5917960931559585</v>
      </c>
      <c r="E3321" s="22">
        <f t="shared" si="453"/>
        <v>2.3532449807096465</v>
      </c>
      <c r="F3321" s="22">
        <f t="shared" si="453"/>
        <v>5.3931652529012801</v>
      </c>
      <c r="G3321" s="132">
        <v>2.7896606940402302E-2</v>
      </c>
      <c r="H3321" s="7">
        <f t="shared" si="456"/>
        <v>1.0278966069404023</v>
      </c>
      <c r="I3321" s="7">
        <f t="shared" si="457"/>
        <v>2.5214560254952096</v>
      </c>
      <c r="J3321" s="7">
        <f t="shared" si="458"/>
        <v>2.2893790725841829</v>
      </c>
      <c r="K3321" s="7">
        <f t="shared" si="459"/>
        <v>5.2467974079167066</v>
      </c>
      <c r="L3321">
        <v>2.37</v>
      </c>
      <c r="M3321">
        <v>3.61</v>
      </c>
      <c r="N3321">
        <v>3.04</v>
      </c>
      <c r="O3321" s="7">
        <f t="shared" si="460"/>
        <v>2.4361149584487536</v>
      </c>
      <c r="P3321" s="7">
        <f t="shared" si="461"/>
        <v>3.7107067510548521</v>
      </c>
      <c r="Q3321" s="7">
        <f t="shared" si="462"/>
        <v>3.1248056850988228</v>
      </c>
      <c r="R3321" s="24">
        <f t="shared" si="454"/>
        <v>0.41048965958354061</v>
      </c>
      <c r="S3321" s="24">
        <f t="shared" si="454"/>
        <v>0.26949044133323857</v>
      </c>
      <c r="T3321" s="24">
        <f t="shared" si="454"/>
        <v>0.32001989908322082</v>
      </c>
      <c r="U3321" s="23">
        <f t="shared" si="455"/>
        <v>0.9399331085040582</v>
      </c>
      <c r="V3321" s="23">
        <f t="shared" si="455"/>
        <v>1.576846771786526</v>
      </c>
      <c r="W3321" s="23">
        <f t="shared" si="455"/>
        <v>0.57940106385907941</v>
      </c>
      <c r="X3321" t="s">
        <v>550</v>
      </c>
      <c r="Y3321" t="s">
        <v>279</v>
      </c>
      <c r="Z3321" t="s">
        <v>147</v>
      </c>
      <c r="AA3321" s="75" t="s">
        <v>154</v>
      </c>
      <c r="AB3321" s="75" t="s">
        <v>160</v>
      </c>
      <c r="AC3321" s="119" t="s">
        <v>648</v>
      </c>
      <c r="AD3321" s="25" t="s">
        <v>165</v>
      </c>
      <c r="AE3321" s="133" t="str">
        <f>VLOOKUP(AD3321,cs_lookup!$A$2:$B$55,2,FALSE)</f>
        <v>1</v>
      </c>
    </row>
    <row r="3322" spans="1:31" x14ac:dyDescent="0.25">
      <c r="A3322" s="6">
        <v>0.59320834269917133</v>
      </c>
      <c r="B3322" s="6">
        <v>0.20107161597201589</v>
      </c>
      <c r="C3322" s="6">
        <v>0.19341816040475099</v>
      </c>
      <c r="D3322" s="21">
        <f t="shared" si="453"/>
        <v>1.6857483754356459</v>
      </c>
      <c r="E3322" s="22">
        <f t="shared" si="453"/>
        <v>4.9733523807715097</v>
      </c>
      <c r="F3322" s="22">
        <f t="shared" si="453"/>
        <v>5.1701453364429613</v>
      </c>
      <c r="G3322" s="132">
        <v>2.7677516237978983E-2</v>
      </c>
      <c r="H3322" s="7">
        <f t="shared" si="456"/>
        <v>1.027677516237979</v>
      </c>
      <c r="I3322" s="7">
        <f t="shared" si="457"/>
        <v>1.6403476273439046</v>
      </c>
      <c r="J3322" s="7">
        <f t="shared" si="458"/>
        <v>4.8394095445208043</v>
      </c>
      <c r="K3322" s="7">
        <f t="shared" si="459"/>
        <v>5.0309024521323789</v>
      </c>
      <c r="L3322">
        <v>2.63</v>
      </c>
      <c r="M3322">
        <v>3.54</v>
      </c>
      <c r="N3322">
        <v>2.74</v>
      </c>
      <c r="O3322" s="7">
        <f t="shared" si="460"/>
        <v>2.7027918677058844</v>
      </c>
      <c r="P3322" s="7">
        <f t="shared" si="461"/>
        <v>3.6379784074824455</v>
      </c>
      <c r="Q3322" s="7">
        <f t="shared" si="462"/>
        <v>2.8158363944920626</v>
      </c>
      <c r="R3322" s="24">
        <f t="shared" si="454"/>
        <v>0.36998779371376261</v>
      </c>
      <c r="S3322" s="24">
        <f t="shared" si="454"/>
        <v>0.27487793713762587</v>
      </c>
      <c r="T3322" s="24">
        <f t="shared" si="454"/>
        <v>0.35513426914861151</v>
      </c>
      <c r="U3322" s="23">
        <f t="shared" si="455"/>
        <v>1.603318684502606</v>
      </c>
      <c r="V3322" s="23">
        <f t="shared" si="455"/>
        <v>0.73149419726379639</v>
      </c>
      <c r="W3322" s="23">
        <f t="shared" si="455"/>
        <v>0.54463389542340146</v>
      </c>
      <c r="X3322" t="s">
        <v>75</v>
      </c>
      <c r="Y3322" t="s">
        <v>133</v>
      </c>
      <c r="Z3322" t="s">
        <v>147</v>
      </c>
      <c r="AA3322" s="75" t="s">
        <v>162</v>
      </c>
      <c r="AB3322" s="75" t="s">
        <v>160</v>
      </c>
      <c r="AC3322" s="119" t="s">
        <v>648</v>
      </c>
      <c r="AD3322" s="25" t="s">
        <v>163</v>
      </c>
      <c r="AE3322" s="133" t="str">
        <f>VLOOKUP(AD3322,cs_lookup!$A$2:$B$55,2,FALSE)</f>
        <v>2</v>
      </c>
    </row>
    <row r="3323" spans="1:31" x14ac:dyDescent="0.25">
      <c r="A3323" s="6">
        <v>0.84277794601850053</v>
      </c>
      <c r="B3323" s="6">
        <v>0.10792352371894716</v>
      </c>
      <c r="C3323" s="6">
        <v>3.1932886533370945E-2</v>
      </c>
      <c r="D3323" s="21">
        <f t="shared" si="453"/>
        <v>1.1865521691974223</v>
      </c>
      <c r="E3323" s="22">
        <f t="shared" si="453"/>
        <v>9.2658205138314909</v>
      </c>
      <c r="F3323" s="22">
        <f t="shared" si="453"/>
        <v>31.315678241457007</v>
      </c>
      <c r="G3323" s="132">
        <v>3.0378330132293963E-2</v>
      </c>
      <c r="H3323" s="7">
        <f t="shared" si="456"/>
        <v>1.030378330132294</v>
      </c>
      <c r="I3323" s="7">
        <f t="shared" si="457"/>
        <v>1.1515694133872911</v>
      </c>
      <c r="J3323" s="7">
        <f t="shared" si="458"/>
        <v>8.9926391528845713</v>
      </c>
      <c r="K3323" s="7">
        <f t="shared" si="459"/>
        <v>30.392407648398695</v>
      </c>
      <c r="L3323">
        <v>1.44</v>
      </c>
      <c r="M3323">
        <v>4.72</v>
      </c>
      <c r="N3323">
        <v>8.06</v>
      </c>
      <c r="O3323" s="7">
        <f t="shared" si="460"/>
        <v>1.4837447953905032</v>
      </c>
      <c r="P3323" s="7">
        <f t="shared" si="461"/>
        <v>4.8633857182244276</v>
      </c>
      <c r="Q3323" s="7">
        <f t="shared" si="462"/>
        <v>8.3048493408662907</v>
      </c>
      <c r="R3323" s="24">
        <f t="shared" si="454"/>
        <v>0.67397035063352151</v>
      </c>
      <c r="S3323" s="24">
        <f t="shared" si="454"/>
        <v>0.20561807307463364</v>
      </c>
      <c r="T3323" s="24">
        <f t="shared" si="454"/>
        <v>0.120411576291845</v>
      </c>
      <c r="U3323" s="23">
        <f t="shared" si="455"/>
        <v>1.2504673910748487</v>
      </c>
      <c r="V3323" s="23">
        <f t="shared" si="455"/>
        <v>0.52487372391518283</v>
      </c>
      <c r="W3323" s="23">
        <f t="shared" si="455"/>
        <v>0.26519781167862372</v>
      </c>
      <c r="X3323" t="s">
        <v>81</v>
      </c>
      <c r="Y3323" t="s">
        <v>77</v>
      </c>
      <c r="Z3323" t="s">
        <v>147</v>
      </c>
      <c r="AA3323" s="75" t="s">
        <v>176</v>
      </c>
      <c r="AB3323" s="75" t="s">
        <v>160</v>
      </c>
      <c r="AC3323" s="119" t="s">
        <v>648</v>
      </c>
      <c r="AD3323" s="25" t="s">
        <v>164</v>
      </c>
      <c r="AE3323" s="133" t="str">
        <f>VLOOKUP(AD3323,cs_lookup!$A$2:$B$55,2,FALSE)</f>
        <v>1</v>
      </c>
    </row>
    <row r="3324" spans="1:31" x14ac:dyDescent="0.25">
      <c r="A3324" s="6">
        <v>0.70752800852851827</v>
      </c>
      <c r="B3324" s="6">
        <v>0.19031646488527712</v>
      </c>
      <c r="C3324" s="6">
        <v>9.8376027855034798E-2</v>
      </c>
      <c r="D3324" s="21">
        <f t="shared" si="453"/>
        <v>1.4133716092451951</v>
      </c>
      <c r="E3324" s="22">
        <f t="shared" si="453"/>
        <v>5.2544061314022441</v>
      </c>
      <c r="F3324" s="22">
        <f t="shared" si="453"/>
        <v>10.165078035815622</v>
      </c>
      <c r="G3324" s="132">
        <v>2.2543271533769227E-2</v>
      </c>
      <c r="H3324" s="7">
        <f t="shared" si="456"/>
        <v>1.0225432715337692</v>
      </c>
      <c r="I3324" s="7">
        <f t="shared" si="457"/>
        <v>1.3822120281767645</v>
      </c>
      <c r="J3324" s="7">
        <f t="shared" si="458"/>
        <v>5.1385660418271293</v>
      </c>
      <c r="K3324" s="7">
        <f t="shared" si="459"/>
        <v>9.9409759164210811</v>
      </c>
      <c r="L3324">
        <v>3.45</v>
      </c>
      <c r="M3324">
        <v>3.65</v>
      </c>
      <c r="N3324">
        <v>2.1800000000000002</v>
      </c>
      <c r="O3324" s="7">
        <f t="shared" si="460"/>
        <v>3.5277742867915038</v>
      </c>
      <c r="P3324" s="7">
        <f t="shared" si="461"/>
        <v>3.7322829410982576</v>
      </c>
      <c r="Q3324" s="7">
        <f t="shared" si="462"/>
        <v>2.2291443319436173</v>
      </c>
      <c r="R3324" s="24">
        <f t="shared" si="454"/>
        <v>0.28346484743770156</v>
      </c>
      <c r="S3324" s="24">
        <f t="shared" si="454"/>
        <v>0.26793252703015624</v>
      </c>
      <c r="T3324" s="24">
        <f t="shared" si="454"/>
        <v>0.44860262553214225</v>
      </c>
      <c r="U3324" s="23">
        <f t="shared" si="455"/>
        <v>2.4959991156717067</v>
      </c>
      <c r="V3324" s="23">
        <f t="shared" si="455"/>
        <v>0.71031489530144543</v>
      </c>
      <c r="W3324" s="23">
        <f t="shared" si="455"/>
        <v>0.21929436489217821</v>
      </c>
      <c r="X3324" t="s">
        <v>199</v>
      </c>
      <c r="Y3324" t="s">
        <v>194</v>
      </c>
      <c r="Z3324" t="s">
        <v>189</v>
      </c>
      <c r="AA3324" s="75" t="s">
        <v>162</v>
      </c>
      <c r="AB3324" s="75" t="s">
        <v>160</v>
      </c>
      <c r="AC3324" s="119" t="s">
        <v>649</v>
      </c>
      <c r="AD3324" s="25" t="s">
        <v>162</v>
      </c>
      <c r="AE3324" s="133" t="str">
        <f>VLOOKUP(AD3324,cs_lookup!$A$2:$B$55,2,FALSE)</f>
        <v>1</v>
      </c>
    </row>
    <row r="3325" spans="1:31" x14ac:dyDescent="0.25">
      <c r="A3325" s="6">
        <v>0.1561109211591625</v>
      </c>
      <c r="B3325" s="6">
        <v>0.2697247257738225</v>
      </c>
      <c r="C3325" s="6">
        <v>0.50926466335388432</v>
      </c>
      <c r="D3325" s="21">
        <f t="shared" si="453"/>
        <v>6.4057017444695781</v>
      </c>
      <c r="E3325" s="22">
        <f t="shared" si="453"/>
        <v>3.7074836099325554</v>
      </c>
      <c r="F3325" s="22">
        <f t="shared" si="453"/>
        <v>1.9636155263831987</v>
      </c>
      <c r="G3325" s="132">
        <v>4.7634632264982546E-2</v>
      </c>
      <c r="H3325" s="7">
        <f t="shared" si="456"/>
        <v>1.0476346322649825</v>
      </c>
      <c r="I3325" s="7">
        <f t="shared" si="457"/>
        <v>6.1144425233637731</v>
      </c>
      <c r="J3325" s="7">
        <f t="shared" si="458"/>
        <v>3.5389089819577539</v>
      </c>
      <c r="K3325" s="7">
        <f t="shared" si="459"/>
        <v>1.8743323921412072</v>
      </c>
      <c r="L3325">
        <v>5.14</v>
      </c>
      <c r="M3325">
        <v>3.51</v>
      </c>
      <c r="N3325">
        <v>1.76</v>
      </c>
      <c r="O3325" s="7">
        <f t="shared" si="460"/>
        <v>5.3848420098420098</v>
      </c>
      <c r="P3325" s="7">
        <f t="shared" si="461"/>
        <v>3.6771975592500885</v>
      </c>
      <c r="Q3325" s="7">
        <f t="shared" si="462"/>
        <v>1.8438369527863694</v>
      </c>
      <c r="R3325" s="24">
        <f t="shared" si="454"/>
        <v>0.18570646978542268</v>
      </c>
      <c r="S3325" s="24">
        <f t="shared" si="454"/>
        <v>0.2719462264094224</v>
      </c>
      <c r="T3325" s="24">
        <f t="shared" si="454"/>
        <v>0.54234730380515483</v>
      </c>
      <c r="U3325" s="23">
        <f t="shared" si="455"/>
        <v>0.84063264645299207</v>
      </c>
      <c r="V3325" s="23">
        <f t="shared" si="455"/>
        <v>0.99183110328489954</v>
      </c>
      <c r="W3325" s="23">
        <f t="shared" si="455"/>
        <v>0.93900100504020223</v>
      </c>
      <c r="X3325" t="s">
        <v>18</v>
      </c>
      <c r="Y3325" t="s">
        <v>34</v>
      </c>
      <c r="Z3325" t="s">
        <v>139</v>
      </c>
      <c r="AA3325" s="75" t="s">
        <v>151</v>
      </c>
      <c r="AB3325" s="75" t="s">
        <v>166</v>
      </c>
      <c r="AC3325" s="119" t="s">
        <v>649</v>
      </c>
      <c r="AD3325" s="25" t="s">
        <v>162</v>
      </c>
      <c r="AE3325" s="133" t="str">
        <f>VLOOKUP(AD3325,cs_lookup!$A$2:$B$55,2,FALSE)</f>
        <v>1</v>
      </c>
    </row>
    <row r="3326" spans="1:31" x14ac:dyDescent="0.25">
      <c r="A3326" s="6">
        <v>0.12346792525845432</v>
      </c>
      <c r="B3326" s="6">
        <v>0.36028940057851527</v>
      </c>
      <c r="C3326" s="6">
        <v>0.47286749062699585</v>
      </c>
      <c r="D3326" s="21">
        <f t="shared" si="453"/>
        <v>8.0992694896808928</v>
      </c>
      <c r="E3326" s="22">
        <f t="shared" si="453"/>
        <v>2.7755465422915688</v>
      </c>
      <c r="F3326" s="22">
        <f t="shared" si="453"/>
        <v>2.1147573470827017</v>
      </c>
      <c r="G3326" s="132">
        <v>5.4075112981143869E-2</v>
      </c>
      <c r="H3326" s="7">
        <f t="shared" si="456"/>
        <v>1.0540751129811439</v>
      </c>
      <c r="I3326" s="7">
        <f t="shared" si="457"/>
        <v>7.6837688224840752</v>
      </c>
      <c r="J3326" s="7">
        <f t="shared" si="458"/>
        <v>2.6331582143531929</v>
      </c>
      <c r="K3326" s="7">
        <f t="shared" si="459"/>
        <v>2.0062681691646507</v>
      </c>
      <c r="L3326">
        <v>2.76</v>
      </c>
      <c r="M3326">
        <v>3</v>
      </c>
      <c r="N3326">
        <v>2.79</v>
      </c>
      <c r="O3326" s="7">
        <f t="shared" si="460"/>
        <v>2.9092473118279569</v>
      </c>
      <c r="P3326" s="7">
        <f t="shared" si="461"/>
        <v>3.1622253389434318</v>
      </c>
      <c r="Q3326" s="7">
        <f t="shared" si="462"/>
        <v>2.9408695652173913</v>
      </c>
      <c r="R3326" s="24">
        <f t="shared" si="454"/>
        <v>0.34373151981076289</v>
      </c>
      <c r="S3326" s="24">
        <f t="shared" si="454"/>
        <v>0.31623299822590178</v>
      </c>
      <c r="T3326" s="24">
        <f t="shared" si="454"/>
        <v>0.34003548196333533</v>
      </c>
      <c r="U3326" s="23">
        <f t="shared" si="455"/>
        <v>0.35919872965513339</v>
      </c>
      <c r="V3326" s="23">
        <f t="shared" si="455"/>
        <v>1.1393162718621213</v>
      </c>
      <c r="W3326" s="23">
        <f t="shared" si="455"/>
        <v>1.3906416115656521</v>
      </c>
      <c r="X3326" t="s">
        <v>572</v>
      </c>
      <c r="Y3326" t="s">
        <v>573</v>
      </c>
      <c r="Z3326" t="s">
        <v>370</v>
      </c>
      <c r="AA3326" s="75" t="s">
        <v>152</v>
      </c>
      <c r="AB3326" s="75" t="s">
        <v>161</v>
      </c>
      <c r="AC3326" s="119" t="s">
        <v>649</v>
      </c>
      <c r="AD3326" s="25" t="s">
        <v>152</v>
      </c>
      <c r="AE3326" s="133" t="str">
        <f>VLOOKUP(AD3326,cs_lookup!$A$2:$B$55,2,FALSE)</f>
        <v>2</v>
      </c>
    </row>
    <row r="3327" spans="1:31" x14ac:dyDescent="0.25">
      <c r="A3327" s="6">
        <v>0.49788503987344257</v>
      </c>
      <c r="B3327" s="6">
        <v>0.25994030473550828</v>
      </c>
      <c r="C3327" s="6">
        <v>0.22974697037780481</v>
      </c>
      <c r="D3327" s="21">
        <f t="shared" si="453"/>
        <v>2.0084957769652809</v>
      </c>
      <c r="E3327" s="22">
        <f t="shared" si="453"/>
        <v>3.8470371149926499</v>
      </c>
      <c r="F3327" s="22">
        <f t="shared" si="453"/>
        <v>4.3526145235149842</v>
      </c>
      <c r="G3327" s="132">
        <v>2.2809846737861017E-2</v>
      </c>
      <c r="H3327" s="7">
        <f t="shared" si="456"/>
        <v>1.022809846737861</v>
      </c>
      <c r="I3327" s="7">
        <f t="shared" si="457"/>
        <v>1.9637039899167537</v>
      </c>
      <c r="J3327" s="7">
        <f t="shared" si="458"/>
        <v>3.761243722146741</v>
      </c>
      <c r="K3327" s="7">
        <f t="shared" si="459"/>
        <v>4.2555461676451074</v>
      </c>
      <c r="L3327">
        <v>2.67</v>
      </c>
      <c r="M3327">
        <v>3.45</v>
      </c>
      <c r="N3327">
        <v>2.79</v>
      </c>
      <c r="O3327" s="7">
        <f t="shared" si="460"/>
        <v>2.7309022907900888</v>
      </c>
      <c r="P3327" s="7">
        <f t="shared" si="461"/>
        <v>3.5286939712456209</v>
      </c>
      <c r="Q3327" s="7">
        <f t="shared" si="462"/>
        <v>2.8536394723986325</v>
      </c>
      <c r="R3327" s="24">
        <f t="shared" si="454"/>
        <v>0.36617934056904167</v>
      </c>
      <c r="S3327" s="24">
        <f t="shared" si="454"/>
        <v>0.28339096791864959</v>
      </c>
      <c r="T3327" s="24">
        <f t="shared" si="454"/>
        <v>0.35042969151230863</v>
      </c>
      <c r="U3327" s="23">
        <f t="shared" si="455"/>
        <v>1.359675395940499</v>
      </c>
      <c r="V3327" s="23">
        <f t="shared" si="455"/>
        <v>0.91724978620393749</v>
      </c>
      <c r="W3327" s="23">
        <f t="shared" si="455"/>
        <v>0.65561502333410304</v>
      </c>
      <c r="X3327" t="s">
        <v>43</v>
      </c>
      <c r="Y3327" t="s">
        <v>101</v>
      </c>
      <c r="Z3327" t="s">
        <v>140</v>
      </c>
      <c r="AA3327" s="75" t="s">
        <v>162</v>
      </c>
      <c r="AB3327" s="75" t="s">
        <v>160</v>
      </c>
      <c r="AC3327" s="119" t="s">
        <v>649</v>
      </c>
      <c r="AD3327" s="25" t="s">
        <v>165</v>
      </c>
      <c r="AE3327" s="133" t="str">
        <f>VLOOKUP(AD3327,cs_lookup!$A$2:$B$55,2,FALSE)</f>
        <v>1</v>
      </c>
    </row>
    <row r="3328" spans="1:31" x14ac:dyDescent="0.25">
      <c r="A3328" s="6">
        <v>0.46207127304386358</v>
      </c>
      <c r="B3328" s="6">
        <v>0.41229245418801896</v>
      </c>
      <c r="C3328" s="6">
        <v>0.12425977698510393</v>
      </c>
      <c r="D3328" s="21">
        <f t="shared" si="453"/>
        <v>2.1641682968356091</v>
      </c>
      <c r="E3328" s="22">
        <f t="shared" si="453"/>
        <v>2.4254627748873787</v>
      </c>
      <c r="F3328" s="22">
        <f t="shared" si="453"/>
        <v>8.0476564843656408</v>
      </c>
      <c r="G3328" s="132">
        <v>2.2927689594356204E-2</v>
      </c>
      <c r="H3328" s="7">
        <f t="shared" si="456"/>
        <v>1.0229276895943562</v>
      </c>
      <c r="I3328" s="7">
        <f t="shared" si="457"/>
        <v>2.1156610763892938</v>
      </c>
      <c r="J3328" s="7">
        <f t="shared" si="458"/>
        <v>2.3710989540709377</v>
      </c>
      <c r="K3328" s="7">
        <f t="shared" si="459"/>
        <v>7.8672779769574461</v>
      </c>
      <c r="L3328">
        <v>3.4</v>
      </c>
      <c r="M3328">
        <v>3.24</v>
      </c>
      <c r="N3328">
        <v>2.38</v>
      </c>
      <c r="O3328" s="7">
        <f t="shared" si="460"/>
        <v>3.4779541446208109</v>
      </c>
      <c r="P3328" s="7">
        <f t="shared" si="461"/>
        <v>3.3142857142857145</v>
      </c>
      <c r="Q3328" s="7">
        <f t="shared" si="462"/>
        <v>2.4345679012345678</v>
      </c>
      <c r="R3328" s="24">
        <f t="shared" si="454"/>
        <v>0.2875253549695741</v>
      </c>
      <c r="S3328" s="24">
        <f t="shared" si="454"/>
        <v>0.30172413793103448</v>
      </c>
      <c r="T3328" s="24">
        <f t="shared" si="454"/>
        <v>0.41075050709939148</v>
      </c>
      <c r="U3328" s="23">
        <f t="shared" si="455"/>
        <v>1.6070626991931198</v>
      </c>
      <c r="V3328" s="23">
        <f t="shared" si="455"/>
        <v>1.3664549910231485</v>
      </c>
      <c r="W3328" s="23">
        <f t="shared" si="455"/>
        <v>0.30251886446249987</v>
      </c>
      <c r="X3328" t="s">
        <v>100</v>
      </c>
      <c r="Y3328" t="s">
        <v>96</v>
      </c>
      <c r="Z3328" t="s">
        <v>140</v>
      </c>
      <c r="AA3328" s="75" t="s">
        <v>154</v>
      </c>
      <c r="AB3328" s="75" t="s">
        <v>160</v>
      </c>
      <c r="AC3328" s="119" t="s">
        <v>649</v>
      </c>
      <c r="AD3328" s="25" t="s">
        <v>151</v>
      </c>
      <c r="AE3328" s="133" t="str">
        <f>VLOOKUP(AD3328,cs_lookup!$A$2:$B$55,2,FALSE)</f>
        <v>X</v>
      </c>
    </row>
    <row r="3329" spans="1:31" x14ac:dyDescent="0.25">
      <c r="A3329" s="6">
        <v>0.26145320489940088</v>
      </c>
      <c r="B3329" s="6">
        <v>0.53715908593277428</v>
      </c>
      <c r="C3329" s="6">
        <v>0.19836817990207942</v>
      </c>
      <c r="D3329" s="21">
        <f t="shared" si="453"/>
        <v>3.824776217161955</v>
      </c>
      <c r="E3329" s="22">
        <f t="shared" si="453"/>
        <v>1.8616458814310188</v>
      </c>
      <c r="F3329" s="22">
        <f t="shared" si="453"/>
        <v>5.0411310951868922</v>
      </c>
      <c r="G3329" s="132">
        <v>2.2439325907347429E-2</v>
      </c>
      <c r="H3329" s="7">
        <f t="shared" si="456"/>
        <v>1.0224393259073474</v>
      </c>
      <c r="I3329" s="7">
        <f t="shared" si="457"/>
        <v>3.7408344145680417</v>
      </c>
      <c r="J3329" s="7">
        <f t="shared" si="458"/>
        <v>1.8207886123501078</v>
      </c>
      <c r="K3329" s="7">
        <f t="shared" si="459"/>
        <v>4.9304941305081558</v>
      </c>
      <c r="L3329">
        <v>3.54</v>
      </c>
      <c r="M3329">
        <v>3.11</v>
      </c>
      <c r="N3329">
        <v>2.39</v>
      </c>
      <c r="O3329" s="7">
        <f t="shared" si="460"/>
        <v>3.61943521371201</v>
      </c>
      <c r="P3329" s="7">
        <f t="shared" si="461"/>
        <v>3.1797863035718503</v>
      </c>
      <c r="Q3329" s="7">
        <f t="shared" si="462"/>
        <v>2.4436299889185604</v>
      </c>
      <c r="R3329" s="24">
        <f t="shared" si="454"/>
        <v>0.27628619962903628</v>
      </c>
      <c r="S3329" s="24">
        <f t="shared" si="454"/>
        <v>0.31448654234301882</v>
      </c>
      <c r="T3329" s="24">
        <f t="shared" si="454"/>
        <v>0.40922725802794496</v>
      </c>
      <c r="U3329" s="23">
        <f t="shared" si="455"/>
        <v>0.94631293655075288</v>
      </c>
      <c r="V3329" s="23">
        <f t="shared" si="455"/>
        <v>1.7080511042882105</v>
      </c>
      <c r="W3329" s="23">
        <f t="shared" si="455"/>
        <v>0.48473843325591331</v>
      </c>
      <c r="X3329" t="s">
        <v>117</v>
      </c>
      <c r="Y3329" t="s">
        <v>22</v>
      </c>
      <c r="Z3329" t="s">
        <v>146</v>
      </c>
      <c r="AA3329" s="75" t="s">
        <v>149</v>
      </c>
      <c r="AB3329" s="75" t="s">
        <v>166</v>
      </c>
      <c r="AC3329" s="119" t="s">
        <v>649</v>
      </c>
      <c r="AD3329" s="25" t="s">
        <v>149</v>
      </c>
      <c r="AE3329" s="133" t="str">
        <f>VLOOKUP(AD3329,cs_lookup!$A$2:$B$55,2,FALSE)</f>
        <v>X</v>
      </c>
    </row>
    <row r="3330" spans="1:31" x14ac:dyDescent="0.25">
      <c r="A3330" s="6">
        <v>0.3180057593204591</v>
      </c>
      <c r="B3330" s="6">
        <v>0.48551691334136027</v>
      </c>
      <c r="C3330" s="6">
        <v>0.1931166585424729</v>
      </c>
      <c r="D3330" s="21">
        <f t="shared" si="453"/>
        <v>3.1445971360294931</v>
      </c>
      <c r="E3330" s="22">
        <f t="shared" si="453"/>
        <v>2.0596604825111702</v>
      </c>
      <c r="F3330" s="22">
        <f t="shared" si="453"/>
        <v>5.1782171851325094</v>
      </c>
      <c r="G3330" s="132">
        <v>3.7304868870410068E-2</v>
      </c>
      <c r="H3330" s="7">
        <f t="shared" si="456"/>
        <v>1.0373048688704101</v>
      </c>
      <c r="I3330" s="7">
        <f t="shared" si="457"/>
        <v>3.0315071589838896</v>
      </c>
      <c r="J3330" s="7">
        <f t="shared" si="458"/>
        <v>1.9855883687831051</v>
      </c>
      <c r="K3330" s="7">
        <f t="shared" si="459"/>
        <v>4.9919915933407433</v>
      </c>
      <c r="L3330">
        <v>2.81</v>
      </c>
      <c r="M3330">
        <v>2.93</v>
      </c>
      <c r="N3330">
        <v>2.94</v>
      </c>
      <c r="O3330" s="7">
        <f t="shared" si="460"/>
        <v>2.9148266815258523</v>
      </c>
      <c r="P3330" s="7">
        <f t="shared" si="461"/>
        <v>3.0393032657903016</v>
      </c>
      <c r="Q3330" s="7">
        <f t="shared" si="462"/>
        <v>3.0496763144790053</v>
      </c>
      <c r="R3330" s="24">
        <f t="shared" si="454"/>
        <v>0.34307357152244827</v>
      </c>
      <c r="S3330" s="24">
        <f t="shared" si="454"/>
        <v>0.32902277678432751</v>
      </c>
      <c r="T3330" s="24">
        <f t="shared" si="454"/>
        <v>0.32790365169322438</v>
      </c>
      <c r="U3330" s="23">
        <f t="shared" si="455"/>
        <v>0.92693167214616279</v>
      </c>
      <c r="V3330" s="23">
        <f t="shared" si="455"/>
        <v>1.4756331403148231</v>
      </c>
      <c r="W3330" s="23">
        <f t="shared" si="455"/>
        <v>0.58894329948830937</v>
      </c>
      <c r="X3330" t="s">
        <v>354</v>
      </c>
      <c r="Y3330" t="s">
        <v>118</v>
      </c>
      <c r="Z3330" t="s">
        <v>349</v>
      </c>
      <c r="AA3330" s="75" t="s">
        <v>154</v>
      </c>
      <c r="AB3330" s="75" t="s">
        <v>160</v>
      </c>
      <c r="AC3330" s="119" t="s">
        <v>649</v>
      </c>
      <c r="AD3330" s="25" t="s">
        <v>154</v>
      </c>
      <c r="AE3330" s="133" t="str">
        <f>VLOOKUP(AD3330,cs_lookup!$A$2:$B$55,2,FALSE)</f>
        <v>1</v>
      </c>
    </row>
    <row r="3331" spans="1:31" x14ac:dyDescent="0.25">
      <c r="A3331" s="6">
        <v>0.41571006358853579</v>
      </c>
      <c r="B3331" s="6">
        <v>0.27778169103828865</v>
      </c>
      <c r="C3331" s="6">
        <v>0.28747865685359808</v>
      </c>
      <c r="D3331" s="21">
        <f t="shared" si="453"/>
        <v>2.4055227130363304</v>
      </c>
      <c r="E3331" s="22">
        <f t="shared" si="453"/>
        <v>3.5999492848582406</v>
      </c>
      <c r="F3331" s="22">
        <f t="shared" si="453"/>
        <v>3.478519104495684</v>
      </c>
      <c r="G3331" s="132">
        <v>3.8390832658285134E-2</v>
      </c>
      <c r="H3331" s="7">
        <f t="shared" si="456"/>
        <v>1.0383908326582851</v>
      </c>
      <c r="I3331" s="7">
        <f t="shared" si="457"/>
        <v>2.3165870088415375</v>
      </c>
      <c r="J3331" s="7">
        <f t="shared" si="458"/>
        <v>3.4668538777854523</v>
      </c>
      <c r="K3331" s="7">
        <f t="shared" si="459"/>
        <v>3.349913149358859</v>
      </c>
      <c r="L3331">
        <v>2.79</v>
      </c>
      <c r="M3331">
        <v>3.23</v>
      </c>
      <c r="N3331">
        <v>2.7</v>
      </c>
      <c r="O3331" s="7">
        <f t="shared" si="460"/>
        <v>2.8971104231166156</v>
      </c>
      <c r="P3331" s="7">
        <f t="shared" si="461"/>
        <v>3.3540023894862609</v>
      </c>
      <c r="Q3331" s="7">
        <f t="shared" si="462"/>
        <v>2.8036552481773702</v>
      </c>
      <c r="R3331" s="24">
        <f t="shared" si="454"/>
        <v>0.34517151711609012</v>
      </c>
      <c r="S3331" s="24">
        <f t="shared" si="454"/>
        <v>0.29815124853061659</v>
      </c>
      <c r="T3331" s="24">
        <f t="shared" si="454"/>
        <v>0.35667723435329307</v>
      </c>
      <c r="U3331" s="23">
        <f t="shared" si="455"/>
        <v>1.204357958216818</v>
      </c>
      <c r="V3331" s="23">
        <f t="shared" si="455"/>
        <v>0.93168045549795453</v>
      </c>
      <c r="W3331" s="23">
        <f t="shared" si="455"/>
        <v>0.8059910450265716</v>
      </c>
      <c r="X3331" t="s">
        <v>353</v>
      </c>
      <c r="Y3331" t="s">
        <v>376</v>
      </c>
      <c r="Z3331" t="s">
        <v>349</v>
      </c>
      <c r="AA3331" s="75" t="s">
        <v>151</v>
      </c>
      <c r="AB3331" s="75" t="s">
        <v>166</v>
      </c>
      <c r="AC3331" s="119" t="s">
        <v>649</v>
      </c>
      <c r="AD3331" s="25" t="s">
        <v>151</v>
      </c>
      <c r="AE3331" s="133" t="str">
        <f>VLOOKUP(AD3331,cs_lookup!$A$2:$B$55,2,FALSE)</f>
        <v>X</v>
      </c>
    </row>
    <row r="3332" spans="1:31" x14ac:dyDescent="0.25">
      <c r="A3332" s="6">
        <v>0.41519507518383325</v>
      </c>
      <c r="B3332" s="6">
        <v>0.29055270962566343</v>
      </c>
      <c r="C3332" s="6">
        <v>0.27719980752088269</v>
      </c>
      <c r="D3332" s="21">
        <f t="shared" si="453"/>
        <v>2.4085064100464977</v>
      </c>
      <c r="E3332" s="22">
        <f t="shared" si="453"/>
        <v>3.4417163112619402</v>
      </c>
      <c r="F3332" s="22">
        <f t="shared" si="453"/>
        <v>3.6075061124444163</v>
      </c>
      <c r="G3332" s="132">
        <v>3.9940306785497537E-2</v>
      </c>
      <c r="H3332" s="7">
        <f t="shared" si="456"/>
        <v>1.0399403067854975</v>
      </c>
      <c r="I3332" s="7">
        <f t="shared" si="457"/>
        <v>2.3160044805757165</v>
      </c>
      <c r="J3332" s="7">
        <f t="shared" si="458"/>
        <v>3.3095325652877525</v>
      </c>
      <c r="K3332" s="7">
        <f t="shared" si="459"/>
        <v>3.4689549860754805</v>
      </c>
      <c r="L3332">
        <v>2.46</v>
      </c>
      <c r="M3332">
        <v>2.97</v>
      </c>
      <c r="N3332">
        <v>3.37</v>
      </c>
      <c r="O3332" s="7">
        <f t="shared" si="460"/>
        <v>2.5582531546923239</v>
      </c>
      <c r="P3332" s="7">
        <f t="shared" si="461"/>
        <v>3.0886227111529281</v>
      </c>
      <c r="Q3332" s="7">
        <f t="shared" si="462"/>
        <v>3.504598833867127</v>
      </c>
      <c r="R3332" s="24">
        <f t="shared" si="454"/>
        <v>0.39089172944663797</v>
      </c>
      <c r="S3332" s="24">
        <f t="shared" si="454"/>
        <v>0.32376890721842738</v>
      </c>
      <c r="T3332" s="24">
        <f t="shared" si="454"/>
        <v>0.28533936333493454</v>
      </c>
      <c r="U3332" s="23">
        <f t="shared" si="455"/>
        <v>1.0621741109017582</v>
      </c>
      <c r="V3332" s="23">
        <f t="shared" si="455"/>
        <v>0.89740769773684603</v>
      </c>
      <c r="W3332" s="23">
        <f t="shared" si="455"/>
        <v>0.97147412218587748</v>
      </c>
      <c r="X3332" t="s">
        <v>388</v>
      </c>
      <c r="Y3332" t="s">
        <v>348</v>
      </c>
      <c r="Z3332" t="s">
        <v>349</v>
      </c>
      <c r="AA3332" s="75" t="s">
        <v>151</v>
      </c>
      <c r="AB3332" s="75" t="s">
        <v>166</v>
      </c>
      <c r="AC3332" s="119" t="s">
        <v>649</v>
      </c>
      <c r="AD3332" s="25" t="s">
        <v>176</v>
      </c>
      <c r="AE3332" s="133" t="str">
        <f>VLOOKUP(AD3332,cs_lookup!$A$2:$B$55,2,FALSE)</f>
        <v>1</v>
      </c>
    </row>
    <row r="3333" spans="1:31" x14ac:dyDescent="0.25">
      <c r="A3333" s="6">
        <v>0.45670559081571549</v>
      </c>
      <c r="B3333" s="6">
        <v>0.48742237281296363</v>
      </c>
      <c r="C3333" s="6">
        <v>5.5764401794532348E-2</v>
      </c>
      <c r="D3333" s="21">
        <f t="shared" si="453"/>
        <v>2.1895943910253299</v>
      </c>
      <c r="E3333" s="22">
        <f t="shared" si="453"/>
        <v>2.0516087397238234</v>
      </c>
      <c r="F3333" s="22">
        <f t="shared" si="453"/>
        <v>17.932587238800959</v>
      </c>
      <c r="G3333" s="132">
        <v>3.3886360317976205E-2</v>
      </c>
      <c r="H3333" s="7">
        <f t="shared" si="456"/>
        <v>1.0338863603179762</v>
      </c>
      <c r="I3333" s="7">
        <f t="shared" si="457"/>
        <v>2.1178288785548065</v>
      </c>
      <c r="J3333" s="7">
        <f t="shared" si="458"/>
        <v>1.9843658050511879</v>
      </c>
      <c r="K3333" s="7">
        <f t="shared" si="459"/>
        <v>17.344833946049654</v>
      </c>
      <c r="L3333">
        <v>2.36</v>
      </c>
      <c r="M3333">
        <v>3.49</v>
      </c>
      <c r="N3333">
        <v>3.09</v>
      </c>
      <c r="O3333" s="7">
        <f t="shared" si="460"/>
        <v>2.4399718103504235</v>
      </c>
      <c r="P3333" s="7">
        <f t="shared" si="461"/>
        <v>3.6082633975097371</v>
      </c>
      <c r="Q3333" s="7">
        <f t="shared" si="462"/>
        <v>3.1947088533825463</v>
      </c>
      <c r="R3333" s="24">
        <f t="shared" si="454"/>
        <v>0.40984080051989702</v>
      </c>
      <c r="S3333" s="24">
        <f t="shared" si="454"/>
        <v>0.27714163015099053</v>
      </c>
      <c r="T3333" s="24">
        <f t="shared" si="454"/>
        <v>0.31301756932911229</v>
      </c>
      <c r="U3333" s="23">
        <f t="shared" si="455"/>
        <v>1.1143487672197809</v>
      </c>
      <c r="V3333" s="23">
        <f t="shared" si="455"/>
        <v>1.758748306948362</v>
      </c>
      <c r="W3333" s="23">
        <f t="shared" si="455"/>
        <v>0.17815102811657405</v>
      </c>
      <c r="X3333" t="s">
        <v>74</v>
      </c>
      <c r="Y3333" t="s">
        <v>80</v>
      </c>
      <c r="Z3333" t="s">
        <v>147</v>
      </c>
      <c r="AA3333" s="75" t="s">
        <v>154</v>
      </c>
      <c r="AB3333" s="75" t="s">
        <v>160</v>
      </c>
      <c r="AC3333" s="119" t="s">
        <v>649</v>
      </c>
      <c r="AD3333" s="25" t="s">
        <v>162</v>
      </c>
      <c r="AE3333" s="133" t="str">
        <f>VLOOKUP(AD3333,cs_lookup!$A$2:$B$55,2,FALSE)</f>
        <v>1</v>
      </c>
    </row>
    <row r="3334" spans="1:31" x14ac:dyDescent="0.25">
      <c r="A3334" s="109">
        <v>0.65115563703232282</v>
      </c>
      <c r="B3334" s="109">
        <v>0.24167819800893314</v>
      </c>
      <c r="C3334" s="109">
        <v>0.10493601074904885</v>
      </c>
      <c r="D3334" s="105">
        <f t="shared" si="453"/>
        <v>1.5357311572353951</v>
      </c>
      <c r="E3334" s="106">
        <f t="shared" si="453"/>
        <v>4.1377335988041297</v>
      </c>
      <c r="F3334" s="106">
        <f t="shared" si="453"/>
        <v>9.5296170767484991</v>
      </c>
      <c r="G3334" s="136">
        <v>3.7406832114166511E-2</v>
      </c>
      <c r="H3334" s="108">
        <f t="shared" si="456"/>
        <v>1.0374068321141665</v>
      </c>
      <c r="I3334" s="108">
        <f t="shared" si="457"/>
        <v>1.4803557386504547</v>
      </c>
      <c r="J3334" s="108">
        <f t="shared" si="458"/>
        <v>3.9885351346411535</v>
      </c>
      <c r="K3334" s="108">
        <f t="shared" si="459"/>
        <v>9.1859979920584962</v>
      </c>
      <c r="L3334" s="96">
        <v>1.78</v>
      </c>
      <c r="M3334" s="96">
        <v>3.7</v>
      </c>
      <c r="N3334" s="96">
        <v>4.87</v>
      </c>
      <c r="O3334" s="108">
        <f t="shared" si="460"/>
        <v>1.8465841611632163</v>
      </c>
      <c r="P3334" s="108">
        <f t="shared" si="461"/>
        <v>3.8384052788224161</v>
      </c>
      <c r="Q3334" s="108">
        <f t="shared" si="462"/>
        <v>5.0521712723959906</v>
      </c>
      <c r="R3334" s="109">
        <f t="shared" si="454"/>
        <v>0.54154044046932115</v>
      </c>
      <c r="S3334" s="109">
        <f t="shared" si="454"/>
        <v>0.26052486055010582</v>
      </c>
      <c r="T3334" s="109">
        <f t="shared" si="454"/>
        <v>0.19793469898057323</v>
      </c>
      <c r="U3334" s="96">
        <f t="shared" si="455"/>
        <v>1.2024136857960315</v>
      </c>
      <c r="V3334" s="96">
        <f t="shared" si="455"/>
        <v>0.9276588710137782</v>
      </c>
      <c r="W3334" s="96">
        <f t="shared" si="455"/>
        <v>0.5301546989461815</v>
      </c>
      <c r="X3334" s="96" t="s">
        <v>124</v>
      </c>
      <c r="Y3334" s="96" t="s">
        <v>78</v>
      </c>
      <c r="Z3334" s="96" t="s">
        <v>147</v>
      </c>
      <c r="AA3334" s="110" t="s">
        <v>170</v>
      </c>
      <c r="AB3334" s="110" t="s">
        <v>160</v>
      </c>
      <c r="AC3334" s="121" t="s">
        <v>649</v>
      </c>
      <c r="AD3334" s="110" t="s">
        <v>149</v>
      </c>
      <c r="AE3334" s="133" t="str">
        <f>VLOOKUP(AD3334,cs_lookup!$A$2:$B$55,2,FALSE)</f>
        <v>X</v>
      </c>
    </row>
    <row r="3335" spans="1:31" x14ac:dyDescent="0.25">
      <c r="A3335" s="6">
        <v>0.51817144725820719</v>
      </c>
      <c r="B3335" s="6">
        <v>0.21598723480120074</v>
      </c>
      <c r="C3335" s="6">
        <v>0.24956703581910436</v>
      </c>
      <c r="D3335" s="21">
        <f t="shared" si="453"/>
        <v>1.9298631858071011</v>
      </c>
      <c r="E3335" s="22">
        <f t="shared" si="453"/>
        <v>4.6299032483119724</v>
      </c>
      <c r="F3335" s="22">
        <f t="shared" si="453"/>
        <v>4.006939445018844</v>
      </c>
      <c r="G3335" s="132">
        <v>3.2273449518257724E-2</v>
      </c>
      <c r="H3335" s="7">
        <f t="shared" si="456"/>
        <v>1.0322734495182577</v>
      </c>
      <c r="I3335" s="7">
        <f t="shared" si="457"/>
        <v>1.8695270974059552</v>
      </c>
      <c r="J3335" s="7">
        <f t="shared" si="458"/>
        <v>4.4851519241075701</v>
      </c>
      <c r="K3335" s="7">
        <f t="shared" si="459"/>
        <v>3.8816647341736883</v>
      </c>
      <c r="L3335">
        <v>2.56</v>
      </c>
      <c r="M3335">
        <v>3.58</v>
      </c>
      <c r="N3335">
        <v>2.76</v>
      </c>
      <c r="O3335" s="7">
        <f t="shared" si="460"/>
        <v>2.6426200307667398</v>
      </c>
      <c r="P3335" s="7">
        <f t="shared" si="461"/>
        <v>3.6955389492753628</v>
      </c>
      <c r="Q3335" s="7">
        <f t="shared" si="462"/>
        <v>2.8490747206703912</v>
      </c>
      <c r="R3335" s="24">
        <f t="shared" si="454"/>
        <v>0.37841232880909337</v>
      </c>
      <c r="S3335" s="24">
        <f t="shared" si="454"/>
        <v>0.27059652562884889</v>
      </c>
      <c r="T3335" s="24">
        <f t="shared" si="454"/>
        <v>0.35099114556205763</v>
      </c>
      <c r="U3335" s="23">
        <f t="shared" si="455"/>
        <v>1.3693302458959296</v>
      </c>
      <c r="V3335" s="23">
        <f t="shared" si="455"/>
        <v>0.79818923875412051</v>
      </c>
      <c r="W3335" s="23">
        <f t="shared" si="455"/>
        <v>0.7110351328648522</v>
      </c>
      <c r="X3335" t="s">
        <v>223</v>
      </c>
      <c r="Y3335" t="s">
        <v>229</v>
      </c>
      <c r="Z3335" t="s">
        <v>135</v>
      </c>
      <c r="AA3335" s="75" t="s">
        <v>162</v>
      </c>
      <c r="AB3335" s="75" t="s">
        <v>160</v>
      </c>
      <c r="AC3335" s="75" t="s">
        <v>650</v>
      </c>
      <c r="AD3335" s="25" t="s">
        <v>153</v>
      </c>
      <c r="AE3335" s="133" t="str">
        <f>VLOOKUP(AD3335,cs_lookup!$A$2:$B$55,2,FALSE)</f>
        <v>2</v>
      </c>
    </row>
    <row r="3336" spans="1:31" x14ac:dyDescent="0.25">
      <c r="A3336" s="6">
        <v>0.35165002951547442</v>
      </c>
      <c r="B3336" s="6">
        <v>0.24507269212733315</v>
      </c>
      <c r="C3336" s="6">
        <v>0.37101313973255512</v>
      </c>
      <c r="D3336" s="21">
        <f t="shared" si="453"/>
        <v>2.8437364312975122</v>
      </c>
      <c r="E3336" s="22">
        <f t="shared" si="453"/>
        <v>4.0804219814112415</v>
      </c>
      <c r="F3336" s="22">
        <f t="shared" si="453"/>
        <v>2.6953223293408155</v>
      </c>
      <c r="G3336" s="132">
        <v>3.2015191670281773E-2</v>
      </c>
      <c r="H3336" s="7">
        <f t="shared" si="456"/>
        <v>1.0320151916702818</v>
      </c>
      <c r="I3336" s="7">
        <f t="shared" si="457"/>
        <v>2.7555179945510497</v>
      </c>
      <c r="J3336" s="7">
        <f t="shared" si="458"/>
        <v>3.9538390658835323</v>
      </c>
      <c r="K3336" s="7">
        <f t="shared" si="459"/>
        <v>2.6117079972229162</v>
      </c>
      <c r="L3336">
        <v>2.4300000000000002</v>
      </c>
      <c r="M3336">
        <v>3.43</v>
      </c>
      <c r="N3336">
        <v>3.04</v>
      </c>
      <c r="O3336" s="7">
        <f t="shared" si="460"/>
        <v>2.5077969157587847</v>
      </c>
      <c r="P3336" s="7">
        <f t="shared" si="461"/>
        <v>3.5398121074290665</v>
      </c>
      <c r="Q3336" s="7">
        <f t="shared" si="462"/>
        <v>3.1373261826776568</v>
      </c>
      <c r="R3336" s="24">
        <f t="shared" si="454"/>
        <v>0.3987563720634969</v>
      </c>
      <c r="S3336" s="24">
        <f t="shared" si="454"/>
        <v>0.28250087000416835</v>
      </c>
      <c r="T3336" s="24">
        <f t="shared" si="454"/>
        <v>0.3187427579323347</v>
      </c>
      <c r="U3336" s="23">
        <f t="shared" si="455"/>
        <v>0.88186685944539245</v>
      </c>
      <c r="V3336" s="23">
        <f t="shared" si="455"/>
        <v>0.86751128279257006</v>
      </c>
      <c r="W3336" s="23">
        <f t="shared" si="455"/>
        <v>1.1639892374003893</v>
      </c>
      <c r="X3336" t="s">
        <v>221</v>
      </c>
      <c r="Y3336" t="s">
        <v>402</v>
      </c>
      <c r="Z3336" t="s">
        <v>135</v>
      </c>
      <c r="AA3336" s="75" t="s">
        <v>155</v>
      </c>
      <c r="AB3336" s="75" t="s">
        <v>161</v>
      </c>
      <c r="AC3336" s="75" t="s">
        <v>650</v>
      </c>
      <c r="AD3336" s="25" t="s">
        <v>170</v>
      </c>
      <c r="AE3336" s="133" t="str">
        <f>VLOOKUP(AD3336,cs_lookup!$A$2:$B$55,2,FALSE)</f>
        <v>1</v>
      </c>
    </row>
    <row r="3337" spans="1:31" x14ac:dyDescent="0.25">
      <c r="A3337" s="6">
        <v>0.56221097461459313</v>
      </c>
      <c r="B3337" s="6">
        <v>0.22592953288209275</v>
      </c>
      <c r="C3337" s="6">
        <v>0.20125073328453671</v>
      </c>
      <c r="D3337" s="21">
        <f t="shared" si="453"/>
        <v>1.7786917103237267</v>
      </c>
      <c r="E3337" s="22">
        <f t="shared" si="453"/>
        <v>4.4261588436155277</v>
      </c>
      <c r="F3337" s="22">
        <f t="shared" si="453"/>
        <v>4.9689259943523192</v>
      </c>
      <c r="G3337" s="132">
        <v>3.3431982811835681E-2</v>
      </c>
      <c r="H3337" s="7">
        <f t="shared" si="456"/>
        <v>1.0334319828118357</v>
      </c>
      <c r="I3337" s="7">
        <f t="shared" si="457"/>
        <v>1.7211502449190077</v>
      </c>
      <c r="J3337" s="7">
        <f t="shared" si="458"/>
        <v>4.2829706427050169</v>
      </c>
      <c r="K3337" s="7">
        <f t="shared" si="459"/>
        <v>4.808179035481861</v>
      </c>
      <c r="L3337">
        <v>1.88</v>
      </c>
      <c r="M3337">
        <v>3.78</v>
      </c>
      <c r="N3337">
        <v>4.22</v>
      </c>
      <c r="O3337" s="7">
        <f t="shared" si="460"/>
        <v>1.9428521276862509</v>
      </c>
      <c r="P3337" s="7">
        <f t="shared" si="461"/>
        <v>3.9063728950287389</v>
      </c>
      <c r="Q3337" s="7">
        <f t="shared" si="462"/>
        <v>4.3610829674659461</v>
      </c>
      <c r="R3337" s="24">
        <f t="shared" si="454"/>
        <v>0.51470721098620276</v>
      </c>
      <c r="S3337" s="24">
        <f t="shared" si="454"/>
        <v>0.25599194620477805</v>
      </c>
      <c r="T3337" s="24">
        <f t="shared" si="454"/>
        <v>0.22930084280901922</v>
      </c>
      <c r="U3337" s="23">
        <f t="shared" si="455"/>
        <v>1.0922927882385232</v>
      </c>
      <c r="V3337" s="23">
        <f t="shared" si="455"/>
        <v>0.8825650034371112</v>
      </c>
      <c r="W3337" s="23">
        <f t="shared" si="455"/>
        <v>0.8776711451172251</v>
      </c>
      <c r="X3337" t="s">
        <v>241</v>
      </c>
      <c r="Y3337" t="s">
        <v>231</v>
      </c>
      <c r="Z3337" t="s">
        <v>135</v>
      </c>
      <c r="AA3337" s="75" t="s">
        <v>162</v>
      </c>
      <c r="AB3337" s="75" t="s">
        <v>160</v>
      </c>
      <c r="AC3337" s="75" t="s">
        <v>650</v>
      </c>
      <c r="AD3337" s="25" t="s">
        <v>451</v>
      </c>
      <c r="AE3337" s="133" t="str">
        <f>VLOOKUP(AD3337,cs_lookup!$A$2:$B$55,2,FALSE)</f>
        <v>2</v>
      </c>
    </row>
    <row r="3338" spans="1:31" x14ac:dyDescent="0.25">
      <c r="A3338" s="6">
        <v>0.2153546138591555</v>
      </c>
      <c r="B3338" s="6">
        <v>0.25415255108837898</v>
      </c>
      <c r="C3338" s="6">
        <v>0.47479768716712994</v>
      </c>
      <c r="D3338" s="21">
        <f t="shared" si="453"/>
        <v>4.6435039495091202</v>
      </c>
      <c r="E3338" s="22">
        <f t="shared" si="453"/>
        <v>3.9346447466988446</v>
      </c>
      <c r="F3338" s="22">
        <f t="shared" si="453"/>
        <v>2.1061602173474734</v>
      </c>
      <c r="G3338" s="132">
        <v>3.3288127196301032E-2</v>
      </c>
      <c r="H3338" s="7">
        <f t="shared" si="456"/>
        <v>1.033288127196301</v>
      </c>
      <c r="I3338" s="7">
        <f t="shared" si="457"/>
        <v>4.493910098540173</v>
      </c>
      <c r="J3338" s="7">
        <f t="shared" si="458"/>
        <v>3.8078873095880956</v>
      </c>
      <c r="K3338" s="7">
        <f t="shared" si="459"/>
        <v>2.0383087368498827</v>
      </c>
      <c r="L3338">
        <v>3.13</v>
      </c>
      <c r="M3338">
        <v>3.56</v>
      </c>
      <c r="N3338">
        <v>2.31</v>
      </c>
      <c r="O3338" s="7">
        <f t="shared" si="460"/>
        <v>3.2341918381244219</v>
      </c>
      <c r="P3338" s="7">
        <f t="shared" si="461"/>
        <v>3.6785057328188318</v>
      </c>
      <c r="Q3338" s="7">
        <f t="shared" si="462"/>
        <v>2.3868955738234554</v>
      </c>
      <c r="R3338" s="24">
        <f t="shared" si="454"/>
        <v>0.30919625367056819</v>
      </c>
      <c r="S3338" s="24">
        <f t="shared" si="454"/>
        <v>0.27184951516541528</v>
      </c>
      <c r="T3338" s="24">
        <f t="shared" si="454"/>
        <v>0.41895423116401659</v>
      </c>
      <c r="U3338" s="23">
        <f t="shared" si="455"/>
        <v>0.69649813444571729</v>
      </c>
      <c r="V3338" s="23">
        <f t="shared" si="455"/>
        <v>0.93490161618913303</v>
      </c>
      <c r="W3338" s="23">
        <f t="shared" si="455"/>
        <v>1.1332924979608361</v>
      </c>
      <c r="X3338" t="s">
        <v>401</v>
      </c>
      <c r="Y3338" t="s">
        <v>224</v>
      </c>
      <c r="Z3338" t="s">
        <v>135</v>
      </c>
      <c r="AA3338" s="75" t="s">
        <v>155</v>
      </c>
      <c r="AB3338" s="75" t="s">
        <v>161</v>
      </c>
      <c r="AC3338" s="75" t="s">
        <v>650</v>
      </c>
      <c r="AD3338" s="25" t="s">
        <v>170</v>
      </c>
      <c r="AE3338" s="133" t="str">
        <f>VLOOKUP(AD3338,cs_lookup!$A$2:$B$55,2,FALSE)</f>
        <v>1</v>
      </c>
    </row>
    <row r="3339" spans="1:31" x14ac:dyDescent="0.25">
      <c r="A3339" s="6">
        <v>0.34800329804328806</v>
      </c>
      <c r="B3339" s="6">
        <v>0.35721433117325185</v>
      </c>
      <c r="C3339" s="6">
        <v>0.28086250876946284</v>
      </c>
      <c r="D3339" s="21">
        <f t="shared" si="453"/>
        <v>2.8735359854997991</v>
      </c>
      <c r="E3339" s="22">
        <f t="shared" si="453"/>
        <v>2.7994397557218718</v>
      </c>
      <c r="F3339" s="22">
        <f t="shared" si="453"/>
        <v>3.5604609685403705</v>
      </c>
      <c r="G3339" s="132">
        <v>3.6326432766562222E-2</v>
      </c>
      <c r="H3339" s="7">
        <f t="shared" si="456"/>
        <v>1.0363264327665622</v>
      </c>
      <c r="I3339" s="7">
        <f t="shared" si="457"/>
        <v>2.7728097003457188</v>
      </c>
      <c r="J3339" s="7">
        <f t="shared" si="458"/>
        <v>2.701310771595903</v>
      </c>
      <c r="K3339" s="7">
        <f t="shared" si="459"/>
        <v>3.4356558473910725</v>
      </c>
      <c r="L3339">
        <v>5.15</v>
      </c>
      <c r="M3339">
        <v>4.05</v>
      </c>
      <c r="N3339">
        <v>1.68</v>
      </c>
      <c r="O3339" s="7">
        <f t="shared" si="460"/>
        <v>5.3370811287477959</v>
      </c>
      <c r="P3339" s="7">
        <f t="shared" si="461"/>
        <v>4.1971220527045769</v>
      </c>
      <c r="Q3339" s="7">
        <f t="shared" si="462"/>
        <v>1.7410284070478246</v>
      </c>
      <c r="R3339" s="24">
        <f t="shared" si="454"/>
        <v>0.18736833409062745</v>
      </c>
      <c r="S3339" s="24">
        <f t="shared" si="454"/>
        <v>0.23825849890536577</v>
      </c>
      <c r="T3339" s="24">
        <f t="shared" si="454"/>
        <v>0.57437316700400676</v>
      </c>
      <c r="U3339" s="23">
        <f t="shared" si="455"/>
        <v>1.8573218347288274</v>
      </c>
      <c r="V3339" s="23">
        <f t="shared" si="455"/>
        <v>1.4992721469093713</v>
      </c>
      <c r="W3339" s="23">
        <f t="shared" si="455"/>
        <v>0.48898960624235349</v>
      </c>
      <c r="X3339" t="s">
        <v>437</v>
      </c>
      <c r="Y3339" t="s">
        <v>228</v>
      </c>
      <c r="Z3339" t="s">
        <v>135</v>
      </c>
      <c r="AA3339" s="75" t="s">
        <v>151</v>
      </c>
      <c r="AB3339" s="75" t="s">
        <v>166</v>
      </c>
      <c r="AC3339" s="75" t="s">
        <v>650</v>
      </c>
      <c r="AD3339" s="25" t="s">
        <v>155</v>
      </c>
      <c r="AE3339" s="133" t="str">
        <f>VLOOKUP(AD3339,cs_lookup!$A$2:$B$55,2,FALSE)</f>
        <v>2</v>
      </c>
    </row>
    <row r="3340" spans="1:31" x14ac:dyDescent="0.25">
      <c r="A3340" s="6">
        <v>0.37957013010171814</v>
      </c>
      <c r="B3340" s="6">
        <v>0.24140569899665501</v>
      </c>
      <c r="C3340" s="6">
        <v>0.35031330345292927</v>
      </c>
      <c r="D3340" s="21">
        <f t="shared" ref="D3340:F3367" si="463">(100%/A3340)</f>
        <v>2.6345592571576102</v>
      </c>
      <c r="E3340" s="22">
        <f t="shared" si="463"/>
        <v>4.1424042769340597</v>
      </c>
      <c r="F3340" s="22">
        <f t="shared" si="463"/>
        <v>2.8545875653117112</v>
      </c>
      <c r="G3340" s="132">
        <v>3.4130066388130764E-2</v>
      </c>
      <c r="H3340" s="7">
        <f t="shared" si="456"/>
        <v>1.0341300663881308</v>
      </c>
      <c r="I3340" s="7">
        <f t="shared" si="457"/>
        <v>2.5476091864916386</v>
      </c>
      <c r="J3340" s="7">
        <f t="shared" si="458"/>
        <v>4.0056898175314517</v>
      </c>
      <c r="K3340" s="7">
        <f t="shared" si="459"/>
        <v>2.7603757574536321</v>
      </c>
      <c r="L3340">
        <v>3.3</v>
      </c>
      <c r="M3340">
        <v>3.7</v>
      </c>
      <c r="N3340">
        <v>2.17</v>
      </c>
      <c r="O3340" s="7">
        <f t="shared" si="460"/>
        <v>3.4126292190808312</v>
      </c>
      <c r="P3340" s="7">
        <f t="shared" si="461"/>
        <v>3.8262812456360842</v>
      </c>
      <c r="Q3340" s="7">
        <f t="shared" si="462"/>
        <v>2.2440622440622437</v>
      </c>
      <c r="R3340" s="24">
        <f t="shared" ref="R3340:T3367" si="464">(1/O3340)</f>
        <v>0.29302919708029201</v>
      </c>
      <c r="S3340" s="24">
        <f t="shared" si="464"/>
        <v>0.26135036496350367</v>
      </c>
      <c r="T3340" s="24">
        <f t="shared" si="464"/>
        <v>0.44562043795620443</v>
      </c>
      <c r="U3340" s="23">
        <f t="shared" ref="U3340:W3367" si="465">(L3340/I3340)</f>
        <v>1.2953321166754359</v>
      </c>
      <c r="V3340" s="23">
        <f t="shared" si="465"/>
        <v>0.92368609866057072</v>
      </c>
      <c r="W3340" s="23">
        <f t="shared" si="465"/>
        <v>0.78612485787143815</v>
      </c>
      <c r="X3340" t="s">
        <v>435</v>
      </c>
      <c r="Y3340" t="s">
        <v>240</v>
      </c>
      <c r="Z3340" t="s">
        <v>135</v>
      </c>
      <c r="AA3340" s="75" t="s">
        <v>150</v>
      </c>
      <c r="AB3340" s="75" t="s">
        <v>166</v>
      </c>
      <c r="AC3340" s="75" t="s">
        <v>650</v>
      </c>
      <c r="AD3340" s="25" t="s">
        <v>176</v>
      </c>
      <c r="AE3340" s="133" t="str">
        <f>VLOOKUP(AD3340,cs_lookup!$A$2:$B$55,2,FALSE)</f>
        <v>1</v>
      </c>
    </row>
    <row r="3341" spans="1:31" x14ac:dyDescent="0.25">
      <c r="A3341" s="6">
        <v>0.45597144814877127</v>
      </c>
      <c r="B3341" s="6">
        <v>0.27788818374484181</v>
      </c>
      <c r="C3341" s="6">
        <v>0.25177415809599984</v>
      </c>
      <c r="D3341" s="21">
        <f t="shared" si="463"/>
        <v>2.1931197755034142</v>
      </c>
      <c r="E3341" s="22">
        <f t="shared" si="463"/>
        <v>3.5985697071531639</v>
      </c>
      <c r="F3341" s="22">
        <f t="shared" si="463"/>
        <v>3.9718134996948598</v>
      </c>
      <c r="G3341" s="132">
        <v>3.2183245575258423E-2</v>
      </c>
      <c r="H3341" s="7">
        <f t="shared" si="456"/>
        <v>1.0321832455752584</v>
      </c>
      <c r="I3341" s="7">
        <f t="shared" si="457"/>
        <v>2.1247387853899338</v>
      </c>
      <c r="J3341" s="7">
        <f t="shared" si="458"/>
        <v>3.4863670986517534</v>
      </c>
      <c r="K3341" s="7">
        <f t="shared" si="459"/>
        <v>3.8479732321960727</v>
      </c>
      <c r="L3341">
        <v>3.12</v>
      </c>
      <c r="M3341">
        <v>3.54</v>
      </c>
      <c r="N3341">
        <v>2.33</v>
      </c>
      <c r="O3341" s="7">
        <f t="shared" si="460"/>
        <v>3.2204117261948064</v>
      </c>
      <c r="P3341" s="7">
        <f t="shared" si="461"/>
        <v>3.6539286893364147</v>
      </c>
      <c r="Q3341" s="7">
        <f t="shared" si="462"/>
        <v>2.4049869621903524</v>
      </c>
      <c r="R3341" s="24">
        <f t="shared" si="464"/>
        <v>0.31051930157439406</v>
      </c>
      <c r="S3341" s="24">
        <f t="shared" si="464"/>
        <v>0.27367802850624562</v>
      </c>
      <c r="T3341" s="24">
        <f t="shared" si="464"/>
        <v>0.41580266991936027</v>
      </c>
      <c r="U3341" s="23">
        <f t="shared" si="465"/>
        <v>1.4684157984283301</v>
      </c>
      <c r="V3341" s="23">
        <f t="shared" si="465"/>
        <v>1.0153836070128666</v>
      </c>
      <c r="W3341" s="23">
        <f t="shared" si="465"/>
        <v>0.60551356763733211</v>
      </c>
      <c r="X3341" t="s">
        <v>328</v>
      </c>
      <c r="Y3341" t="s">
        <v>204</v>
      </c>
      <c r="Z3341" t="s">
        <v>135</v>
      </c>
      <c r="AA3341" s="75" t="s">
        <v>151</v>
      </c>
      <c r="AB3341" s="75" t="s">
        <v>166</v>
      </c>
      <c r="AC3341" s="75" t="s">
        <v>650</v>
      </c>
      <c r="AD3341" s="25" t="s">
        <v>149</v>
      </c>
      <c r="AE3341" s="133" t="str">
        <f>VLOOKUP(AD3341,cs_lookup!$A$2:$B$55,2,FALSE)</f>
        <v>X</v>
      </c>
    </row>
    <row r="3342" spans="1:31" x14ac:dyDescent="0.25">
      <c r="A3342" s="6">
        <v>0.68263702822921213</v>
      </c>
      <c r="B3342" s="6">
        <v>0.20972334385638178</v>
      </c>
      <c r="C3342" s="6">
        <v>0.10456602538298151</v>
      </c>
      <c r="D3342" s="21">
        <f t="shared" si="463"/>
        <v>1.4649073499485372</v>
      </c>
      <c r="E3342" s="22">
        <f t="shared" si="463"/>
        <v>4.7681864193658789</v>
      </c>
      <c r="F3342" s="22">
        <f t="shared" si="463"/>
        <v>9.5633356660293742</v>
      </c>
      <c r="G3342" s="132">
        <v>3.7070560421547327E-2</v>
      </c>
      <c r="H3342" s="7">
        <f t="shared" si="456"/>
        <v>1.0370705604215473</v>
      </c>
      <c r="I3342" s="7">
        <f t="shared" si="457"/>
        <v>1.4125435682535268</v>
      </c>
      <c r="J3342" s="7">
        <f t="shared" si="458"/>
        <v>4.5977454199719174</v>
      </c>
      <c r="K3342" s="7">
        <f t="shared" si="459"/>
        <v>9.2214898686759366</v>
      </c>
      <c r="L3342">
        <v>1.34</v>
      </c>
      <c r="M3342">
        <v>5.18</v>
      </c>
      <c r="N3342">
        <v>10.23</v>
      </c>
      <c r="O3342" s="7">
        <f t="shared" si="460"/>
        <v>1.3896745509648736</v>
      </c>
      <c r="P3342" s="7">
        <f t="shared" si="461"/>
        <v>5.3720255029836146</v>
      </c>
      <c r="Q3342" s="7">
        <f t="shared" si="462"/>
        <v>10.60923183311243</v>
      </c>
      <c r="R3342" s="24">
        <f t="shared" si="464"/>
        <v>0.71959294304244381</v>
      </c>
      <c r="S3342" s="24">
        <f t="shared" si="464"/>
        <v>0.18614952580634653</v>
      </c>
      <c r="T3342" s="24">
        <f t="shared" si="464"/>
        <v>9.4257531151209661E-2</v>
      </c>
      <c r="U3342" s="23">
        <f t="shared" si="465"/>
        <v>0.94864330567642607</v>
      </c>
      <c r="V3342" s="23">
        <f t="shared" si="465"/>
        <v>1.126639151767485</v>
      </c>
      <c r="W3342" s="23">
        <f t="shared" si="465"/>
        <v>1.1093652051551699</v>
      </c>
      <c r="X3342" t="s">
        <v>325</v>
      </c>
      <c r="Y3342" t="s">
        <v>333</v>
      </c>
      <c r="Z3342" t="s">
        <v>135</v>
      </c>
      <c r="AA3342" s="75" t="s">
        <v>162</v>
      </c>
      <c r="AB3342" s="75" t="s">
        <v>160</v>
      </c>
      <c r="AC3342" s="75" t="s">
        <v>650</v>
      </c>
      <c r="AD3342" s="25" t="s">
        <v>226</v>
      </c>
      <c r="AE3342" s="133" t="str">
        <f>VLOOKUP(AD3342,cs_lookup!$A$2:$B$55,2,FALSE)</f>
        <v>1</v>
      </c>
    </row>
    <row r="3343" spans="1:31" x14ac:dyDescent="0.25">
      <c r="A3343" s="6">
        <v>0.79980576712869655</v>
      </c>
      <c r="B3343" s="6">
        <v>0.13319875201275427</v>
      </c>
      <c r="C3343" s="6">
        <v>5.5204715121701359E-2</v>
      </c>
      <c r="D3343" s="21">
        <f t="shared" si="463"/>
        <v>1.2503035625636971</v>
      </c>
      <c r="E3343" s="22">
        <f t="shared" si="463"/>
        <v>7.5075778480585633</v>
      </c>
      <c r="F3343" s="22">
        <f t="shared" si="463"/>
        <v>18.114394717832589</v>
      </c>
      <c r="G3343" s="132">
        <v>3.9427805581861541E-2</v>
      </c>
      <c r="H3343" s="7">
        <f t="shared" si="456"/>
        <v>1.0394278055818615</v>
      </c>
      <c r="I3343" s="7">
        <f t="shared" si="457"/>
        <v>1.2028767710940631</v>
      </c>
      <c r="J3343" s="7">
        <f t="shared" si="458"/>
        <v>7.2227987434450966</v>
      </c>
      <c r="K3343" s="7">
        <f t="shared" si="459"/>
        <v>17.427275488067522</v>
      </c>
      <c r="L3343">
        <v>1.51</v>
      </c>
      <c r="M3343">
        <v>4.6100000000000003</v>
      </c>
      <c r="N3343">
        <v>6.24</v>
      </c>
      <c r="O3343" s="7">
        <f t="shared" si="460"/>
        <v>1.5695359864286109</v>
      </c>
      <c r="P3343" s="7">
        <f t="shared" si="461"/>
        <v>4.7917621837323816</v>
      </c>
      <c r="Q3343" s="7">
        <f t="shared" si="462"/>
        <v>6.4860295068308158</v>
      </c>
      <c r="R3343" s="24">
        <f t="shared" si="464"/>
        <v>0.63713097924912354</v>
      </c>
      <c r="S3343" s="24">
        <f t="shared" si="464"/>
        <v>0.20869149211847648</v>
      </c>
      <c r="T3343" s="24">
        <f t="shared" si="464"/>
        <v>0.15417752863240011</v>
      </c>
      <c r="U3343" s="23">
        <f t="shared" si="465"/>
        <v>1.2553239336616306</v>
      </c>
      <c r="V3343" s="23">
        <f t="shared" si="465"/>
        <v>0.63825674281506339</v>
      </c>
      <c r="W3343" s="23">
        <f t="shared" si="465"/>
        <v>0.35805941119554435</v>
      </c>
      <c r="X3343" t="s">
        <v>332</v>
      </c>
      <c r="Y3343" t="s">
        <v>438</v>
      </c>
      <c r="Z3343" t="s">
        <v>135</v>
      </c>
      <c r="AA3343" s="75" t="s">
        <v>165</v>
      </c>
      <c r="AB3343" s="75" t="s">
        <v>160</v>
      </c>
      <c r="AC3343" s="75" t="s">
        <v>650</v>
      </c>
      <c r="AD3343" s="25" t="s">
        <v>359</v>
      </c>
      <c r="AE3343" s="133" t="str">
        <f>VLOOKUP(AD3343,cs_lookup!$A$2:$B$55,2,FALSE)</f>
        <v>1</v>
      </c>
    </row>
    <row r="3344" spans="1:31" x14ac:dyDescent="0.25">
      <c r="A3344" s="6">
        <v>0.6232418951094324</v>
      </c>
      <c r="B3344" s="6">
        <v>0.28046063331925752</v>
      </c>
      <c r="C3344" s="6">
        <v>9.4981339110222371E-2</v>
      </c>
      <c r="D3344" s="21">
        <f t="shared" si="463"/>
        <v>1.6045134446945584</v>
      </c>
      <c r="E3344" s="22">
        <f t="shared" si="463"/>
        <v>3.5655627963360805</v>
      </c>
      <c r="F3344" s="22">
        <f t="shared" si="463"/>
        <v>10.528383884328443</v>
      </c>
      <c r="G3344" s="132">
        <v>3.6231229771215068E-2</v>
      </c>
      <c r="H3344" s="7">
        <f t="shared" si="456"/>
        <v>1.0362312297712151</v>
      </c>
      <c r="I3344" s="7">
        <f t="shared" si="457"/>
        <v>1.5484125536814903</v>
      </c>
      <c r="J3344" s="7">
        <f t="shared" si="458"/>
        <v>3.4408949411062486</v>
      </c>
      <c r="K3344" s="7">
        <f t="shared" si="459"/>
        <v>10.160264988976406</v>
      </c>
      <c r="L3344">
        <v>1.93</v>
      </c>
      <c r="M3344">
        <v>3.73</v>
      </c>
      <c r="N3344">
        <v>4</v>
      </c>
      <c r="O3344" s="7">
        <f t="shared" si="460"/>
        <v>1.9999262734584451</v>
      </c>
      <c r="P3344" s="7">
        <f t="shared" si="461"/>
        <v>3.865142487046632</v>
      </c>
      <c r="Q3344" s="7">
        <f t="shared" si="462"/>
        <v>4.1449249190848603</v>
      </c>
      <c r="R3344" s="24">
        <f t="shared" si="464"/>
        <v>0.50001843231486409</v>
      </c>
      <c r="S3344" s="24">
        <f t="shared" si="464"/>
        <v>0.25872267409321392</v>
      </c>
      <c r="T3344" s="24">
        <f t="shared" si="464"/>
        <v>0.24125889359192196</v>
      </c>
      <c r="U3344" s="23">
        <f t="shared" si="465"/>
        <v>1.2464378407493863</v>
      </c>
      <c r="V3344" s="23">
        <f t="shared" si="465"/>
        <v>1.0840203097862686</v>
      </c>
      <c r="W3344" s="23">
        <f t="shared" si="465"/>
        <v>0.39369051932601012</v>
      </c>
      <c r="X3344" t="s">
        <v>206</v>
      </c>
      <c r="Y3344" t="s">
        <v>225</v>
      </c>
      <c r="Z3344" t="s">
        <v>135</v>
      </c>
      <c r="AA3344" s="75" t="s">
        <v>154</v>
      </c>
      <c r="AB3344" s="75" t="s">
        <v>160</v>
      </c>
      <c r="AC3344" s="75" t="s">
        <v>650</v>
      </c>
      <c r="AD3344" s="25" t="s">
        <v>162</v>
      </c>
      <c r="AE3344" s="133" t="str">
        <f>VLOOKUP(AD3344,cs_lookup!$A$2:$B$55,2,FALSE)</f>
        <v>1</v>
      </c>
    </row>
    <row r="3345" spans="1:31" x14ac:dyDescent="0.25">
      <c r="A3345" s="6">
        <v>0.24651311014860583</v>
      </c>
      <c r="B3345" s="6">
        <v>0.21577331654368948</v>
      </c>
      <c r="C3345" s="6">
        <v>0.48400158957865519</v>
      </c>
      <c r="D3345" s="21">
        <f t="shared" si="463"/>
        <v>4.0565793819126643</v>
      </c>
      <c r="E3345" s="22">
        <f t="shared" si="463"/>
        <v>4.6344933470840983</v>
      </c>
      <c r="F3345" s="22">
        <f t="shared" si="463"/>
        <v>2.0661089168540632</v>
      </c>
      <c r="G3345" s="132">
        <v>3.2504886814052281E-2</v>
      </c>
      <c r="H3345" s="7">
        <f t="shared" si="456"/>
        <v>1.0325048868140523</v>
      </c>
      <c r="I3345" s="7">
        <f t="shared" si="457"/>
        <v>3.9288718472121178</v>
      </c>
      <c r="J3345" s="7">
        <f t="shared" si="458"/>
        <v>4.4885921667494655</v>
      </c>
      <c r="K3345" s="7">
        <f t="shared" si="459"/>
        <v>2.001064540458835</v>
      </c>
      <c r="L3345">
        <v>2.86</v>
      </c>
      <c r="M3345">
        <v>3.44</v>
      </c>
      <c r="N3345">
        <v>2.5499999999999998</v>
      </c>
      <c r="O3345" s="7">
        <f t="shared" si="460"/>
        <v>2.9529639762881894</v>
      </c>
      <c r="P3345" s="7">
        <f t="shared" si="461"/>
        <v>3.5518168106403398</v>
      </c>
      <c r="Q3345" s="7">
        <f t="shared" si="462"/>
        <v>2.6328874613758333</v>
      </c>
      <c r="R3345" s="24">
        <f t="shared" si="464"/>
        <v>0.33864280364739768</v>
      </c>
      <c r="S3345" s="24">
        <f t="shared" si="464"/>
        <v>0.28154605186963877</v>
      </c>
      <c r="T3345" s="24">
        <f t="shared" si="464"/>
        <v>0.37981114448296366</v>
      </c>
      <c r="U3345" s="23">
        <f t="shared" si="465"/>
        <v>0.72794433395159552</v>
      </c>
      <c r="V3345" s="23">
        <f t="shared" si="465"/>
        <v>0.76638729298749553</v>
      </c>
      <c r="W3345" s="23">
        <f t="shared" si="465"/>
        <v>1.2743217164876133</v>
      </c>
      <c r="X3345" t="s">
        <v>227</v>
      </c>
      <c r="Y3345" t="s">
        <v>247</v>
      </c>
      <c r="Z3345" t="s">
        <v>136</v>
      </c>
      <c r="AA3345" s="75" t="s">
        <v>155</v>
      </c>
      <c r="AB3345" s="75" t="s">
        <v>161</v>
      </c>
      <c r="AC3345" s="75" t="s">
        <v>650</v>
      </c>
      <c r="AD3345" s="25" t="s">
        <v>155</v>
      </c>
      <c r="AE3345" s="133" t="str">
        <f>VLOOKUP(AD3345,cs_lookup!$A$2:$B$55,2,FALSE)</f>
        <v>2</v>
      </c>
    </row>
    <row r="3346" spans="1:31" x14ac:dyDescent="0.25">
      <c r="A3346" s="6">
        <v>0.47824746653859734</v>
      </c>
      <c r="B3346" s="6">
        <v>0.31377076291477968</v>
      </c>
      <c r="C3346" s="6">
        <v>0.20054418508987107</v>
      </c>
      <c r="D3346" s="21">
        <f t="shared" si="463"/>
        <v>2.090967689254438</v>
      </c>
      <c r="E3346" s="22">
        <f t="shared" si="463"/>
        <v>3.1870400884724899</v>
      </c>
      <c r="F3346" s="22">
        <f t="shared" si="463"/>
        <v>4.9864322894820612</v>
      </c>
      <c r="G3346" s="132">
        <v>3.4261092889411593E-2</v>
      </c>
      <c r="H3346" s="7">
        <f t="shared" si="456"/>
        <v>1.0342610928894116</v>
      </c>
      <c r="I3346" s="7">
        <f t="shared" si="457"/>
        <v>2.0217019702567645</v>
      </c>
      <c r="J3346" s="7">
        <f t="shared" si="458"/>
        <v>3.0814657056941659</v>
      </c>
      <c r="K3346" s="7">
        <f t="shared" si="459"/>
        <v>4.8212509624155757</v>
      </c>
      <c r="L3346">
        <v>2.2599999999999998</v>
      </c>
      <c r="M3346">
        <v>3.25</v>
      </c>
      <c r="N3346">
        <v>3.52</v>
      </c>
      <c r="O3346" s="7">
        <f t="shared" si="460"/>
        <v>2.3374300699300701</v>
      </c>
      <c r="P3346" s="7">
        <f t="shared" si="461"/>
        <v>3.3613485518905879</v>
      </c>
      <c r="Q3346" s="7">
        <f t="shared" si="462"/>
        <v>3.640599046970729</v>
      </c>
      <c r="R3346" s="24">
        <f t="shared" si="464"/>
        <v>0.42782028556256119</v>
      </c>
      <c r="S3346" s="24">
        <f t="shared" si="464"/>
        <v>0.2974996447296579</v>
      </c>
      <c r="T3346" s="24">
        <f t="shared" si="464"/>
        <v>0.27468006970778075</v>
      </c>
      <c r="U3346" s="23">
        <f t="shared" si="465"/>
        <v>1.1178700091551923</v>
      </c>
      <c r="V3346" s="23">
        <f t="shared" si="465"/>
        <v>1.0546928995491995</v>
      </c>
      <c r="W3346" s="23">
        <f t="shared" si="465"/>
        <v>0.73010096911370614</v>
      </c>
      <c r="X3346" t="s">
        <v>233</v>
      </c>
      <c r="Y3346" t="s">
        <v>331</v>
      </c>
      <c r="Z3346" t="s">
        <v>136</v>
      </c>
      <c r="AA3346" s="75" t="s">
        <v>151</v>
      </c>
      <c r="AB3346" s="75" t="s">
        <v>166</v>
      </c>
      <c r="AC3346" s="75" t="s">
        <v>650</v>
      </c>
      <c r="AD3346" s="25" t="s">
        <v>155</v>
      </c>
      <c r="AE3346" s="133" t="str">
        <f>VLOOKUP(AD3346,cs_lookup!$A$2:$B$55,2,FALSE)</f>
        <v>2</v>
      </c>
    </row>
    <row r="3347" spans="1:31" x14ac:dyDescent="0.25">
      <c r="A3347" s="6">
        <v>0.12908850242988884</v>
      </c>
      <c r="B3347" s="6">
        <v>0.20481411145677977</v>
      </c>
      <c r="C3347" s="6">
        <v>0.57617904352864346</v>
      </c>
      <c r="D3347" s="21">
        <f t="shared" si="463"/>
        <v>7.7466232946898179</v>
      </c>
      <c r="E3347" s="22">
        <f t="shared" si="463"/>
        <v>4.8824760798331113</v>
      </c>
      <c r="F3347" s="22">
        <f t="shared" si="463"/>
        <v>1.7355716269647479</v>
      </c>
      <c r="G3347" s="132">
        <v>3.3391865502264917E-2</v>
      </c>
      <c r="H3347" s="7">
        <f t="shared" si="456"/>
        <v>1.0333918655022649</v>
      </c>
      <c r="I3347" s="7">
        <f t="shared" si="457"/>
        <v>7.496307599561649</v>
      </c>
      <c r="J3347" s="7">
        <f t="shared" si="458"/>
        <v>4.724709224859299</v>
      </c>
      <c r="K3347" s="7">
        <f t="shared" si="459"/>
        <v>1.6794903123426455</v>
      </c>
      <c r="L3347">
        <v>3.06</v>
      </c>
      <c r="M3347">
        <v>3.47</v>
      </c>
      <c r="N3347">
        <v>2.39</v>
      </c>
      <c r="O3347" s="7">
        <f t="shared" si="460"/>
        <v>3.1621791084369306</v>
      </c>
      <c r="P3347" s="7">
        <f t="shared" si="461"/>
        <v>3.5858697732928593</v>
      </c>
      <c r="Q3347" s="7">
        <f t="shared" si="462"/>
        <v>2.4698065585504132</v>
      </c>
      <c r="R3347" s="24">
        <f t="shared" si="464"/>
        <v>0.31623762149712681</v>
      </c>
      <c r="S3347" s="24">
        <f t="shared" si="464"/>
        <v>0.27887236938939713</v>
      </c>
      <c r="T3347" s="24">
        <f t="shared" si="464"/>
        <v>0.40489000911347617</v>
      </c>
      <c r="U3347" s="23">
        <f t="shared" si="465"/>
        <v>0.40820096552320445</v>
      </c>
      <c r="V3347" s="23">
        <f t="shared" si="465"/>
        <v>0.73443673141670129</v>
      </c>
      <c r="W3347" s="23">
        <f t="shared" si="465"/>
        <v>1.4230507806063475</v>
      </c>
      <c r="X3347" t="s">
        <v>246</v>
      </c>
      <c r="Y3347" t="s">
        <v>234</v>
      </c>
      <c r="Z3347" t="s">
        <v>136</v>
      </c>
      <c r="AA3347" s="75" t="s">
        <v>155</v>
      </c>
      <c r="AB3347" s="75" t="s">
        <v>161</v>
      </c>
      <c r="AC3347" s="75" t="s">
        <v>650</v>
      </c>
      <c r="AD3347" s="25" t="s">
        <v>167</v>
      </c>
      <c r="AE3347" s="133" t="str">
        <f>VLOOKUP(AD3347,cs_lookup!$A$2:$B$55,2,FALSE)</f>
        <v>2</v>
      </c>
    </row>
    <row r="3348" spans="1:31" x14ac:dyDescent="0.25">
      <c r="A3348" s="6">
        <v>0.49321652123268406</v>
      </c>
      <c r="B3348" s="6">
        <v>0.30534669210381621</v>
      </c>
      <c r="C3348" s="6">
        <v>0.19429529495631312</v>
      </c>
      <c r="D3348" s="21">
        <f t="shared" si="463"/>
        <v>2.0275071027643685</v>
      </c>
      <c r="E3348" s="22">
        <f t="shared" si="463"/>
        <v>3.2749658858593609</v>
      </c>
      <c r="F3348" s="22">
        <f t="shared" si="463"/>
        <v>5.1468050228640267</v>
      </c>
      <c r="G3348" s="132">
        <v>3.4014207073707503E-2</v>
      </c>
      <c r="H3348" s="7">
        <f t="shared" ref="H3348:H3411" si="466">(G3348/100%) + 1</f>
        <v>1.0340142070737075</v>
      </c>
      <c r="I3348" s="7">
        <f t="shared" ref="I3348:I3411" si="467">D3348/H3348</f>
        <v>1.9608116492927858</v>
      </c>
      <c r="J3348" s="7">
        <f t="shared" ref="J3348:J3411" si="468">E3348/H3348</f>
        <v>3.1672349020499597</v>
      </c>
      <c r="K3348" s="7">
        <f t="shared" ref="K3348:K3411" si="469">F3348/H3348</f>
        <v>4.9774993299460029</v>
      </c>
      <c r="L3348">
        <v>2.2400000000000002</v>
      </c>
      <c r="M3348">
        <v>3.47</v>
      </c>
      <c r="N3348">
        <v>3.34</v>
      </c>
      <c r="O3348" s="7">
        <f t="shared" ref="O3348:O3411" si="470">(L3348*H3348)</f>
        <v>2.3161918238451049</v>
      </c>
      <c r="P3348" s="7">
        <f t="shared" ref="P3348:P3411" si="471">(M3348*H3348)</f>
        <v>3.5880292985457651</v>
      </c>
      <c r="Q3348" s="7">
        <f t="shared" ref="Q3348:Q3411" si="472">(N3348*H3348)</f>
        <v>3.453607451626183</v>
      </c>
      <c r="R3348" s="24">
        <f t="shared" si="464"/>
        <v>0.43174316984674532</v>
      </c>
      <c r="S3348" s="24">
        <f t="shared" si="464"/>
        <v>0.27870452462729384</v>
      </c>
      <c r="T3348" s="24">
        <f t="shared" si="464"/>
        <v>0.28955230552596095</v>
      </c>
      <c r="U3348" s="23">
        <f t="shared" si="465"/>
        <v>1.1423840738644686</v>
      </c>
      <c r="V3348" s="23">
        <f t="shared" si="465"/>
        <v>1.0955928774825254</v>
      </c>
      <c r="W3348" s="23">
        <f t="shared" si="465"/>
        <v>0.67101967847703015</v>
      </c>
      <c r="X3348" t="s">
        <v>232</v>
      </c>
      <c r="Y3348" t="s">
        <v>334</v>
      </c>
      <c r="Z3348" t="s">
        <v>136</v>
      </c>
      <c r="AA3348" s="75" t="s">
        <v>151</v>
      </c>
      <c r="AB3348" s="75" t="s">
        <v>166</v>
      </c>
      <c r="AC3348" s="75" t="s">
        <v>650</v>
      </c>
      <c r="AD3348" s="25" t="s">
        <v>175</v>
      </c>
      <c r="AE3348" s="133" t="str">
        <f>VLOOKUP(AD3348,cs_lookup!$A$2:$B$55,2,FALSE)</f>
        <v>1</v>
      </c>
    </row>
    <row r="3349" spans="1:31" x14ac:dyDescent="0.25">
      <c r="A3349" s="6">
        <v>0.70956956838125729</v>
      </c>
      <c r="B3349" s="6">
        <v>0.18572406725714788</v>
      </c>
      <c r="C3349" s="6">
        <v>0.10033793738641472</v>
      </c>
      <c r="D3349" s="21">
        <f t="shared" si="463"/>
        <v>1.4093050837584571</v>
      </c>
      <c r="E3349" s="22">
        <f t="shared" si="463"/>
        <v>5.3843317926880765</v>
      </c>
      <c r="F3349" s="22">
        <f t="shared" si="463"/>
        <v>9.9663200784053121</v>
      </c>
      <c r="G3349" s="132">
        <v>3.385002065712106E-2</v>
      </c>
      <c r="H3349" s="7">
        <f t="shared" si="466"/>
        <v>1.0338500206571211</v>
      </c>
      <c r="I3349" s="7">
        <f t="shared" si="467"/>
        <v>1.3631620211824289</v>
      </c>
      <c r="J3349" s="7">
        <f t="shared" si="468"/>
        <v>5.2080395464573908</v>
      </c>
      <c r="K3349" s="7">
        <f t="shared" si="469"/>
        <v>9.6400056867732715</v>
      </c>
      <c r="L3349">
        <v>2.04</v>
      </c>
      <c r="M3349">
        <v>3.42</v>
      </c>
      <c r="N3349">
        <v>3.98</v>
      </c>
      <c r="O3349" s="7">
        <f t="shared" si="470"/>
        <v>2.1090540421405271</v>
      </c>
      <c r="P3349" s="7">
        <f t="shared" si="471"/>
        <v>3.5357670706473541</v>
      </c>
      <c r="Q3349" s="7">
        <f t="shared" si="472"/>
        <v>4.1147230822153418</v>
      </c>
      <c r="R3349" s="24">
        <f t="shared" si="464"/>
        <v>0.47414621911967564</v>
      </c>
      <c r="S3349" s="24">
        <f t="shared" si="464"/>
        <v>0.28282406052752584</v>
      </c>
      <c r="T3349" s="24">
        <f t="shared" si="464"/>
        <v>0.2430297203527986</v>
      </c>
      <c r="U3349" s="23">
        <f t="shared" si="465"/>
        <v>1.4965205663743997</v>
      </c>
      <c r="V3349" s="23">
        <f t="shared" si="465"/>
        <v>0.65667704123451787</v>
      </c>
      <c r="W3349" s="23">
        <f t="shared" si="465"/>
        <v>0.41286282698575838</v>
      </c>
      <c r="X3349" t="s">
        <v>236</v>
      </c>
      <c r="Y3349" t="s">
        <v>239</v>
      </c>
      <c r="Z3349" t="s">
        <v>136</v>
      </c>
      <c r="AA3349" s="75" t="s">
        <v>162</v>
      </c>
      <c r="AB3349" s="75" t="s">
        <v>160</v>
      </c>
      <c r="AC3349" s="75" t="s">
        <v>650</v>
      </c>
      <c r="AD3349" s="25" t="s">
        <v>154</v>
      </c>
      <c r="AE3349" s="133" t="str">
        <f>VLOOKUP(AD3349,cs_lookup!$A$2:$B$55,2,FALSE)</f>
        <v>1</v>
      </c>
    </row>
    <row r="3350" spans="1:31" x14ac:dyDescent="0.25">
      <c r="A3350" s="6">
        <v>0.58224499840075872</v>
      </c>
      <c r="B3350" s="6">
        <v>0.23387478250985294</v>
      </c>
      <c r="C3350" s="6">
        <v>0.17610174612657389</v>
      </c>
      <c r="D3350" s="21">
        <f t="shared" si="463"/>
        <v>1.7174900647436748</v>
      </c>
      <c r="E3350" s="22">
        <f t="shared" si="463"/>
        <v>4.2757923247149181</v>
      </c>
      <c r="F3350" s="22">
        <f t="shared" si="463"/>
        <v>5.6785354035118178</v>
      </c>
      <c r="G3350" s="132">
        <v>3.3138890281747546E-2</v>
      </c>
      <c r="H3350" s="7">
        <f t="shared" si="466"/>
        <v>1.0331388902817475</v>
      </c>
      <c r="I3350" s="7">
        <f t="shared" si="467"/>
        <v>1.6623999743880493</v>
      </c>
      <c r="J3350" s="7">
        <f t="shared" si="468"/>
        <v>4.1386423112471027</v>
      </c>
      <c r="K3350" s="7">
        <f t="shared" si="469"/>
        <v>5.4963911018422928</v>
      </c>
      <c r="L3350">
        <v>2.4500000000000002</v>
      </c>
      <c r="M3350">
        <v>3.08</v>
      </c>
      <c r="N3350">
        <v>3.33</v>
      </c>
      <c r="O3350" s="7">
        <f t="shared" si="470"/>
        <v>2.5311902811902818</v>
      </c>
      <c r="P3350" s="7">
        <f t="shared" si="471"/>
        <v>3.1820677820677825</v>
      </c>
      <c r="Q3350" s="7">
        <f t="shared" si="472"/>
        <v>3.4403525046382195</v>
      </c>
      <c r="R3350" s="24">
        <f t="shared" si="464"/>
        <v>0.39507104915469021</v>
      </c>
      <c r="S3350" s="24">
        <f t="shared" si="464"/>
        <v>0.31426106182759456</v>
      </c>
      <c r="T3350" s="24">
        <f t="shared" si="464"/>
        <v>0.29066788901771506</v>
      </c>
      <c r="U3350" s="23">
        <f t="shared" si="465"/>
        <v>1.4737728812236517</v>
      </c>
      <c r="V3350" s="23">
        <f t="shared" si="465"/>
        <v>0.74420541046271271</v>
      </c>
      <c r="W3350" s="23">
        <f t="shared" si="465"/>
        <v>0.60585208335772234</v>
      </c>
      <c r="X3350" t="s">
        <v>244</v>
      </c>
      <c r="Y3350" t="s">
        <v>406</v>
      </c>
      <c r="Z3350" t="s">
        <v>136</v>
      </c>
      <c r="AA3350" s="75" t="s">
        <v>162</v>
      </c>
      <c r="AB3350" s="75" t="s">
        <v>160</v>
      </c>
      <c r="AC3350" s="75" t="s">
        <v>650</v>
      </c>
      <c r="AD3350" s="25" t="s">
        <v>168</v>
      </c>
      <c r="AE3350" s="133" t="str">
        <f>VLOOKUP(AD3350,cs_lookup!$A$2:$B$55,2,FALSE)</f>
        <v>1</v>
      </c>
    </row>
    <row r="3351" spans="1:31" x14ac:dyDescent="0.25">
      <c r="A3351" s="6">
        <v>0.30949471968995262</v>
      </c>
      <c r="B3351" s="6">
        <v>0.37576006968282794</v>
      </c>
      <c r="C3351" s="6">
        <v>0.29965374121582306</v>
      </c>
      <c r="D3351" s="21">
        <f t="shared" si="463"/>
        <v>3.2310728952073422</v>
      </c>
      <c r="E3351" s="22">
        <f t="shared" si="463"/>
        <v>2.661272659556619</v>
      </c>
      <c r="F3351" s="22">
        <f t="shared" si="463"/>
        <v>3.3371850988496705</v>
      </c>
      <c r="G3351" s="132">
        <v>3.3703705963589181E-2</v>
      </c>
      <c r="H3351" s="7">
        <f t="shared" si="466"/>
        <v>1.0337037059635892</v>
      </c>
      <c r="I3351" s="7">
        <f t="shared" si="467"/>
        <v>3.1257243991356574</v>
      </c>
      <c r="J3351" s="7">
        <f t="shared" si="468"/>
        <v>2.5745023880666622</v>
      </c>
      <c r="K3351" s="7">
        <f t="shared" si="469"/>
        <v>3.2283768352545872</v>
      </c>
      <c r="L3351">
        <v>2.82</v>
      </c>
      <c r="M3351">
        <v>3.17</v>
      </c>
      <c r="N3351">
        <v>2.75</v>
      </c>
      <c r="O3351" s="7">
        <f t="shared" si="470"/>
        <v>2.9150444508173212</v>
      </c>
      <c r="P3351" s="7">
        <f t="shared" si="471"/>
        <v>3.2768407479045778</v>
      </c>
      <c r="Q3351" s="7">
        <f t="shared" si="472"/>
        <v>2.8426851913998701</v>
      </c>
      <c r="R3351" s="24">
        <f t="shared" si="464"/>
        <v>0.34304794210586381</v>
      </c>
      <c r="S3351" s="24">
        <f t="shared" si="464"/>
        <v>0.30517198635285042</v>
      </c>
      <c r="T3351" s="24">
        <f t="shared" si="464"/>
        <v>0.35178007154128582</v>
      </c>
      <c r="U3351" s="23">
        <f t="shared" si="465"/>
        <v>0.90219086518945879</v>
      </c>
      <c r="V3351" s="23">
        <f t="shared" si="465"/>
        <v>1.231305907772154</v>
      </c>
      <c r="W3351" s="23">
        <f t="shared" si="465"/>
        <v>0.8518212527017891</v>
      </c>
      <c r="X3351" t="s">
        <v>245</v>
      </c>
      <c r="Y3351" t="s">
        <v>251</v>
      </c>
      <c r="Z3351" t="s">
        <v>136</v>
      </c>
      <c r="AA3351" s="75" t="s">
        <v>151</v>
      </c>
      <c r="AB3351" s="75" t="s">
        <v>166</v>
      </c>
      <c r="AC3351" s="75" t="s">
        <v>650</v>
      </c>
      <c r="AD3351" s="25" t="s">
        <v>152</v>
      </c>
      <c r="AE3351" s="133" t="str">
        <f>VLOOKUP(AD3351,cs_lookup!$A$2:$B$55,2,FALSE)</f>
        <v>2</v>
      </c>
    </row>
    <row r="3352" spans="1:31" x14ac:dyDescent="0.25">
      <c r="A3352" s="6">
        <v>0.61190834541750228</v>
      </c>
      <c r="B3352" s="6">
        <v>0.24511523073839317</v>
      </c>
      <c r="C3352" s="6">
        <v>0.13873601140888972</v>
      </c>
      <c r="D3352" s="21">
        <f t="shared" si="463"/>
        <v>1.6342316745454821</v>
      </c>
      <c r="E3352" s="22">
        <f t="shared" si="463"/>
        <v>4.0797138431078608</v>
      </c>
      <c r="F3352" s="22">
        <f t="shared" si="463"/>
        <v>7.2079339015502608</v>
      </c>
      <c r="G3352" s="132">
        <v>3.394998968222751E-2</v>
      </c>
      <c r="H3352" s="7">
        <f t="shared" si="466"/>
        <v>1.0339499896822275</v>
      </c>
      <c r="I3352" s="7">
        <f t="shared" si="467"/>
        <v>1.5805712953754603</v>
      </c>
      <c r="J3352" s="7">
        <f t="shared" si="468"/>
        <v>3.9457554851001193</v>
      </c>
      <c r="K3352" s="7">
        <f t="shared" si="469"/>
        <v>6.9712597064443464</v>
      </c>
      <c r="L3352">
        <v>2.16</v>
      </c>
      <c r="M3352">
        <v>3.35</v>
      </c>
      <c r="N3352">
        <v>3.67</v>
      </c>
      <c r="O3352" s="7">
        <f t="shared" si="470"/>
        <v>2.2333319777136116</v>
      </c>
      <c r="P3352" s="7">
        <f t="shared" si="471"/>
        <v>3.4637324654354624</v>
      </c>
      <c r="Q3352" s="7">
        <f t="shared" si="472"/>
        <v>3.7945964621337751</v>
      </c>
      <c r="R3352" s="24">
        <f t="shared" si="464"/>
        <v>0.44776146581833148</v>
      </c>
      <c r="S3352" s="24">
        <f t="shared" si="464"/>
        <v>0.28870590034853616</v>
      </c>
      <c r="T3352" s="24">
        <f t="shared" si="464"/>
        <v>0.26353263383313247</v>
      </c>
      <c r="U3352" s="23">
        <f t="shared" si="465"/>
        <v>1.3665944752507342</v>
      </c>
      <c r="V3352" s="23">
        <f t="shared" si="465"/>
        <v>0.84901358248127667</v>
      </c>
      <c r="W3352" s="23">
        <f t="shared" si="465"/>
        <v>0.52644717806272401</v>
      </c>
      <c r="X3352" t="s">
        <v>242</v>
      </c>
      <c r="Y3352" t="s">
        <v>235</v>
      </c>
      <c r="Z3352" t="s">
        <v>136</v>
      </c>
      <c r="AA3352" s="75" t="s">
        <v>162</v>
      </c>
      <c r="AB3352" s="75" t="s">
        <v>160</v>
      </c>
      <c r="AC3352" s="75" t="s">
        <v>650</v>
      </c>
      <c r="AD3352" s="25" t="s">
        <v>151</v>
      </c>
      <c r="AE3352" s="133" t="str">
        <f>VLOOKUP(AD3352,cs_lookup!$A$2:$B$55,2,FALSE)</f>
        <v>X</v>
      </c>
    </row>
    <row r="3353" spans="1:31" x14ac:dyDescent="0.25">
      <c r="A3353" s="6">
        <v>0.46744937890874944</v>
      </c>
      <c r="B3353" s="6">
        <v>0.26272406112353314</v>
      </c>
      <c r="C3353" s="6">
        <v>0.25454646299147576</v>
      </c>
      <c r="D3353" s="21">
        <f t="shared" si="463"/>
        <v>2.1392690740855804</v>
      </c>
      <c r="E3353" s="22">
        <f t="shared" si="463"/>
        <v>3.8062749019770936</v>
      </c>
      <c r="F3353" s="22">
        <f t="shared" si="463"/>
        <v>3.9285558646064862</v>
      </c>
      <c r="G3353" s="132">
        <v>3.3616434886642788E-2</v>
      </c>
      <c r="H3353" s="7">
        <f t="shared" si="466"/>
        <v>1.0336164348866428</v>
      </c>
      <c r="I3353" s="7">
        <f t="shared" si="467"/>
        <v>2.0696933619483278</v>
      </c>
      <c r="J3353" s="7">
        <f t="shared" si="468"/>
        <v>3.6824829535479759</v>
      </c>
      <c r="K3353" s="7">
        <f t="shared" si="469"/>
        <v>3.8007869573371602</v>
      </c>
      <c r="L3353">
        <v>1.98</v>
      </c>
      <c r="M3353">
        <v>3.36</v>
      </c>
      <c r="N3353">
        <v>4.33</v>
      </c>
      <c r="O3353" s="7">
        <f t="shared" si="470"/>
        <v>2.0465605410755527</v>
      </c>
      <c r="P3353" s="7">
        <f t="shared" si="471"/>
        <v>3.4729512212191196</v>
      </c>
      <c r="Q3353" s="7">
        <f t="shared" si="472"/>
        <v>4.4755591630591631</v>
      </c>
      <c r="R3353" s="24">
        <f t="shared" si="464"/>
        <v>0.48862468513853902</v>
      </c>
      <c r="S3353" s="24">
        <f t="shared" si="464"/>
        <v>0.28793954659949622</v>
      </c>
      <c r="T3353" s="24">
        <f t="shared" si="464"/>
        <v>0.22343576826196473</v>
      </c>
      <c r="U3353" s="23">
        <f t="shared" si="465"/>
        <v>0.95666345382492124</v>
      </c>
      <c r="V3353" s="23">
        <f t="shared" si="465"/>
        <v>0.91242784892262108</v>
      </c>
      <c r="W3353" s="23">
        <f t="shared" si="465"/>
        <v>1.1392377548657997</v>
      </c>
      <c r="X3353" t="s">
        <v>250</v>
      </c>
      <c r="Y3353" t="s">
        <v>243</v>
      </c>
      <c r="Z3353" t="s">
        <v>136</v>
      </c>
      <c r="AA3353" s="75" t="s">
        <v>151</v>
      </c>
      <c r="AB3353" s="75" t="s">
        <v>166</v>
      </c>
      <c r="AC3353" s="75" t="s">
        <v>650</v>
      </c>
      <c r="AD3353" s="25" t="s">
        <v>151</v>
      </c>
      <c r="AE3353" s="133" t="str">
        <f>VLOOKUP(AD3353,cs_lookup!$A$2:$B$55,2,FALSE)</f>
        <v>X</v>
      </c>
    </row>
    <row r="3354" spans="1:31" x14ac:dyDescent="0.25">
      <c r="A3354" s="6">
        <v>0.65182818040578927</v>
      </c>
      <c r="B3354" s="6">
        <v>0.24328585180546117</v>
      </c>
      <c r="C3354" s="6">
        <v>0.10278931641266753</v>
      </c>
      <c r="D3354" s="21">
        <f t="shared" si="463"/>
        <v>1.5341466203217231</v>
      </c>
      <c r="E3354" s="22">
        <f t="shared" si="463"/>
        <v>4.1103910999297675</v>
      </c>
      <c r="F3354" s="22">
        <f t="shared" si="463"/>
        <v>9.7286375170091333</v>
      </c>
      <c r="G3354" s="132">
        <v>4.5836764707974043E-2</v>
      </c>
      <c r="H3354" s="7">
        <f t="shared" si="466"/>
        <v>1.045836764707974</v>
      </c>
      <c r="I3354" s="7">
        <f t="shared" si="467"/>
        <v>1.4669082901767165</v>
      </c>
      <c r="J3354" s="7">
        <f t="shared" si="468"/>
        <v>3.9302415430743629</v>
      </c>
      <c r="K3354" s="7">
        <f t="shared" si="469"/>
        <v>9.3022523641398589</v>
      </c>
      <c r="L3354">
        <v>1.91</v>
      </c>
      <c r="M3354">
        <v>3.6</v>
      </c>
      <c r="N3354">
        <v>4.09</v>
      </c>
      <c r="O3354" s="7">
        <f t="shared" si="470"/>
        <v>1.9975482205922304</v>
      </c>
      <c r="P3354" s="7">
        <f t="shared" si="471"/>
        <v>3.7650123529487067</v>
      </c>
      <c r="Q3354" s="7">
        <f t="shared" si="472"/>
        <v>4.2774723676556139</v>
      </c>
      <c r="R3354" s="24">
        <f t="shared" si="464"/>
        <v>0.500613697176993</v>
      </c>
      <c r="S3354" s="24">
        <f t="shared" si="464"/>
        <v>0.26560337822446017</v>
      </c>
      <c r="T3354" s="24">
        <f t="shared" si="464"/>
        <v>0.23378292459854683</v>
      </c>
      <c r="U3354" s="23">
        <f t="shared" si="465"/>
        <v>1.3020582219014556</v>
      </c>
      <c r="V3354" s="23">
        <f t="shared" si="465"/>
        <v>0.91597423734520977</v>
      </c>
      <c r="W3354" s="23">
        <f t="shared" si="465"/>
        <v>0.43967846064539501</v>
      </c>
      <c r="X3354" t="s">
        <v>237</v>
      </c>
      <c r="Y3354" t="s">
        <v>439</v>
      </c>
      <c r="Z3354" t="s">
        <v>137</v>
      </c>
      <c r="AA3354" s="75" t="s">
        <v>170</v>
      </c>
      <c r="AB3354" s="75" t="s">
        <v>160</v>
      </c>
      <c r="AC3354" s="75" t="s">
        <v>650</v>
      </c>
      <c r="AD3354" s="25" t="s">
        <v>151</v>
      </c>
      <c r="AE3354" s="133" t="str">
        <f>VLOOKUP(AD3354,cs_lookup!$A$2:$B$55,2,FALSE)</f>
        <v>X</v>
      </c>
    </row>
    <row r="3355" spans="1:31" x14ac:dyDescent="0.25">
      <c r="A3355" s="6">
        <v>0.28122007907939295</v>
      </c>
      <c r="B3355" s="6">
        <v>0.31070074881871051</v>
      </c>
      <c r="C3355" s="6">
        <v>0.37691350372393861</v>
      </c>
      <c r="D3355" s="21">
        <f t="shared" si="463"/>
        <v>3.5559338553406916</v>
      </c>
      <c r="E3355" s="22">
        <f t="shared" si="463"/>
        <v>3.2185310264040781</v>
      </c>
      <c r="F3355" s="22">
        <f t="shared" si="463"/>
        <v>2.6531286094021889</v>
      </c>
      <c r="G3355" s="132">
        <v>6.5022064265177537E-2</v>
      </c>
      <c r="H3355" s="7">
        <f t="shared" si="466"/>
        <v>1.0650220642651775</v>
      </c>
      <c r="I3355" s="7">
        <f t="shared" si="467"/>
        <v>3.3388358557567943</v>
      </c>
      <c r="J3355" s="7">
        <f t="shared" si="468"/>
        <v>3.022032251157853</v>
      </c>
      <c r="K3355" s="7">
        <f t="shared" si="469"/>
        <v>2.491148961531366</v>
      </c>
      <c r="L3355">
        <v>2.39</v>
      </c>
      <c r="M3355">
        <v>3.41</v>
      </c>
      <c r="N3355">
        <v>2.83</v>
      </c>
      <c r="O3355" s="7">
        <f t="shared" si="470"/>
        <v>2.5454027335937743</v>
      </c>
      <c r="P3355" s="7">
        <f t="shared" si="471"/>
        <v>3.6317252391442554</v>
      </c>
      <c r="Q3355" s="7">
        <f t="shared" si="472"/>
        <v>3.0140124418704524</v>
      </c>
      <c r="R3355" s="24">
        <f t="shared" si="464"/>
        <v>0.39286513949332147</v>
      </c>
      <c r="S3355" s="24">
        <f t="shared" si="464"/>
        <v>0.27535122680030449</v>
      </c>
      <c r="T3355" s="24">
        <f t="shared" si="464"/>
        <v>0.33178363370637398</v>
      </c>
      <c r="U3355" s="23">
        <f t="shared" si="465"/>
        <v>0.71581835803014426</v>
      </c>
      <c r="V3355" s="23">
        <f t="shared" si="465"/>
        <v>1.1283797513059308</v>
      </c>
      <c r="W3355" s="23">
        <f t="shared" si="465"/>
        <v>1.1360219897329362</v>
      </c>
      <c r="X3355" t="s">
        <v>61</v>
      </c>
      <c r="Y3355" t="s">
        <v>493</v>
      </c>
      <c r="Z3355" t="s">
        <v>144</v>
      </c>
      <c r="AA3355" s="75" t="s">
        <v>151</v>
      </c>
      <c r="AB3355" s="75" t="s">
        <v>166</v>
      </c>
      <c r="AC3355" s="75" t="s">
        <v>650</v>
      </c>
      <c r="AD3355" s="25" t="s">
        <v>162</v>
      </c>
      <c r="AE3355" s="133" t="str">
        <f>VLOOKUP(AD3355,cs_lookup!$A$2:$B$55,2,FALSE)</f>
        <v>1</v>
      </c>
    </row>
    <row r="3356" spans="1:31" x14ac:dyDescent="0.25">
      <c r="A3356" s="6">
        <v>0.13380482400705737</v>
      </c>
      <c r="B3356" s="6">
        <v>0.20321051735922951</v>
      </c>
      <c r="C3356" s="6">
        <v>0.57454149450166714</v>
      </c>
      <c r="D3356" s="21">
        <f t="shared" si="463"/>
        <v>7.4735721034038072</v>
      </c>
      <c r="E3356" s="22">
        <f t="shared" si="463"/>
        <v>4.9210051378995789</v>
      </c>
      <c r="F3356" s="22">
        <f t="shared" si="463"/>
        <v>1.740518325603893</v>
      </c>
      <c r="G3356" s="132">
        <v>6.5549676660787703E-2</v>
      </c>
      <c r="H3356" s="7">
        <f t="shared" si="466"/>
        <v>1.0655496766607877</v>
      </c>
      <c r="I3356" s="7">
        <f t="shared" si="467"/>
        <v>7.0138185643530351</v>
      </c>
      <c r="J3356" s="7">
        <f t="shared" si="468"/>
        <v>4.6182784770025842</v>
      </c>
      <c r="K3356" s="7">
        <f t="shared" si="469"/>
        <v>1.6334464396426054</v>
      </c>
      <c r="L3356">
        <v>4.8600000000000003</v>
      </c>
      <c r="M3356">
        <v>3.78</v>
      </c>
      <c r="N3356">
        <v>1.68</v>
      </c>
      <c r="O3356" s="7">
        <f t="shared" si="470"/>
        <v>5.1785714285714288</v>
      </c>
      <c r="P3356" s="7">
        <f t="shared" si="471"/>
        <v>4.0277777777777777</v>
      </c>
      <c r="Q3356" s="7">
        <f t="shared" si="472"/>
        <v>1.7901234567901232</v>
      </c>
      <c r="R3356" s="24">
        <f t="shared" si="464"/>
        <v>0.19310344827586207</v>
      </c>
      <c r="S3356" s="24">
        <f t="shared" si="464"/>
        <v>0.24827586206896551</v>
      </c>
      <c r="T3356" s="24">
        <f t="shared" si="464"/>
        <v>0.55862068965517253</v>
      </c>
      <c r="U3356" s="23">
        <f t="shared" si="465"/>
        <v>0.69291783860797573</v>
      </c>
      <c r="V3356" s="23">
        <f t="shared" si="465"/>
        <v>0.81848680603022994</v>
      </c>
      <c r="W3356" s="23">
        <f t="shared" si="465"/>
        <v>1.0285002062066879</v>
      </c>
      <c r="X3356" t="s">
        <v>341</v>
      </c>
      <c r="Y3356" t="s">
        <v>527</v>
      </c>
      <c r="Z3356" t="s">
        <v>145</v>
      </c>
      <c r="AA3356" s="75" t="s">
        <v>155</v>
      </c>
      <c r="AB3356" s="75" t="s">
        <v>161</v>
      </c>
      <c r="AC3356" s="75" t="s">
        <v>650</v>
      </c>
      <c r="AD3356" s="25" t="s">
        <v>393</v>
      </c>
      <c r="AE3356" s="133" t="e">
        <f>VLOOKUP(AD3356,cs_lookup!$A$2:$B$55,2,FALSE)</f>
        <v>#N/A</v>
      </c>
    </row>
    <row r="3357" spans="1:31" x14ac:dyDescent="0.25">
      <c r="A3357" s="6">
        <v>0.38080644618760573</v>
      </c>
      <c r="B3357" s="6">
        <v>0.26172408113708445</v>
      </c>
      <c r="C3357" s="6">
        <v>0.33148799750529068</v>
      </c>
      <c r="D3357" s="21">
        <f t="shared" si="463"/>
        <v>2.6260059671031573</v>
      </c>
      <c r="E3357" s="22">
        <f t="shared" si="463"/>
        <v>3.8208176934098215</v>
      </c>
      <c r="F3357" s="22">
        <f t="shared" si="463"/>
        <v>3.0167004764148047</v>
      </c>
      <c r="G3357" s="132">
        <v>4.4133329284250511E-2</v>
      </c>
      <c r="H3357" s="7">
        <f t="shared" si="466"/>
        <v>1.0441333292842505</v>
      </c>
      <c r="I3357" s="7">
        <f t="shared" si="467"/>
        <v>2.5150101940556522</v>
      </c>
      <c r="J3357" s="7">
        <f t="shared" si="468"/>
        <v>3.6593197307751661</v>
      </c>
      <c r="K3357" s="7">
        <f t="shared" si="469"/>
        <v>2.8891908646214191</v>
      </c>
      <c r="L3357">
        <v>2.2599999999999998</v>
      </c>
      <c r="M3357">
        <v>3.57</v>
      </c>
      <c r="N3357">
        <v>3.11</v>
      </c>
      <c r="O3357" s="7">
        <f t="shared" si="470"/>
        <v>2.3597413241824059</v>
      </c>
      <c r="P3357" s="7">
        <f t="shared" si="471"/>
        <v>3.727555985544774</v>
      </c>
      <c r="Q3357" s="7">
        <f t="shared" si="472"/>
        <v>3.2472546540740188</v>
      </c>
      <c r="R3357" s="24">
        <f t="shared" si="464"/>
        <v>0.42377526288669637</v>
      </c>
      <c r="S3357" s="24">
        <f t="shared" si="464"/>
        <v>0.26827229527281055</v>
      </c>
      <c r="T3357" s="24">
        <f t="shared" si="464"/>
        <v>0.30795244184049314</v>
      </c>
      <c r="U3357" s="23">
        <f t="shared" si="465"/>
        <v>0.89860470758393696</v>
      </c>
      <c r="V3357" s="23">
        <f t="shared" si="465"/>
        <v>0.97559116520374534</v>
      </c>
      <c r="W3357" s="23">
        <f t="shared" si="465"/>
        <v>1.0764259426687319</v>
      </c>
      <c r="X3357" t="s">
        <v>436</v>
      </c>
      <c r="Y3357" t="s">
        <v>222</v>
      </c>
      <c r="Z3357" t="s">
        <v>135</v>
      </c>
      <c r="AA3357" s="75" t="s">
        <v>151</v>
      </c>
      <c r="AB3357" s="75" t="s">
        <v>166</v>
      </c>
      <c r="AC3357" s="75" t="s">
        <v>651</v>
      </c>
      <c r="AD3357" s="25" t="s">
        <v>151</v>
      </c>
      <c r="AE3357" s="133" t="str">
        <f>VLOOKUP(AD3357,cs_lookup!$A$2:$B$55,2,FALSE)</f>
        <v>X</v>
      </c>
    </row>
    <row r="3358" spans="1:31" x14ac:dyDescent="0.25">
      <c r="A3358" s="6">
        <v>0.63838730133813848</v>
      </c>
      <c r="B3358" s="6">
        <v>0.27488730513138931</v>
      </c>
      <c r="C3358" s="6">
        <v>8.5662417365710175E-2</v>
      </c>
      <c r="D3358" s="21">
        <f t="shared" si="463"/>
        <v>1.5664471989086823</v>
      </c>
      <c r="E3358" s="22">
        <f t="shared" si="463"/>
        <v>3.6378544273698807</v>
      </c>
      <c r="F3358" s="22">
        <f t="shared" si="463"/>
        <v>11.673730799946934</v>
      </c>
      <c r="G3358" s="132">
        <v>4.9104727902196332E-2</v>
      </c>
      <c r="H3358" s="7">
        <f t="shared" si="466"/>
        <v>1.0491047279021963</v>
      </c>
      <c r="I3358" s="7">
        <f t="shared" si="467"/>
        <v>1.4931275755862532</v>
      </c>
      <c r="J3358" s="7">
        <f t="shared" si="468"/>
        <v>3.4675798617781299</v>
      </c>
      <c r="K3358" s="7">
        <f t="shared" si="469"/>
        <v>11.127326461763147</v>
      </c>
      <c r="L3358">
        <v>1.6</v>
      </c>
      <c r="M3358">
        <v>3.95</v>
      </c>
      <c r="N3358">
        <v>5.85</v>
      </c>
      <c r="O3358" s="7">
        <f t="shared" si="470"/>
        <v>1.6785675646435143</v>
      </c>
      <c r="P3358" s="7">
        <f t="shared" si="471"/>
        <v>4.1439636752136755</v>
      </c>
      <c r="Q3358" s="7">
        <f t="shared" si="472"/>
        <v>6.137262658227848</v>
      </c>
      <c r="R3358" s="24">
        <f t="shared" si="464"/>
        <v>0.59574605220754095</v>
      </c>
      <c r="S3358" s="24">
        <f t="shared" si="464"/>
        <v>0.24131485659039636</v>
      </c>
      <c r="T3358" s="24">
        <f t="shared" si="464"/>
        <v>0.16293909120206251</v>
      </c>
      <c r="U3358" s="23">
        <f t="shared" si="465"/>
        <v>1.0715762177065045</v>
      </c>
      <c r="V3358" s="23">
        <f t="shared" si="465"/>
        <v>1.1391230072418552</v>
      </c>
      <c r="W3358" s="23">
        <f t="shared" si="465"/>
        <v>0.52573275531210173</v>
      </c>
      <c r="X3358" t="s">
        <v>230</v>
      </c>
      <c r="Y3358" t="s">
        <v>448</v>
      </c>
      <c r="Z3358" t="s">
        <v>135</v>
      </c>
      <c r="AA3358" s="75" t="s">
        <v>154</v>
      </c>
      <c r="AB3358" s="75" t="s">
        <v>160</v>
      </c>
      <c r="AC3358" s="75" t="s">
        <v>651</v>
      </c>
      <c r="AD3358" s="25" t="s">
        <v>162</v>
      </c>
      <c r="AE3358" s="133" t="str">
        <f>VLOOKUP(AD3358,cs_lookup!$A$2:$B$55,2,FALSE)</f>
        <v>1</v>
      </c>
    </row>
    <row r="3359" spans="1:31" x14ac:dyDescent="0.25">
      <c r="A3359" s="6">
        <v>0.42485077416056544</v>
      </c>
      <c r="B3359" s="6">
        <v>0.27146649333337375</v>
      </c>
      <c r="C3359" s="6">
        <v>0.28477746695460054</v>
      </c>
      <c r="D3359" s="21">
        <f t="shared" si="463"/>
        <v>2.3537676304717436</v>
      </c>
      <c r="E3359" s="22">
        <f t="shared" si="463"/>
        <v>3.6836958687640045</v>
      </c>
      <c r="F3359" s="22">
        <f t="shared" si="463"/>
        <v>3.5115137819503843</v>
      </c>
      <c r="G3359" s="132">
        <v>4.4465717715396424E-2</v>
      </c>
      <c r="H3359" s="7">
        <f t="shared" si="466"/>
        <v>1.0444657177153964</v>
      </c>
      <c r="I3359" s="7">
        <f t="shared" si="467"/>
        <v>2.2535614051749233</v>
      </c>
      <c r="J3359" s="7">
        <f t="shared" si="468"/>
        <v>3.5268710176735207</v>
      </c>
      <c r="K3359" s="7">
        <f t="shared" si="469"/>
        <v>3.3620191858774122</v>
      </c>
      <c r="L3359">
        <v>2.58</v>
      </c>
      <c r="M3359">
        <v>3.38</v>
      </c>
      <c r="N3359">
        <v>2.77</v>
      </c>
      <c r="O3359" s="7">
        <f t="shared" si="470"/>
        <v>2.6947215517057228</v>
      </c>
      <c r="P3359" s="7">
        <f t="shared" si="471"/>
        <v>3.5302941258780396</v>
      </c>
      <c r="Q3359" s="7">
        <f t="shared" si="472"/>
        <v>2.8931700380716481</v>
      </c>
      <c r="R3359" s="24">
        <f t="shared" si="464"/>
        <v>0.3710958556616038</v>
      </c>
      <c r="S3359" s="24">
        <f t="shared" si="464"/>
        <v>0.28326251704347277</v>
      </c>
      <c r="T3359" s="24">
        <f t="shared" si="464"/>
        <v>0.34564162729492343</v>
      </c>
      <c r="U3359" s="23">
        <f t="shared" si="465"/>
        <v>1.1448545373893366</v>
      </c>
      <c r="V3359" s="23">
        <f t="shared" si="465"/>
        <v>0.95835656678751935</v>
      </c>
      <c r="W3359" s="23">
        <f t="shared" si="465"/>
        <v>0.82390963491098923</v>
      </c>
      <c r="X3359" t="s">
        <v>248</v>
      </c>
      <c r="Y3359" t="s">
        <v>249</v>
      </c>
      <c r="Z3359" t="s">
        <v>136</v>
      </c>
      <c r="AA3359" s="75" t="s">
        <v>151</v>
      </c>
      <c r="AB3359" s="75" t="s">
        <v>166</v>
      </c>
      <c r="AC3359" s="75" t="s">
        <v>651</v>
      </c>
      <c r="AD3359" s="25" t="s">
        <v>393</v>
      </c>
      <c r="AE3359" s="133" t="e">
        <f>VLOOKUP(AD3359,cs_lookup!$A$2:$B$55,2,FALSE)</f>
        <v>#N/A</v>
      </c>
    </row>
    <row r="3360" spans="1:31" x14ac:dyDescent="0.25">
      <c r="A3360" s="6">
        <v>0.57861535196777403</v>
      </c>
      <c r="B3360" s="6">
        <v>0.25824049837594903</v>
      </c>
      <c r="C3360" s="6">
        <v>0.15778466781143979</v>
      </c>
      <c r="D3360" s="21">
        <f t="shared" si="463"/>
        <v>1.7282638571534048</v>
      </c>
      <c r="E3360" s="22">
        <f t="shared" si="463"/>
        <v>3.8723593173375552</v>
      </c>
      <c r="F3360" s="22">
        <f t="shared" si="463"/>
        <v>6.337751404306581</v>
      </c>
      <c r="G3360" s="132">
        <v>4.9415740389280538E-2</v>
      </c>
      <c r="H3360" s="7">
        <f t="shared" si="466"/>
        <v>1.0494157403892805</v>
      </c>
      <c r="I3360" s="7">
        <f t="shared" si="467"/>
        <v>1.6468819654947291</v>
      </c>
      <c r="J3360" s="7">
        <f t="shared" si="468"/>
        <v>3.6900145178888821</v>
      </c>
      <c r="K3360" s="7">
        <f t="shared" si="469"/>
        <v>6.0393142206496666</v>
      </c>
      <c r="L3360">
        <v>1.72</v>
      </c>
      <c r="M3360">
        <v>3.72</v>
      </c>
      <c r="N3360">
        <v>5.0199999999999996</v>
      </c>
      <c r="O3360" s="7">
        <f t="shared" si="470"/>
        <v>1.8049950734695626</v>
      </c>
      <c r="P3360" s="7">
        <f t="shared" si="471"/>
        <v>3.9038265542481239</v>
      </c>
      <c r="Q3360" s="7">
        <f t="shared" si="472"/>
        <v>5.2680670167541876</v>
      </c>
      <c r="R3360" s="24">
        <f t="shared" si="464"/>
        <v>0.55401813262448385</v>
      </c>
      <c r="S3360" s="24">
        <f t="shared" si="464"/>
        <v>0.25615892153605163</v>
      </c>
      <c r="T3360" s="24">
        <f t="shared" si="464"/>
        <v>0.1898229458394646</v>
      </c>
      <c r="U3360" s="23">
        <f t="shared" si="465"/>
        <v>1.0443978597356891</v>
      </c>
      <c r="V3360" s="23">
        <f t="shared" si="465"/>
        <v>1.0081261149422993</v>
      </c>
      <c r="W3360" s="23">
        <f t="shared" si="465"/>
        <v>0.8312202042469623</v>
      </c>
      <c r="X3360" t="s">
        <v>403</v>
      </c>
      <c r="Y3360" t="s">
        <v>238</v>
      </c>
      <c r="Z3360" t="s">
        <v>136</v>
      </c>
      <c r="AA3360" s="75" t="s">
        <v>162</v>
      </c>
      <c r="AB3360" s="75" t="s">
        <v>160</v>
      </c>
      <c r="AC3360" s="75" t="s">
        <v>651</v>
      </c>
      <c r="AD3360" s="25" t="s">
        <v>149</v>
      </c>
      <c r="AE3360" s="133" t="str">
        <f>VLOOKUP(AD3360,cs_lookup!$A$2:$B$55,2,FALSE)</f>
        <v>X</v>
      </c>
    </row>
    <row r="3361" spans="1:31" x14ac:dyDescent="0.25">
      <c r="A3361" s="6">
        <v>0.45056977465647813</v>
      </c>
      <c r="B3361" s="6">
        <v>0.25482393954922766</v>
      </c>
      <c r="C3361" s="6">
        <v>0.2763384988316786</v>
      </c>
      <c r="D3361" s="21">
        <f t="shared" si="463"/>
        <v>2.2194120783233111</v>
      </c>
      <c r="E3361" s="22">
        <f t="shared" si="463"/>
        <v>3.9242780790884719</v>
      </c>
      <c r="F3361" s="22">
        <f t="shared" si="463"/>
        <v>3.618750207545685</v>
      </c>
      <c r="G3361" s="132">
        <v>4.4752833618060262E-2</v>
      </c>
      <c r="H3361" s="7">
        <f t="shared" si="466"/>
        <v>1.0447528336180603</v>
      </c>
      <c r="I3361" s="7">
        <f t="shared" si="467"/>
        <v>2.1243417647763776</v>
      </c>
      <c r="J3361" s="7">
        <f t="shared" si="468"/>
        <v>3.7561784498811952</v>
      </c>
      <c r="K3361" s="7">
        <f t="shared" si="469"/>
        <v>3.4637381121175541</v>
      </c>
      <c r="L3361">
        <v>2.85</v>
      </c>
      <c r="M3361">
        <v>3.46</v>
      </c>
      <c r="N3361">
        <v>2.4700000000000002</v>
      </c>
      <c r="O3361" s="7">
        <f t="shared" si="470"/>
        <v>2.9775455758114719</v>
      </c>
      <c r="P3361" s="7">
        <f t="shared" si="471"/>
        <v>3.6148448043184884</v>
      </c>
      <c r="Q3361" s="7">
        <f t="shared" si="472"/>
        <v>2.5805394990366088</v>
      </c>
      <c r="R3361" s="24">
        <f t="shared" si="464"/>
        <v>0.3358470842977675</v>
      </c>
      <c r="S3361" s="24">
        <f t="shared" si="464"/>
        <v>0.27663704920480847</v>
      </c>
      <c r="T3361" s="24">
        <f t="shared" si="464"/>
        <v>0.38751586649742403</v>
      </c>
      <c r="U3361" s="23">
        <f t="shared" si="465"/>
        <v>1.341592039122768</v>
      </c>
      <c r="V3361" s="23">
        <f t="shared" si="465"/>
        <v>0.92114899389549421</v>
      </c>
      <c r="W3361" s="23">
        <f t="shared" si="465"/>
        <v>0.71310241133962848</v>
      </c>
      <c r="X3361" t="s">
        <v>127</v>
      </c>
      <c r="Y3361" t="s">
        <v>400</v>
      </c>
      <c r="Z3361" t="s">
        <v>136</v>
      </c>
      <c r="AA3361" s="75" t="s">
        <v>162</v>
      </c>
      <c r="AB3361" s="75" t="s">
        <v>160</v>
      </c>
      <c r="AC3361" s="75" t="s">
        <v>651</v>
      </c>
      <c r="AD3361" s="25" t="s">
        <v>162</v>
      </c>
      <c r="AE3361" s="133" t="str">
        <f>VLOOKUP(AD3361,cs_lookup!$A$2:$B$55,2,FALSE)</f>
        <v>1</v>
      </c>
    </row>
    <row r="3362" spans="1:31" x14ac:dyDescent="0.25">
      <c r="A3362" s="109">
        <v>0.20726076574772589</v>
      </c>
      <c r="B3362" s="109">
        <v>0.31019525042225288</v>
      </c>
      <c r="C3362" s="109">
        <v>0.43931698754555576</v>
      </c>
      <c r="D3362" s="105">
        <f t="shared" si="463"/>
        <v>4.8248398407307933</v>
      </c>
      <c r="E3362" s="106">
        <f t="shared" si="463"/>
        <v>3.2237759883130104</v>
      </c>
      <c r="F3362" s="106">
        <f t="shared" si="463"/>
        <v>2.2762607145855092</v>
      </c>
      <c r="G3362" s="136">
        <v>2.9271728283885246E-2</v>
      </c>
      <c r="H3362" s="108">
        <f t="shared" si="466"/>
        <v>1.0292717282838852</v>
      </c>
      <c r="I3362" s="108">
        <f t="shared" si="467"/>
        <v>4.6876249567014687</v>
      </c>
      <c r="J3362" s="108">
        <f t="shared" si="468"/>
        <v>3.1320941785587015</v>
      </c>
      <c r="K3362" s="108">
        <f t="shared" si="469"/>
        <v>2.2115255398890055</v>
      </c>
      <c r="L3362" s="96">
        <v>3.62</v>
      </c>
      <c r="M3362" s="96">
        <v>3.2</v>
      </c>
      <c r="N3362" s="96">
        <v>2.27</v>
      </c>
      <c r="O3362" s="108">
        <f t="shared" si="470"/>
        <v>3.7259636563876648</v>
      </c>
      <c r="P3362" s="108">
        <f t="shared" si="471"/>
        <v>3.2936695305084331</v>
      </c>
      <c r="Q3362" s="108">
        <f t="shared" si="472"/>
        <v>2.3364468232044193</v>
      </c>
      <c r="R3362" s="109">
        <f t="shared" si="464"/>
        <v>0.26838694421660131</v>
      </c>
      <c r="S3362" s="109">
        <f t="shared" si="464"/>
        <v>0.30361273064503019</v>
      </c>
      <c r="T3362" s="109">
        <f t="shared" si="464"/>
        <v>0.42800032513836866</v>
      </c>
      <c r="U3362" s="96">
        <f t="shared" si="465"/>
        <v>0.772246080571104</v>
      </c>
      <c r="V3362" s="96">
        <f t="shared" si="465"/>
        <v>1.0216806448242073</v>
      </c>
      <c r="W3362" s="96">
        <f t="shared" si="465"/>
        <v>1.0264407799305493</v>
      </c>
      <c r="X3362" s="96" t="s">
        <v>132</v>
      </c>
      <c r="Y3362" s="96" t="s">
        <v>59</v>
      </c>
      <c r="Z3362" s="96" t="s">
        <v>143</v>
      </c>
      <c r="AA3362" s="110" t="s">
        <v>151</v>
      </c>
      <c r="AB3362" s="110" t="s">
        <v>166</v>
      </c>
      <c r="AC3362" s="110" t="s">
        <v>651</v>
      </c>
      <c r="AD3362" s="110" t="s">
        <v>154</v>
      </c>
      <c r="AE3362" s="133" t="str">
        <f>VLOOKUP(AD3362,cs_lookup!$A$2:$B$55,2,FALSE)</f>
        <v>1</v>
      </c>
    </row>
    <row r="3363" spans="1:31" x14ac:dyDescent="0.25">
      <c r="A3363" s="6">
        <v>0.63022875282550106</v>
      </c>
      <c r="B3363" s="6">
        <v>0.22739564673596172</v>
      </c>
      <c r="C3363" s="6">
        <v>0.13767309054626461</v>
      </c>
      <c r="D3363" s="21">
        <f t="shared" si="463"/>
        <v>1.5867254477310113</v>
      </c>
      <c r="E3363" s="22">
        <f t="shared" si="463"/>
        <v>4.3976215655576754</v>
      </c>
      <c r="F3363" s="22">
        <f t="shared" si="463"/>
        <v>7.2635835807285307</v>
      </c>
      <c r="G3363" s="132">
        <v>3.9070289132602243E-2</v>
      </c>
      <c r="H3363" s="7">
        <f t="shared" si="466"/>
        <v>1.0390702891326022</v>
      </c>
      <c r="I3363" s="7">
        <f t="shared" si="467"/>
        <v>1.5270626677773473</v>
      </c>
      <c r="J3363" s="7">
        <f t="shared" si="468"/>
        <v>4.2322657201840821</v>
      </c>
      <c r="K3363" s="7">
        <f t="shared" si="469"/>
        <v>6.9904641261488125</v>
      </c>
      <c r="L3363">
        <v>1.53</v>
      </c>
      <c r="M3363">
        <v>4.72</v>
      </c>
      <c r="N3363">
        <v>5.76</v>
      </c>
      <c r="O3363" s="7">
        <f t="shared" si="470"/>
        <v>1.5897775423728815</v>
      </c>
      <c r="P3363" s="7">
        <f t="shared" si="471"/>
        <v>4.9044117647058822</v>
      </c>
      <c r="Q3363" s="7">
        <f t="shared" si="472"/>
        <v>5.9850448654037889</v>
      </c>
      <c r="R3363" s="24">
        <f t="shared" si="464"/>
        <v>0.62901882392137254</v>
      </c>
      <c r="S3363" s="24">
        <f t="shared" si="464"/>
        <v>0.20389805097451275</v>
      </c>
      <c r="T3363" s="24">
        <f t="shared" si="464"/>
        <v>0.1670831251041146</v>
      </c>
      <c r="U3363" s="23">
        <f t="shared" si="465"/>
        <v>1.0019235177996513</v>
      </c>
      <c r="V3363" s="23">
        <f t="shared" si="465"/>
        <v>1.1152418850947534</v>
      </c>
      <c r="W3363" s="23">
        <f t="shared" si="465"/>
        <v>0.823979623678192</v>
      </c>
      <c r="X3363" t="s">
        <v>398</v>
      </c>
      <c r="Y3363" t="s">
        <v>397</v>
      </c>
      <c r="Z3363" t="s">
        <v>186</v>
      </c>
      <c r="AA3363" s="75" t="s">
        <v>162</v>
      </c>
      <c r="AB3363" s="75" t="s">
        <v>160</v>
      </c>
      <c r="AC3363" s="119" t="s">
        <v>652</v>
      </c>
      <c r="AD3363" s="25" t="s">
        <v>154</v>
      </c>
      <c r="AE3363" s="133" t="str">
        <f>VLOOKUP(AD3363,cs_lookup!$A$2:$B$55,2,FALSE)</f>
        <v>1</v>
      </c>
    </row>
    <row r="3364" spans="1:31" x14ac:dyDescent="0.25">
      <c r="A3364" s="6">
        <v>0.78932588037457285</v>
      </c>
      <c r="B3364" s="6">
        <v>0.16516082716205785</v>
      </c>
      <c r="C3364" s="6">
        <v>4.2789752088225899E-2</v>
      </c>
      <c r="D3364" s="21">
        <f t="shared" si="463"/>
        <v>1.2669038541159352</v>
      </c>
      <c r="E3364" s="22">
        <f t="shared" si="463"/>
        <v>6.054704479160713</v>
      </c>
      <c r="F3364" s="22">
        <f t="shared" si="463"/>
        <v>23.370081648011269</v>
      </c>
      <c r="G3364" s="132">
        <v>2.5242214439800126E-2</v>
      </c>
      <c r="H3364" s="7">
        <f t="shared" si="466"/>
        <v>1.0252422144398001</v>
      </c>
      <c r="I3364" s="7">
        <f t="shared" si="467"/>
        <v>1.2357117530594277</v>
      </c>
      <c r="J3364" s="7">
        <f t="shared" si="468"/>
        <v>5.9056332190428265</v>
      </c>
      <c r="K3364" s="7">
        <f t="shared" si="469"/>
        <v>22.794693116280676</v>
      </c>
      <c r="L3364">
        <v>1.72</v>
      </c>
      <c r="M3364">
        <v>3.93</v>
      </c>
      <c r="N3364">
        <v>5.28</v>
      </c>
      <c r="O3364" s="7">
        <f t="shared" si="470"/>
        <v>1.7634166088364562</v>
      </c>
      <c r="P3364" s="7">
        <f t="shared" si="471"/>
        <v>4.0292019027484143</v>
      </c>
      <c r="Q3364" s="7">
        <f t="shared" si="472"/>
        <v>5.4132788922421451</v>
      </c>
      <c r="R3364" s="24">
        <f t="shared" si="464"/>
        <v>0.56708096940281372</v>
      </c>
      <c r="S3364" s="24">
        <f t="shared" si="464"/>
        <v>0.24818810874626965</v>
      </c>
      <c r="T3364" s="24">
        <f t="shared" si="464"/>
        <v>0.18473092185091658</v>
      </c>
      <c r="U3364" s="23">
        <f t="shared" si="465"/>
        <v>1.3919103672369797</v>
      </c>
      <c r="V3364" s="23">
        <f t="shared" si="465"/>
        <v>0.66546631906086562</v>
      </c>
      <c r="W3364" s="23">
        <f t="shared" si="465"/>
        <v>0.23163286178346751</v>
      </c>
      <c r="X3364" t="s">
        <v>308</v>
      </c>
      <c r="Y3364" t="s">
        <v>309</v>
      </c>
      <c r="Z3364" t="s">
        <v>305</v>
      </c>
      <c r="AA3364" s="75" t="s">
        <v>170</v>
      </c>
      <c r="AB3364" s="75" t="s">
        <v>160</v>
      </c>
      <c r="AC3364" s="119" t="s">
        <v>652</v>
      </c>
      <c r="AD3364" s="25" t="s">
        <v>153</v>
      </c>
      <c r="AE3364" s="133" t="str">
        <f>VLOOKUP(AD3364,cs_lookup!$A$2:$B$55,2,FALSE)</f>
        <v>2</v>
      </c>
    </row>
    <row r="3365" spans="1:31" x14ac:dyDescent="0.25">
      <c r="A3365" s="6">
        <v>0.66035551845128238</v>
      </c>
      <c r="B3365" s="6">
        <v>0.17541905214702222</v>
      </c>
      <c r="C3365" s="6">
        <v>0.14831292113444144</v>
      </c>
      <c r="D3365" s="21">
        <f t="shared" si="463"/>
        <v>1.5143357964892585</v>
      </c>
      <c r="E3365" s="22">
        <f t="shared" si="463"/>
        <v>5.7006350664914089</v>
      </c>
      <c r="F3365" s="22">
        <f t="shared" si="463"/>
        <v>6.7425008714751726</v>
      </c>
      <c r="G3365" s="132">
        <v>2.8958898704052105E-2</v>
      </c>
      <c r="H3365" s="7">
        <f t="shared" si="466"/>
        <v>1.0289588987040521</v>
      </c>
      <c r="I3365" s="7">
        <f t="shared" si="467"/>
        <v>1.4717165072351543</v>
      </c>
      <c r="J3365" s="7">
        <f t="shared" si="468"/>
        <v>5.5401970610013827</v>
      </c>
      <c r="K3365" s="7">
        <f t="shared" si="469"/>
        <v>6.5527407168227843</v>
      </c>
      <c r="L3365">
        <v>3.53</v>
      </c>
      <c r="M3365">
        <v>3.68</v>
      </c>
      <c r="N3365">
        <v>2.11</v>
      </c>
      <c r="O3365" s="7">
        <f t="shared" si="470"/>
        <v>3.6322249124253037</v>
      </c>
      <c r="P3365" s="7">
        <f t="shared" si="471"/>
        <v>3.7865687472309117</v>
      </c>
      <c r="Q3365" s="7">
        <f t="shared" si="472"/>
        <v>2.17110327626555</v>
      </c>
      <c r="R3365" s="24">
        <f t="shared" si="464"/>
        <v>0.27531334763415888</v>
      </c>
      <c r="S3365" s="24">
        <f t="shared" si="464"/>
        <v>0.26409133618167957</v>
      </c>
      <c r="T3365" s="24">
        <f t="shared" si="464"/>
        <v>0.46059531618416155</v>
      </c>
      <c r="U3365" s="23">
        <f t="shared" si="465"/>
        <v>2.3985597651762753</v>
      </c>
      <c r="V3365" s="23">
        <f t="shared" si="465"/>
        <v>0.66423630052878402</v>
      </c>
      <c r="W3365" s="23">
        <f t="shared" si="465"/>
        <v>0.32200266898749991</v>
      </c>
      <c r="X3365" t="s">
        <v>365</v>
      </c>
      <c r="Y3365" t="s">
        <v>312</v>
      </c>
      <c r="Z3365" t="s">
        <v>320</v>
      </c>
      <c r="AA3365" s="75" t="s">
        <v>165</v>
      </c>
      <c r="AB3365" s="75" t="s">
        <v>160</v>
      </c>
      <c r="AC3365" s="119" t="s">
        <v>652</v>
      </c>
      <c r="AD3365" s="25" t="s">
        <v>172</v>
      </c>
      <c r="AE3365" s="133" t="str">
        <f>VLOOKUP(AD3365,cs_lookup!$A$2:$B$55,2,FALSE)</f>
        <v>2</v>
      </c>
    </row>
    <row r="3366" spans="1:31" x14ac:dyDescent="0.25">
      <c r="A3366" s="6">
        <v>0.51219041391353826</v>
      </c>
      <c r="B3366" s="6">
        <v>0.22709219332797462</v>
      </c>
      <c r="C3366" s="6">
        <v>0.24549052954512421</v>
      </c>
      <c r="D3366" s="21">
        <f t="shared" si="463"/>
        <v>1.9523988986033773</v>
      </c>
      <c r="E3366" s="22">
        <f t="shared" si="463"/>
        <v>4.4034979157375282</v>
      </c>
      <c r="F3366" s="22">
        <f t="shared" si="463"/>
        <v>4.0734768948232993</v>
      </c>
      <c r="G3366" s="132">
        <v>2.8818651545641005E-2</v>
      </c>
      <c r="H3366" s="7">
        <f t="shared" si="466"/>
        <v>1.028818651545641</v>
      </c>
      <c r="I3366" s="7">
        <f t="shared" si="467"/>
        <v>1.8977094706343045</v>
      </c>
      <c r="J3366" s="7">
        <f t="shared" si="468"/>
        <v>4.2801497709260552</v>
      </c>
      <c r="K3366" s="7">
        <f t="shared" si="469"/>
        <v>3.9593731010839761</v>
      </c>
      <c r="L3366">
        <v>2.2799999999999998</v>
      </c>
      <c r="M3366">
        <v>3.46</v>
      </c>
      <c r="N3366">
        <v>3.32</v>
      </c>
      <c r="O3366" s="7">
        <f t="shared" si="470"/>
        <v>2.3457065255240614</v>
      </c>
      <c r="P3366" s="7">
        <f t="shared" si="471"/>
        <v>3.5597125343479177</v>
      </c>
      <c r="Q3366" s="7">
        <f t="shared" si="472"/>
        <v>3.4156779231315282</v>
      </c>
      <c r="R3366" s="24">
        <f t="shared" si="464"/>
        <v>0.42631078914553772</v>
      </c>
      <c r="S3366" s="24">
        <f t="shared" si="464"/>
        <v>0.28092156047740635</v>
      </c>
      <c r="T3366" s="24">
        <f t="shared" si="464"/>
        <v>0.29276765037705599</v>
      </c>
      <c r="U3366" s="23">
        <f t="shared" si="465"/>
        <v>1.2014483962278566</v>
      </c>
      <c r="V3366" s="23">
        <f t="shared" si="465"/>
        <v>0.80838292704215176</v>
      </c>
      <c r="W3366" s="23">
        <f t="shared" si="465"/>
        <v>0.8385165821051489</v>
      </c>
      <c r="X3366" t="s">
        <v>315</v>
      </c>
      <c r="Y3366" t="s">
        <v>322</v>
      </c>
      <c r="Z3366" t="s">
        <v>320</v>
      </c>
      <c r="AA3366" s="75" t="s">
        <v>162</v>
      </c>
      <c r="AB3366" s="75" t="s">
        <v>160</v>
      </c>
      <c r="AC3366" s="119" t="s">
        <v>652</v>
      </c>
      <c r="AD3366" s="25" t="s">
        <v>175</v>
      </c>
      <c r="AE3366" s="133" t="str">
        <f>VLOOKUP(AD3366,cs_lookup!$A$2:$B$55,2,FALSE)</f>
        <v>1</v>
      </c>
    </row>
    <row r="3367" spans="1:31" x14ac:dyDescent="0.25">
      <c r="A3367" s="6">
        <v>0.38598524975880155</v>
      </c>
      <c r="B3367" s="6">
        <v>0.26847948080390838</v>
      </c>
      <c r="C3367" s="6">
        <v>0.32126956705255866</v>
      </c>
      <c r="D3367" s="21">
        <f t="shared" si="463"/>
        <v>2.5907725764777032</v>
      </c>
      <c r="E3367" s="22">
        <f t="shared" si="463"/>
        <v>3.7246794317602934</v>
      </c>
      <c r="F3367" s="22">
        <f t="shared" si="463"/>
        <v>3.1126508781219333</v>
      </c>
      <c r="G3367" s="132">
        <v>2.2032457477525691E-2</v>
      </c>
      <c r="H3367" s="7">
        <f t="shared" si="466"/>
        <v>1.0220324574775257</v>
      </c>
      <c r="I3367" s="7">
        <f t="shared" si="467"/>
        <v>2.534922014973946</v>
      </c>
      <c r="J3367" s="7">
        <f t="shared" si="468"/>
        <v>3.6443846812391461</v>
      </c>
      <c r="K3367" s="7">
        <f t="shared" si="469"/>
        <v>3.0455499288195353</v>
      </c>
      <c r="L3367">
        <v>2.3199999999999998</v>
      </c>
      <c r="M3367">
        <v>3.33</v>
      </c>
      <c r="N3367">
        <v>3.44</v>
      </c>
      <c r="O3367" s="7">
        <f t="shared" si="470"/>
        <v>2.3711153013478596</v>
      </c>
      <c r="P3367" s="7">
        <f t="shared" si="471"/>
        <v>3.4033680834001605</v>
      </c>
      <c r="Q3367" s="7">
        <f t="shared" si="472"/>
        <v>3.5157916537226885</v>
      </c>
      <c r="R3367" s="24">
        <f t="shared" si="464"/>
        <v>0.42174245994344955</v>
      </c>
      <c r="S3367" s="24">
        <f t="shared" si="464"/>
        <v>0.29382657869934026</v>
      </c>
      <c r="T3367" s="24">
        <f t="shared" si="464"/>
        <v>0.28443096135721013</v>
      </c>
      <c r="U3367" s="23">
        <f t="shared" si="465"/>
        <v>0.91521553179766946</v>
      </c>
      <c r="V3367" s="23">
        <f t="shared" si="465"/>
        <v>0.91373449601586776</v>
      </c>
      <c r="W3367" s="23">
        <f t="shared" si="465"/>
        <v>1.1295168624384873</v>
      </c>
      <c r="X3367" t="s">
        <v>208</v>
      </c>
      <c r="Y3367" t="s">
        <v>218</v>
      </c>
      <c r="Z3367" t="s">
        <v>189</v>
      </c>
      <c r="AA3367" s="75" t="s">
        <v>151</v>
      </c>
      <c r="AB3367" s="75" t="s">
        <v>166</v>
      </c>
      <c r="AC3367" s="119" t="s">
        <v>652</v>
      </c>
      <c r="AD3367" s="25" t="s">
        <v>162</v>
      </c>
      <c r="AE3367" s="133" t="str">
        <f>VLOOKUP(AD3367,cs_lookup!$A$2:$B$55,2,FALSE)</f>
        <v>1</v>
      </c>
    </row>
    <row r="3368" spans="1:31" x14ac:dyDescent="0.25">
      <c r="A3368" s="6">
        <v>0.50400794480060718</v>
      </c>
      <c r="B3368" s="6">
        <v>0.26019792776226558</v>
      </c>
      <c r="C3368" s="6">
        <v>0.2240229395621533</v>
      </c>
      <c r="D3368" s="21">
        <f t="shared" ref="D3368:F3431" si="473">(100%/A3368)</f>
        <v>1.98409570784765</v>
      </c>
      <c r="E3368" s="22">
        <f t="shared" si="473"/>
        <v>3.8432281478954269</v>
      </c>
      <c r="F3368" s="22">
        <f t="shared" si="473"/>
        <v>4.4638285791378003</v>
      </c>
      <c r="G3368" s="132">
        <v>2.1221029731009811E-2</v>
      </c>
      <c r="H3368" s="7">
        <f t="shared" si="466"/>
        <v>1.0212210297310098</v>
      </c>
      <c r="I3368" s="7">
        <f t="shared" si="467"/>
        <v>1.9428660888135665</v>
      </c>
      <c r="J3368" s="7">
        <f t="shared" si="468"/>
        <v>3.7633656534743856</v>
      </c>
      <c r="K3368" s="7">
        <f t="shared" si="469"/>
        <v>4.3710699732785319</v>
      </c>
      <c r="L3368">
        <v>2.81</v>
      </c>
      <c r="M3368">
        <v>3.3</v>
      </c>
      <c r="N3368">
        <v>2.76</v>
      </c>
      <c r="O3368" s="7">
        <f t="shared" si="470"/>
        <v>2.8696310935441378</v>
      </c>
      <c r="P3368" s="7">
        <f t="shared" si="471"/>
        <v>3.3700293981123322</v>
      </c>
      <c r="Q3368" s="7">
        <f t="shared" si="472"/>
        <v>2.818570042057587</v>
      </c>
      <c r="R3368" s="24">
        <f t="shared" ref="R3368:T3431" si="474">(1/O3368)</f>
        <v>0.34847684855719557</v>
      </c>
      <c r="S3368" s="24">
        <f t="shared" si="474"/>
        <v>0.29673331649870294</v>
      </c>
      <c r="T3368" s="24">
        <f t="shared" si="474"/>
        <v>0.35478983494410132</v>
      </c>
      <c r="U3368" s="23">
        <f t="shared" ref="U3368:W3431" si="475">(L3368/I3368)</f>
        <v>1.4463168697930997</v>
      </c>
      <c r="V3368" s="23">
        <f t="shared" si="475"/>
        <v>0.87687466588674401</v>
      </c>
      <c r="W3368" s="23">
        <f t="shared" si="475"/>
        <v>0.63142434618356269</v>
      </c>
      <c r="X3368" t="s">
        <v>86</v>
      </c>
      <c r="Y3368" t="s">
        <v>27</v>
      </c>
      <c r="Z3368" t="s">
        <v>138</v>
      </c>
      <c r="AA3368" s="75" t="s">
        <v>162</v>
      </c>
      <c r="AB3368" s="75" t="s">
        <v>160</v>
      </c>
      <c r="AC3368" s="119" t="s">
        <v>652</v>
      </c>
      <c r="AD3368" s="25" t="s">
        <v>168</v>
      </c>
      <c r="AE3368" s="133" t="str">
        <f>VLOOKUP(AD3368,cs_lookup!$A$2:$B$55,2,FALSE)</f>
        <v>1</v>
      </c>
    </row>
    <row r="3369" spans="1:31" x14ac:dyDescent="0.25">
      <c r="A3369" s="6">
        <v>0.25210605837567251</v>
      </c>
      <c r="B3369" s="6">
        <v>0.25569234552060238</v>
      </c>
      <c r="C3369" s="6">
        <v>0.44438433150026191</v>
      </c>
      <c r="D3369" s="21">
        <f t="shared" si="473"/>
        <v>3.9665845654127962</v>
      </c>
      <c r="E3369" s="22">
        <f t="shared" si="473"/>
        <v>3.9109500832492663</v>
      </c>
      <c r="F3369" s="22">
        <f t="shared" si="473"/>
        <v>2.250304362946268</v>
      </c>
      <c r="G3369" s="132">
        <v>2.3284313725490335E-2</v>
      </c>
      <c r="H3369" s="7">
        <f t="shared" si="466"/>
        <v>1.0232843137254903</v>
      </c>
      <c r="I3369" s="7">
        <f t="shared" si="467"/>
        <v>3.8763269525471151</v>
      </c>
      <c r="J3369" s="7">
        <f t="shared" si="468"/>
        <v>3.8219584047082646</v>
      </c>
      <c r="K3369" s="7">
        <f t="shared" si="469"/>
        <v>2.1990998325319215</v>
      </c>
      <c r="L3369">
        <v>3.4</v>
      </c>
      <c r="M3369">
        <v>3.2</v>
      </c>
      <c r="N3369">
        <v>2.4</v>
      </c>
      <c r="O3369" s="7">
        <f t="shared" si="470"/>
        <v>3.479166666666667</v>
      </c>
      <c r="P3369" s="7">
        <f t="shared" si="471"/>
        <v>3.2745098039215694</v>
      </c>
      <c r="Q3369" s="7">
        <f t="shared" si="472"/>
        <v>2.4558823529411766</v>
      </c>
      <c r="R3369" s="24">
        <f t="shared" si="474"/>
        <v>0.28742514970059879</v>
      </c>
      <c r="S3369" s="24">
        <f t="shared" si="474"/>
        <v>0.30538922155688614</v>
      </c>
      <c r="T3369" s="24">
        <f t="shared" si="474"/>
        <v>0.40718562874251496</v>
      </c>
      <c r="U3369" s="23">
        <f t="shared" si="475"/>
        <v>0.87711899476536082</v>
      </c>
      <c r="V3369" s="23">
        <f t="shared" si="475"/>
        <v>0.8372670921949138</v>
      </c>
      <c r="W3369" s="23">
        <f t="shared" si="475"/>
        <v>1.0913556376550551</v>
      </c>
      <c r="X3369" t="s">
        <v>99</v>
      </c>
      <c r="Y3369" t="s">
        <v>38</v>
      </c>
      <c r="Z3369" t="s">
        <v>140</v>
      </c>
      <c r="AA3369" s="75" t="s">
        <v>155</v>
      </c>
      <c r="AB3369" s="75" t="s">
        <v>161</v>
      </c>
      <c r="AC3369" s="119" t="s">
        <v>652</v>
      </c>
      <c r="AD3369" s="25" t="s">
        <v>178</v>
      </c>
      <c r="AE3369" s="133" t="str">
        <f>VLOOKUP(AD3369,cs_lookup!$A$2:$B$55,2,FALSE)</f>
        <v>2</v>
      </c>
    </row>
    <row r="3370" spans="1:31" x14ac:dyDescent="0.25">
      <c r="A3370" s="6">
        <v>0.72118305123220683</v>
      </c>
      <c r="B3370" s="6">
        <v>0.19796769075999299</v>
      </c>
      <c r="C3370" s="6">
        <v>7.8665242749801439E-2</v>
      </c>
      <c r="D3370" s="21">
        <f t="shared" si="473"/>
        <v>1.3866105121181218</v>
      </c>
      <c r="E3370" s="22">
        <f t="shared" si="473"/>
        <v>5.0513293162183439</v>
      </c>
      <c r="F3370" s="22">
        <f t="shared" si="473"/>
        <v>12.712094503801987</v>
      </c>
      <c r="G3370" s="132">
        <v>2.8590607147215952E-2</v>
      </c>
      <c r="H3370" s="7">
        <f t="shared" si="466"/>
        <v>1.028590607147216</v>
      </c>
      <c r="I3370" s="7">
        <f t="shared" si="467"/>
        <v>1.348068417583425</v>
      </c>
      <c r="J3370" s="7">
        <f t="shared" si="468"/>
        <v>4.9109230447166405</v>
      </c>
      <c r="K3370" s="7">
        <f t="shared" si="469"/>
        <v>12.358750328334063</v>
      </c>
      <c r="L3370">
        <v>1.75</v>
      </c>
      <c r="M3370">
        <v>3.76</v>
      </c>
      <c r="N3370">
        <v>5.23</v>
      </c>
      <c r="O3370" s="7">
        <f t="shared" si="470"/>
        <v>1.800033562507628</v>
      </c>
      <c r="P3370" s="7">
        <f t="shared" si="471"/>
        <v>3.8675006828735317</v>
      </c>
      <c r="Q3370" s="7">
        <f t="shared" si="472"/>
        <v>5.3795288753799397</v>
      </c>
      <c r="R3370" s="24">
        <f t="shared" si="474"/>
        <v>0.55554519695004978</v>
      </c>
      <c r="S3370" s="24">
        <f t="shared" si="474"/>
        <v>0.25856491879324128</v>
      </c>
      <c r="T3370" s="24">
        <f t="shared" si="474"/>
        <v>0.18588988425670883</v>
      </c>
      <c r="U3370" s="23">
        <f t="shared" si="475"/>
        <v>1.2981536969296306</v>
      </c>
      <c r="V3370" s="23">
        <f t="shared" si="475"/>
        <v>0.76564017920116911</v>
      </c>
      <c r="W3370" s="23">
        <f t="shared" si="475"/>
        <v>0.42318194486132926</v>
      </c>
      <c r="X3370" t="s">
        <v>44</v>
      </c>
      <c r="Y3370" t="s">
        <v>39</v>
      </c>
      <c r="Z3370" t="s">
        <v>141</v>
      </c>
      <c r="AA3370" s="75" t="s">
        <v>170</v>
      </c>
      <c r="AB3370" s="75" t="s">
        <v>160</v>
      </c>
      <c r="AC3370" s="119" t="s">
        <v>652</v>
      </c>
      <c r="AD3370" s="25" t="s">
        <v>168</v>
      </c>
      <c r="AE3370" s="133" t="str">
        <f>VLOOKUP(AD3370,cs_lookup!$A$2:$B$55,2,FALSE)</f>
        <v>1</v>
      </c>
    </row>
    <row r="3371" spans="1:31" x14ac:dyDescent="0.25">
      <c r="A3371" s="6">
        <v>0.31423415533305571</v>
      </c>
      <c r="B3371" s="6">
        <v>0.28698300334110843</v>
      </c>
      <c r="C3371" s="6">
        <v>0.36760664490778666</v>
      </c>
      <c r="D3371" s="21">
        <f t="shared" si="473"/>
        <v>3.1823402485961574</v>
      </c>
      <c r="E3371" s="22">
        <f t="shared" si="473"/>
        <v>3.4845269174753128</v>
      </c>
      <c r="F3371" s="22">
        <f t="shared" si="473"/>
        <v>2.7202990311854887</v>
      </c>
      <c r="G3371" s="132">
        <v>2.7064919236739593E-2</v>
      </c>
      <c r="H3371" s="7">
        <f t="shared" si="466"/>
        <v>1.0270649192367396</v>
      </c>
      <c r="I3371" s="7">
        <f t="shared" si="467"/>
        <v>3.0984801340124677</v>
      </c>
      <c r="J3371" s="7">
        <f t="shared" si="468"/>
        <v>3.3927036667407831</v>
      </c>
      <c r="K3371" s="7">
        <f t="shared" si="469"/>
        <v>2.6486144938209661</v>
      </c>
      <c r="L3371">
        <v>2.69</v>
      </c>
      <c r="M3371">
        <v>3.46</v>
      </c>
      <c r="N3371">
        <v>2.73</v>
      </c>
      <c r="O3371" s="7">
        <f t="shared" si="470"/>
        <v>2.7628046327468296</v>
      </c>
      <c r="P3371" s="7">
        <f t="shared" si="471"/>
        <v>3.553644620559119</v>
      </c>
      <c r="Q3371" s="7">
        <f t="shared" si="472"/>
        <v>2.8038872295162989</v>
      </c>
      <c r="R3371" s="24">
        <f t="shared" si="474"/>
        <v>0.36195103632998549</v>
      </c>
      <c r="S3371" s="24">
        <f t="shared" si="474"/>
        <v>0.2814012392276477</v>
      </c>
      <c r="T3371" s="24">
        <f t="shared" si="474"/>
        <v>0.3566477244423667</v>
      </c>
      <c r="U3371" s="23">
        <f t="shared" si="475"/>
        <v>0.86816758012145312</v>
      </c>
      <c r="V3371" s="23">
        <f t="shared" si="475"/>
        <v>1.0198356060150298</v>
      </c>
      <c r="W3371" s="23">
        <f t="shared" si="475"/>
        <v>1.0307275771422759</v>
      </c>
      <c r="X3371" t="s">
        <v>558</v>
      </c>
      <c r="Y3371" t="s">
        <v>98</v>
      </c>
      <c r="Z3371" t="s">
        <v>141</v>
      </c>
      <c r="AA3371" s="75" t="s">
        <v>151</v>
      </c>
      <c r="AB3371" s="75" t="s">
        <v>166</v>
      </c>
      <c r="AC3371" s="119" t="s">
        <v>652</v>
      </c>
      <c r="AD3371" s="25" t="s">
        <v>153</v>
      </c>
      <c r="AE3371" s="133" t="str">
        <f>VLOOKUP(AD3371,cs_lookup!$A$2:$B$55,2,FALSE)</f>
        <v>2</v>
      </c>
    </row>
    <row r="3372" spans="1:31" x14ac:dyDescent="0.25">
      <c r="A3372" s="6">
        <v>0.31680880737928968</v>
      </c>
      <c r="B3372" s="6">
        <v>0.2586802672333845</v>
      </c>
      <c r="C3372" s="6">
        <v>0.38866148007755791</v>
      </c>
      <c r="D3372" s="21">
        <f t="shared" si="473"/>
        <v>3.1564779030993937</v>
      </c>
      <c r="E3372" s="22">
        <f t="shared" si="473"/>
        <v>3.8657761208271357</v>
      </c>
      <c r="F3372" s="22">
        <f t="shared" si="473"/>
        <v>2.5729331339973509</v>
      </c>
      <c r="G3372" s="132">
        <v>2.7885503231763753E-2</v>
      </c>
      <c r="H3372" s="7">
        <f t="shared" si="466"/>
        <v>1.0278855032317638</v>
      </c>
      <c r="I3372" s="7">
        <f t="shared" si="467"/>
        <v>3.0708458220056083</v>
      </c>
      <c r="J3372" s="7">
        <f t="shared" si="468"/>
        <v>3.7609014901686915</v>
      </c>
      <c r="K3372" s="7">
        <f t="shared" si="469"/>
        <v>2.5031320374767612</v>
      </c>
      <c r="L3372">
        <v>2.5</v>
      </c>
      <c r="M3372">
        <v>3.61</v>
      </c>
      <c r="N3372">
        <v>2.85</v>
      </c>
      <c r="O3372" s="7">
        <f t="shared" si="470"/>
        <v>2.5697137580794092</v>
      </c>
      <c r="P3372" s="7">
        <f t="shared" si="471"/>
        <v>3.710666666666667</v>
      </c>
      <c r="Q3372" s="7">
        <f t="shared" si="472"/>
        <v>2.9294736842105267</v>
      </c>
      <c r="R3372" s="24">
        <f t="shared" si="474"/>
        <v>0.38914840100610848</v>
      </c>
      <c r="S3372" s="24">
        <f t="shared" si="474"/>
        <v>0.26949335249730505</v>
      </c>
      <c r="T3372" s="24">
        <f t="shared" si="474"/>
        <v>0.34135824649658636</v>
      </c>
      <c r="U3372" s="23">
        <f t="shared" si="475"/>
        <v>0.81410795100329014</v>
      </c>
      <c r="V3372" s="23">
        <f t="shared" si="475"/>
        <v>0.95987624494734558</v>
      </c>
      <c r="W3372" s="23">
        <f t="shared" si="475"/>
        <v>1.1385735779535198</v>
      </c>
      <c r="X3372" t="s">
        <v>429</v>
      </c>
      <c r="Y3372" t="s">
        <v>546</v>
      </c>
      <c r="Z3372" t="s">
        <v>409</v>
      </c>
      <c r="AA3372" s="75" t="s">
        <v>151</v>
      </c>
      <c r="AB3372" s="75" t="s">
        <v>166</v>
      </c>
      <c r="AC3372" s="119" t="s">
        <v>652</v>
      </c>
      <c r="AD3372" s="25" t="s">
        <v>178</v>
      </c>
      <c r="AE3372" s="133" t="str">
        <f>VLOOKUP(AD3372,cs_lookup!$A$2:$B$55,2,FALSE)</f>
        <v>2</v>
      </c>
    </row>
    <row r="3373" spans="1:31" x14ac:dyDescent="0.25">
      <c r="A3373" s="6">
        <v>0.2131443948752815</v>
      </c>
      <c r="B3373" s="6">
        <v>0.30247249252085162</v>
      </c>
      <c r="C3373" s="6">
        <v>0.44014539444119466</v>
      </c>
      <c r="D3373" s="21">
        <f t="shared" si="473"/>
        <v>4.6916551598043954</v>
      </c>
      <c r="E3373" s="22">
        <f t="shared" si="473"/>
        <v>3.3060857589589334</v>
      </c>
      <c r="F3373" s="22">
        <f t="shared" si="473"/>
        <v>2.2719765164635941</v>
      </c>
      <c r="G3373" s="132">
        <v>2.6154508244355723E-2</v>
      </c>
      <c r="H3373" s="7">
        <f t="shared" si="466"/>
        <v>1.0261545082443557</v>
      </c>
      <c r="I3373" s="7">
        <f t="shared" si="467"/>
        <v>4.572074791964158</v>
      </c>
      <c r="J3373" s="7">
        <f t="shared" si="468"/>
        <v>3.2218206248640904</v>
      </c>
      <c r="K3373" s="7">
        <f t="shared" si="469"/>
        <v>2.2140686399660332</v>
      </c>
      <c r="L3373">
        <v>3.26</v>
      </c>
      <c r="M3373">
        <v>3.1</v>
      </c>
      <c r="N3373">
        <v>2.52</v>
      </c>
      <c r="O3373" s="7">
        <f t="shared" si="470"/>
        <v>3.3452636968765996</v>
      </c>
      <c r="P3373" s="7">
        <f t="shared" si="471"/>
        <v>3.1810789755575026</v>
      </c>
      <c r="Q3373" s="7">
        <f t="shared" si="472"/>
        <v>2.5859093607757764</v>
      </c>
      <c r="R3373" s="24">
        <f t="shared" si="474"/>
        <v>0.29893009658212544</v>
      </c>
      <c r="S3373" s="24">
        <f t="shared" si="474"/>
        <v>0.31435874672829967</v>
      </c>
      <c r="T3373" s="24">
        <f t="shared" si="474"/>
        <v>0.38671115668957501</v>
      </c>
      <c r="U3373" s="23">
        <f t="shared" si="475"/>
        <v>0.71302420636900987</v>
      </c>
      <c r="V3373" s="23">
        <f t="shared" si="475"/>
        <v>0.96218888664255509</v>
      </c>
      <c r="W3373" s="23">
        <f t="shared" si="475"/>
        <v>1.1381760955878315</v>
      </c>
      <c r="X3373" t="s">
        <v>293</v>
      </c>
      <c r="Y3373" t="s">
        <v>291</v>
      </c>
      <c r="Z3373" t="s">
        <v>142</v>
      </c>
      <c r="AA3373" s="75" t="s">
        <v>151</v>
      </c>
      <c r="AB3373" s="75" t="s">
        <v>166</v>
      </c>
      <c r="AC3373" s="119" t="s">
        <v>652</v>
      </c>
      <c r="AD3373" s="25" t="s">
        <v>152</v>
      </c>
      <c r="AE3373" s="133" t="str">
        <f>VLOOKUP(AD3373,cs_lookup!$A$2:$B$55,2,FALSE)</f>
        <v>2</v>
      </c>
    </row>
    <row r="3374" spans="1:31" x14ac:dyDescent="0.25">
      <c r="A3374" s="6">
        <v>0.42646716625863418</v>
      </c>
      <c r="B3374" s="6">
        <v>0.23075694693080578</v>
      </c>
      <c r="C3374" s="6">
        <v>0.31889575503888706</v>
      </c>
      <c r="D3374" s="21">
        <f t="shared" si="473"/>
        <v>2.3448464011260897</v>
      </c>
      <c r="E3374" s="22">
        <f t="shared" si="473"/>
        <v>4.3335640088003835</v>
      </c>
      <c r="F3374" s="22">
        <f t="shared" si="473"/>
        <v>3.1358209828727794</v>
      </c>
      <c r="G3374" s="132">
        <v>4.2907680446059082E-2</v>
      </c>
      <c r="H3374" s="7">
        <f t="shared" si="466"/>
        <v>1.0429076804460591</v>
      </c>
      <c r="I3374" s="7">
        <f t="shared" si="467"/>
        <v>2.2483738926183592</v>
      </c>
      <c r="J3374" s="7">
        <f t="shared" si="468"/>
        <v>4.1552709698588925</v>
      </c>
      <c r="K3374" s="7">
        <f t="shared" si="469"/>
        <v>3.0068059154877127</v>
      </c>
      <c r="L3374">
        <v>2.77</v>
      </c>
      <c r="M3374">
        <v>3.21</v>
      </c>
      <c r="N3374">
        <v>2.7</v>
      </c>
      <c r="O3374" s="7">
        <f t="shared" si="470"/>
        <v>2.8888542748355839</v>
      </c>
      <c r="P3374" s="7">
        <f t="shared" si="471"/>
        <v>3.3477336542318494</v>
      </c>
      <c r="Q3374" s="7">
        <f t="shared" si="472"/>
        <v>2.8158507372043595</v>
      </c>
      <c r="R3374" s="24">
        <f t="shared" si="474"/>
        <v>0.34615799374543182</v>
      </c>
      <c r="S3374" s="24">
        <f t="shared" si="474"/>
        <v>0.29870954600462502</v>
      </c>
      <c r="T3374" s="24">
        <f t="shared" si="474"/>
        <v>0.35513246024994305</v>
      </c>
      <c r="U3374" s="23">
        <f t="shared" si="475"/>
        <v>1.2320014963232728</v>
      </c>
      <c r="V3374" s="23">
        <f t="shared" si="475"/>
        <v>0.77251279718805133</v>
      </c>
      <c r="W3374" s="23">
        <f t="shared" si="475"/>
        <v>0.8979628469175911</v>
      </c>
      <c r="X3374" t="s">
        <v>267</v>
      </c>
      <c r="Y3374" t="s">
        <v>56</v>
      </c>
      <c r="Z3374" t="s">
        <v>262</v>
      </c>
      <c r="AA3374" s="75" t="s">
        <v>150</v>
      </c>
      <c r="AB3374" s="75" t="s">
        <v>166</v>
      </c>
      <c r="AC3374" s="119" t="s">
        <v>652</v>
      </c>
      <c r="AD3374" s="25" t="s">
        <v>151</v>
      </c>
      <c r="AE3374" s="133" t="str">
        <f>VLOOKUP(AD3374,cs_lookup!$A$2:$B$55,2,FALSE)</f>
        <v>X</v>
      </c>
    </row>
    <row r="3375" spans="1:31" x14ac:dyDescent="0.25">
      <c r="A3375" s="6">
        <v>0.29425335326017527</v>
      </c>
      <c r="B3375" s="6">
        <v>0.35387786025461809</v>
      </c>
      <c r="C3375" s="6">
        <v>0.33132577945230163</v>
      </c>
      <c r="D3375" s="21">
        <f t="shared" si="473"/>
        <v>3.3984319598078194</v>
      </c>
      <c r="E3375" s="22">
        <f t="shared" si="473"/>
        <v>2.8258337474983364</v>
      </c>
      <c r="F3375" s="22">
        <f t="shared" si="473"/>
        <v>3.0181774616302146</v>
      </c>
      <c r="G3375" s="132">
        <v>2.1761188903979045E-2</v>
      </c>
      <c r="H3375" s="7">
        <f t="shared" si="466"/>
        <v>1.021761188903979</v>
      </c>
      <c r="I3375" s="7">
        <f t="shared" si="467"/>
        <v>3.3260530902071581</v>
      </c>
      <c r="J3375" s="7">
        <f t="shared" si="468"/>
        <v>2.7656499172077056</v>
      </c>
      <c r="K3375" s="7">
        <f t="shared" si="469"/>
        <v>2.9538971477941414</v>
      </c>
      <c r="L3375">
        <v>2.62</v>
      </c>
      <c r="M3375">
        <v>3</v>
      </c>
      <c r="N3375">
        <v>3.26</v>
      </c>
      <c r="O3375" s="7">
        <f t="shared" si="470"/>
        <v>2.6770143149284253</v>
      </c>
      <c r="P3375" s="7">
        <f t="shared" si="471"/>
        <v>3.0652835667119369</v>
      </c>
      <c r="Q3375" s="7">
        <f t="shared" si="472"/>
        <v>3.3309414758269713</v>
      </c>
      <c r="R3375" s="24">
        <f t="shared" si="474"/>
        <v>0.3735504866087116</v>
      </c>
      <c r="S3375" s="24">
        <f t="shared" si="474"/>
        <v>0.32623409163827483</v>
      </c>
      <c r="T3375" s="24">
        <f t="shared" si="474"/>
        <v>0.30021542175301369</v>
      </c>
      <c r="U3375" s="23">
        <f t="shared" si="475"/>
        <v>0.78772043889318</v>
      </c>
      <c r="V3375" s="23">
        <f t="shared" si="475"/>
        <v>1.0847359896616642</v>
      </c>
      <c r="W3375" s="23">
        <f t="shared" si="475"/>
        <v>1.1036267807883713</v>
      </c>
      <c r="X3375" t="s">
        <v>383</v>
      </c>
      <c r="Y3375" t="s">
        <v>112</v>
      </c>
      <c r="Z3375" t="s">
        <v>146</v>
      </c>
      <c r="AA3375" s="75" t="s">
        <v>151</v>
      </c>
      <c r="AB3375" s="75" t="s">
        <v>166</v>
      </c>
      <c r="AC3375" s="119" t="s">
        <v>652</v>
      </c>
      <c r="AD3375" s="25" t="s">
        <v>149</v>
      </c>
      <c r="AE3375" s="133" t="str">
        <f>VLOOKUP(AD3375,cs_lookup!$A$2:$B$55,2,FALSE)</f>
        <v>X</v>
      </c>
    </row>
    <row r="3376" spans="1:31" x14ac:dyDescent="0.25">
      <c r="A3376" s="6">
        <v>0.35758829889654203</v>
      </c>
      <c r="B3376" s="6">
        <v>0.33769780677828254</v>
      </c>
      <c r="C3376" s="6">
        <v>0.28875710965442353</v>
      </c>
      <c r="D3376" s="21">
        <f t="shared" si="473"/>
        <v>2.7965120869050626</v>
      </c>
      <c r="E3376" s="22">
        <f t="shared" si="473"/>
        <v>2.9612274048808254</v>
      </c>
      <c r="F3376" s="22">
        <f t="shared" si="473"/>
        <v>3.4631181936845543</v>
      </c>
      <c r="G3376" s="132">
        <v>2.7765225083168144E-2</v>
      </c>
      <c r="H3376" s="7">
        <f t="shared" si="466"/>
        <v>1.0277652250831681</v>
      </c>
      <c r="I3376" s="7">
        <f t="shared" si="467"/>
        <v>2.7209639114601929</v>
      </c>
      <c r="J3376" s="7">
        <f t="shared" si="468"/>
        <v>2.8812294214772627</v>
      </c>
      <c r="K3376" s="7">
        <f t="shared" si="469"/>
        <v>3.3695615585790168</v>
      </c>
      <c r="L3376">
        <v>2.2400000000000002</v>
      </c>
      <c r="M3376">
        <v>3.23</v>
      </c>
      <c r="N3376">
        <v>3.68</v>
      </c>
      <c r="O3376" s="7">
        <f t="shared" si="470"/>
        <v>2.302194104186297</v>
      </c>
      <c r="P3376" s="7">
        <f t="shared" si="471"/>
        <v>3.3196816770186333</v>
      </c>
      <c r="Q3376" s="7">
        <f t="shared" si="472"/>
        <v>3.782176028306059</v>
      </c>
      <c r="R3376" s="24">
        <f t="shared" si="474"/>
        <v>0.43436823949014791</v>
      </c>
      <c r="S3376" s="24">
        <f t="shared" si="474"/>
        <v>0.30123370168976205</v>
      </c>
      <c r="T3376" s="24">
        <f t="shared" si="474"/>
        <v>0.26439805882009004</v>
      </c>
      <c r="U3376" s="23">
        <f t="shared" si="475"/>
        <v>0.82323767344562626</v>
      </c>
      <c r="V3376" s="23">
        <f t="shared" si="475"/>
        <v>1.1210492215312433</v>
      </c>
      <c r="W3376" s="23">
        <f t="shared" si="475"/>
        <v>1.0921302181379049</v>
      </c>
      <c r="X3376" t="s">
        <v>390</v>
      </c>
      <c r="Y3376" t="s">
        <v>23</v>
      </c>
      <c r="Z3376" t="s">
        <v>349</v>
      </c>
      <c r="AA3376" s="75" t="s">
        <v>151</v>
      </c>
      <c r="AB3376" s="75" t="s">
        <v>166</v>
      </c>
      <c r="AC3376" s="119" t="s">
        <v>652</v>
      </c>
      <c r="AD3376" s="25" t="s">
        <v>151</v>
      </c>
      <c r="AE3376" s="133" t="str">
        <f>VLOOKUP(AD3376,cs_lookup!$A$2:$B$55,2,FALSE)</f>
        <v>X</v>
      </c>
    </row>
    <row r="3377" spans="1:31" x14ac:dyDescent="0.25">
      <c r="A3377" s="6">
        <v>0.34142999690967085</v>
      </c>
      <c r="B3377" s="6">
        <v>0.31766404554124711</v>
      </c>
      <c r="C3377" s="6">
        <v>0.3195001605254954</v>
      </c>
      <c r="D3377" s="21">
        <f t="shared" si="473"/>
        <v>2.9288580647603766</v>
      </c>
      <c r="E3377" s="22">
        <f t="shared" si="473"/>
        <v>3.1479798045641743</v>
      </c>
      <c r="F3377" s="22">
        <f t="shared" si="473"/>
        <v>3.1298888812927599</v>
      </c>
      <c r="G3377" s="132">
        <v>2.8477107244230471E-2</v>
      </c>
      <c r="H3377" s="7">
        <f t="shared" si="466"/>
        <v>1.0284771072442305</v>
      </c>
      <c r="I3377" s="7">
        <f t="shared" si="467"/>
        <v>2.8477620397484125</v>
      </c>
      <c r="J3377" s="7">
        <f t="shared" si="468"/>
        <v>3.0608166019359238</v>
      </c>
      <c r="K3377" s="7">
        <f t="shared" si="469"/>
        <v>3.043226591284264</v>
      </c>
      <c r="L3377">
        <v>2.4</v>
      </c>
      <c r="M3377">
        <v>3.65</v>
      </c>
      <c r="N3377">
        <v>2.96</v>
      </c>
      <c r="O3377" s="7">
        <f t="shared" si="470"/>
        <v>2.468345057386153</v>
      </c>
      <c r="P3377" s="7">
        <f t="shared" si="471"/>
        <v>3.7539414414414409</v>
      </c>
      <c r="Q3377" s="7">
        <f t="shared" si="472"/>
        <v>3.0442922374429222</v>
      </c>
      <c r="R3377" s="24">
        <f t="shared" si="474"/>
        <v>0.40512974351282444</v>
      </c>
      <c r="S3377" s="24">
        <f t="shared" si="474"/>
        <v>0.26638668066596671</v>
      </c>
      <c r="T3377" s="24">
        <f t="shared" si="474"/>
        <v>0.32848357582120896</v>
      </c>
      <c r="U3377" s="23">
        <f t="shared" si="475"/>
        <v>0.84276704531535562</v>
      </c>
      <c r="V3377" s="23">
        <f t="shared" si="475"/>
        <v>1.1924922250132288</v>
      </c>
      <c r="W3377" s="23">
        <f t="shared" si="475"/>
        <v>0.97265185854953318</v>
      </c>
      <c r="X3377" t="s">
        <v>544</v>
      </c>
      <c r="Y3377" t="s">
        <v>75</v>
      </c>
      <c r="Z3377" t="s">
        <v>147</v>
      </c>
      <c r="AA3377" s="75" t="s">
        <v>151</v>
      </c>
      <c r="AB3377" s="75" t="s">
        <v>166</v>
      </c>
      <c r="AC3377" s="119" t="s">
        <v>652</v>
      </c>
      <c r="AD3377" s="25" t="s">
        <v>155</v>
      </c>
      <c r="AE3377" s="133" t="str">
        <f>VLOOKUP(AD3377,cs_lookup!$A$2:$B$55,2,FALSE)</f>
        <v>2</v>
      </c>
    </row>
    <row r="3378" spans="1:31" x14ac:dyDescent="0.25">
      <c r="A3378" s="6">
        <v>0.48932406014014668</v>
      </c>
      <c r="B3378" s="6">
        <v>0.26282129999020759</v>
      </c>
      <c r="C3378" s="6">
        <v>0.23493072499530554</v>
      </c>
      <c r="D3378" s="21">
        <f t="shared" si="473"/>
        <v>2.0436354585008374</v>
      </c>
      <c r="E3378" s="22">
        <f t="shared" si="473"/>
        <v>3.8048666528826196</v>
      </c>
      <c r="F3378" s="22">
        <f t="shared" si="473"/>
        <v>4.2565739326773127</v>
      </c>
      <c r="G3378" s="132">
        <v>4.4086306258591001E-2</v>
      </c>
      <c r="H3378" s="7">
        <f t="shared" si="466"/>
        <v>1.044086306258591</v>
      </c>
      <c r="I3378" s="7">
        <f t="shared" si="467"/>
        <v>1.9573434171587401</v>
      </c>
      <c r="J3378" s="7">
        <f t="shared" si="468"/>
        <v>3.6442070258703887</v>
      </c>
      <c r="K3378" s="7">
        <f t="shared" si="469"/>
        <v>4.0768410687526808</v>
      </c>
      <c r="L3378">
        <v>2.2000000000000002</v>
      </c>
      <c r="M3378">
        <v>3.56</v>
      </c>
      <c r="N3378">
        <v>3.24</v>
      </c>
      <c r="O3378" s="7">
        <f t="shared" si="470"/>
        <v>2.2969898737689003</v>
      </c>
      <c r="P3378" s="7">
        <f t="shared" si="471"/>
        <v>3.716947250280584</v>
      </c>
      <c r="Q3378" s="7">
        <f t="shared" si="472"/>
        <v>3.3828396322778351</v>
      </c>
      <c r="R3378" s="24">
        <f t="shared" si="474"/>
        <v>0.43535237635122886</v>
      </c>
      <c r="S3378" s="24">
        <f t="shared" si="474"/>
        <v>0.26903798538559087</v>
      </c>
      <c r="T3378" s="24">
        <f t="shared" si="474"/>
        <v>0.2956096382631801</v>
      </c>
      <c r="U3378" s="23">
        <f t="shared" si="475"/>
        <v>1.1239724111334013</v>
      </c>
      <c r="V3378" s="23">
        <f t="shared" si="475"/>
        <v>0.97689290831377051</v>
      </c>
      <c r="W3378" s="23">
        <f t="shared" si="475"/>
        <v>0.79473296735388455</v>
      </c>
      <c r="X3378" t="s">
        <v>396</v>
      </c>
      <c r="Y3378" t="s">
        <v>421</v>
      </c>
      <c r="Z3378" t="s">
        <v>186</v>
      </c>
      <c r="AA3378" s="75" t="s">
        <v>151</v>
      </c>
      <c r="AB3378" s="75" t="s">
        <v>166</v>
      </c>
      <c r="AC3378" s="119" t="s">
        <v>653</v>
      </c>
      <c r="AD3378" s="25" t="s">
        <v>162</v>
      </c>
      <c r="AE3378" s="133" t="str">
        <f>VLOOKUP(AD3378,cs_lookup!$A$2:$B$55,2,FALSE)</f>
        <v>1</v>
      </c>
    </row>
    <row r="3379" spans="1:31" x14ac:dyDescent="0.25">
      <c r="A3379" s="6">
        <v>0.60510551856934769</v>
      </c>
      <c r="B3379" s="6">
        <v>0.19710852219713396</v>
      </c>
      <c r="C3379" s="6">
        <v>0.1855349959909986</v>
      </c>
      <c r="D3379" s="21">
        <f t="shared" si="473"/>
        <v>1.6526043298436646</v>
      </c>
      <c r="E3379" s="22">
        <f t="shared" si="473"/>
        <v>5.0733473563353639</v>
      </c>
      <c r="F3379" s="22">
        <f t="shared" si="473"/>
        <v>5.3898187490650873</v>
      </c>
      <c r="G3379" s="132">
        <v>4.3726598548807782E-2</v>
      </c>
      <c r="H3379" s="7">
        <f t="shared" si="466"/>
        <v>1.0437265985488078</v>
      </c>
      <c r="I3379" s="7">
        <f t="shared" si="467"/>
        <v>1.583368989677409</v>
      </c>
      <c r="J3379" s="7">
        <f t="shared" si="468"/>
        <v>4.8608010597692157</v>
      </c>
      <c r="K3379" s="7">
        <f t="shared" si="469"/>
        <v>5.1640139827413272</v>
      </c>
      <c r="L3379">
        <v>2.0699999999999998</v>
      </c>
      <c r="M3379">
        <v>3.74</v>
      </c>
      <c r="N3379">
        <v>3.41</v>
      </c>
      <c r="O3379" s="7">
        <f t="shared" si="470"/>
        <v>2.1605140589960321</v>
      </c>
      <c r="P3379" s="7">
        <f t="shared" si="471"/>
        <v>3.9035374785725412</v>
      </c>
      <c r="Q3379" s="7">
        <f t="shared" si="472"/>
        <v>3.5591077010514347</v>
      </c>
      <c r="R3379" s="24">
        <f t="shared" si="474"/>
        <v>0.46285280849534921</v>
      </c>
      <c r="S3379" s="24">
        <f t="shared" si="474"/>
        <v>0.25617789133298735</v>
      </c>
      <c r="T3379" s="24">
        <f t="shared" si="474"/>
        <v>0.28096930017166355</v>
      </c>
      <c r="U3379" s="23">
        <f t="shared" si="475"/>
        <v>1.3073389800451602</v>
      </c>
      <c r="V3379" s="23">
        <f t="shared" si="475"/>
        <v>0.7694205037425601</v>
      </c>
      <c r="W3379" s="23">
        <f t="shared" si="475"/>
        <v>0.66033903304611019</v>
      </c>
      <c r="X3379" t="s">
        <v>185</v>
      </c>
      <c r="Y3379" t="s">
        <v>419</v>
      </c>
      <c r="Z3379" t="s">
        <v>186</v>
      </c>
      <c r="AA3379" s="75" t="s">
        <v>162</v>
      </c>
      <c r="AB3379" s="75" t="s">
        <v>160</v>
      </c>
      <c r="AC3379" s="119" t="s">
        <v>653</v>
      </c>
      <c r="AD3379" s="25" t="s">
        <v>154</v>
      </c>
      <c r="AE3379" s="133" t="str">
        <f>VLOOKUP(AD3379,cs_lookup!$A$2:$B$55,2,FALSE)</f>
        <v>1</v>
      </c>
    </row>
    <row r="3380" spans="1:31" x14ac:dyDescent="0.25">
      <c r="A3380" s="6">
        <v>0.21491987980907479</v>
      </c>
      <c r="B3380" s="6">
        <v>0.24180985724055087</v>
      </c>
      <c r="C3380" s="6">
        <v>0.48510824886744885</v>
      </c>
      <c r="D3380" s="21">
        <f t="shared" si="473"/>
        <v>4.652896702195978</v>
      </c>
      <c r="E3380" s="22">
        <f t="shared" si="473"/>
        <v>4.1354807095610102</v>
      </c>
      <c r="F3380" s="22">
        <f t="shared" si="473"/>
        <v>2.0613955799239365</v>
      </c>
      <c r="G3380" s="132">
        <v>4.4098269815117774E-2</v>
      </c>
      <c r="H3380" s="7">
        <f t="shared" si="466"/>
        <v>1.0440982698151178</v>
      </c>
      <c r="I3380" s="7">
        <f t="shared" si="467"/>
        <v>4.456378136724509</v>
      </c>
      <c r="J3380" s="7">
        <f t="shared" si="468"/>
        <v>3.9608155947747088</v>
      </c>
      <c r="K3380" s="7">
        <f t="shared" si="469"/>
        <v>1.974330998833046</v>
      </c>
      <c r="L3380">
        <v>2.96</v>
      </c>
      <c r="M3380">
        <v>2.93</v>
      </c>
      <c r="N3380">
        <v>2.74</v>
      </c>
      <c r="O3380" s="7">
        <f t="shared" si="470"/>
        <v>3.0905308786527486</v>
      </c>
      <c r="P3380" s="7">
        <f t="shared" si="471"/>
        <v>3.0592079305582951</v>
      </c>
      <c r="Q3380" s="7">
        <f t="shared" si="472"/>
        <v>2.860829259293423</v>
      </c>
      <c r="R3380" s="24">
        <f t="shared" si="474"/>
        <v>0.32356900457047977</v>
      </c>
      <c r="S3380" s="24">
        <f t="shared" si="474"/>
        <v>0.32688199779133792</v>
      </c>
      <c r="T3380" s="24">
        <f t="shared" si="474"/>
        <v>0.34954899763818248</v>
      </c>
      <c r="U3380" s="23">
        <f t="shared" si="475"/>
        <v>0.66421652498628292</v>
      </c>
      <c r="V3380" s="23">
        <f t="shared" si="475"/>
        <v>0.73974663295746257</v>
      </c>
      <c r="W3380" s="23">
        <f t="shared" si="475"/>
        <v>1.3878118722845931</v>
      </c>
      <c r="X3380" t="s">
        <v>423</v>
      </c>
      <c r="Y3380" t="s">
        <v>395</v>
      </c>
      <c r="Z3380" t="s">
        <v>186</v>
      </c>
      <c r="AA3380" s="75" t="s">
        <v>155</v>
      </c>
      <c r="AB3380" s="75" t="s">
        <v>161</v>
      </c>
      <c r="AC3380" s="119" t="s">
        <v>653</v>
      </c>
      <c r="AD3380" s="25" t="s">
        <v>155</v>
      </c>
      <c r="AE3380" s="133" t="str">
        <f>VLOOKUP(AD3380,cs_lookup!$A$2:$B$55,2,FALSE)</f>
        <v>2</v>
      </c>
    </row>
    <row r="3381" spans="1:31" x14ac:dyDescent="0.25">
      <c r="A3381" s="6">
        <v>0.43549470180089711</v>
      </c>
      <c r="B3381" s="6">
        <v>0.2825673055805446</v>
      </c>
      <c r="C3381" s="6">
        <v>0.26598275656023967</v>
      </c>
      <c r="D3381" s="21">
        <f t="shared" si="473"/>
        <v>2.2962391869859942</v>
      </c>
      <c r="E3381" s="22">
        <f t="shared" si="473"/>
        <v>3.5389798474578096</v>
      </c>
      <c r="F3381" s="22">
        <f t="shared" si="473"/>
        <v>3.7596422149024549</v>
      </c>
      <c r="G3381" s="132">
        <v>4.9712337726794953E-2</v>
      </c>
      <c r="H3381" s="7">
        <f t="shared" si="466"/>
        <v>1.049712337726795</v>
      </c>
      <c r="I3381" s="7">
        <f t="shared" si="467"/>
        <v>2.1874937584887455</v>
      </c>
      <c r="J3381" s="7">
        <f t="shared" si="468"/>
        <v>3.3713806347381312</v>
      </c>
      <c r="K3381" s="7">
        <f t="shared" si="469"/>
        <v>3.5815928609967087</v>
      </c>
      <c r="L3381">
        <v>5.35</v>
      </c>
      <c r="M3381">
        <v>4.3499999999999996</v>
      </c>
      <c r="N3381">
        <v>1.58</v>
      </c>
      <c r="O3381" s="7">
        <f t="shared" si="470"/>
        <v>5.6159610068383525</v>
      </c>
      <c r="P3381" s="7">
        <f t="shared" si="471"/>
        <v>4.566248669111558</v>
      </c>
      <c r="Q3381" s="7">
        <f t="shared" si="472"/>
        <v>1.6585454936083361</v>
      </c>
      <c r="R3381" s="24">
        <f t="shared" si="474"/>
        <v>0.1780639144008187</v>
      </c>
      <c r="S3381" s="24">
        <f t="shared" si="474"/>
        <v>0.21899814759640918</v>
      </c>
      <c r="T3381" s="24">
        <f t="shared" si="474"/>
        <v>0.60293793800277207</v>
      </c>
      <c r="U3381" s="23">
        <f t="shared" si="475"/>
        <v>2.4457212639985344</v>
      </c>
      <c r="V3381" s="23">
        <f t="shared" si="475"/>
        <v>1.2902725830416006</v>
      </c>
      <c r="W3381" s="23">
        <f t="shared" si="475"/>
        <v>0.44114450227050861</v>
      </c>
      <c r="X3381" t="s">
        <v>516</v>
      </c>
      <c r="Y3381" t="s">
        <v>422</v>
      </c>
      <c r="Z3381" t="s">
        <v>186</v>
      </c>
      <c r="AA3381" s="75" t="s">
        <v>151</v>
      </c>
      <c r="AB3381" s="75" t="s">
        <v>166</v>
      </c>
      <c r="AC3381" s="119" t="s">
        <v>653</v>
      </c>
      <c r="AD3381" s="25" t="s">
        <v>451</v>
      </c>
      <c r="AE3381" s="133" t="str">
        <f>VLOOKUP(AD3381,cs_lookup!$A$2:$B$55,2,FALSE)</f>
        <v>2</v>
      </c>
    </row>
    <row r="3382" spans="1:31" x14ac:dyDescent="0.25">
      <c r="A3382" s="6">
        <v>0.83566768522847823</v>
      </c>
      <c r="B3382" s="6">
        <v>0.11908927056237843</v>
      </c>
      <c r="C3382" s="6">
        <v>3.4524712914285029E-2</v>
      </c>
      <c r="D3382" s="21">
        <f t="shared" si="473"/>
        <v>1.1966479231832352</v>
      </c>
      <c r="E3382" s="22">
        <f t="shared" si="473"/>
        <v>8.3970620970106999</v>
      </c>
      <c r="F3382" s="22">
        <f t="shared" si="473"/>
        <v>28.964759315528951</v>
      </c>
      <c r="G3382" s="132">
        <v>3.0624237415239008E-2</v>
      </c>
      <c r="H3382" s="7">
        <f t="shared" si="466"/>
        <v>1.030624237415239</v>
      </c>
      <c r="I3382" s="7">
        <f t="shared" si="467"/>
        <v>1.1610904146640064</v>
      </c>
      <c r="J3382" s="7">
        <f t="shared" si="468"/>
        <v>8.1475496035976871</v>
      </c>
      <c r="K3382" s="7">
        <f t="shared" si="469"/>
        <v>28.104092902153472</v>
      </c>
      <c r="L3382">
        <v>1.24</v>
      </c>
      <c r="M3382">
        <v>6.98</v>
      </c>
      <c r="N3382">
        <v>12.36</v>
      </c>
      <c r="O3382" s="7">
        <f t="shared" si="470"/>
        <v>1.2779740543948963</v>
      </c>
      <c r="P3382" s="7">
        <f t="shared" si="471"/>
        <v>7.1937571771583686</v>
      </c>
      <c r="Q3382" s="7">
        <f t="shared" si="472"/>
        <v>12.738515574452354</v>
      </c>
      <c r="R3382" s="24">
        <f t="shared" si="474"/>
        <v>0.78248849932519693</v>
      </c>
      <c r="S3382" s="24">
        <f t="shared" si="474"/>
        <v>0.13900941821822982</v>
      </c>
      <c r="T3382" s="24">
        <f t="shared" si="474"/>
        <v>7.8502082456573155E-2</v>
      </c>
      <c r="U3382" s="23">
        <f t="shared" si="475"/>
        <v>1.0679616198182362</v>
      </c>
      <c r="V3382" s="23">
        <f t="shared" si="475"/>
        <v>0.85669929483066476</v>
      </c>
      <c r="W3382" s="23">
        <f t="shared" si="475"/>
        <v>0.43979359316211614</v>
      </c>
      <c r="X3382" t="s">
        <v>357</v>
      </c>
      <c r="Y3382" t="s">
        <v>358</v>
      </c>
      <c r="Z3382" t="s">
        <v>305</v>
      </c>
      <c r="AA3382" s="75" t="s">
        <v>176</v>
      </c>
      <c r="AB3382" s="75" t="s">
        <v>160</v>
      </c>
      <c r="AC3382" s="119" t="s">
        <v>653</v>
      </c>
      <c r="AD3382" s="25" t="s">
        <v>162</v>
      </c>
      <c r="AE3382" s="133" t="str">
        <f>VLOOKUP(AD3382,cs_lookup!$A$2:$B$55,2,FALSE)</f>
        <v>1</v>
      </c>
    </row>
    <row r="3383" spans="1:31" x14ac:dyDescent="0.25">
      <c r="A3383" s="6">
        <v>0.51833446554663209</v>
      </c>
      <c r="B3383" s="6">
        <v>0.28313638784178241</v>
      </c>
      <c r="C3383" s="6">
        <v>0.1909888927629235</v>
      </c>
      <c r="D3383" s="21">
        <f t="shared" si="473"/>
        <v>1.9292562360201277</v>
      </c>
      <c r="E3383" s="22">
        <f t="shared" si="473"/>
        <v>3.5318667714260856</v>
      </c>
      <c r="F3383" s="22">
        <f t="shared" si="473"/>
        <v>5.2359065783019663</v>
      </c>
      <c r="G3383" s="132">
        <v>2.3664233046384098E-2</v>
      </c>
      <c r="H3383" s="7">
        <f t="shared" si="466"/>
        <v>1.0236642330463841</v>
      </c>
      <c r="I3383" s="7">
        <f t="shared" si="467"/>
        <v>1.8846572672357007</v>
      </c>
      <c r="J3383" s="7">
        <f t="shared" si="468"/>
        <v>3.4502199621797769</v>
      </c>
      <c r="K3383" s="7">
        <f t="shared" si="469"/>
        <v>5.11486716959927</v>
      </c>
      <c r="L3383">
        <v>6.3</v>
      </c>
      <c r="M3383">
        <v>4.83</v>
      </c>
      <c r="N3383">
        <v>1.52</v>
      </c>
      <c r="O3383" s="7">
        <f t="shared" si="470"/>
        <v>6.4490846681922198</v>
      </c>
      <c r="P3383" s="7">
        <f t="shared" si="471"/>
        <v>4.9442982456140356</v>
      </c>
      <c r="Q3383" s="7">
        <f t="shared" si="472"/>
        <v>1.5559696342305038</v>
      </c>
      <c r="R3383" s="24">
        <f t="shared" si="474"/>
        <v>0.15506076465891955</v>
      </c>
      <c r="S3383" s="24">
        <f t="shared" si="474"/>
        <v>0.20225317129424286</v>
      </c>
      <c r="T3383" s="24">
        <f t="shared" si="474"/>
        <v>0.64268606404683759</v>
      </c>
      <c r="U3383" s="23">
        <f t="shared" si="475"/>
        <v>3.3427828547523935</v>
      </c>
      <c r="V3383" s="23">
        <f t="shared" si="475"/>
        <v>1.3999107456756197</v>
      </c>
      <c r="W3383" s="23">
        <f t="shared" si="475"/>
        <v>0.297172917614415</v>
      </c>
      <c r="X3383" t="s">
        <v>318</v>
      </c>
      <c r="Y3383" t="s">
        <v>355</v>
      </c>
      <c r="Z3383" t="s">
        <v>305</v>
      </c>
      <c r="AA3383" s="75" t="s">
        <v>151</v>
      </c>
      <c r="AB3383" s="75" t="s">
        <v>166</v>
      </c>
      <c r="AC3383" s="119" t="s">
        <v>653</v>
      </c>
      <c r="AD3383" s="25" t="s">
        <v>151</v>
      </c>
      <c r="AE3383" s="133" t="str">
        <f>VLOOKUP(AD3383,cs_lookup!$A$2:$B$55,2,FALSE)</f>
        <v>X</v>
      </c>
    </row>
    <row r="3384" spans="1:31" x14ac:dyDescent="0.25">
      <c r="A3384" s="6">
        <v>0.58649211706195215</v>
      </c>
      <c r="B3384" s="6">
        <v>0.22205919940991983</v>
      </c>
      <c r="C3384" s="6">
        <v>0.18250786334634694</v>
      </c>
      <c r="D3384" s="21">
        <f t="shared" si="473"/>
        <v>1.7050527550302408</v>
      </c>
      <c r="E3384" s="22">
        <f t="shared" si="473"/>
        <v>4.5033036355049019</v>
      </c>
      <c r="F3384" s="22">
        <f t="shared" si="473"/>
        <v>5.4792159727512137</v>
      </c>
      <c r="G3384" s="132">
        <v>2.1860769792834578E-2</v>
      </c>
      <c r="H3384" s="7">
        <f t="shared" si="466"/>
        <v>1.0218607697928346</v>
      </c>
      <c r="I3384" s="7">
        <f t="shared" si="467"/>
        <v>1.6685763906720013</v>
      </c>
      <c r="J3384" s="7">
        <f t="shared" si="468"/>
        <v>4.4069640098013281</v>
      </c>
      <c r="K3384" s="7">
        <f t="shared" si="469"/>
        <v>5.361998556674247</v>
      </c>
      <c r="L3384">
        <v>2.44</v>
      </c>
      <c r="M3384">
        <v>3.56</v>
      </c>
      <c r="N3384">
        <v>3.02</v>
      </c>
      <c r="O3384" s="7">
        <f t="shared" si="470"/>
        <v>2.4933402782945162</v>
      </c>
      <c r="P3384" s="7">
        <f t="shared" si="471"/>
        <v>3.6378243404624913</v>
      </c>
      <c r="Q3384" s="7">
        <f t="shared" si="472"/>
        <v>3.0860195247743603</v>
      </c>
      <c r="R3384" s="24">
        <f t="shared" si="474"/>
        <v>0.40106840157574308</v>
      </c>
      <c r="S3384" s="24">
        <f t="shared" si="474"/>
        <v>0.27488957860809354</v>
      </c>
      <c r="T3384" s="24">
        <f t="shared" si="474"/>
        <v>0.32404201981616326</v>
      </c>
      <c r="U3384" s="23">
        <f t="shared" si="475"/>
        <v>1.4623244183727879</v>
      </c>
      <c r="V3384" s="23">
        <f t="shared" si="475"/>
        <v>0.80781236063702044</v>
      </c>
      <c r="W3384" s="23">
        <f t="shared" si="475"/>
        <v>0.56322282971167748</v>
      </c>
      <c r="X3384" t="s">
        <v>311</v>
      </c>
      <c r="Y3384" t="s">
        <v>310</v>
      </c>
      <c r="Z3384" t="s">
        <v>305</v>
      </c>
      <c r="AA3384" s="75" t="s">
        <v>162</v>
      </c>
      <c r="AB3384" s="75" t="s">
        <v>160</v>
      </c>
      <c r="AC3384" s="119" t="s">
        <v>653</v>
      </c>
      <c r="AD3384" s="25" t="s">
        <v>155</v>
      </c>
      <c r="AE3384" s="133" t="str">
        <f>VLOOKUP(AD3384,cs_lookup!$A$2:$B$55,2,FALSE)</f>
        <v>2</v>
      </c>
    </row>
    <row r="3385" spans="1:31" x14ac:dyDescent="0.25">
      <c r="A3385" s="6">
        <v>0.38974167989183395</v>
      </c>
      <c r="B3385" s="6">
        <v>0.42013321108794144</v>
      </c>
      <c r="C3385" s="6">
        <v>0.18620604494860349</v>
      </c>
      <c r="D3385" s="21">
        <f t="shared" si="473"/>
        <v>2.5658020468263305</v>
      </c>
      <c r="E3385" s="22">
        <f t="shared" si="473"/>
        <v>2.3801974554939007</v>
      </c>
      <c r="F3385" s="22">
        <f t="shared" si="473"/>
        <v>5.3703949314643333</v>
      </c>
      <c r="G3385" s="132">
        <v>2.154755856859536E-2</v>
      </c>
      <c r="H3385" s="7">
        <f t="shared" si="466"/>
        <v>1.0215475585685954</v>
      </c>
      <c r="I3385" s="7">
        <f t="shared" si="467"/>
        <v>2.5116814438101764</v>
      </c>
      <c r="J3385" s="7">
        <f t="shared" si="468"/>
        <v>2.3299918202820256</v>
      </c>
      <c r="K3385" s="7">
        <f t="shared" si="469"/>
        <v>5.257116897219543</v>
      </c>
      <c r="L3385">
        <v>2.09</v>
      </c>
      <c r="M3385">
        <v>3.31</v>
      </c>
      <c r="N3385">
        <v>4.1500000000000004</v>
      </c>
      <c r="O3385" s="7">
        <f t="shared" si="470"/>
        <v>2.1350343974083641</v>
      </c>
      <c r="P3385" s="7">
        <f t="shared" si="471"/>
        <v>3.3813224188620508</v>
      </c>
      <c r="Q3385" s="7">
        <f t="shared" si="472"/>
        <v>4.239422368059671</v>
      </c>
      <c r="R3385" s="24">
        <f t="shared" si="474"/>
        <v>0.4683765288343183</v>
      </c>
      <c r="S3385" s="24">
        <f t="shared" si="474"/>
        <v>0.29574227953586862</v>
      </c>
      <c r="T3385" s="24">
        <f t="shared" si="474"/>
        <v>0.23588119162981327</v>
      </c>
      <c r="U3385" s="23">
        <f t="shared" si="475"/>
        <v>0.83211189267278529</v>
      </c>
      <c r="V3385" s="23">
        <f t="shared" si="475"/>
        <v>1.4206058455601587</v>
      </c>
      <c r="W3385" s="23">
        <f t="shared" si="475"/>
        <v>0.78940607202303414</v>
      </c>
      <c r="X3385" t="s">
        <v>314</v>
      </c>
      <c r="Y3385" t="s">
        <v>304</v>
      </c>
      <c r="Z3385" t="s">
        <v>305</v>
      </c>
      <c r="AA3385" s="75" t="s">
        <v>154</v>
      </c>
      <c r="AB3385" s="75" t="s">
        <v>160</v>
      </c>
      <c r="AC3385" s="119" t="s">
        <v>653</v>
      </c>
      <c r="AD3385" s="25" t="s">
        <v>170</v>
      </c>
      <c r="AE3385" s="133" t="str">
        <f>VLOOKUP(AD3385,cs_lookup!$A$2:$B$55,2,FALSE)</f>
        <v>1</v>
      </c>
    </row>
    <row r="3386" spans="1:31" x14ac:dyDescent="0.25">
      <c r="A3386" s="6">
        <v>0.82671429020697762</v>
      </c>
      <c r="B3386" s="6">
        <v>0.10880971453809959</v>
      </c>
      <c r="C3386" s="6">
        <v>3.7451013519129418E-2</v>
      </c>
      <c r="D3386" s="21">
        <f t="shared" si="473"/>
        <v>1.2096077349160594</v>
      </c>
      <c r="E3386" s="22">
        <f t="shared" si="473"/>
        <v>9.190355881779757</v>
      </c>
      <c r="F3386" s="22">
        <f t="shared" si="473"/>
        <v>26.701547061983113</v>
      </c>
      <c r="G3386" s="132">
        <v>2.522022570047322E-2</v>
      </c>
      <c r="H3386" s="7">
        <f t="shared" si="466"/>
        <v>1.0252202257004732</v>
      </c>
      <c r="I3386" s="7">
        <f t="shared" si="467"/>
        <v>1.1798516109937307</v>
      </c>
      <c r="J3386" s="7">
        <f t="shared" si="468"/>
        <v>8.9642748468998672</v>
      </c>
      <c r="K3386" s="7">
        <f t="shared" si="469"/>
        <v>26.044694000978669</v>
      </c>
      <c r="L3386">
        <v>1.74</v>
      </c>
      <c r="M3386">
        <v>4.3899999999999997</v>
      </c>
      <c r="N3386">
        <v>4.49</v>
      </c>
      <c r="O3386" s="7">
        <f t="shared" si="470"/>
        <v>1.7838831927188235</v>
      </c>
      <c r="P3386" s="7">
        <f t="shared" si="471"/>
        <v>4.5007167908250771</v>
      </c>
      <c r="Q3386" s="7">
        <f t="shared" si="472"/>
        <v>4.6032388133951248</v>
      </c>
      <c r="R3386" s="24">
        <f t="shared" si="474"/>
        <v>0.56057482019094318</v>
      </c>
      <c r="S3386" s="24">
        <f t="shared" si="474"/>
        <v>0.22218683078183168</v>
      </c>
      <c r="T3386" s="24">
        <f t="shared" si="474"/>
        <v>0.21723834902722519</v>
      </c>
      <c r="U3386" s="23">
        <f t="shared" si="475"/>
        <v>1.474761727480699</v>
      </c>
      <c r="V3386" s="23">
        <f t="shared" si="475"/>
        <v>0.48972170922650837</v>
      </c>
      <c r="W3386" s="23">
        <f t="shared" si="475"/>
        <v>0.17239595903224209</v>
      </c>
      <c r="X3386" t="s">
        <v>317</v>
      </c>
      <c r="Y3386" t="s">
        <v>443</v>
      </c>
      <c r="Z3386" t="s">
        <v>305</v>
      </c>
      <c r="AA3386" s="75" t="s">
        <v>165</v>
      </c>
      <c r="AB3386" s="75" t="s">
        <v>160</v>
      </c>
      <c r="AC3386" s="119" t="s">
        <v>653</v>
      </c>
      <c r="AD3386" s="25" t="s">
        <v>175</v>
      </c>
      <c r="AE3386" s="133" t="str">
        <f>VLOOKUP(AD3386,cs_lookup!$A$2:$B$55,2,FALSE)</f>
        <v>1</v>
      </c>
    </row>
    <row r="3387" spans="1:31" x14ac:dyDescent="0.25">
      <c r="A3387" s="6">
        <v>0.45083596961897437</v>
      </c>
      <c r="B3387" s="6">
        <v>0.36991583734746747</v>
      </c>
      <c r="C3387" s="6">
        <v>0.1751206302230976</v>
      </c>
      <c r="D3387" s="21">
        <f t="shared" si="473"/>
        <v>2.2181016320529028</v>
      </c>
      <c r="E3387" s="22">
        <f t="shared" si="473"/>
        <v>2.7033176172467712</v>
      </c>
      <c r="F3387" s="22">
        <f t="shared" si="473"/>
        <v>5.7103494815318721</v>
      </c>
      <c r="G3387" s="132">
        <v>2.5634752864611476E-2</v>
      </c>
      <c r="H3387" s="7">
        <f t="shared" si="466"/>
        <v>1.0256347528646115</v>
      </c>
      <c r="I3387" s="7">
        <f t="shared" si="467"/>
        <v>2.1626623180013307</v>
      </c>
      <c r="J3387" s="7">
        <f t="shared" si="468"/>
        <v>2.6357507969541487</v>
      </c>
      <c r="K3387" s="7">
        <f t="shared" si="469"/>
        <v>5.5676247958474399</v>
      </c>
      <c r="L3387">
        <v>1.88</v>
      </c>
      <c r="M3387">
        <v>3.69</v>
      </c>
      <c r="N3387">
        <v>4.49</v>
      </c>
      <c r="O3387" s="7">
        <f t="shared" si="470"/>
        <v>1.9281933353854694</v>
      </c>
      <c r="P3387" s="7">
        <f t="shared" si="471"/>
        <v>3.7845922380704162</v>
      </c>
      <c r="Q3387" s="7">
        <f t="shared" si="472"/>
        <v>4.6051000403621059</v>
      </c>
      <c r="R3387" s="24">
        <f t="shared" si="474"/>
        <v>0.51862019313539831</v>
      </c>
      <c r="S3387" s="24">
        <f t="shared" si="474"/>
        <v>0.26422925829120564</v>
      </c>
      <c r="T3387" s="24">
        <f t="shared" si="474"/>
        <v>0.21715054857339613</v>
      </c>
      <c r="U3387" s="23">
        <f t="shared" si="475"/>
        <v>0.86929891197135245</v>
      </c>
      <c r="V3387" s="23">
        <f t="shared" si="475"/>
        <v>1.3999806067645442</v>
      </c>
      <c r="W3387" s="23">
        <f t="shared" si="475"/>
        <v>0.80644802130862414</v>
      </c>
      <c r="X3387" t="s">
        <v>356</v>
      </c>
      <c r="Y3387" t="s">
        <v>316</v>
      </c>
      <c r="Z3387" t="s">
        <v>305</v>
      </c>
      <c r="AA3387" s="75" t="s">
        <v>154</v>
      </c>
      <c r="AB3387" s="75" t="s">
        <v>160</v>
      </c>
      <c r="AC3387" s="119" t="s">
        <v>653</v>
      </c>
      <c r="AD3387" s="25" t="s">
        <v>153</v>
      </c>
      <c r="AE3387" s="133" t="str">
        <f>VLOOKUP(AD3387,cs_lookup!$A$2:$B$55,2,FALSE)</f>
        <v>2</v>
      </c>
    </row>
    <row r="3388" spans="1:31" x14ac:dyDescent="0.25">
      <c r="A3388" s="6">
        <v>0.31391921127852557</v>
      </c>
      <c r="B3388" s="6">
        <v>0.25369905885042837</v>
      </c>
      <c r="C3388" s="6">
        <v>0.39532798845142197</v>
      </c>
      <c r="D3388" s="21">
        <f t="shared" si="473"/>
        <v>3.1855329781417794</v>
      </c>
      <c r="E3388" s="22">
        <f t="shared" si="473"/>
        <v>3.9416780043695914</v>
      </c>
      <c r="F3388" s="22">
        <f t="shared" si="473"/>
        <v>2.5295451605063382</v>
      </c>
      <c r="G3388" s="132">
        <v>2.9997699690656132E-2</v>
      </c>
      <c r="H3388" s="7">
        <f t="shared" si="466"/>
        <v>1.0299976996906561</v>
      </c>
      <c r="I3388" s="7">
        <f t="shared" si="467"/>
        <v>3.0927573713014165</v>
      </c>
      <c r="J3388" s="7">
        <f t="shared" si="468"/>
        <v>3.8268803955129349</v>
      </c>
      <c r="K3388" s="7">
        <f t="shared" si="469"/>
        <v>2.4558745725995776</v>
      </c>
      <c r="L3388">
        <v>1.62</v>
      </c>
      <c r="M3388">
        <v>4.22</v>
      </c>
      <c r="N3388">
        <v>5.69</v>
      </c>
      <c r="O3388" s="7">
        <f t="shared" si="470"/>
        <v>1.6685962734988631</v>
      </c>
      <c r="P3388" s="7">
        <f t="shared" si="471"/>
        <v>4.346590292694569</v>
      </c>
      <c r="Q3388" s="7">
        <f t="shared" si="472"/>
        <v>5.8606869112398341</v>
      </c>
      <c r="R3388" s="24">
        <f t="shared" si="474"/>
        <v>0.59930614486097933</v>
      </c>
      <c r="S3388" s="24">
        <f t="shared" si="474"/>
        <v>0.23006539210303001</v>
      </c>
      <c r="T3388" s="24">
        <f t="shared" si="474"/>
        <v>0.17062846303599061</v>
      </c>
      <c r="U3388" s="23">
        <f t="shared" si="475"/>
        <v>0.52380442611904998</v>
      </c>
      <c r="V3388" s="23">
        <f t="shared" si="475"/>
        <v>1.1027258664650201</v>
      </c>
      <c r="W3388" s="23">
        <f t="shared" si="475"/>
        <v>2.316893567564021</v>
      </c>
      <c r="X3388" t="s">
        <v>368</v>
      </c>
      <c r="Y3388" t="s">
        <v>367</v>
      </c>
      <c r="Z3388" t="s">
        <v>320</v>
      </c>
      <c r="AA3388" s="75" t="s">
        <v>155</v>
      </c>
      <c r="AB3388" s="75" t="s">
        <v>161</v>
      </c>
      <c r="AC3388" s="119" t="s">
        <v>653</v>
      </c>
      <c r="AD3388" s="25" t="s">
        <v>150</v>
      </c>
      <c r="AE3388" s="133" t="str">
        <f>VLOOKUP(AD3388,cs_lookup!$A$2:$B$55,2,FALSE)</f>
        <v>X</v>
      </c>
    </row>
    <row r="3389" spans="1:31" x14ac:dyDescent="0.25">
      <c r="A3389" s="6">
        <v>0.27775837283959898</v>
      </c>
      <c r="B3389" s="6">
        <v>0.36944408919266258</v>
      </c>
      <c r="C3389" s="6">
        <v>0.33311859850157843</v>
      </c>
      <c r="D3389" s="21">
        <f t="shared" si="473"/>
        <v>3.6002515055684174</v>
      </c>
      <c r="E3389" s="22">
        <f t="shared" si="473"/>
        <v>2.7067695200788737</v>
      </c>
      <c r="F3389" s="22">
        <f t="shared" si="473"/>
        <v>3.0019338592866398</v>
      </c>
      <c r="G3389" s="132">
        <v>2.8427668564445563E-2</v>
      </c>
      <c r="H3389" s="7">
        <f t="shared" si="466"/>
        <v>1.0284276685644456</v>
      </c>
      <c r="I3389" s="7">
        <f t="shared" si="467"/>
        <v>3.5007338052212376</v>
      </c>
      <c r="J3389" s="7">
        <f t="shared" si="468"/>
        <v>2.6319493366579492</v>
      </c>
      <c r="K3389" s="7">
        <f t="shared" si="469"/>
        <v>2.9189547802393903</v>
      </c>
      <c r="L3389">
        <v>3.41</v>
      </c>
      <c r="M3389">
        <v>3.59</v>
      </c>
      <c r="N3389">
        <v>2.19</v>
      </c>
      <c r="O3389" s="7">
        <f t="shared" si="470"/>
        <v>3.5069383498047597</v>
      </c>
      <c r="P3389" s="7">
        <f t="shared" si="471"/>
        <v>3.6920553301463594</v>
      </c>
      <c r="Q3389" s="7">
        <f t="shared" si="472"/>
        <v>2.2522565941561359</v>
      </c>
      <c r="R3389" s="24">
        <f t="shared" si="474"/>
        <v>0.28514901040552154</v>
      </c>
      <c r="S3389" s="24">
        <f t="shared" si="474"/>
        <v>0.27085184553839237</v>
      </c>
      <c r="T3389" s="24">
        <f t="shared" si="474"/>
        <v>0.44399914405608609</v>
      </c>
      <c r="U3389" s="23">
        <f t="shared" si="475"/>
        <v>0.97408148969055841</v>
      </c>
      <c r="V3389" s="23">
        <f t="shared" si="475"/>
        <v>1.3640080186948371</v>
      </c>
      <c r="W3389" s="23">
        <f t="shared" si="475"/>
        <v>0.75026856011123033</v>
      </c>
      <c r="X3389" t="s">
        <v>518</v>
      </c>
      <c r="Y3389" t="s">
        <v>366</v>
      </c>
      <c r="Z3389" t="s">
        <v>320</v>
      </c>
      <c r="AA3389" s="75" t="s">
        <v>151</v>
      </c>
      <c r="AB3389" s="75" t="s">
        <v>166</v>
      </c>
      <c r="AC3389" s="119" t="s">
        <v>653</v>
      </c>
      <c r="AD3389" s="25" t="s">
        <v>155</v>
      </c>
      <c r="AE3389" s="133" t="str">
        <f>VLOOKUP(AD3389,cs_lookup!$A$2:$B$55,2,FALSE)</f>
        <v>2</v>
      </c>
    </row>
    <row r="3390" spans="1:31" x14ac:dyDescent="0.25">
      <c r="A3390" s="6">
        <v>0.32059583503717637</v>
      </c>
      <c r="B3390" s="6">
        <v>0.22779586297263735</v>
      </c>
      <c r="C3390" s="6">
        <v>0.41295221836465074</v>
      </c>
      <c r="D3390" s="21">
        <f t="shared" si="473"/>
        <v>3.1191921126612256</v>
      </c>
      <c r="E3390" s="22">
        <f t="shared" si="473"/>
        <v>4.389895351699689</v>
      </c>
      <c r="F3390" s="22">
        <f t="shared" si="473"/>
        <v>2.4215876692953526</v>
      </c>
      <c r="G3390" s="132">
        <v>2.6916443319436212E-2</v>
      </c>
      <c r="H3390" s="7">
        <f t="shared" si="466"/>
        <v>1.0269164433194362</v>
      </c>
      <c r="I3390" s="7">
        <f t="shared" si="467"/>
        <v>3.037435161305484</v>
      </c>
      <c r="J3390" s="7">
        <f t="shared" si="468"/>
        <v>4.2748320764147634</v>
      </c>
      <c r="K3390" s="7">
        <f t="shared" si="469"/>
        <v>2.3581155848159745</v>
      </c>
      <c r="L3390">
        <v>2.56</v>
      </c>
      <c r="M3390">
        <v>3.65</v>
      </c>
      <c r="N3390">
        <v>2.76</v>
      </c>
      <c r="O3390" s="7">
        <f t="shared" si="470"/>
        <v>2.628906094897757</v>
      </c>
      <c r="P3390" s="7">
        <f t="shared" si="471"/>
        <v>3.7482450181159419</v>
      </c>
      <c r="Q3390" s="7">
        <f t="shared" si="472"/>
        <v>2.8342893835616438</v>
      </c>
      <c r="R3390" s="24">
        <f t="shared" si="474"/>
        <v>0.38038635230859846</v>
      </c>
      <c r="S3390" s="24">
        <f t="shared" si="474"/>
        <v>0.26679152381096227</v>
      </c>
      <c r="T3390" s="24">
        <f t="shared" si="474"/>
        <v>0.35282212388043921</v>
      </c>
      <c r="U3390" s="23">
        <f t="shared" si="475"/>
        <v>0.84281634472806877</v>
      </c>
      <c r="V3390" s="23">
        <f t="shared" si="475"/>
        <v>0.85383470853460974</v>
      </c>
      <c r="W3390" s="23">
        <f t="shared" si="475"/>
        <v>1.1704260884291591</v>
      </c>
      <c r="X3390" t="s">
        <v>385</v>
      </c>
      <c r="Y3390" t="s">
        <v>319</v>
      </c>
      <c r="Z3390" t="s">
        <v>320</v>
      </c>
      <c r="AA3390" s="75" t="s">
        <v>150</v>
      </c>
      <c r="AB3390" s="75" t="s">
        <v>166</v>
      </c>
      <c r="AC3390" s="119" t="s">
        <v>653</v>
      </c>
      <c r="AD3390" s="25" t="s">
        <v>152</v>
      </c>
      <c r="AE3390" s="133" t="str">
        <f>VLOOKUP(AD3390,cs_lookup!$A$2:$B$55,2,FALSE)</f>
        <v>2</v>
      </c>
    </row>
    <row r="3391" spans="1:31" x14ac:dyDescent="0.25">
      <c r="A3391" s="6">
        <v>0.40602612272030736</v>
      </c>
      <c r="B3391" s="6">
        <v>0.23115833373078754</v>
      </c>
      <c r="C3391" s="6">
        <v>0.33653241880203377</v>
      </c>
      <c r="D3391" s="21">
        <f t="shared" si="473"/>
        <v>2.4628957203545592</v>
      </c>
      <c r="E3391" s="22">
        <f t="shared" si="473"/>
        <v>4.3260391432161116</v>
      </c>
      <c r="F3391" s="22">
        <f t="shared" si="473"/>
        <v>2.9714819260496061</v>
      </c>
      <c r="G3391" s="132">
        <v>2.6175631968596402E-2</v>
      </c>
      <c r="H3391" s="7">
        <f t="shared" si="466"/>
        <v>1.0261756319685964</v>
      </c>
      <c r="I3391" s="7">
        <f t="shared" si="467"/>
        <v>2.4000723108477886</v>
      </c>
      <c r="J3391" s="7">
        <f t="shared" si="468"/>
        <v>4.2156907730474149</v>
      </c>
      <c r="K3391" s="7">
        <f t="shared" si="469"/>
        <v>2.8956855273879092</v>
      </c>
      <c r="L3391">
        <v>3.02</v>
      </c>
      <c r="M3391">
        <v>3.57</v>
      </c>
      <c r="N3391">
        <v>2.41</v>
      </c>
      <c r="O3391" s="7">
        <f t="shared" si="470"/>
        <v>3.0990504085451613</v>
      </c>
      <c r="P3391" s="7">
        <f t="shared" si="471"/>
        <v>3.663447006127889</v>
      </c>
      <c r="Q3391" s="7">
        <f t="shared" si="472"/>
        <v>2.4730832730443173</v>
      </c>
      <c r="R3391" s="24">
        <f t="shared" si="474"/>
        <v>0.322679488285396</v>
      </c>
      <c r="S3391" s="24">
        <f t="shared" si="474"/>
        <v>0.27296696207896243</v>
      </c>
      <c r="T3391" s="24">
        <f t="shared" si="474"/>
        <v>0.40435354963564146</v>
      </c>
      <c r="U3391" s="23">
        <f t="shared" si="475"/>
        <v>1.2582954214963762</v>
      </c>
      <c r="V3391" s="23">
        <f t="shared" si="475"/>
        <v>0.84683630564756496</v>
      </c>
      <c r="W3391" s="23">
        <f t="shared" si="475"/>
        <v>0.83227269577645469</v>
      </c>
      <c r="X3391" t="s">
        <v>384</v>
      </c>
      <c r="Y3391" t="s">
        <v>363</v>
      </c>
      <c r="Z3391" t="s">
        <v>320</v>
      </c>
      <c r="AA3391" s="75" t="s">
        <v>150</v>
      </c>
      <c r="AB3391" s="75" t="s">
        <v>166</v>
      </c>
      <c r="AC3391" s="119" t="s">
        <v>653</v>
      </c>
      <c r="AD3391" s="25" t="s">
        <v>151</v>
      </c>
      <c r="AE3391" s="133" t="str">
        <f>VLOOKUP(AD3391,cs_lookup!$A$2:$B$55,2,FALSE)</f>
        <v>X</v>
      </c>
    </row>
    <row r="3392" spans="1:31" x14ac:dyDescent="0.25">
      <c r="A3392" s="6">
        <v>0.65547890953217414</v>
      </c>
      <c r="B3392" s="6">
        <v>0.27049290539405391</v>
      </c>
      <c r="C3392" s="6">
        <v>7.3253605748249059E-2</v>
      </c>
      <c r="D3392" s="21">
        <f t="shared" si="473"/>
        <v>1.5256020986452732</v>
      </c>
      <c r="E3392" s="22">
        <f t="shared" si="473"/>
        <v>3.6969546337757015</v>
      </c>
      <c r="F3392" s="22">
        <f t="shared" si="473"/>
        <v>13.651205149364301</v>
      </c>
      <c r="G3392" s="132">
        <v>2.598398957999537E-2</v>
      </c>
      <c r="H3392" s="7">
        <f t="shared" si="466"/>
        <v>1.0259839895799954</v>
      </c>
      <c r="I3392" s="7">
        <f t="shared" si="467"/>
        <v>1.4869648202500756</v>
      </c>
      <c r="J3392" s="7">
        <f t="shared" si="468"/>
        <v>3.6033258523742804</v>
      </c>
      <c r="K3392" s="7">
        <f t="shared" si="469"/>
        <v>13.305475804698144</v>
      </c>
      <c r="L3392">
        <v>1.17</v>
      </c>
      <c r="M3392">
        <v>8.2100000000000009</v>
      </c>
      <c r="N3392">
        <v>20.21</v>
      </c>
      <c r="O3392" s="7">
        <f t="shared" si="470"/>
        <v>1.2004012678085945</v>
      </c>
      <c r="P3392" s="7">
        <f t="shared" si="471"/>
        <v>8.4233285544517624</v>
      </c>
      <c r="Q3392" s="7">
        <f t="shared" si="472"/>
        <v>20.735136429411707</v>
      </c>
      <c r="R3392" s="24">
        <f t="shared" si="474"/>
        <v>0.83305476828224356</v>
      </c>
      <c r="S3392" s="24">
        <f t="shared" si="474"/>
        <v>0.11871791460295064</v>
      </c>
      <c r="T3392" s="24">
        <f t="shared" si="474"/>
        <v>4.8227317114805782E-2</v>
      </c>
      <c r="U3392" s="23">
        <f t="shared" si="475"/>
        <v>0.78683771402421676</v>
      </c>
      <c r="V3392" s="23">
        <f t="shared" si="475"/>
        <v>2.2784506137823533</v>
      </c>
      <c r="W3392" s="23">
        <f t="shared" si="475"/>
        <v>1.518923509136282</v>
      </c>
      <c r="X3392" t="s">
        <v>196</v>
      </c>
      <c r="Y3392" t="s">
        <v>287</v>
      </c>
      <c r="Z3392" t="s">
        <v>189</v>
      </c>
      <c r="AA3392" s="75" t="s">
        <v>154</v>
      </c>
      <c r="AB3392" s="75" t="s">
        <v>160</v>
      </c>
      <c r="AC3392" s="119" t="s">
        <v>653</v>
      </c>
      <c r="AD3392" s="25" t="s">
        <v>154</v>
      </c>
      <c r="AE3392" s="133" t="str">
        <f>VLOOKUP(AD3392,cs_lookup!$A$2:$B$55,2,FALSE)</f>
        <v>1</v>
      </c>
    </row>
    <row r="3393" spans="1:31" x14ac:dyDescent="0.25">
      <c r="A3393" s="6">
        <v>0.77148077301604567</v>
      </c>
      <c r="B3393" s="6">
        <v>0.16144894769256646</v>
      </c>
      <c r="C3393" s="6">
        <v>6.2942884594143891E-2</v>
      </c>
      <c r="D3393" s="21">
        <f t="shared" si="473"/>
        <v>1.2962085835147592</v>
      </c>
      <c r="E3393" s="22">
        <f t="shared" si="473"/>
        <v>6.1939084415973724</v>
      </c>
      <c r="F3393" s="22">
        <f t="shared" si="473"/>
        <v>15.887419307964771</v>
      </c>
      <c r="G3393" s="132">
        <v>2.2867773271176617E-2</v>
      </c>
      <c r="H3393" s="7">
        <f t="shared" si="466"/>
        <v>1.0228677732711766</v>
      </c>
      <c r="I3393" s="7">
        <f t="shared" si="467"/>
        <v>1.267229858429723</v>
      </c>
      <c r="J3393" s="7">
        <f t="shared" si="468"/>
        <v>6.0554341464771912</v>
      </c>
      <c r="K3393" s="7">
        <f t="shared" si="469"/>
        <v>15.532231753822977</v>
      </c>
      <c r="L3393">
        <v>1.68</v>
      </c>
      <c r="M3393">
        <v>4.01</v>
      </c>
      <c r="N3393">
        <v>5.61</v>
      </c>
      <c r="O3393" s="7">
        <f t="shared" si="470"/>
        <v>1.7184178590955768</v>
      </c>
      <c r="P3393" s="7">
        <f t="shared" si="471"/>
        <v>4.1016997708174179</v>
      </c>
      <c r="Q3393" s="7">
        <f t="shared" si="472"/>
        <v>5.7382882080513014</v>
      </c>
      <c r="R3393" s="24">
        <f t="shared" si="474"/>
        <v>0.58193063736331951</v>
      </c>
      <c r="S3393" s="24">
        <f t="shared" si="474"/>
        <v>0.2438013642818895</v>
      </c>
      <c r="T3393" s="24">
        <f t="shared" si="474"/>
        <v>0.17426799835479087</v>
      </c>
      <c r="U3393" s="23">
        <f t="shared" si="475"/>
        <v>1.3257263382996338</v>
      </c>
      <c r="V3393" s="23">
        <f t="shared" si="475"/>
        <v>0.66221511174931313</v>
      </c>
      <c r="W3393" s="23">
        <f t="shared" si="475"/>
        <v>0.36118441244730981</v>
      </c>
      <c r="X3393" t="s">
        <v>194</v>
      </c>
      <c r="Y3393" t="s">
        <v>193</v>
      </c>
      <c r="Z3393" t="s">
        <v>189</v>
      </c>
      <c r="AA3393" s="75" t="s">
        <v>170</v>
      </c>
      <c r="AB3393" s="75" t="s">
        <v>160</v>
      </c>
      <c r="AC3393" s="119" t="s">
        <v>653</v>
      </c>
      <c r="AD3393" s="25" t="s">
        <v>176</v>
      </c>
      <c r="AE3393" s="133" t="str">
        <f>VLOOKUP(AD3393,cs_lookup!$A$2:$B$55,2,FALSE)</f>
        <v>1</v>
      </c>
    </row>
    <row r="3394" spans="1:31" x14ac:dyDescent="0.25">
      <c r="A3394" s="6">
        <v>0.84862731720323914</v>
      </c>
      <c r="B3394" s="6">
        <v>0.11187608661939405</v>
      </c>
      <c r="C3394" s="6">
        <v>2.7873657541158912E-2</v>
      </c>
      <c r="D3394" s="21">
        <f t="shared" si="473"/>
        <v>1.178373568382914</v>
      </c>
      <c r="E3394" s="22">
        <f t="shared" si="473"/>
        <v>8.9384606685612038</v>
      </c>
      <c r="F3394" s="22">
        <f t="shared" si="473"/>
        <v>35.876167256606919</v>
      </c>
      <c r="G3394" s="132">
        <v>2.9218039674886231E-2</v>
      </c>
      <c r="H3394" s="7">
        <f t="shared" si="466"/>
        <v>1.0292180396748862</v>
      </c>
      <c r="I3394" s="7">
        <f t="shared" si="467"/>
        <v>1.1449212149013086</v>
      </c>
      <c r="J3394" s="7">
        <f t="shared" si="468"/>
        <v>8.6847104539527145</v>
      </c>
      <c r="K3394" s="7">
        <f t="shared" si="469"/>
        <v>34.857693776859598</v>
      </c>
      <c r="L3394">
        <v>1.28</v>
      </c>
      <c r="M3394">
        <v>6.1</v>
      </c>
      <c r="N3394">
        <v>11.9</v>
      </c>
      <c r="O3394" s="7">
        <f t="shared" si="470"/>
        <v>1.3173990907838544</v>
      </c>
      <c r="P3394" s="7">
        <f t="shared" si="471"/>
        <v>6.2782300420168058</v>
      </c>
      <c r="Q3394" s="7">
        <f t="shared" si="472"/>
        <v>12.247694672131146</v>
      </c>
      <c r="R3394" s="24">
        <f t="shared" si="474"/>
        <v>0.75907142110216463</v>
      </c>
      <c r="S3394" s="24">
        <f t="shared" si="474"/>
        <v>0.15928056049356898</v>
      </c>
      <c r="T3394" s="24">
        <f t="shared" si="474"/>
        <v>8.1648018404266456E-2</v>
      </c>
      <c r="U3394" s="23">
        <f t="shared" si="475"/>
        <v>1.117980856097889</v>
      </c>
      <c r="V3394" s="23">
        <f t="shared" si="475"/>
        <v>0.70238380799715405</v>
      </c>
      <c r="W3394" s="23">
        <f t="shared" si="475"/>
        <v>0.34138804695966024</v>
      </c>
      <c r="X3394" t="s">
        <v>195</v>
      </c>
      <c r="Y3394" t="s">
        <v>281</v>
      </c>
      <c r="Z3394" t="s">
        <v>189</v>
      </c>
      <c r="AA3394" s="75" t="s">
        <v>176</v>
      </c>
      <c r="AB3394" s="75" t="s">
        <v>160</v>
      </c>
      <c r="AC3394" s="119" t="s">
        <v>653</v>
      </c>
      <c r="AD3394" s="25" t="s">
        <v>168</v>
      </c>
      <c r="AE3394" s="133" t="str">
        <f>VLOOKUP(AD3394,cs_lookup!$A$2:$B$55,2,FALSE)</f>
        <v>1</v>
      </c>
    </row>
    <row r="3395" spans="1:31" x14ac:dyDescent="0.25">
      <c r="A3395" s="6">
        <v>0.84404792456953781</v>
      </c>
      <c r="B3395" s="6">
        <v>0.10097636247996164</v>
      </c>
      <c r="C3395" s="6">
        <v>2.9702947679290159E-2</v>
      </c>
      <c r="D3395" s="21">
        <f t="shared" si="473"/>
        <v>1.1847668490032688</v>
      </c>
      <c r="E3395" s="22">
        <f t="shared" si="473"/>
        <v>9.9033078181881038</v>
      </c>
      <c r="F3395" s="22">
        <f t="shared" si="473"/>
        <v>33.666692302637422</v>
      </c>
      <c r="G3395" s="132">
        <v>3.1919653340650056E-2</v>
      </c>
      <c r="H3395" s="7">
        <f t="shared" si="466"/>
        <v>1.0319196533406501</v>
      </c>
      <c r="I3395" s="7">
        <f t="shared" si="467"/>
        <v>1.1481192796045738</v>
      </c>
      <c r="J3395" s="7">
        <f t="shared" si="468"/>
        <v>9.596975681321668</v>
      </c>
      <c r="K3395" s="7">
        <f t="shared" si="469"/>
        <v>32.62530391164438</v>
      </c>
      <c r="L3395">
        <v>1.23</v>
      </c>
      <c r="M3395">
        <v>7.15</v>
      </c>
      <c r="N3395">
        <v>12.65</v>
      </c>
      <c r="O3395" s="7">
        <f t="shared" si="470"/>
        <v>1.2692611736089996</v>
      </c>
      <c r="P3395" s="7">
        <f t="shared" si="471"/>
        <v>7.378225521385648</v>
      </c>
      <c r="Q3395" s="7">
        <f t="shared" si="472"/>
        <v>13.053783614759224</v>
      </c>
      <c r="R3395" s="24">
        <f t="shared" si="474"/>
        <v>0.78785991472236871</v>
      </c>
      <c r="S3395" s="24">
        <f t="shared" si="474"/>
        <v>0.13553394337182006</v>
      </c>
      <c r="T3395" s="24">
        <f t="shared" si="474"/>
        <v>7.6606141905811331E-2</v>
      </c>
      <c r="U3395" s="23">
        <f t="shared" si="475"/>
        <v>1.071317259321372</v>
      </c>
      <c r="V3395" s="23">
        <f t="shared" si="475"/>
        <v>0.74502637470634114</v>
      </c>
      <c r="W3395" s="23">
        <f t="shared" si="475"/>
        <v>0.38773585172596836</v>
      </c>
      <c r="X3395" t="s">
        <v>285</v>
      </c>
      <c r="Y3395" t="s">
        <v>190</v>
      </c>
      <c r="Z3395" t="s">
        <v>189</v>
      </c>
      <c r="AA3395" s="75" t="s">
        <v>176</v>
      </c>
      <c r="AB3395" s="75" t="s">
        <v>160</v>
      </c>
      <c r="AC3395" s="119" t="s">
        <v>653</v>
      </c>
      <c r="AD3395" s="25" t="s">
        <v>154</v>
      </c>
      <c r="AE3395" s="133" t="str">
        <f>VLOOKUP(AD3395,cs_lookup!$A$2:$B$55,2,FALSE)</f>
        <v>1</v>
      </c>
    </row>
    <row r="3396" spans="1:31" x14ac:dyDescent="0.25">
      <c r="A3396" s="6">
        <v>0.16622875917353072</v>
      </c>
      <c r="B3396" s="6">
        <v>0.24387007687742046</v>
      </c>
      <c r="C3396" s="6">
        <v>0.52020396059145324</v>
      </c>
      <c r="D3396" s="21">
        <f t="shared" si="473"/>
        <v>6.015806199672542</v>
      </c>
      <c r="E3396" s="22">
        <f t="shared" si="473"/>
        <v>4.1005440798816934</v>
      </c>
      <c r="F3396" s="22">
        <f t="shared" si="473"/>
        <v>1.922322926690208</v>
      </c>
      <c r="G3396" s="132">
        <v>2.6715528471109806E-2</v>
      </c>
      <c r="H3396" s="7">
        <f t="shared" si="466"/>
        <v>1.0267155284711098</v>
      </c>
      <c r="I3396" s="7">
        <f t="shared" si="467"/>
        <v>5.8592726347781321</v>
      </c>
      <c r="J3396" s="7">
        <f t="shared" si="468"/>
        <v>3.9938463636445101</v>
      </c>
      <c r="K3396" s="7">
        <f t="shared" si="469"/>
        <v>1.8723033531525077</v>
      </c>
      <c r="L3396">
        <v>7.52</v>
      </c>
      <c r="M3396">
        <v>4.9000000000000004</v>
      </c>
      <c r="N3396">
        <v>1.45</v>
      </c>
      <c r="O3396" s="7">
        <f t="shared" si="470"/>
        <v>7.7209007741027449</v>
      </c>
      <c r="P3396" s="7">
        <f t="shared" si="471"/>
        <v>5.0309060895084388</v>
      </c>
      <c r="Q3396" s="7">
        <f t="shared" si="472"/>
        <v>1.4887375162831091</v>
      </c>
      <c r="R3396" s="24">
        <f t="shared" si="474"/>
        <v>0.12951856645460014</v>
      </c>
      <c r="S3396" s="24">
        <f t="shared" si="474"/>
        <v>0.19877135096705975</v>
      </c>
      <c r="T3396" s="24">
        <f t="shared" si="474"/>
        <v>0.67171008257833997</v>
      </c>
      <c r="U3396" s="23">
        <f t="shared" si="475"/>
        <v>1.283435755381052</v>
      </c>
      <c r="V3396" s="23">
        <f t="shared" si="475"/>
        <v>1.2268874548115056</v>
      </c>
      <c r="W3396" s="23">
        <f t="shared" si="475"/>
        <v>0.77444715225155647</v>
      </c>
      <c r="X3396" t="s">
        <v>219</v>
      </c>
      <c r="Y3396" t="s">
        <v>188</v>
      </c>
      <c r="Z3396" t="s">
        <v>189</v>
      </c>
      <c r="AA3396" s="75" t="s">
        <v>155</v>
      </c>
      <c r="AB3396" s="75" t="s">
        <v>161</v>
      </c>
      <c r="AC3396" s="119" t="s">
        <v>653</v>
      </c>
      <c r="AD3396" s="25" t="s">
        <v>152</v>
      </c>
      <c r="AE3396" s="133" t="str">
        <f>VLOOKUP(AD3396,cs_lookup!$A$2:$B$55,2,FALSE)</f>
        <v>2</v>
      </c>
    </row>
    <row r="3397" spans="1:31" x14ac:dyDescent="0.25">
      <c r="A3397" s="6">
        <v>0.59040851761335278</v>
      </c>
      <c r="B3397" s="6">
        <v>0.25508344625052898</v>
      </c>
      <c r="C3397" s="6">
        <v>0.14970466361288842</v>
      </c>
      <c r="D3397" s="21">
        <f t="shared" si="473"/>
        <v>1.6937425022971651</v>
      </c>
      <c r="E3397" s="22">
        <f t="shared" si="473"/>
        <v>3.9202857523645607</v>
      </c>
      <c r="F3397" s="22">
        <f t="shared" si="473"/>
        <v>6.6798186233251569</v>
      </c>
      <c r="G3397" s="132">
        <v>2.7415324730792223E-2</v>
      </c>
      <c r="H3397" s="7">
        <f t="shared" si="466"/>
        <v>1.0274153247307922</v>
      </c>
      <c r="I3397" s="7">
        <f t="shared" si="467"/>
        <v>1.6485470495984345</v>
      </c>
      <c r="J3397" s="7">
        <f t="shared" si="468"/>
        <v>3.8156777089068346</v>
      </c>
      <c r="K3397" s="7">
        <f t="shared" si="469"/>
        <v>6.501575811199265</v>
      </c>
      <c r="L3397">
        <v>2.93</v>
      </c>
      <c r="M3397">
        <v>3.14</v>
      </c>
      <c r="N3397">
        <v>2.72</v>
      </c>
      <c r="O3397" s="7">
        <f t="shared" si="470"/>
        <v>3.0103269014612213</v>
      </c>
      <c r="P3397" s="7">
        <f t="shared" si="471"/>
        <v>3.2260841196546877</v>
      </c>
      <c r="Q3397" s="7">
        <f t="shared" si="472"/>
        <v>2.7945696832677549</v>
      </c>
      <c r="R3397" s="24">
        <f t="shared" si="474"/>
        <v>0.33218983609872971</v>
      </c>
      <c r="S3397" s="24">
        <f t="shared" si="474"/>
        <v>0.30997331839785924</v>
      </c>
      <c r="T3397" s="24">
        <f t="shared" si="474"/>
        <v>0.35783684550341105</v>
      </c>
      <c r="U3397" s="23">
        <f t="shared" si="475"/>
        <v>1.7773226434233174</v>
      </c>
      <c r="V3397" s="23">
        <f t="shared" si="475"/>
        <v>0.82292065513562163</v>
      </c>
      <c r="W3397" s="23">
        <f t="shared" si="475"/>
        <v>0.41836011437637538</v>
      </c>
      <c r="X3397" t="s">
        <v>201</v>
      </c>
      <c r="Y3397" t="s">
        <v>209</v>
      </c>
      <c r="Z3397" t="s">
        <v>202</v>
      </c>
      <c r="AA3397" s="75" t="s">
        <v>162</v>
      </c>
      <c r="AB3397" s="75" t="s">
        <v>160</v>
      </c>
      <c r="AC3397" s="119" t="s">
        <v>653</v>
      </c>
      <c r="AD3397" s="25" t="s">
        <v>151</v>
      </c>
      <c r="AE3397" s="133" t="str">
        <f>VLOOKUP(AD3397,cs_lookup!$A$2:$B$55,2,FALSE)</f>
        <v>X</v>
      </c>
    </row>
    <row r="3398" spans="1:31" x14ac:dyDescent="0.25">
      <c r="A3398" s="6">
        <v>0.40860239898196382</v>
      </c>
      <c r="B3398" s="6">
        <v>0.26126885138553502</v>
      </c>
      <c r="C3398" s="6">
        <v>0.30770561189037898</v>
      </c>
      <c r="D3398" s="21">
        <f t="shared" si="473"/>
        <v>2.4473669329683529</v>
      </c>
      <c r="E3398" s="22">
        <f t="shared" si="473"/>
        <v>3.8274750116475782</v>
      </c>
      <c r="F3398" s="22">
        <f t="shared" si="473"/>
        <v>3.2498594804837455</v>
      </c>
      <c r="G3398" s="132">
        <v>2.7777777777777679E-2</v>
      </c>
      <c r="H3398" s="7">
        <f t="shared" si="466"/>
        <v>1.0277777777777777</v>
      </c>
      <c r="I3398" s="7">
        <f t="shared" si="467"/>
        <v>2.3812218807259651</v>
      </c>
      <c r="J3398" s="7">
        <f t="shared" si="468"/>
        <v>3.7240297410625089</v>
      </c>
      <c r="K3398" s="7">
        <f t="shared" si="469"/>
        <v>3.1620254404706718</v>
      </c>
      <c r="L3398">
        <v>2.52</v>
      </c>
      <c r="M3398">
        <v>3.36</v>
      </c>
      <c r="N3398">
        <v>3</v>
      </c>
      <c r="O3398" s="7">
        <f t="shared" si="470"/>
        <v>2.59</v>
      </c>
      <c r="P3398" s="7">
        <f t="shared" si="471"/>
        <v>3.4533333333333327</v>
      </c>
      <c r="Q3398" s="7">
        <f t="shared" si="472"/>
        <v>3.083333333333333</v>
      </c>
      <c r="R3398" s="24">
        <f t="shared" si="474"/>
        <v>0.38610038610038611</v>
      </c>
      <c r="S3398" s="24">
        <f t="shared" si="474"/>
        <v>0.28957528957528961</v>
      </c>
      <c r="T3398" s="24">
        <f t="shared" si="474"/>
        <v>0.32432432432432434</v>
      </c>
      <c r="U3398" s="23">
        <f t="shared" si="475"/>
        <v>1.0582802133632863</v>
      </c>
      <c r="V3398" s="23">
        <f t="shared" si="475"/>
        <v>0.90224843345138073</v>
      </c>
      <c r="W3398" s="23">
        <f t="shared" si="475"/>
        <v>0.94875896999533493</v>
      </c>
      <c r="X3398" t="s">
        <v>213</v>
      </c>
      <c r="Y3398" t="s">
        <v>207</v>
      </c>
      <c r="Z3398" t="s">
        <v>202</v>
      </c>
      <c r="AA3398" s="75" t="s">
        <v>151</v>
      </c>
      <c r="AB3398" s="75" t="s">
        <v>166</v>
      </c>
      <c r="AC3398" s="119" t="s">
        <v>653</v>
      </c>
      <c r="AD3398" s="25" t="s">
        <v>150</v>
      </c>
      <c r="AE3398" s="133" t="str">
        <f>VLOOKUP(AD3398,cs_lookup!$A$2:$B$55,2,FALSE)</f>
        <v>X</v>
      </c>
    </row>
    <row r="3399" spans="1:31" x14ac:dyDescent="0.25">
      <c r="A3399" s="6">
        <v>0.59787361314977749</v>
      </c>
      <c r="B3399" s="6">
        <v>0.22605148371709124</v>
      </c>
      <c r="C3399" s="6">
        <v>0.16865902245341063</v>
      </c>
      <c r="D3399" s="21">
        <f t="shared" si="473"/>
        <v>1.6725943042237641</v>
      </c>
      <c r="E3399" s="22">
        <f t="shared" si="473"/>
        <v>4.423771008074973</v>
      </c>
      <c r="F3399" s="22">
        <f t="shared" si="473"/>
        <v>5.9291224712050852</v>
      </c>
      <c r="G3399" s="132">
        <v>3.2471509014055044E-2</v>
      </c>
      <c r="H3399" s="7">
        <f t="shared" si="466"/>
        <v>1.032471509014055</v>
      </c>
      <c r="I3399" s="7">
        <f t="shared" si="467"/>
        <v>1.6199907596685024</v>
      </c>
      <c r="J3399" s="7">
        <f t="shared" si="468"/>
        <v>4.2846422099331285</v>
      </c>
      <c r="K3399" s="7">
        <f t="shared" si="469"/>
        <v>5.7426499612246173</v>
      </c>
      <c r="L3399">
        <v>1.72</v>
      </c>
      <c r="M3399">
        <v>3.87</v>
      </c>
      <c r="N3399">
        <v>5.19</v>
      </c>
      <c r="O3399" s="7">
        <f t="shared" si="470"/>
        <v>1.7758509955041746</v>
      </c>
      <c r="P3399" s="7">
        <f t="shared" si="471"/>
        <v>3.995664739884393</v>
      </c>
      <c r="Q3399" s="7">
        <f t="shared" si="472"/>
        <v>5.3585271317829459</v>
      </c>
      <c r="R3399" s="24">
        <f t="shared" si="474"/>
        <v>0.56311030741410495</v>
      </c>
      <c r="S3399" s="24">
        <f t="shared" si="474"/>
        <v>0.25027124773960219</v>
      </c>
      <c r="T3399" s="24">
        <f t="shared" si="474"/>
        <v>0.18661844484629295</v>
      </c>
      <c r="U3399" s="23">
        <f t="shared" si="475"/>
        <v>1.0617344510977103</v>
      </c>
      <c r="V3399" s="23">
        <f t="shared" si="475"/>
        <v>0.90322594288693248</v>
      </c>
      <c r="W3399" s="23">
        <f t="shared" si="475"/>
        <v>0.90376394783658998</v>
      </c>
      <c r="X3399" t="s">
        <v>327</v>
      </c>
      <c r="Y3399" t="s">
        <v>203</v>
      </c>
      <c r="Z3399" t="s">
        <v>202</v>
      </c>
      <c r="AA3399" s="75" t="s">
        <v>162</v>
      </c>
      <c r="AB3399" s="75" t="s">
        <v>160</v>
      </c>
      <c r="AC3399" s="119" t="s">
        <v>653</v>
      </c>
      <c r="AD3399" s="25" t="s">
        <v>153</v>
      </c>
      <c r="AE3399" s="133" t="str">
        <f>VLOOKUP(AD3399,cs_lookup!$A$2:$B$55,2,FALSE)</f>
        <v>2</v>
      </c>
    </row>
    <row r="3400" spans="1:31" x14ac:dyDescent="0.25">
      <c r="A3400" s="6">
        <v>0.37674798741981241</v>
      </c>
      <c r="B3400" s="6">
        <v>0.29094447615290669</v>
      </c>
      <c r="C3400" s="6">
        <v>0.31059062236089147</v>
      </c>
      <c r="D3400" s="21">
        <f t="shared" si="473"/>
        <v>2.6542942056534313</v>
      </c>
      <c r="E3400" s="22">
        <f t="shared" si="473"/>
        <v>3.4370819244371806</v>
      </c>
      <c r="F3400" s="22">
        <f t="shared" si="473"/>
        <v>3.2196722244821925</v>
      </c>
      <c r="G3400" s="132">
        <v>2.712439335118999E-2</v>
      </c>
      <c r="H3400" s="7">
        <f t="shared" si="466"/>
        <v>1.02712439335119</v>
      </c>
      <c r="I3400" s="7">
        <f t="shared" si="467"/>
        <v>2.5841993655639786</v>
      </c>
      <c r="J3400" s="7">
        <f t="shared" si="468"/>
        <v>3.346315155872253</v>
      </c>
      <c r="K3400" s="7">
        <f t="shared" si="469"/>
        <v>3.1346468308258122</v>
      </c>
      <c r="L3400">
        <v>2.4700000000000002</v>
      </c>
      <c r="M3400">
        <v>3.16</v>
      </c>
      <c r="N3400">
        <v>3.27</v>
      </c>
      <c r="O3400" s="7">
        <f t="shared" si="470"/>
        <v>2.5369972515774393</v>
      </c>
      <c r="P3400" s="7">
        <f t="shared" si="471"/>
        <v>3.2457130829897607</v>
      </c>
      <c r="Q3400" s="7">
        <f t="shared" si="472"/>
        <v>3.3586967662583911</v>
      </c>
      <c r="R3400" s="24">
        <f t="shared" si="474"/>
        <v>0.39416676520962957</v>
      </c>
      <c r="S3400" s="24">
        <f t="shared" si="474"/>
        <v>0.30809870571765346</v>
      </c>
      <c r="T3400" s="24">
        <f t="shared" si="474"/>
        <v>0.29773452907271714</v>
      </c>
      <c r="U3400" s="23">
        <f t="shared" si="475"/>
        <v>0.95580860862139583</v>
      </c>
      <c r="V3400" s="23">
        <f t="shared" si="475"/>
        <v>0.94432229267309165</v>
      </c>
      <c r="W3400" s="23">
        <f t="shared" si="475"/>
        <v>1.0431797189537073</v>
      </c>
      <c r="X3400" t="s">
        <v>211</v>
      </c>
      <c r="Y3400" t="s">
        <v>220</v>
      </c>
      <c r="Z3400" t="s">
        <v>202</v>
      </c>
      <c r="AA3400" s="75" t="s">
        <v>151</v>
      </c>
      <c r="AB3400" s="75" t="s">
        <v>166</v>
      </c>
      <c r="AC3400" s="119" t="s">
        <v>653</v>
      </c>
      <c r="AD3400" s="25" t="s">
        <v>154</v>
      </c>
      <c r="AE3400" s="133" t="str">
        <f>VLOOKUP(AD3400,cs_lookup!$A$2:$B$55,2,FALSE)</f>
        <v>1</v>
      </c>
    </row>
    <row r="3401" spans="1:31" x14ac:dyDescent="0.25">
      <c r="A3401" s="6">
        <v>0.40344036745727802</v>
      </c>
      <c r="B3401" s="6">
        <v>0.27160285578857096</v>
      </c>
      <c r="C3401" s="6">
        <v>0.30343514299405594</v>
      </c>
      <c r="D3401" s="21">
        <f t="shared" si="473"/>
        <v>2.4786810658105356</v>
      </c>
      <c r="E3401" s="22">
        <f t="shared" si="473"/>
        <v>3.6818464117271628</v>
      </c>
      <c r="F3401" s="22">
        <f t="shared" si="473"/>
        <v>3.2955971748453319</v>
      </c>
      <c r="G3401" s="132">
        <v>3.0011938143757355E-2</v>
      </c>
      <c r="H3401" s="7">
        <f t="shared" si="466"/>
        <v>1.0300119381437574</v>
      </c>
      <c r="I3401" s="7">
        <f t="shared" si="467"/>
        <v>2.4064585797689944</v>
      </c>
      <c r="J3401" s="7">
        <f t="shared" si="468"/>
        <v>3.5745667359568918</v>
      </c>
      <c r="K3401" s="7">
        <f t="shared" si="469"/>
        <v>3.1995718232009169</v>
      </c>
      <c r="L3401">
        <v>1.99</v>
      </c>
      <c r="M3401">
        <v>3.62</v>
      </c>
      <c r="N3401">
        <v>3.98</v>
      </c>
      <c r="O3401" s="7">
        <f t="shared" si="470"/>
        <v>2.0497237569060771</v>
      </c>
      <c r="P3401" s="7">
        <f t="shared" si="471"/>
        <v>3.7286432160804019</v>
      </c>
      <c r="Q3401" s="7">
        <f t="shared" si="472"/>
        <v>4.0994475138121542</v>
      </c>
      <c r="R3401" s="24">
        <f t="shared" si="474"/>
        <v>0.48787061994609171</v>
      </c>
      <c r="S3401" s="24">
        <f t="shared" si="474"/>
        <v>0.26819407008086255</v>
      </c>
      <c r="T3401" s="24">
        <f t="shared" si="474"/>
        <v>0.24393530997304586</v>
      </c>
      <c r="U3401" s="23">
        <f t="shared" si="475"/>
        <v>0.82694130567210011</v>
      </c>
      <c r="V3401" s="23">
        <f t="shared" si="475"/>
        <v>1.0127101457041188</v>
      </c>
      <c r="W3401" s="23">
        <f t="shared" si="475"/>
        <v>1.243916442550218</v>
      </c>
      <c r="X3401" t="s">
        <v>330</v>
      </c>
      <c r="Y3401" t="s">
        <v>205</v>
      </c>
      <c r="Z3401" t="s">
        <v>202</v>
      </c>
      <c r="AA3401" s="75" t="s">
        <v>151</v>
      </c>
      <c r="AB3401" s="75" t="s">
        <v>166</v>
      </c>
      <c r="AC3401" s="119" t="s">
        <v>653</v>
      </c>
      <c r="AD3401" s="25" t="s">
        <v>150</v>
      </c>
      <c r="AE3401" s="133" t="str">
        <f>VLOOKUP(AD3401,cs_lookup!$A$2:$B$55,2,FALSE)</f>
        <v>X</v>
      </c>
    </row>
    <row r="3402" spans="1:31" x14ac:dyDescent="0.25">
      <c r="A3402" s="6">
        <v>0.18403216830001054</v>
      </c>
      <c r="B3402" s="6">
        <v>0.1915265987313709</v>
      </c>
      <c r="C3402" s="6">
        <v>0.55274910055739213</v>
      </c>
      <c r="D3402" s="21">
        <f t="shared" si="473"/>
        <v>5.433832624140976</v>
      </c>
      <c r="E3402" s="22">
        <f t="shared" si="473"/>
        <v>5.221206906110039</v>
      </c>
      <c r="F3402" s="22">
        <f t="shared" si="473"/>
        <v>1.8091390813510146</v>
      </c>
      <c r="G3402" s="132">
        <v>3.0455900632604616E-2</v>
      </c>
      <c r="H3402" s="7">
        <f t="shared" si="466"/>
        <v>1.0304559006326046</v>
      </c>
      <c r="I3402" s="7">
        <f t="shared" si="467"/>
        <v>5.273231606326001</v>
      </c>
      <c r="J3402" s="7">
        <f t="shared" si="468"/>
        <v>5.0668902016133837</v>
      </c>
      <c r="K3402" s="7">
        <f t="shared" si="469"/>
        <v>1.7556686125436038</v>
      </c>
      <c r="L3402">
        <v>4.13</v>
      </c>
      <c r="M3402">
        <v>3.9</v>
      </c>
      <c r="N3402">
        <v>1.88</v>
      </c>
      <c r="O3402" s="7">
        <f t="shared" si="470"/>
        <v>4.2557828696126574</v>
      </c>
      <c r="P3402" s="7">
        <f t="shared" si="471"/>
        <v>4.0187780124671582</v>
      </c>
      <c r="Q3402" s="7">
        <f t="shared" si="472"/>
        <v>1.9372570931892965</v>
      </c>
      <c r="R3402" s="24">
        <f t="shared" si="474"/>
        <v>0.23497439381605847</v>
      </c>
      <c r="S3402" s="24">
        <f t="shared" si="474"/>
        <v>0.24883185806674912</v>
      </c>
      <c r="T3402" s="24">
        <f t="shared" si="474"/>
        <v>0.51619374811719243</v>
      </c>
      <c r="U3402" s="23">
        <f t="shared" si="475"/>
        <v>0.78320094930885831</v>
      </c>
      <c r="V3402" s="23">
        <f t="shared" si="475"/>
        <v>0.76970288378425367</v>
      </c>
      <c r="W3402" s="23">
        <f t="shared" si="475"/>
        <v>1.0708171158088116</v>
      </c>
      <c r="X3402" t="s">
        <v>217</v>
      </c>
      <c r="Y3402" t="s">
        <v>192</v>
      </c>
      <c r="Z3402" t="s">
        <v>202</v>
      </c>
      <c r="AA3402" s="75" t="s">
        <v>155</v>
      </c>
      <c r="AB3402" s="75" t="s">
        <v>161</v>
      </c>
      <c r="AC3402" s="119" t="s">
        <v>653</v>
      </c>
      <c r="AD3402" s="25" t="s">
        <v>151</v>
      </c>
      <c r="AE3402" s="133" t="str">
        <f>VLOOKUP(AD3402,cs_lookup!$A$2:$B$55,2,FALSE)</f>
        <v>X</v>
      </c>
    </row>
    <row r="3403" spans="1:31" x14ac:dyDescent="0.25">
      <c r="A3403" s="6">
        <v>0.4145194764649256</v>
      </c>
      <c r="B3403" s="6">
        <v>0.34328938300540496</v>
      </c>
      <c r="C3403" s="6">
        <v>0.23276430418397606</v>
      </c>
      <c r="D3403" s="21">
        <f t="shared" si="473"/>
        <v>2.4124318802294313</v>
      </c>
      <c r="E3403" s="22">
        <f t="shared" si="473"/>
        <v>2.912994253551545</v>
      </c>
      <c r="F3403" s="22">
        <f t="shared" si="473"/>
        <v>4.2961913919997095</v>
      </c>
      <c r="G3403" s="132">
        <v>2.7389277389277433E-2</v>
      </c>
      <c r="H3403" s="7">
        <f t="shared" si="466"/>
        <v>1.0273892773892774</v>
      </c>
      <c r="I3403" s="7">
        <f t="shared" si="467"/>
        <v>2.3481186083231447</v>
      </c>
      <c r="J3403" s="7">
        <f t="shared" si="468"/>
        <v>2.8353364373763195</v>
      </c>
      <c r="K3403" s="7">
        <f t="shared" si="469"/>
        <v>4.1816587797342608</v>
      </c>
      <c r="L3403">
        <v>3.25</v>
      </c>
      <c r="M3403">
        <v>3.3</v>
      </c>
      <c r="N3403">
        <v>2.4</v>
      </c>
      <c r="O3403" s="7">
        <f t="shared" si="470"/>
        <v>3.3390151515151518</v>
      </c>
      <c r="P3403" s="7">
        <f t="shared" si="471"/>
        <v>3.3903846153846153</v>
      </c>
      <c r="Q3403" s="7">
        <f t="shared" si="472"/>
        <v>2.4657342657342656</v>
      </c>
      <c r="R3403" s="24">
        <f t="shared" si="474"/>
        <v>0.29948950652297218</v>
      </c>
      <c r="S3403" s="24">
        <f t="shared" si="474"/>
        <v>0.2949517867271696</v>
      </c>
      <c r="T3403" s="24">
        <f t="shared" si="474"/>
        <v>0.40555870674985822</v>
      </c>
      <c r="U3403" s="23">
        <f t="shared" si="475"/>
        <v>1.3840868125145149</v>
      </c>
      <c r="V3403" s="23">
        <f t="shared" si="475"/>
        <v>1.1638830427664018</v>
      </c>
      <c r="W3403" s="23">
        <f t="shared" si="475"/>
        <v>0.57393492066622354</v>
      </c>
      <c r="X3403" t="s">
        <v>399</v>
      </c>
      <c r="Y3403" t="s">
        <v>324</v>
      </c>
      <c r="Z3403" t="s">
        <v>202</v>
      </c>
      <c r="AA3403" s="75" t="s">
        <v>151</v>
      </c>
      <c r="AB3403" s="75" t="s">
        <v>166</v>
      </c>
      <c r="AC3403" s="119" t="s">
        <v>653</v>
      </c>
      <c r="AD3403" s="25" t="s">
        <v>162</v>
      </c>
      <c r="AE3403" s="133" t="str">
        <f>VLOOKUP(AD3403,cs_lookup!$A$2:$B$55,2,FALSE)</f>
        <v>1</v>
      </c>
    </row>
    <row r="3404" spans="1:31" x14ac:dyDescent="0.25">
      <c r="A3404" s="6">
        <v>0.65526079461707298</v>
      </c>
      <c r="B3404" s="6">
        <v>0.23832097880038844</v>
      </c>
      <c r="C3404" s="6">
        <v>0.10416343430015654</v>
      </c>
      <c r="D3404" s="21">
        <f t="shared" si="473"/>
        <v>1.5261099217516725</v>
      </c>
      <c r="E3404" s="22">
        <f t="shared" si="473"/>
        <v>4.1960217058254639</v>
      </c>
      <c r="F3404" s="22">
        <f t="shared" si="473"/>
        <v>9.6002979041417529</v>
      </c>
      <c r="G3404" s="132">
        <v>2.9887153936266619E-2</v>
      </c>
      <c r="H3404" s="7">
        <f t="shared" si="466"/>
        <v>1.0298871539362666</v>
      </c>
      <c r="I3404" s="7">
        <f t="shared" si="467"/>
        <v>1.4818224656156009</v>
      </c>
      <c r="J3404" s="7">
        <f t="shared" si="468"/>
        <v>4.0742538537237936</v>
      </c>
      <c r="K3404" s="7">
        <f t="shared" si="469"/>
        <v>9.321698855499907</v>
      </c>
      <c r="L3404">
        <v>1.8</v>
      </c>
      <c r="M3404">
        <v>3.81</v>
      </c>
      <c r="N3404">
        <v>4.72</v>
      </c>
      <c r="O3404" s="7">
        <f t="shared" si="470"/>
        <v>1.85379687708528</v>
      </c>
      <c r="P3404" s="7">
        <f t="shared" si="471"/>
        <v>3.9238700564971758</v>
      </c>
      <c r="Q3404" s="7">
        <f t="shared" si="472"/>
        <v>4.8610673665791779</v>
      </c>
      <c r="R3404" s="24">
        <f t="shared" si="474"/>
        <v>0.5394334257226161</v>
      </c>
      <c r="S3404" s="24">
        <f t="shared" si="474"/>
        <v>0.25485043734926743</v>
      </c>
      <c r="T3404" s="24">
        <f t="shared" si="474"/>
        <v>0.20571613692811633</v>
      </c>
      <c r="U3404" s="23">
        <f t="shared" si="475"/>
        <v>1.214720414737549</v>
      </c>
      <c r="V3404" s="23">
        <f t="shared" si="475"/>
        <v>0.93514055254994233</v>
      </c>
      <c r="W3404" s="23">
        <f t="shared" si="475"/>
        <v>0.50634547126730522</v>
      </c>
      <c r="X3404" t="s">
        <v>212</v>
      </c>
      <c r="Y3404" t="s">
        <v>200</v>
      </c>
      <c r="Z3404" t="s">
        <v>202</v>
      </c>
      <c r="AA3404" s="75" t="s">
        <v>170</v>
      </c>
      <c r="AB3404" s="75" t="s">
        <v>160</v>
      </c>
      <c r="AC3404" s="119" t="s">
        <v>653</v>
      </c>
      <c r="AD3404" s="25" t="s">
        <v>162</v>
      </c>
      <c r="AE3404" s="133" t="str">
        <f>VLOOKUP(AD3404,cs_lookup!$A$2:$B$55,2,FALSE)</f>
        <v>1</v>
      </c>
    </row>
    <row r="3405" spans="1:31" x14ac:dyDescent="0.25">
      <c r="A3405" s="6">
        <v>0.51573693609003723</v>
      </c>
      <c r="B3405" s="6">
        <v>0.30481765109621006</v>
      </c>
      <c r="C3405" s="6">
        <v>0.17399341221207684</v>
      </c>
      <c r="D3405" s="21">
        <f t="shared" si="473"/>
        <v>1.9389730112822872</v>
      </c>
      <c r="E3405" s="22">
        <f t="shared" si="473"/>
        <v>3.2806499111968042</v>
      </c>
      <c r="F3405" s="22">
        <f t="shared" si="473"/>
        <v>5.7473440361128239</v>
      </c>
      <c r="G3405" s="132">
        <v>2.7014702413711733E-2</v>
      </c>
      <c r="H3405" s="7">
        <f t="shared" si="466"/>
        <v>1.0270147024137117</v>
      </c>
      <c r="I3405" s="7">
        <f t="shared" si="467"/>
        <v>1.8879700618942179</v>
      </c>
      <c r="J3405" s="7">
        <f t="shared" si="468"/>
        <v>3.1943553519599583</v>
      </c>
      <c r="K3405" s="7">
        <f t="shared" si="469"/>
        <v>5.5961652959838784</v>
      </c>
      <c r="L3405">
        <v>2.5</v>
      </c>
      <c r="M3405">
        <v>3.16</v>
      </c>
      <c r="N3405">
        <v>3.22</v>
      </c>
      <c r="O3405" s="7">
        <f t="shared" si="470"/>
        <v>2.5675367560342792</v>
      </c>
      <c r="P3405" s="7">
        <f t="shared" si="471"/>
        <v>3.2453664596273293</v>
      </c>
      <c r="Q3405" s="7">
        <f t="shared" si="472"/>
        <v>3.3069873417721518</v>
      </c>
      <c r="R3405" s="24">
        <f t="shared" si="474"/>
        <v>0.38947835806041681</v>
      </c>
      <c r="S3405" s="24">
        <f t="shared" si="474"/>
        <v>0.30813161238957021</v>
      </c>
      <c r="T3405" s="24">
        <f t="shared" si="474"/>
        <v>0.30239002955001304</v>
      </c>
      <c r="U3405" s="23">
        <f t="shared" si="475"/>
        <v>1.3241735398556727</v>
      </c>
      <c r="V3405" s="23">
        <f t="shared" si="475"/>
        <v>0.98924498117002579</v>
      </c>
      <c r="W3405" s="23">
        <f t="shared" si="475"/>
        <v>0.57539401173708227</v>
      </c>
      <c r="X3405" t="s">
        <v>210</v>
      </c>
      <c r="Y3405" t="s">
        <v>326</v>
      </c>
      <c r="Z3405" t="s">
        <v>202</v>
      </c>
      <c r="AA3405" s="75" t="s">
        <v>151</v>
      </c>
      <c r="AB3405" s="75" t="s">
        <v>166</v>
      </c>
      <c r="AC3405" s="119" t="s">
        <v>653</v>
      </c>
      <c r="AD3405" s="25" t="s">
        <v>149</v>
      </c>
      <c r="AE3405" s="133" t="str">
        <f>VLOOKUP(AD3405,cs_lookup!$A$2:$B$55,2,FALSE)</f>
        <v>X</v>
      </c>
    </row>
    <row r="3406" spans="1:31" x14ac:dyDescent="0.25">
      <c r="A3406" s="6">
        <v>0.30781953190926914</v>
      </c>
      <c r="B3406" s="6">
        <v>0.35463432430480246</v>
      </c>
      <c r="C3406" s="6">
        <v>0.31876308700829192</v>
      </c>
      <c r="D3406" s="21">
        <f t="shared" si="473"/>
        <v>3.248656749613775</v>
      </c>
      <c r="E3406" s="22">
        <f t="shared" si="473"/>
        <v>2.819806012743753</v>
      </c>
      <c r="F3406" s="22">
        <f t="shared" si="473"/>
        <v>3.1371261000932242</v>
      </c>
      <c r="G3406" s="132">
        <v>2.7557492989920718E-2</v>
      </c>
      <c r="H3406" s="7">
        <f t="shared" si="466"/>
        <v>1.0275574929899207</v>
      </c>
      <c r="I3406" s="7">
        <f t="shared" si="467"/>
        <v>3.1615328307918249</v>
      </c>
      <c r="J3406" s="7">
        <f t="shared" si="468"/>
        <v>2.7441832033542597</v>
      </c>
      <c r="K3406" s="7">
        <f t="shared" si="469"/>
        <v>3.0529932597396732</v>
      </c>
      <c r="L3406">
        <v>2.2599999999999998</v>
      </c>
      <c r="M3406">
        <v>3.23</v>
      </c>
      <c r="N3406">
        <v>3.63</v>
      </c>
      <c r="O3406" s="7">
        <f t="shared" si="470"/>
        <v>2.3222799341572204</v>
      </c>
      <c r="P3406" s="7">
        <f t="shared" si="471"/>
        <v>3.3190107023574438</v>
      </c>
      <c r="Q3406" s="7">
        <f t="shared" si="472"/>
        <v>3.7300336995534122</v>
      </c>
      <c r="R3406" s="24">
        <f t="shared" si="474"/>
        <v>0.43061130800448072</v>
      </c>
      <c r="S3406" s="24">
        <f t="shared" si="474"/>
        <v>0.30129459940870784</v>
      </c>
      <c r="T3406" s="24">
        <f t="shared" si="474"/>
        <v>0.26809409258681161</v>
      </c>
      <c r="U3406" s="23">
        <f t="shared" si="475"/>
        <v>0.71484312229456404</v>
      </c>
      <c r="V3406" s="23">
        <f t="shared" si="475"/>
        <v>1.1770351177909399</v>
      </c>
      <c r="W3406" s="23">
        <f t="shared" si="475"/>
        <v>1.1889970567146053</v>
      </c>
      <c r="X3406" t="s">
        <v>215</v>
      </c>
      <c r="Y3406" t="s">
        <v>445</v>
      </c>
      <c r="Z3406" t="s">
        <v>202</v>
      </c>
      <c r="AA3406" s="75" t="s">
        <v>151</v>
      </c>
      <c r="AB3406" s="75" t="s">
        <v>166</v>
      </c>
      <c r="AC3406" s="119" t="s">
        <v>653</v>
      </c>
      <c r="AD3406" s="25" t="s">
        <v>167</v>
      </c>
      <c r="AE3406" s="133" t="str">
        <f>VLOOKUP(AD3406,cs_lookup!$A$2:$B$55,2,FALSE)</f>
        <v>2</v>
      </c>
    </row>
    <row r="3407" spans="1:31" x14ac:dyDescent="0.25">
      <c r="A3407" s="6">
        <v>0.75128658258993208</v>
      </c>
      <c r="B3407" s="6">
        <v>0.18276831828578341</v>
      </c>
      <c r="C3407" s="6">
        <v>6.3650417568352616E-2</v>
      </c>
      <c r="D3407" s="21">
        <f t="shared" si="473"/>
        <v>1.3310499923380381</v>
      </c>
      <c r="E3407" s="22">
        <f t="shared" si="473"/>
        <v>5.4714077876252185</v>
      </c>
      <c r="F3407" s="22">
        <f t="shared" si="473"/>
        <v>15.710816019802614</v>
      </c>
      <c r="G3407" s="132">
        <v>3.3213386904499265E-2</v>
      </c>
      <c r="H3407" s="7">
        <f t="shared" si="466"/>
        <v>1.0332133869044993</v>
      </c>
      <c r="I3407" s="7">
        <f t="shared" si="467"/>
        <v>1.2882624336932522</v>
      </c>
      <c r="J3407" s="7">
        <f t="shared" si="468"/>
        <v>5.2955254519277197</v>
      </c>
      <c r="K3407" s="7">
        <f t="shared" si="469"/>
        <v>15.205780547300224</v>
      </c>
      <c r="L3407">
        <v>1.45</v>
      </c>
      <c r="M3407">
        <v>4.6399999999999997</v>
      </c>
      <c r="N3407">
        <v>7.81</v>
      </c>
      <c r="O3407" s="7">
        <f t="shared" si="470"/>
        <v>1.4981594110115239</v>
      </c>
      <c r="P3407" s="7">
        <f t="shared" si="471"/>
        <v>4.7941101152368759</v>
      </c>
      <c r="Q3407" s="7">
        <f t="shared" si="472"/>
        <v>8.0693965517241395</v>
      </c>
      <c r="R3407" s="24">
        <f t="shared" si="474"/>
        <v>0.66748571123337419</v>
      </c>
      <c r="S3407" s="24">
        <f t="shared" si="474"/>
        <v>0.20858928476042946</v>
      </c>
      <c r="T3407" s="24">
        <f t="shared" si="474"/>
        <v>0.12392500400619623</v>
      </c>
      <c r="U3407" s="23">
        <f t="shared" si="475"/>
        <v>1.1255470640737935</v>
      </c>
      <c r="V3407" s="23">
        <f t="shared" si="475"/>
        <v>0.87621144343870727</v>
      </c>
      <c r="W3407" s="23">
        <f t="shared" si="475"/>
        <v>0.51362046004186612</v>
      </c>
      <c r="X3407" t="s">
        <v>286</v>
      </c>
      <c r="Y3407" t="s">
        <v>216</v>
      </c>
      <c r="Z3407" t="s">
        <v>202</v>
      </c>
      <c r="AA3407" s="75" t="s">
        <v>170</v>
      </c>
      <c r="AB3407" s="75" t="s">
        <v>160</v>
      </c>
      <c r="AC3407" s="119" t="s">
        <v>653</v>
      </c>
      <c r="AD3407" s="25" t="s">
        <v>154</v>
      </c>
      <c r="AE3407" s="133" t="str">
        <f>VLOOKUP(AD3407,cs_lookup!$A$2:$B$55,2,FALSE)</f>
        <v>1</v>
      </c>
    </row>
    <row r="3408" spans="1:31" x14ac:dyDescent="0.25">
      <c r="A3408" s="6">
        <v>0.4520237641077125</v>
      </c>
      <c r="B3408" s="6">
        <v>0.23688100978062027</v>
      </c>
      <c r="C3408" s="6">
        <v>0.29077492037976804</v>
      </c>
      <c r="D3408" s="21">
        <f t="shared" si="473"/>
        <v>2.2122730692577273</v>
      </c>
      <c r="E3408" s="22">
        <f t="shared" si="473"/>
        <v>4.2215287790529006</v>
      </c>
      <c r="F3408" s="22">
        <f t="shared" si="473"/>
        <v>3.4390861450290999</v>
      </c>
      <c r="G3408" s="132">
        <v>4.4482233811825811E-2</v>
      </c>
      <c r="H3408" s="7">
        <f t="shared" si="466"/>
        <v>1.0444822338118258</v>
      </c>
      <c r="I3408" s="7">
        <f t="shared" si="467"/>
        <v>2.1180571556340047</v>
      </c>
      <c r="J3408" s="7">
        <f t="shared" si="468"/>
        <v>4.0417430209860825</v>
      </c>
      <c r="K3408" s="7">
        <f t="shared" si="469"/>
        <v>3.2926229223432504</v>
      </c>
      <c r="L3408">
        <v>3.04</v>
      </c>
      <c r="M3408">
        <v>3.47</v>
      </c>
      <c r="N3408">
        <v>2.34</v>
      </c>
      <c r="O3408" s="7">
        <f t="shared" si="470"/>
        <v>3.1752259907879505</v>
      </c>
      <c r="P3408" s="7">
        <f t="shared" si="471"/>
        <v>3.6243533513270356</v>
      </c>
      <c r="Q3408" s="7">
        <f t="shared" si="472"/>
        <v>2.4440884271196723</v>
      </c>
      <c r="R3408" s="24">
        <f t="shared" si="474"/>
        <v>0.31493821318584136</v>
      </c>
      <c r="S3408" s="24">
        <f t="shared" si="474"/>
        <v>0.27591128763255268</v>
      </c>
      <c r="T3408" s="24">
        <f t="shared" si="474"/>
        <v>0.4091504991816059</v>
      </c>
      <c r="U3408" s="23">
        <f t="shared" si="475"/>
        <v>1.4352776042486102</v>
      </c>
      <c r="V3408" s="23">
        <f t="shared" si="475"/>
        <v>0.85854048166412333</v>
      </c>
      <c r="W3408" s="23">
        <f t="shared" si="475"/>
        <v>0.71067961779683519</v>
      </c>
      <c r="X3408" t="s">
        <v>223</v>
      </c>
      <c r="Y3408" t="s">
        <v>240</v>
      </c>
      <c r="Z3408" t="s">
        <v>135</v>
      </c>
      <c r="AA3408" s="75" t="s">
        <v>162</v>
      </c>
      <c r="AB3408" s="75" t="s">
        <v>160</v>
      </c>
      <c r="AC3408" s="119" t="s">
        <v>653</v>
      </c>
      <c r="AD3408" s="25" t="s">
        <v>154</v>
      </c>
      <c r="AE3408" s="133" t="str">
        <f>VLOOKUP(AD3408,cs_lookup!$A$2:$B$55,2,FALSE)</f>
        <v>1</v>
      </c>
    </row>
    <row r="3409" spans="1:31" x14ac:dyDescent="0.25">
      <c r="A3409" s="6">
        <v>0.46663314263162131</v>
      </c>
      <c r="B3409" s="6">
        <v>0.23108576270888345</v>
      </c>
      <c r="C3409" s="6">
        <v>0.28289494504224966</v>
      </c>
      <c r="D3409" s="21">
        <f t="shared" si="473"/>
        <v>2.1430110908119522</v>
      </c>
      <c r="E3409" s="22">
        <f t="shared" si="473"/>
        <v>4.3273977084420254</v>
      </c>
      <c r="F3409" s="22">
        <f t="shared" si="473"/>
        <v>3.534881119387455</v>
      </c>
      <c r="G3409" s="132">
        <v>4.9755631015995894E-2</v>
      </c>
      <c r="H3409" s="7">
        <f t="shared" si="466"/>
        <v>1.0497556310159959</v>
      </c>
      <c r="I3409" s="7">
        <f t="shared" si="467"/>
        <v>2.0414380523378184</v>
      </c>
      <c r="J3409" s="7">
        <f t="shared" si="468"/>
        <v>4.1222905413270281</v>
      </c>
      <c r="K3409" s="7">
        <f t="shared" si="469"/>
        <v>3.3673371353733574</v>
      </c>
      <c r="L3409">
        <v>1.68</v>
      </c>
      <c r="M3409">
        <v>4.0199999999999996</v>
      </c>
      <c r="N3409">
        <v>4.8600000000000003</v>
      </c>
      <c r="O3409" s="7">
        <f t="shared" si="470"/>
        <v>1.7635894601068731</v>
      </c>
      <c r="P3409" s="7">
        <f t="shared" si="471"/>
        <v>4.220017636684303</v>
      </c>
      <c r="Q3409" s="7">
        <f t="shared" si="472"/>
        <v>5.1018123667377404</v>
      </c>
      <c r="R3409" s="24">
        <f t="shared" si="474"/>
        <v>0.56702538919653112</v>
      </c>
      <c r="S3409" s="24">
        <f t="shared" si="474"/>
        <v>0.2369658342910877</v>
      </c>
      <c r="T3409" s="24">
        <f t="shared" si="474"/>
        <v>0.19600877651238113</v>
      </c>
      <c r="U3409" s="23">
        <f t="shared" si="475"/>
        <v>0.82294929208167444</v>
      </c>
      <c r="V3409" s="23">
        <f t="shared" si="475"/>
        <v>0.97518599421813201</v>
      </c>
      <c r="W3409" s="23">
        <f t="shared" si="475"/>
        <v>1.4432769291041427</v>
      </c>
      <c r="X3409" t="s">
        <v>221</v>
      </c>
      <c r="Y3409" t="s">
        <v>231</v>
      </c>
      <c r="Z3409" t="s">
        <v>135</v>
      </c>
      <c r="AA3409" s="75" t="s">
        <v>162</v>
      </c>
      <c r="AB3409" s="75" t="s">
        <v>160</v>
      </c>
      <c r="AC3409" s="119" t="s">
        <v>653</v>
      </c>
      <c r="AD3409" s="25" t="s">
        <v>170</v>
      </c>
      <c r="AE3409" s="133" t="str">
        <f>VLOOKUP(AD3409,cs_lookup!$A$2:$B$55,2,FALSE)</f>
        <v>1</v>
      </c>
    </row>
    <row r="3410" spans="1:31" x14ac:dyDescent="0.25">
      <c r="A3410" s="6">
        <v>0.32587392795759407</v>
      </c>
      <c r="B3410" s="6">
        <v>0.27880467945991894</v>
      </c>
      <c r="C3410" s="6">
        <v>0.36432950203236897</v>
      </c>
      <c r="D3410" s="21">
        <f t="shared" si="473"/>
        <v>3.0686713916251991</v>
      </c>
      <c r="E3410" s="22">
        <f t="shared" si="473"/>
        <v>3.5867403729992287</v>
      </c>
      <c r="F3410" s="22">
        <f t="shared" si="473"/>
        <v>2.7447681135390312</v>
      </c>
      <c r="G3410" s="132">
        <v>4.3733669685195098E-2</v>
      </c>
      <c r="H3410" s="7">
        <f t="shared" si="466"/>
        <v>1.0437336696851951</v>
      </c>
      <c r="I3410" s="7">
        <f t="shared" si="467"/>
        <v>2.9400904471643172</v>
      </c>
      <c r="J3410" s="7">
        <f t="shared" si="468"/>
        <v>3.4364517282277962</v>
      </c>
      <c r="K3410" s="7">
        <f t="shared" si="469"/>
        <v>2.6297590978040328</v>
      </c>
      <c r="L3410">
        <v>2.5099999999999998</v>
      </c>
      <c r="M3410">
        <v>3.47</v>
      </c>
      <c r="N3410">
        <v>2.8</v>
      </c>
      <c r="O3410" s="7">
        <f t="shared" si="470"/>
        <v>2.6197715109098394</v>
      </c>
      <c r="P3410" s="7">
        <f t="shared" si="471"/>
        <v>3.6217558338076272</v>
      </c>
      <c r="Q3410" s="7">
        <f t="shared" si="472"/>
        <v>2.9224542751185463</v>
      </c>
      <c r="R3410" s="24">
        <f t="shared" si="474"/>
        <v>0.38171267831395828</v>
      </c>
      <c r="S3410" s="24">
        <f t="shared" si="474"/>
        <v>0.27610917076888619</v>
      </c>
      <c r="T3410" s="24">
        <f t="shared" si="474"/>
        <v>0.34217815091715542</v>
      </c>
      <c r="U3410" s="23">
        <f t="shared" si="475"/>
        <v>0.85371523261159032</v>
      </c>
      <c r="V3410" s="23">
        <f t="shared" si="475"/>
        <v>1.009762474326827</v>
      </c>
      <c r="W3410" s="23">
        <f t="shared" si="475"/>
        <v>1.0647363107663077</v>
      </c>
      <c r="X3410" t="s">
        <v>241</v>
      </c>
      <c r="Y3410" t="s">
        <v>224</v>
      </c>
      <c r="Z3410" t="s">
        <v>135</v>
      </c>
      <c r="AA3410" s="75" t="s">
        <v>151</v>
      </c>
      <c r="AB3410" s="75" t="s">
        <v>166</v>
      </c>
      <c r="AC3410" s="119" t="s">
        <v>653</v>
      </c>
      <c r="AD3410" s="25" t="s">
        <v>150</v>
      </c>
      <c r="AE3410" s="133" t="str">
        <f>VLOOKUP(AD3410,cs_lookup!$A$2:$B$55,2,FALSE)</f>
        <v>X</v>
      </c>
    </row>
    <row r="3411" spans="1:31" x14ac:dyDescent="0.25">
      <c r="A3411" s="6">
        <v>0.27581036741167508</v>
      </c>
      <c r="B3411" s="6">
        <v>0.29010681083648254</v>
      </c>
      <c r="C3411" s="6">
        <v>0.39753106426107016</v>
      </c>
      <c r="D3411" s="21">
        <f t="shared" si="473"/>
        <v>3.6256795180849677</v>
      </c>
      <c r="E3411" s="22">
        <f t="shared" si="473"/>
        <v>3.4470062840532405</v>
      </c>
      <c r="F3411" s="22">
        <f t="shared" si="473"/>
        <v>2.5155266843329533</v>
      </c>
      <c r="G3411" s="132">
        <v>4.7876058405329935E-2</v>
      </c>
      <c r="H3411" s="7">
        <f t="shared" si="466"/>
        <v>1.0478760584053299</v>
      </c>
      <c r="I3411" s="7">
        <f t="shared" si="467"/>
        <v>3.4600270604546202</v>
      </c>
      <c r="J3411" s="7">
        <f t="shared" si="468"/>
        <v>3.2895171679930688</v>
      </c>
      <c r="K3411" s="7">
        <f t="shared" si="469"/>
        <v>2.4005956278465903</v>
      </c>
      <c r="L3411">
        <v>4.1900000000000004</v>
      </c>
      <c r="M3411">
        <v>3.57</v>
      </c>
      <c r="N3411">
        <v>1.89</v>
      </c>
      <c r="O3411" s="7">
        <f t="shared" si="470"/>
        <v>4.3906006847183328</v>
      </c>
      <c r="P3411" s="7">
        <f t="shared" si="471"/>
        <v>3.7409175285070275</v>
      </c>
      <c r="Q3411" s="7">
        <f t="shared" si="472"/>
        <v>1.9804857503860736</v>
      </c>
      <c r="R3411" s="24">
        <f t="shared" si="474"/>
        <v>0.22775926844828803</v>
      </c>
      <c r="S3411" s="24">
        <f t="shared" si="474"/>
        <v>0.26731409938328488</v>
      </c>
      <c r="T3411" s="24">
        <f t="shared" si="474"/>
        <v>0.50492663216842693</v>
      </c>
      <c r="U3411" s="23">
        <f t="shared" si="475"/>
        <v>1.2109731880101156</v>
      </c>
      <c r="V3411" s="23">
        <f t="shared" si="475"/>
        <v>1.0852656537974701</v>
      </c>
      <c r="W3411" s="23">
        <f t="shared" si="475"/>
        <v>0.78730460810485992</v>
      </c>
      <c r="X3411" t="s">
        <v>401</v>
      </c>
      <c r="Y3411" t="s">
        <v>204</v>
      </c>
      <c r="Z3411" t="s">
        <v>135</v>
      </c>
      <c r="AA3411" s="75" t="s">
        <v>151</v>
      </c>
      <c r="AB3411" s="75" t="s">
        <v>166</v>
      </c>
      <c r="AC3411" s="119" t="s">
        <v>653</v>
      </c>
      <c r="AD3411" s="25" t="s">
        <v>153</v>
      </c>
      <c r="AE3411" s="133" t="str">
        <f>VLOOKUP(AD3411,cs_lookup!$A$2:$B$55,2,FALSE)</f>
        <v>2</v>
      </c>
    </row>
    <row r="3412" spans="1:31" x14ac:dyDescent="0.25">
      <c r="A3412" s="6">
        <v>0.5016362377059902</v>
      </c>
      <c r="B3412" s="6">
        <v>0.34532796124450077</v>
      </c>
      <c r="C3412" s="6">
        <v>0.14995848774492801</v>
      </c>
      <c r="D3412" s="21">
        <f t="shared" si="473"/>
        <v>1.9934763975048022</v>
      </c>
      <c r="E3412" s="22">
        <f t="shared" si="473"/>
        <v>2.8957979434858885</v>
      </c>
      <c r="F3412" s="22">
        <f t="shared" si="473"/>
        <v>6.6685121665200482</v>
      </c>
      <c r="G3412" s="132">
        <v>4.3313821769726646E-2</v>
      </c>
      <c r="H3412" s="7">
        <f t="shared" ref="H3412:H3475" si="476">(G3412/100%) + 1</f>
        <v>1.0433138217697266</v>
      </c>
      <c r="I3412" s="7">
        <f t="shared" ref="I3412:I3475" si="477">D3412/H3412</f>
        <v>1.9107159858414962</v>
      </c>
      <c r="J3412" s="7">
        <f t="shared" ref="J3412:J3475" si="478">E3412/H3412</f>
        <v>2.7755770920142471</v>
      </c>
      <c r="K3412" s="7">
        <f t="shared" ref="K3412:K3475" si="479">F3412/H3412</f>
        <v>6.3916647391947219</v>
      </c>
      <c r="L3412">
        <v>3.19</v>
      </c>
      <c r="M3412">
        <v>3.48</v>
      </c>
      <c r="N3412">
        <v>2.2599999999999998</v>
      </c>
      <c r="O3412" s="7">
        <f t="shared" ref="O3412:O3475" si="480">(L3412*H3412)</f>
        <v>3.3281710914454279</v>
      </c>
      <c r="P3412" s="7">
        <f t="shared" ref="P3412:P3475" si="481">(M3412*H3412)</f>
        <v>3.6307320997586485</v>
      </c>
      <c r="Q3412" s="7">
        <f t="shared" ref="Q3412:Q3475" si="482">(N3412*H3412)</f>
        <v>2.3578892371995819</v>
      </c>
      <c r="R3412" s="24">
        <f t="shared" si="474"/>
        <v>0.3004653224019499</v>
      </c>
      <c r="S3412" s="24">
        <f t="shared" si="474"/>
        <v>0.27542654553512075</v>
      </c>
      <c r="T3412" s="24">
        <f t="shared" si="474"/>
        <v>0.42410813206292935</v>
      </c>
      <c r="U3412" s="23">
        <f t="shared" si="475"/>
        <v>1.6695312247545235</v>
      </c>
      <c r="V3412" s="23">
        <f t="shared" si="475"/>
        <v>1.2537933138346198</v>
      </c>
      <c r="W3412" s="23">
        <f t="shared" si="475"/>
        <v>0.35358550428049118</v>
      </c>
      <c r="X3412" t="s">
        <v>437</v>
      </c>
      <c r="Y3412" t="s">
        <v>448</v>
      </c>
      <c r="Z3412" t="s">
        <v>135</v>
      </c>
      <c r="AA3412" s="75" t="s">
        <v>154</v>
      </c>
      <c r="AB3412" s="75" t="s">
        <v>160</v>
      </c>
      <c r="AC3412" s="119" t="s">
        <v>653</v>
      </c>
      <c r="AD3412" s="25" t="s">
        <v>154</v>
      </c>
      <c r="AE3412" s="133" t="str">
        <f>VLOOKUP(AD3412,cs_lookup!$A$2:$B$55,2,FALSE)</f>
        <v>1</v>
      </c>
    </row>
    <row r="3413" spans="1:31" x14ac:dyDescent="0.25">
      <c r="A3413" s="6">
        <v>0.59808114520352518</v>
      </c>
      <c r="B3413" s="6">
        <v>0.22154105103510782</v>
      </c>
      <c r="C3413" s="6">
        <v>0.17238576561475352</v>
      </c>
      <c r="D3413" s="21">
        <f t="shared" si="473"/>
        <v>1.6720139198832344</v>
      </c>
      <c r="E3413" s="22">
        <f t="shared" si="473"/>
        <v>4.5138361280119099</v>
      </c>
      <c r="F3413" s="22">
        <f t="shared" si="473"/>
        <v>5.800942998012915</v>
      </c>
      <c r="G3413" s="132">
        <v>4.9900209392663264E-2</v>
      </c>
      <c r="H3413" s="7">
        <f t="shared" si="476"/>
        <v>1.0499002093926633</v>
      </c>
      <c r="I3413" s="7">
        <f t="shared" si="477"/>
        <v>1.5925455628306293</v>
      </c>
      <c r="J3413" s="7">
        <f t="shared" si="478"/>
        <v>4.2993001502714554</v>
      </c>
      <c r="K3413" s="7">
        <f t="shared" si="479"/>
        <v>5.5252327279452507</v>
      </c>
      <c r="L3413">
        <v>1.75</v>
      </c>
      <c r="M3413">
        <v>4.17</v>
      </c>
      <c r="N3413">
        <v>4.1900000000000004</v>
      </c>
      <c r="O3413" s="7">
        <f t="shared" si="480"/>
        <v>1.8373253664371607</v>
      </c>
      <c r="P3413" s="7">
        <f t="shared" si="481"/>
        <v>4.3780838731674061</v>
      </c>
      <c r="Q3413" s="7">
        <f t="shared" si="482"/>
        <v>4.3990818773552594</v>
      </c>
      <c r="R3413" s="24">
        <f t="shared" si="474"/>
        <v>0.54426941371802018</v>
      </c>
      <c r="S3413" s="24">
        <f t="shared" si="474"/>
        <v>0.22841042542123147</v>
      </c>
      <c r="T3413" s="24">
        <f t="shared" si="474"/>
        <v>0.22732016086074827</v>
      </c>
      <c r="U3413" s="23">
        <f t="shared" si="475"/>
        <v>1.0988696592702236</v>
      </c>
      <c r="V3413" s="23">
        <f t="shared" si="475"/>
        <v>0.9699253027813628</v>
      </c>
      <c r="W3413" s="23">
        <f t="shared" si="475"/>
        <v>0.75833909742987371</v>
      </c>
      <c r="X3413" t="s">
        <v>435</v>
      </c>
      <c r="Y3413" t="s">
        <v>333</v>
      </c>
      <c r="Z3413" t="s">
        <v>135</v>
      </c>
      <c r="AA3413" s="75" t="s">
        <v>162</v>
      </c>
      <c r="AB3413" s="75" t="s">
        <v>160</v>
      </c>
      <c r="AC3413" s="119" t="s">
        <v>653</v>
      </c>
      <c r="AD3413" s="25" t="s">
        <v>162</v>
      </c>
      <c r="AE3413" s="133" t="str">
        <f>VLOOKUP(AD3413,cs_lookup!$A$2:$B$55,2,FALSE)</f>
        <v>1</v>
      </c>
    </row>
    <row r="3414" spans="1:31" x14ac:dyDescent="0.25">
      <c r="A3414" s="6">
        <v>0.45554015923958968</v>
      </c>
      <c r="B3414" s="6">
        <v>0.28761554000949147</v>
      </c>
      <c r="C3414" s="6">
        <v>0.24384759269769241</v>
      </c>
      <c r="D3414" s="21">
        <f t="shared" si="473"/>
        <v>2.1951961418050381</v>
      </c>
      <c r="E3414" s="22">
        <f t="shared" si="473"/>
        <v>3.4768635935561738</v>
      </c>
      <c r="F3414" s="22">
        <f t="shared" si="473"/>
        <v>4.1009221741210293</v>
      </c>
      <c r="G3414" s="132">
        <v>4.3700961389204096E-2</v>
      </c>
      <c r="H3414" s="7">
        <f t="shared" si="476"/>
        <v>1.0437009613892041</v>
      </c>
      <c r="I3414" s="7">
        <f t="shared" si="477"/>
        <v>2.103280750918493</v>
      </c>
      <c r="J3414" s="7">
        <f t="shared" si="478"/>
        <v>3.3312833102389225</v>
      </c>
      <c r="K3414" s="7">
        <f t="shared" si="479"/>
        <v>3.9292118392442141</v>
      </c>
      <c r="L3414">
        <v>2.41</v>
      </c>
      <c r="M3414">
        <v>3.3</v>
      </c>
      <c r="N3414">
        <v>3.07</v>
      </c>
      <c r="O3414" s="7">
        <f t="shared" si="480"/>
        <v>2.5153193169479819</v>
      </c>
      <c r="P3414" s="7">
        <f t="shared" si="481"/>
        <v>3.4442131725843734</v>
      </c>
      <c r="Q3414" s="7">
        <f t="shared" si="482"/>
        <v>3.2041619514648563</v>
      </c>
      <c r="R3414" s="24">
        <f t="shared" si="474"/>
        <v>0.39756383742696016</v>
      </c>
      <c r="S3414" s="24">
        <f t="shared" si="474"/>
        <v>0.29034207521181032</v>
      </c>
      <c r="T3414" s="24">
        <f t="shared" si="474"/>
        <v>0.31209408736122934</v>
      </c>
      <c r="U3414" s="23">
        <f t="shared" si="475"/>
        <v>1.1458289621808997</v>
      </c>
      <c r="V3414" s="23">
        <f t="shared" si="475"/>
        <v>0.99060923154065839</v>
      </c>
      <c r="W3414" s="23">
        <f t="shared" si="475"/>
        <v>0.78132717847824562</v>
      </c>
      <c r="X3414" t="s">
        <v>436</v>
      </c>
      <c r="Y3414" t="s">
        <v>228</v>
      </c>
      <c r="Z3414" t="s">
        <v>135</v>
      </c>
      <c r="AA3414" s="75" t="s">
        <v>151</v>
      </c>
      <c r="AB3414" s="75" t="s">
        <v>166</v>
      </c>
      <c r="AC3414" s="119" t="s">
        <v>653</v>
      </c>
      <c r="AD3414" s="25" t="s">
        <v>155</v>
      </c>
      <c r="AE3414" s="133" t="str">
        <f>VLOOKUP(AD3414,cs_lookup!$A$2:$B$55,2,FALSE)</f>
        <v>2</v>
      </c>
    </row>
    <row r="3415" spans="1:31" x14ac:dyDescent="0.25">
      <c r="A3415" s="6">
        <v>0.65591122802723334</v>
      </c>
      <c r="B3415" s="6">
        <v>0.19349700086392463</v>
      </c>
      <c r="C3415" s="6">
        <v>0.14284784753902613</v>
      </c>
      <c r="D3415" s="21">
        <f t="shared" si="473"/>
        <v>1.5245965570793372</v>
      </c>
      <c r="E3415" s="22">
        <f t="shared" si="473"/>
        <v>5.1680387578887741</v>
      </c>
      <c r="F3415" s="22">
        <f t="shared" si="473"/>
        <v>7.0004555002258559</v>
      </c>
      <c r="G3415" s="132">
        <v>4.8566928177837809E-2</v>
      </c>
      <c r="H3415" s="7">
        <f t="shared" si="476"/>
        <v>1.0485669281778378</v>
      </c>
      <c r="I3415" s="7">
        <f t="shared" si="477"/>
        <v>1.4539811585787152</v>
      </c>
      <c r="J3415" s="7">
        <f t="shared" si="478"/>
        <v>4.9286684702802974</v>
      </c>
      <c r="K3415" s="7">
        <f t="shared" si="479"/>
        <v>6.6762123733875507</v>
      </c>
      <c r="L3415">
        <v>1.51</v>
      </c>
      <c r="M3415">
        <v>4.47</v>
      </c>
      <c r="N3415">
        <v>6.15</v>
      </c>
      <c r="O3415" s="7">
        <f t="shared" si="480"/>
        <v>1.583336061548535</v>
      </c>
      <c r="P3415" s="7">
        <f t="shared" si="481"/>
        <v>4.6870941689549346</v>
      </c>
      <c r="Q3415" s="7">
        <f t="shared" si="482"/>
        <v>6.4486866082937029</v>
      </c>
      <c r="R3415" s="24">
        <f t="shared" si="474"/>
        <v>0.63157785910716868</v>
      </c>
      <c r="S3415" s="24">
        <f t="shared" si="474"/>
        <v>0.21335180475432322</v>
      </c>
      <c r="T3415" s="24">
        <f t="shared" si="474"/>
        <v>0.15507033613850807</v>
      </c>
      <c r="U3415" s="23">
        <f t="shared" si="475"/>
        <v>1.0385279005101029</v>
      </c>
      <c r="V3415" s="23">
        <f t="shared" si="475"/>
        <v>0.90693866445956894</v>
      </c>
      <c r="W3415" s="23">
        <f t="shared" si="475"/>
        <v>0.92118100144849846</v>
      </c>
      <c r="X3415" t="s">
        <v>328</v>
      </c>
      <c r="Y3415" t="s">
        <v>438</v>
      </c>
      <c r="Z3415" t="s">
        <v>135</v>
      </c>
      <c r="AA3415" s="75" t="s">
        <v>162</v>
      </c>
      <c r="AB3415" s="75" t="s">
        <v>160</v>
      </c>
      <c r="AC3415" s="119" t="s">
        <v>653</v>
      </c>
      <c r="AD3415" s="25" t="s">
        <v>170</v>
      </c>
      <c r="AE3415" s="133" t="str">
        <f>VLOOKUP(AD3415,cs_lookup!$A$2:$B$55,2,FALSE)</f>
        <v>1</v>
      </c>
    </row>
    <row r="3416" spans="1:31" x14ac:dyDescent="0.25">
      <c r="A3416" s="6">
        <v>0.78455035767351122</v>
      </c>
      <c r="B3416" s="6">
        <v>0.1654748604054716</v>
      </c>
      <c r="C3416" s="6">
        <v>4.7144164566076383E-2</v>
      </c>
      <c r="D3416" s="21">
        <f t="shared" si="473"/>
        <v>1.2746154408308199</v>
      </c>
      <c r="E3416" s="22">
        <f t="shared" si="473"/>
        <v>6.0432140419979703</v>
      </c>
      <c r="F3416" s="22">
        <f t="shared" si="473"/>
        <v>21.211532948015627</v>
      </c>
      <c r="G3416" s="132">
        <v>5.2690313586829296E-2</v>
      </c>
      <c r="H3416" s="7">
        <f t="shared" si="476"/>
        <v>1.0526903135868293</v>
      </c>
      <c r="I3416" s="7">
        <f t="shared" si="477"/>
        <v>1.2108171077283172</v>
      </c>
      <c r="J3416" s="7">
        <f t="shared" si="478"/>
        <v>5.7407330190081645</v>
      </c>
      <c r="K3416" s="7">
        <f t="shared" si="479"/>
        <v>20.149831982154009</v>
      </c>
      <c r="L3416">
        <v>1.44</v>
      </c>
      <c r="M3416">
        <v>4.74</v>
      </c>
      <c r="N3416">
        <v>6.79</v>
      </c>
      <c r="O3416" s="7">
        <f t="shared" si="480"/>
        <v>1.5158740515650342</v>
      </c>
      <c r="P3416" s="7">
        <f t="shared" si="481"/>
        <v>4.9897520864015714</v>
      </c>
      <c r="Q3416" s="7">
        <f t="shared" si="482"/>
        <v>7.1477672292545709</v>
      </c>
      <c r="R3416" s="24">
        <f t="shared" si="474"/>
        <v>0.65968541315656781</v>
      </c>
      <c r="S3416" s="24">
        <f t="shared" si="474"/>
        <v>0.20041075842731174</v>
      </c>
      <c r="T3416" s="24">
        <f t="shared" si="474"/>
        <v>0.13990382841612042</v>
      </c>
      <c r="U3416" s="23">
        <f t="shared" si="475"/>
        <v>1.1892795293433422</v>
      </c>
      <c r="V3416" s="23">
        <f t="shared" si="475"/>
        <v>0.82567852995521074</v>
      </c>
      <c r="W3416" s="23">
        <f t="shared" si="475"/>
        <v>0.33697551453598534</v>
      </c>
      <c r="X3416" t="s">
        <v>325</v>
      </c>
      <c r="Y3416" t="s">
        <v>225</v>
      </c>
      <c r="Z3416" t="s">
        <v>135</v>
      </c>
      <c r="AA3416" s="75" t="s">
        <v>170</v>
      </c>
      <c r="AB3416" s="75" t="s">
        <v>160</v>
      </c>
      <c r="AC3416" s="119" t="s">
        <v>653</v>
      </c>
      <c r="AD3416" s="25" t="s">
        <v>165</v>
      </c>
      <c r="AE3416" s="133" t="str">
        <f>VLOOKUP(AD3416,cs_lookup!$A$2:$B$55,2,FALSE)</f>
        <v>1</v>
      </c>
    </row>
    <row r="3417" spans="1:31" x14ac:dyDescent="0.25">
      <c r="A3417" s="6">
        <v>0.65409150942601157</v>
      </c>
      <c r="B3417" s="6">
        <v>0.23019516466227985</v>
      </c>
      <c r="C3417" s="6">
        <v>0.11280428057086755</v>
      </c>
      <c r="D3417" s="21">
        <f t="shared" si="473"/>
        <v>1.5288380686634129</v>
      </c>
      <c r="E3417" s="22">
        <f t="shared" si="473"/>
        <v>4.3441399017529481</v>
      </c>
      <c r="F3417" s="22">
        <f t="shared" si="473"/>
        <v>8.8649118184106968</v>
      </c>
      <c r="G3417" s="132">
        <v>4.7732534348477351E-2</v>
      </c>
      <c r="H3417" s="7">
        <f t="shared" si="476"/>
        <v>1.0477325343484774</v>
      </c>
      <c r="I3417" s="7">
        <f t="shared" si="477"/>
        <v>1.4591873579778702</v>
      </c>
      <c r="J3417" s="7">
        <f t="shared" si="478"/>
        <v>4.146229843339083</v>
      </c>
      <c r="K3417" s="7">
        <f t="shared" si="479"/>
        <v>8.4610447111134697</v>
      </c>
      <c r="L3417">
        <v>1.86</v>
      </c>
      <c r="M3417">
        <v>3.74</v>
      </c>
      <c r="N3417">
        <v>4.12</v>
      </c>
      <c r="O3417" s="7">
        <f t="shared" si="480"/>
        <v>1.948782513888168</v>
      </c>
      <c r="P3417" s="7">
        <f t="shared" si="481"/>
        <v>3.9185196784633054</v>
      </c>
      <c r="Q3417" s="7">
        <f t="shared" si="482"/>
        <v>4.3166580415157272</v>
      </c>
      <c r="R3417" s="24">
        <f t="shared" si="474"/>
        <v>0.51314089328768764</v>
      </c>
      <c r="S3417" s="24">
        <f t="shared" si="474"/>
        <v>0.25519841216981254</v>
      </c>
      <c r="T3417" s="24">
        <f t="shared" si="474"/>
        <v>0.23166069454249974</v>
      </c>
      <c r="U3417" s="23">
        <f t="shared" si="475"/>
        <v>1.274682096052129</v>
      </c>
      <c r="V3417" s="23">
        <f t="shared" si="475"/>
        <v>0.90202428261624457</v>
      </c>
      <c r="W3417" s="23">
        <f t="shared" si="475"/>
        <v>0.4869375048436318</v>
      </c>
      <c r="X3417" t="s">
        <v>332</v>
      </c>
      <c r="Y3417" t="s">
        <v>222</v>
      </c>
      <c r="Z3417" t="s">
        <v>135</v>
      </c>
      <c r="AA3417" s="75" t="s">
        <v>162</v>
      </c>
      <c r="AB3417" s="75" t="s">
        <v>160</v>
      </c>
      <c r="AC3417" s="119" t="s">
        <v>653</v>
      </c>
      <c r="AD3417" s="25" t="s">
        <v>162</v>
      </c>
      <c r="AE3417" s="133" t="str">
        <f>VLOOKUP(AD3417,cs_lookup!$A$2:$B$55,2,FALSE)</f>
        <v>1</v>
      </c>
    </row>
    <row r="3418" spans="1:31" x14ac:dyDescent="0.25">
      <c r="A3418" s="6">
        <v>0.48070815459758015</v>
      </c>
      <c r="B3418" s="6">
        <v>0.27720014949400529</v>
      </c>
      <c r="C3418" s="6">
        <v>0.23024729805965741</v>
      </c>
      <c r="D3418" s="21">
        <f t="shared" si="473"/>
        <v>2.0802642735219243</v>
      </c>
      <c r="E3418" s="22">
        <f t="shared" si="473"/>
        <v>3.6075016619773717</v>
      </c>
      <c r="F3418" s="22">
        <f t="shared" si="473"/>
        <v>4.3431562864242537</v>
      </c>
      <c r="G3418" s="132">
        <v>4.5008860472922851E-2</v>
      </c>
      <c r="H3418" s="7">
        <f t="shared" si="476"/>
        <v>1.0450088604729229</v>
      </c>
      <c r="I3418" s="7">
        <f t="shared" si="477"/>
        <v>1.9906666366259254</v>
      </c>
      <c r="J3418" s="7">
        <f t="shared" si="478"/>
        <v>3.4521254301564319</v>
      </c>
      <c r="K3418" s="7">
        <f t="shared" si="479"/>
        <v>4.1560951784262778</v>
      </c>
      <c r="L3418">
        <v>2.15</v>
      </c>
      <c r="M3418">
        <v>3.31</v>
      </c>
      <c r="N3418">
        <v>3.6</v>
      </c>
      <c r="O3418" s="7">
        <f t="shared" si="480"/>
        <v>2.2467690500167841</v>
      </c>
      <c r="P3418" s="7">
        <f t="shared" si="481"/>
        <v>3.4589793281653747</v>
      </c>
      <c r="Q3418" s="7">
        <f t="shared" si="482"/>
        <v>3.7620318977025224</v>
      </c>
      <c r="R3418" s="24">
        <f t="shared" si="474"/>
        <v>0.44508357456345132</v>
      </c>
      <c r="S3418" s="24">
        <f t="shared" si="474"/>
        <v>0.28910262396115416</v>
      </c>
      <c r="T3418" s="24">
        <f t="shared" si="474"/>
        <v>0.26581380147539452</v>
      </c>
      <c r="U3418" s="23">
        <f t="shared" si="475"/>
        <v>1.0800402038405266</v>
      </c>
      <c r="V3418" s="23">
        <f t="shared" si="475"/>
        <v>0.9588295868641159</v>
      </c>
      <c r="W3418" s="23">
        <f t="shared" si="475"/>
        <v>0.8661976796602513</v>
      </c>
      <c r="X3418" t="s">
        <v>230</v>
      </c>
      <c r="Y3418" t="s">
        <v>402</v>
      </c>
      <c r="Z3418" t="s">
        <v>135</v>
      </c>
      <c r="AA3418" s="75" t="s">
        <v>151</v>
      </c>
      <c r="AB3418" s="75" t="s">
        <v>166</v>
      </c>
      <c r="AC3418" s="119" t="s">
        <v>653</v>
      </c>
      <c r="AD3418" s="25" t="s">
        <v>151</v>
      </c>
      <c r="AE3418" s="133" t="str">
        <f>VLOOKUP(AD3418,cs_lookup!$A$2:$B$55,2,FALSE)</f>
        <v>X</v>
      </c>
    </row>
    <row r="3419" spans="1:31" x14ac:dyDescent="0.25">
      <c r="A3419" s="6">
        <v>0.52341583965643546</v>
      </c>
      <c r="B3419" s="6">
        <v>0.24526108586929124</v>
      </c>
      <c r="C3419" s="6">
        <v>0.21954146721494791</v>
      </c>
      <c r="D3419" s="21">
        <f t="shared" si="473"/>
        <v>1.9105268206181709</v>
      </c>
      <c r="E3419" s="22">
        <f t="shared" si="473"/>
        <v>4.0772876645133067</v>
      </c>
      <c r="F3419" s="22">
        <f t="shared" si="473"/>
        <v>4.5549481502777942</v>
      </c>
      <c r="G3419" s="132">
        <v>4.5938677004410566E-2</v>
      </c>
      <c r="H3419" s="7">
        <f t="shared" si="476"/>
        <v>1.0459386770044106</v>
      </c>
      <c r="I3419" s="7">
        <f t="shared" si="477"/>
        <v>1.8266145641443896</v>
      </c>
      <c r="J3419" s="7">
        <f t="shared" si="478"/>
        <v>3.8982090959584177</v>
      </c>
      <c r="K3419" s="7">
        <f t="shared" si="479"/>
        <v>4.3548902535311704</v>
      </c>
      <c r="L3419">
        <v>1.85</v>
      </c>
      <c r="M3419">
        <v>3.79</v>
      </c>
      <c r="N3419">
        <v>4.1399999999999997</v>
      </c>
      <c r="O3419" s="7">
        <f t="shared" si="480"/>
        <v>1.9349865524581595</v>
      </c>
      <c r="P3419" s="7">
        <f t="shared" si="481"/>
        <v>3.9641075858467163</v>
      </c>
      <c r="Q3419" s="7">
        <f t="shared" si="482"/>
        <v>4.330186122798259</v>
      </c>
      <c r="R3419" s="24">
        <f t="shared" si="474"/>
        <v>0.5167994572001674</v>
      </c>
      <c r="S3419" s="24">
        <f t="shared" si="474"/>
        <v>0.25226358728768061</v>
      </c>
      <c r="T3419" s="24">
        <f t="shared" si="474"/>
        <v>0.23093695551215213</v>
      </c>
      <c r="U3419" s="23">
        <f t="shared" si="475"/>
        <v>1.0128026110787989</v>
      </c>
      <c r="V3419" s="23">
        <f t="shared" si="475"/>
        <v>0.97224133100746013</v>
      </c>
      <c r="W3419" s="23">
        <f t="shared" si="475"/>
        <v>0.95065541471293646</v>
      </c>
      <c r="X3419" t="s">
        <v>206</v>
      </c>
      <c r="Y3419" t="s">
        <v>229</v>
      </c>
      <c r="Z3419" t="s">
        <v>135</v>
      </c>
      <c r="AA3419" s="75" t="s">
        <v>162</v>
      </c>
      <c r="AB3419" s="75" t="s">
        <v>160</v>
      </c>
      <c r="AC3419" s="119" t="s">
        <v>653</v>
      </c>
      <c r="AD3419" s="25" t="s">
        <v>150</v>
      </c>
      <c r="AE3419" s="133" t="str">
        <f>VLOOKUP(AD3419,cs_lookup!$A$2:$B$55,2,FALSE)</f>
        <v>X</v>
      </c>
    </row>
    <row r="3420" spans="1:31" x14ac:dyDescent="0.25">
      <c r="A3420" s="6">
        <v>0.20019536267803278</v>
      </c>
      <c r="B3420" s="6">
        <v>0.22596930214486696</v>
      </c>
      <c r="C3420" s="6">
        <v>0.50960449298205435</v>
      </c>
      <c r="D3420" s="21">
        <f t="shared" si="473"/>
        <v>4.995120699215521</v>
      </c>
      <c r="E3420" s="22">
        <f t="shared" si="473"/>
        <v>4.4253798657965877</v>
      </c>
      <c r="F3420" s="22">
        <f t="shared" si="473"/>
        <v>1.9623060898625453</v>
      </c>
      <c r="G3420" s="132">
        <v>4.3177091498491027E-2</v>
      </c>
      <c r="H3420" s="7">
        <f t="shared" si="476"/>
        <v>1.043177091498491</v>
      </c>
      <c r="I3420" s="7">
        <f t="shared" si="477"/>
        <v>4.7883726933076982</v>
      </c>
      <c r="J3420" s="7">
        <f t="shared" si="478"/>
        <v>4.2422134284406772</v>
      </c>
      <c r="K3420" s="7">
        <f t="shared" si="479"/>
        <v>1.8810862564511979</v>
      </c>
      <c r="L3420">
        <v>2.81</v>
      </c>
      <c r="M3420">
        <v>3.32</v>
      </c>
      <c r="N3420">
        <v>2.59</v>
      </c>
      <c r="O3420" s="7">
        <f t="shared" si="480"/>
        <v>2.9313276271107598</v>
      </c>
      <c r="P3420" s="7">
        <f t="shared" si="481"/>
        <v>3.4633479437749899</v>
      </c>
      <c r="Q3420" s="7">
        <f t="shared" si="482"/>
        <v>2.7018286669810916</v>
      </c>
      <c r="R3420" s="24">
        <f t="shared" si="474"/>
        <v>0.3411423515922859</v>
      </c>
      <c r="S3420" s="24">
        <f t="shared" si="474"/>
        <v>0.28873795420913356</v>
      </c>
      <c r="T3420" s="24">
        <f t="shared" si="474"/>
        <v>0.37011969419858048</v>
      </c>
      <c r="U3420" s="23">
        <f t="shared" si="475"/>
        <v>0.58683819743757593</v>
      </c>
      <c r="V3420" s="23">
        <f t="shared" si="475"/>
        <v>0.78261031793969449</v>
      </c>
      <c r="W3420" s="23">
        <f t="shared" si="475"/>
        <v>1.3768640279612792</v>
      </c>
      <c r="X3420" t="s">
        <v>248</v>
      </c>
      <c r="Y3420" t="s">
        <v>334</v>
      </c>
      <c r="Z3420" t="s">
        <v>136</v>
      </c>
      <c r="AA3420" s="75" t="s">
        <v>155</v>
      </c>
      <c r="AB3420" s="75" t="s">
        <v>161</v>
      </c>
      <c r="AC3420" s="119" t="s">
        <v>653</v>
      </c>
      <c r="AD3420" s="25" t="s">
        <v>170</v>
      </c>
      <c r="AE3420" s="133" t="str">
        <f>VLOOKUP(AD3420,cs_lookup!$A$2:$B$55,2,FALSE)</f>
        <v>1</v>
      </c>
    </row>
    <row r="3421" spans="1:31" x14ac:dyDescent="0.25">
      <c r="A3421" s="6">
        <v>0.50695828046791658</v>
      </c>
      <c r="B3421" s="6">
        <v>0.25096947970185846</v>
      </c>
      <c r="C3421" s="6">
        <v>0.22938472775190505</v>
      </c>
      <c r="D3421" s="21">
        <f t="shared" si="473"/>
        <v>1.9725489029925927</v>
      </c>
      <c r="E3421" s="22">
        <f t="shared" si="473"/>
        <v>3.9845482454199583</v>
      </c>
      <c r="F3421" s="22">
        <f t="shared" si="473"/>
        <v>4.3594881394264702</v>
      </c>
      <c r="G3421" s="132">
        <v>4.4580863630507839E-2</v>
      </c>
      <c r="H3421" s="7">
        <f t="shared" si="476"/>
        <v>1.0445808636305078</v>
      </c>
      <c r="I3421" s="7">
        <f t="shared" si="477"/>
        <v>1.8883640048094241</v>
      </c>
      <c r="J3421" s="7">
        <f t="shared" si="478"/>
        <v>3.8144947740775232</v>
      </c>
      <c r="K3421" s="7">
        <f t="shared" si="479"/>
        <v>4.1734328965924083</v>
      </c>
      <c r="L3421">
        <v>2.13</v>
      </c>
      <c r="M3421">
        <v>3.39</v>
      </c>
      <c r="N3421">
        <v>3.57</v>
      </c>
      <c r="O3421" s="7">
        <f t="shared" si="480"/>
        <v>2.2249572395329817</v>
      </c>
      <c r="P3421" s="7">
        <f t="shared" si="481"/>
        <v>3.5411291277074217</v>
      </c>
      <c r="Q3421" s="7">
        <f t="shared" si="482"/>
        <v>3.7291536831609129</v>
      </c>
      <c r="R3421" s="24">
        <f t="shared" si="474"/>
        <v>0.44944683980079542</v>
      </c>
      <c r="S3421" s="24">
        <f t="shared" si="474"/>
        <v>0.28239580199872982</v>
      </c>
      <c r="T3421" s="24">
        <f t="shared" si="474"/>
        <v>0.26815735820047459</v>
      </c>
      <c r="U3421" s="23">
        <f t="shared" si="475"/>
        <v>1.1279604962682828</v>
      </c>
      <c r="V3421" s="23">
        <f t="shared" si="475"/>
        <v>0.8887153347378276</v>
      </c>
      <c r="W3421" s="23">
        <f t="shared" si="475"/>
        <v>0.85541090235688011</v>
      </c>
      <c r="X3421" t="s">
        <v>403</v>
      </c>
      <c r="Y3421" t="s">
        <v>406</v>
      </c>
      <c r="Z3421" t="s">
        <v>136</v>
      </c>
      <c r="AA3421" s="75" t="s">
        <v>162</v>
      </c>
      <c r="AB3421" s="75" t="s">
        <v>160</v>
      </c>
      <c r="AC3421" s="119" t="s">
        <v>653</v>
      </c>
      <c r="AD3421" s="25" t="s">
        <v>150</v>
      </c>
      <c r="AE3421" s="133" t="str">
        <f>VLOOKUP(AD3421,cs_lookup!$A$2:$B$55,2,FALSE)</f>
        <v>X</v>
      </c>
    </row>
    <row r="3422" spans="1:31" x14ac:dyDescent="0.25">
      <c r="A3422" s="6">
        <v>0.3104269454728627</v>
      </c>
      <c r="B3422" s="6">
        <v>0.24117501238605668</v>
      </c>
      <c r="C3422" s="6">
        <v>0.40920244223698732</v>
      </c>
      <c r="D3422" s="21">
        <f t="shared" si="473"/>
        <v>3.2213698410643263</v>
      </c>
      <c r="E3422" s="22">
        <f t="shared" si="473"/>
        <v>4.1463665331931958</v>
      </c>
      <c r="F3422" s="22">
        <f t="shared" si="473"/>
        <v>2.4437781811205701</v>
      </c>
      <c r="G3422" s="132">
        <v>4.4269270237342173E-2</v>
      </c>
      <c r="H3422" s="7">
        <f t="shared" si="476"/>
        <v>1.0442692702373422</v>
      </c>
      <c r="I3422" s="7">
        <f t="shared" si="477"/>
        <v>3.0848076572550789</v>
      </c>
      <c r="J3422" s="7">
        <f t="shared" si="478"/>
        <v>3.9705913516451625</v>
      </c>
      <c r="K3422" s="7">
        <f t="shared" si="479"/>
        <v>2.3401801151968655</v>
      </c>
      <c r="L3422">
        <v>2.77</v>
      </c>
      <c r="M3422">
        <v>3.3</v>
      </c>
      <c r="N3422">
        <v>2.63</v>
      </c>
      <c r="O3422" s="7">
        <f t="shared" si="480"/>
        <v>2.8926258785574377</v>
      </c>
      <c r="P3422" s="7">
        <f t="shared" si="481"/>
        <v>3.4460885917832291</v>
      </c>
      <c r="Q3422" s="7">
        <f t="shared" si="482"/>
        <v>2.7464281807242097</v>
      </c>
      <c r="R3422" s="24">
        <f t="shared" si="474"/>
        <v>0.34570664924656741</v>
      </c>
      <c r="S3422" s="24">
        <f t="shared" si="474"/>
        <v>0.29018406618575504</v>
      </c>
      <c r="T3422" s="24">
        <f t="shared" si="474"/>
        <v>0.36410928456767749</v>
      </c>
      <c r="U3422" s="23">
        <f t="shared" si="475"/>
        <v>0.89794901587634124</v>
      </c>
      <c r="V3422" s="23">
        <f t="shared" si="475"/>
        <v>0.83111045880676893</v>
      </c>
      <c r="W3422" s="23">
        <f t="shared" si="475"/>
        <v>1.1238451189808325</v>
      </c>
      <c r="X3422" t="s">
        <v>227</v>
      </c>
      <c r="Y3422" t="s">
        <v>400</v>
      </c>
      <c r="Z3422" t="s">
        <v>136</v>
      </c>
      <c r="AA3422" s="75" t="s">
        <v>155</v>
      </c>
      <c r="AB3422" s="75" t="s">
        <v>161</v>
      </c>
      <c r="AC3422" s="119" t="s">
        <v>653</v>
      </c>
      <c r="AD3422" s="25" t="s">
        <v>447</v>
      </c>
      <c r="AE3422" s="133" t="str">
        <f>VLOOKUP(AD3422,cs_lookup!$A$2:$B$55,2,FALSE)</f>
        <v>1</v>
      </c>
    </row>
    <row r="3423" spans="1:31" x14ac:dyDescent="0.25">
      <c r="A3423" s="6">
        <v>0.48888395583722905</v>
      </c>
      <c r="B3423" s="6">
        <v>0.35188906331730158</v>
      </c>
      <c r="C3423" s="6">
        <v>0.15592000572649578</v>
      </c>
      <c r="D3423" s="21">
        <f t="shared" si="473"/>
        <v>2.0454751849801838</v>
      </c>
      <c r="E3423" s="22">
        <f t="shared" si="473"/>
        <v>2.8418047170118808</v>
      </c>
      <c r="F3423" s="22">
        <f t="shared" si="473"/>
        <v>6.4135451723503119</v>
      </c>
      <c r="G3423" s="132">
        <v>4.463998984944384E-2</v>
      </c>
      <c r="H3423" s="7">
        <f t="shared" si="476"/>
        <v>1.0446399898494438</v>
      </c>
      <c r="I3423" s="7">
        <f t="shared" si="477"/>
        <v>1.9580670899598462</v>
      </c>
      <c r="J3423" s="7">
        <f t="shared" si="478"/>
        <v>2.7203675377403931</v>
      </c>
      <c r="K3423" s="7">
        <f t="shared" si="479"/>
        <v>6.1394788967198624</v>
      </c>
      <c r="L3423">
        <v>2.06</v>
      </c>
      <c r="M3423">
        <v>3.37</v>
      </c>
      <c r="N3423">
        <v>3.81</v>
      </c>
      <c r="O3423" s="7">
        <f t="shared" si="480"/>
        <v>2.1519583790898542</v>
      </c>
      <c r="P3423" s="7">
        <f t="shared" si="481"/>
        <v>3.5204367657926259</v>
      </c>
      <c r="Q3423" s="7">
        <f t="shared" si="482"/>
        <v>3.980078361326381</v>
      </c>
      <c r="R3423" s="24">
        <f t="shared" si="474"/>
        <v>0.46469300229818494</v>
      </c>
      <c r="S3423" s="24">
        <f t="shared" si="474"/>
        <v>0.28405566312589348</v>
      </c>
      <c r="T3423" s="24">
        <f t="shared" si="474"/>
        <v>0.25125133457592153</v>
      </c>
      <c r="U3423" s="23">
        <f t="shared" si="475"/>
        <v>1.0520579251665192</v>
      </c>
      <c r="V3423" s="23">
        <f t="shared" si="475"/>
        <v>1.2388031959825576</v>
      </c>
      <c r="W3423" s="23">
        <f t="shared" si="475"/>
        <v>0.6205738408899113</v>
      </c>
      <c r="X3423" t="s">
        <v>233</v>
      </c>
      <c r="Y3423" t="s">
        <v>251</v>
      </c>
      <c r="Z3423" t="s">
        <v>136</v>
      </c>
      <c r="AA3423" s="75" t="s">
        <v>154</v>
      </c>
      <c r="AB3423" s="75" t="s">
        <v>160</v>
      </c>
      <c r="AC3423" s="119" t="s">
        <v>653</v>
      </c>
      <c r="AD3423" s="25" t="s">
        <v>152</v>
      </c>
      <c r="AE3423" s="133" t="str">
        <f>VLOOKUP(AD3423,cs_lookup!$A$2:$B$55,2,FALSE)</f>
        <v>2</v>
      </c>
    </row>
    <row r="3424" spans="1:31" x14ac:dyDescent="0.25">
      <c r="A3424" s="6">
        <v>0.32168233456770812</v>
      </c>
      <c r="B3424" s="6">
        <v>0.27420439142652614</v>
      </c>
      <c r="C3424" s="6">
        <v>0.37164336883443866</v>
      </c>
      <c r="D3424" s="21">
        <f t="shared" si="473"/>
        <v>3.1086568721401724</v>
      </c>
      <c r="E3424" s="22">
        <f t="shared" si="473"/>
        <v>3.64691460555238</v>
      </c>
      <c r="F3424" s="22">
        <f t="shared" si="473"/>
        <v>2.6907516287354625</v>
      </c>
      <c r="G3424" s="132">
        <v>4.3619779580571727E-2</v>
      </c>
      <c r="H3424" s="7">
        <f t="shared" si="476"/>
        <v>1.0436197795805717</v>
      </c>
      <c r="I3424" s="7">
        <f t="shared" si="477"/>
        <v>2.9787255214629353</v>
      </c>
      <c r="J3424" s="7">
        <f t="shared" si="478"/>
        <v>3.4944859008115641</v>
      </c>
      <c r="K3424" s="7">
        <f t="shared" si="479"/>
        <v>2.5782873048045039</v>
      </c>
      <c r="L3424">
        <v>2.4900000000000002</v>
      </c>
      <c r="M3424">
        <v>3.3</v>
      </c>
      <c r="N3424">
        <v>2.95</v>
      </c>
      <c r="O3424" s="7">
        <f t="shared" si="480"/>
        <v>2.5986132511556237</v>
      </c>
      <c r="P3424" s="7">
        <f t="shared" si="481"/>
        <v>3.4439452726158866</v>
      </c>
      <c r="Q3424" s="7">
        <f t="shared" si="482"/>
        <v>3.0786783497626868</v>
      </c>
      <c r="R3424" s="24">
        <f t="shared" si="474"/>
        <v>0.3848206344500445</v>
      </c>
      <c r="S3424" s="24">
        <f t="shared" si="474"/>
        <v>0.29036466053957904</v>
      </c>
      <c r="T3424" s="24">
        <f t="shared" si="474"/>
        <v>0.32481470501037657</v>
      </c>
      <c r="U3424" s="23">
        <f t="shared" si="475"/>
        <v>0.8359279772703232</v>
      </c>
      <c r="V3424" s="23">
        <f t="shared" si="475"/>
        <v>0.94434491758390082</v>
      </c>
      <c r="W3424" s="23">
        <f t="shared" si="475"/>
        <v>1.1441703934634551</v>
      </c>
      <c r="X3424" t="s">
        <v>246</v>
      </c>
      <c r="Y3424" t="s">
        <v>331</v>
      </c>
      <c r="Z3424" t="s">
        <v>136</v>
      </c>
      <c r="AA3424" s="75" t="s">
        <v>151</v>
      </c>
      <c r="AB3424" s="75" t="s">
        <v>166</v>
      </c>
      <c r="AC3424" s="119" t="s">
        <v>653</v>
      </c>
      <c r="AD3424" s="25" t="s">
        <v>155</v>
      </c>
      <c r="AE3424" s="133" t="str">
        <f>VLOOKUP(AD3424,cs_lookup!$A$2:$B$55,2,FALSE)</f>
        <v>2</v>
      </c>
    </row>
    <row r="3425" spans="1:31" x14ac:dyDescent="0.25">
      <c r="A3425" s="6">
        <v>0.75796636418115915</v>
      </c>
      <c r="B3425" s="6">
        <v>0.15921373850362663</v>
      </c>
      <c r="C3425" s="6">
        <v>7.660404576778404E-2</v>
      </c>
      <c r="D3425" s="21">
        <f t="shared" si="473"/>
        <v>1.319319757784124</v>
      </c>
      <c r="E3425" s="22">
        <f t="shared" si="473"/>
        <v>6.2808650145302733</v>
      </c>
      <c r="F3425" s="22">
        <f t="shared" si="473"/>
        <v>13.054140809107913</v>
      </c>
      <c r="G3425" s="132">
        <v>4.5627648403590237E-2</v>
      </c>
      <c r="H3425" s="7">
        <f t="shared" si="476"/>
        <v>1.0456276484035902</v>
      </c>
      <c r="I3425" s="7">
        <f t="shared" si="477"/>
        <v>1.2617491128877403</v>
      </c>
      <c r="J3425" s="7">
        <f t="shared" si="478"/>
        <v>6.0067893423816505</v>
      </c>
      <c r="K3425" s="7">
        <f t="shared" si="479"/>
        <v>12.484502326462287</v>
      </c>
      <c r="L3425">
        <v>1.78</v>
      </c>
      <c r="M3425">
        <v>3.74</v>
      </c>
      <c r="N3425">
        <v>4.62</v>
      </c>
      <c r="O3425" s="7">
        <f t="shared" si="480"/>
        <v>1.8612172141583907</v>
      </c>
      <c r="P3425" s="7">
        <f t="shared" si="481"/>
        <v>3.9106474050294278</v>
      </c>
      <c r="Q3425" s="7">
        <f t="shared" si="482"/>
        <v>4.8307997356245869</v>
      </c>
      <c r="R3425" s="24">
        <f t="shared" si="474"/>
        <v>0.53728280202490075</v>
      </c>
      <c r="S3425" s="24">
        <f t="shared" si="474"/>
        <v>0.2557121357230811</v>
      </c>
      <c r="T3425" s="24">
        <f t="shared" si="474"/>
        <v>0.20700506225201806</v>
      </c>
      <c r="U3425" s="23">
        <f t="shared" si="475"/>
        <v>1.4107400447670213</v>
      </c>
      <c r="V3425" s="23">
        <f t="shared" si="475"/>
        <v>0.62262879332424137</v>
      </c>
      <c r="W3425" s="23">
        <f t="shared" si="475"/>
        <v>0.37005880404278491</v>
      </c>
      <c r="X3425" t="s">
        <v>127</v>
      </c>
      <c r="Y3425" t="s">
        <v>235</v>
      </c>
      <c r="Z3425" t="s">
        <v>136</v>
      </c>
      <c r="AA3425" s="75" t="s">
        <v>162</v>
      </c>
      <c r="AB3425" s="75" t="s">
        <v>160</v>
      </c>
      <c r="AC3425" s="119" t="s">
        <v>653</v>
      </c>
      <c r="AD3425" s="25" t="s">
        <v>149</v>
      </c>
      <c r="AE3425" s="133" t="str">
        <f>VLOOKUP(AD3425,cs_lookup!$A$2:$B$55,2,FALSE)</f>
        <v>X</v>
      </c>
    </row>
    <row r="3426" spans="1:31" x14ac:dyDescent="0.25">
      <c r="A3426" s="6">
        <v>0.82132871567387367</v>
      </c>
      <c r="B3426" s="6">
        <v>0.13344589296115689</v>
      </c>
      <c r="C3426" s="6">
        <v>3.8532204967557979E-2</v>
      </c>
      <c r="D3426" s="21">
        <f t="shared" si="473"/>
        <v>1.2175393127214995</v>
      </c>
      <c r="E3426" s="22">
        <f t="shared" si="473"/>
        <v>7.4936738614434359</v>
      </c>
      <c r="F3426" s="22">
        <f t="shared" si="473"/>
        <v>25.9523170512029</v>
      </c>
      <c r="G3426" s="132">
        <v>4.7036252824887992E-2</v>
      </c>
      <c r="H3426" s="7">
        <f t="shared" si="476"/>
        <v>1.047036252824888</v>
      </c>
      <c r="I3426" s="7">
        <f t="shared" si="477"/>
        <v>1.1628435113269449</v>
      </c>
      <c r="J3426" s="7">
        <f t="shared" si="478"/>
        <v>7.1570338096943802</v>
      </c>
      <c r="K3426" s="7">
        <f t="shared" si="479"/>
        <v>24.786455083273324</v>
      </c>
      <c r="L3426">
        <v>1.65</v>
      </c>
      <c r="M3426">
        <v>3.92</v>
      </c>
      <c r="N3426">
        <v>5.38</v>
      </c>
      <c r="O3426" s="7">
        <f t="shared" si="480"/>
        <v>1.727609817161065</v>
      </c>
      <c r="P3426" s="7">
        <f t="shared" si="481"/>
        <v>4.1043821110735612</v>
      </c>
      <c r="Q3426" s="7">
        <f t="shared" si="482"/>
        <v>5.6330550401978972</v>
      </c>
      <c r="R3426" s="24">
        <f t="shared" si="474"/>
        <v>0.57883440465930747</v>
      </c>
      <c r="S3426" s="24">
        <f t="shared" si="474"/>
        <v>0.24364203257343292</v>
      </c>
      <c r="T3426" s="24">
        <f t="shared" si="474"/>
        <v>0.1775235627672597</v>
      </c>
      <c r="U3426" s="23">
        <f t="shared" si="475"/>
        <v>1.4189355523144733</v>
      </c>
      <c r="V3426" s="23">
        <f t="shared" si="475"/>
        <v>0.54771293586600955</v>
      </c>
      <c r="W3426" s="23">
        <f t="shared" si="475"/>
        <v>0.21705403140244092</v>
      </c>
      <c r="X3426" t="s">
        <v>232</v>
      </c>
      <c r="Y3426" t="s">
        <v>243</v>
      </c>
      <c r="Z3426" t="s">
        <v>136</v>
      </c>
      <c r="AA3426" s="75" t="s">
        <v>170</v>
      </c>
      <c r="AB3426" s="75" t="s">
        <v>160</v>
      </c>
      <c r="AC3426" s="119" t="s">
        <v>653</v>
      </c>
      <c r="AD3426" s="25" t="s">
        <v>155</v>
      </c>
      <c r="AE3426" s="133" t="str">
        <f>VLOOKUP(AD3426,cs_lookup!$A$2:$B$55,2,FALSE)</f>
        <v>2</v>
      </c>
    </row>
    <row r="3427" spans="1:31" x14ac:dyDescent="0.25">
      <c r="A3427" s="6">
        <v>0.51275197844063736</v>
      </c>
      <c r="B3427" s="6">
        <v>0.26250734002309511</v>
      </c>
      <c r="C3427" s="6">
        <v>0.21413943724776058</v>
      </c>
      <c r="D3427" s="21">
        <f t="shared" si="473"/>
        <v>1.9502606368115118</v>
      </c>
      <c r="E3427" s="22">
        <f t="shared" si="473"/>
        <v>3.8094172906251731</v>
      </c>
      <c r="F3427" s="22">
        <f t="shared" si="473"/>
        <v>4.6698544315449668</v>
      </c>
      <c r="G3427" s="132">
        <v>4.3229633953896895E-2</v>
      </c>
      <c r="H3427" s="7">
        <f t="shared" si="476"/>
        <v>1.0432296339538969</v>
      </c>
      <c r="I3427" s="7">
        <f t="shared" si="477"/>
        <v>1.8694452049065347</v>
      </c>
      <c r="J3427" s="7">
        <f t="shared" si="478"/>
        <v>3.6515616184974298</v>
      </c>
      <c r="K3427" s="7">
        <f t="shared" si="479"/>
        <v>4.4763437306185079</v>
      </c>
      <c r="L3427">
        <v>2.41</v>
      </c>
      <c r="M3427">
        <v>3.26</v>
      </c>
      <c r="N3427">
        <v>3.11</v>
      </c>
      <c r="O3427" s="7">
        <f t="shared" si="480"/>
        <v>2.5141834178288915</v>
      </c>
      <c r="P3427" s="7">
        <f t="shared" si="481"/>
        <v>3.4009286066897038</v>
      </c>
      <c r="Q3427" s="7">
        <f t="shared" si="482"/>
        <v>3.2444441615966193</v>
      </c>
      <c r="R3427" s="24">
        <f t="shared" si="474"/>
        <v>0.39774345535360511</v>
      </c>
      <c r="S3427" s="24">
        <f t="shared" si="474"/>
        <v>0.29403733969392282</v>
      </c>
      <c r="T3427" s="24">
        <f t="shared" si="474"/>
        <v>0.30821920495247213</v>
      </c>
      <c r="U3427" s="23">
        <f t="shared" si="475"/>
        <v>1.2891525216544077</v>
      </c>
      <c r="V3427" s="23">
        <f t="shared" si="475"/>
        <v>0.89276872215056513</v>
      </c>
      <c r="W3427" s="23">
        <f t="shared" si="475"/>
        <v>0.69476344694608227</v>
      </c>
      <c r="X3427" t="s">
        <v>236</v>
      </c>
      <c r="Y3427" t="s">
        <v>249</v>
      </c>
      <c r="Z3427" t="s">
        <v>136</v>
      </c>
      <c r="AA3427" s="75" t="s">
        <v>162</v>
      </c>
      <c r="AB3427" s="75" t="s">
        <v>160</v>
      </c>
      <c r="AC3427" s="119" t="s">
        <v>653</v>
      </c>
      <c r="AD3427" s="25" t="s">
        <v>162</v>
      </c>
      <c r="AE3427" s="133" t="str">
        <f>VLOOKUP(AD3427,cs_lookup!$A$2:$B$55,2,FALSE)</f>
        <v>1</v>
      </c>
    </row>
    <row r="3428" spans="1:31" x14ac:dyDescent="0.25">
      <c r="A3428" s="6">
        <v>0.47502334156334236</v>
      </c>
      <c r="B3428" s="6">
        <v>0.22534178747185474</v>
      </c>
      <c r="C3428" s="6">
        <v>0.28044731574566112</v>
      </c>
      <c r="D3428" s="21">
        <f t="shared" si="473"/>
        <v>2.1051597100658563</v>
      </c>
      <c r="E3428" s="22">
        <f t="shared" si="473"/>
        <v>4.4377033271066084</v>
      </c>
      <c r="F3428" s="22">
        <f t="shared" si="473"/>
        <v>3.5657321138595042</v>
      </c>
      <c r="G3428" s="132">
        <v>4.421065251925782E-2</v>
      </c>
      <c r="H3428" s="7">
        <f t="shared" si="476"/>
        <v>1.0442106525192578</v>
      </c>
      <c r="I3428" s="7">
        <f t="shared" si="477"/>
        <v>2.0160297206190703</v>
      </c>
      <c r="J3428" s="7">
        <f t="shared" si="478"/>
        <v>4.249816180672191</v>
      </c>
      <c r="K3428" s="7">
        <f t="shared" si="479"/>
        <v>3.4147632043944727</v>
      </c>
      <c r="L3428">
        <v>2.25</v>
      </c>
      <c r="M3428">
        <v>3.37</v>
      </c>
      <c r="N3428">
        <v>3.3</v>
      </c>
      <c r="O3428" s="7">
        <f t="shared" si="480"/>
        <v>2.3494739681683301</v>
      </c>
      <c r="P3428" s="7">
        <f t="shared" si="481"/>
        <v>3.5189898989898989</v>
      </c>
      <c r="Q3428" s="7">
        <f t="shared" si="482"/>
        <v>3.4458951533135505</v>
      </c>
      <c r="R3428" s="24">
        <f t="shared" si="474"/>
        <v>0.42562718870199212</v>
      </c>
      <c r="S3428" s="24">
        <f t="shared" si="474"/>
        <v>0.28417245536483149</v>
      </c>
      <c r="T3428" s="24">
        <f t="shared" si="474"/>
        <v>0.29020035593317645</v>
      </c>
      <c r="U3428" s="23">
        <f t="shared" si="475"/>
        <v>1.1160549752754059</v>
      </c>
      <c r="V3428" s="23">
        <f t="shared" si="475"/>
        <v>0.79297547393378531</v>
      </c>
      <c r="W3428" s="23">
        <f t="shared" si="475"/>
        <v>0.96639204608776863</v>
      </c>
      <c r="X3428" t="s">
        <v>244</v>
      </c>
      <c r="Y3428" t="s">
        <v>247</v>
      </c>
      <c r="Z3428" t="s">
        <v>136</v>
      </c>
      <c r="AA3428" s="75" t="s">
        <v>162</v>
      </c>
      <c r="AB3428" s="75" t="s">
        <v>160</v>
      </c>
      <c r="AC3428" s="119" t="s">
        <v>653</v>
      </c>
      <c r="AD3428" s="25" t="s">
        <v>162</v>
      </c>
      <c r="AE3428" s="133" t="str">
        <f>VLOOKUP(AD3428,cs_lookup!$A$2:$B$55,2,FALSE)</f>
        <v>1</v>
      </c>
    </row>
    <row r="3429" spans="1:31" x14ac:dyDescent="0.25">
      <c r="A3429" s="6">
        <v>3.837341446012521E-2</v>
      </c>
      <c r="B3429" s="6">
        <v>0.10885086867335876</v>
      </c>
      <c r="C3429" s="6">
        <v>0.68789222895023217</v>
      </c>
      <c r="D3429" s="21">
        <f t="shared" si="473"/>
        <v>26.05970863080546</v>
      </c>
      <c r="E3429" s="22">
        <f t="shared" si="473"/>
        <v>9.1868812090128031</v>
      </c>
      <c r="F3429" s="22">
        <f t="shared" si="473"/>
        <v>1.4537160879489284</v>
      </c>
      <c r="G3429" s="132">
        <v>4.8004032910722305E-2</v>
      </c>
      <c r="H3429" s="7">
        <f t="shared" si="476"/>
        <v>1.0480040329107223</v>
      </c>
      <c r="I3429" s="7">
        <f t="shared" si="477"/>
        <v>24.86603850027879</v>
      </c>
      <c r="J3429" s="7">
        <f t="shared" si="478"/>
        <v>8.7660742902841662</v>
      </c>
      <c r="K3429" s="7">
        <f t="shared" si="479"/>
        <v>1.3871283337635476</v>
      </c>
      <c r="L3429">
        <v>4.33</v>
      </c>
      <c r="M3429">
        <v>3.87</v>
      </c>
      <c r="N3429">
        <v>1.79</v>
      </c>
      <c r="O3429" s="7">
        <f t="shared" si="480"/>
        <v>4.5378574625034274</v>
      </c>
      <c r="P3429" s="7">
        <f t="shared" si="481"/>
        <v>4.0557756073644953</v>
      </c>
      <c r="Q3429" s="7">
        <f t="shared" si="482"/>
        <v>1.875927218910193</v>
      </c>
      <c r="R3429" s="24">
        <f t="shared" si="474"/>
        <v>0.22036831440014512</v>
      </c>
      <c r="S3429" s="24">
        <f t="shared" si="474"/>
        <v>0.24656196417380577</v>
      </c>
      <c r="T3429" s="24">
        <f t="shared" si="474"/>
        <v>0.53306972142604936</v>
      </c>
      <c r="U3429" s="23">
        <f t="shared" si="475"/>
        <v>0.17413308516961612</v>
      </c>
      <c r="V3429" s="23">
        <f t="shared" si="475"/>
        <v>0.44147469800584455</v>
      </c>
      <c r="W3429" s="23">
        <f t="shared" si="475"/>
        <v>1.2904357559645427</v>
      </c>
      <c r="X3429" t="s">
        <v>245</v>
      </c>
      <c r="Y3429" t="s">
        <v>234</v>
      </c>
      <c r="Z3429" t="s">
        <v>136</v>
      </c>
      <c r="AA3429" s="75" t="s">
        <v>163</v>
      </c>
      <c r="AB3429" s="75" t="s">
        <v>161</v>
      </c>
      <c r="AC3429" s="119" t="s">
        <v>653</v>
      </c>
      <c r="AD3429" s="25" t="s">
        <v>480</v>
      </c>
      <c r="AE3429" s="133" t="str">
        <f>VLOOKUP(AD3429,cs_lookup!$A$2:$B$55,2,FALSE)</f>
        <v>X</v>
      </c>
    </row>
    <row r="3430" spans="1:31" x14ac:dyDescent="0.25">
      <c r="A3430" s="6">
        <v>0.59231291601005565</v>
      </c>
      <c r="B3430" s="6">
        <v>0.26583600743932423</v>
      </c>
      <c r="C3430" s="6">
        <v>0.1381345843110319</v>
      </c>
      <c r="D3430" s="21">
        <f t="shared" si="473"/>
        <v>1.6882967988208164</v>
      </c>
      <c r="E3430" s="22">
        <f t="shared" si="473"/>
        <v>3.761717645523416</v>
      </c>
      <c r="F3430" s="22">
        <f t="shared" si="473"/>
        <v>7.239316677917107</v>
      </c>
      <c r="G3430" s="132">
        <v>4.4173142104758867E-2</v>
      </c>
      <c r="H3430" s="7">
        <f t="shared" si="476"/>
        <v>1.0441731421047589</v>
      </c>
      <c r="I3430" s="7">
        <f t="shared" si="477"/>
        <v>1.6168743771915888</v>
      </c>
      <c r="J3430" s="7">
        <f t="shared" si="478"/>
        <v>3.6025803517037924</v>
      </c>
      <c r="K3430" s="7">
        <f t="shared" si="479"/>
        <v>6.933061564219785</v>
      </c>
      <c r="L3430">
        <v>2.59</v>
      </c>
      <c r="M3430">
        <v>2.99</v>
      </c>
      <c r="N3430">
        <v>3.09</v>
      </c>
      <c r="O3430" s="7">
        <f t="shared" si="480"/>
        <v>2.7044084380513254</v>
      </c>
      <c r="P3430" s="7">
        <f t="shared" si="481"/>
        <v>3.1220776948932292</v>
      </c>
      <c r="Q3430" s="7">
        <f t="shared" si="482"/>
        <v>3.2264950091037048</v>
      </c>
      <c r="R3430" s="24">
        <f t="shared" si="474"/>
        <v>0.3697666321143987</v>
      </c>
      <c r="S3430" s="24">
        <f t="shared" si="474"/>
        <v>0.32029952413922824</v>
      </c>
      <c r="T3430" s="24">
        <f t="shared" si="474"/>
        <v>0.30993384374637301</v>
      </c>
      <c r="U3430" s="23">
        <f t="shared" si="475"/>
        <v>1.6018560480243804</v>
      </c>
      <c r="V3430" s="23">
        <f t="shared" si="475"/>
        <v>0.82996066932578461</v>
      </c>
      <c r="W3430" s="23">
        <f t="shared" si="475"/>
        <v>0.44569054686415932</v>
      </c>
      <c r="X3430" t="s">
        <v>242</v>
      </c>
      <c r="Y3430" t="s">
        <v>239</v>
      </c>
      <c r="Z3430" t="s">
        <v>136</v>
      </c>
      <c r="AA3430" s="75" t="s">
        <v>151</v>
      </c>
      <c r="AB3430" s="75" t="s">
        <v>166</v>
      </c>
      <c r="AC3430" s="119" t="s">
        <v>653</v>
      </c>
      <c r="AD3430" s="25" t="s">
        <v>153</v>
      </c>
      <c r="AE3430" s="133" t="str">
        <f>VLOOKUP(AD3430,cs_lookup!$A$2:$B$55,2,FALSE)</f>
        <v>2</v>
      </c>
    </row>
    <row r="3431" spans="1:31" x14ac:dyDescent="0.25">
      <c r="A3431" s="6">
        <v>0.43641517948146485</v>
      </c>
      <c r="B3431" s="6">
        <v>0.32824731331092472</v>
      </c>
      <c r="C3431" s="6">
        <v>0.22599701983246617</v>
      </c>
      <c r="D3431" s="21">
        <f t="shared" si="473"/>
        <v>2.2913960077836188</v>
      </c>
      <c r="E3431" s="22">
        <f t="shared" si="473"/>
        <v>3.0464834271248793</v>
      </c>
      <c r="F3431" s="22">
        <f t="shared" si="473"/>
        <v>4.4248371095393644</v>
      </c>
      <c r="G3431" s="132">
        <v>4.4874862860887488E-2</v>
      </c>
      <c r="H3431" s="7">
        <f t="shared" si="476"/>
        <v>1.0448748628608875</v>
      </c>
      <c r="I3431" s="7">
        <f t="shared" si="477"/>
        <v>2.192986059124566</v>
      </c>
      <c r="J3431" s="7">
        <f t="shared" si="478"/>
        <v>2.9156442894831915</v>
      </c>
      <c r="K3431" s="7">
        <f t="shared" si="479"/>
        <v>4.2348009956178627</v>
      </c>
      <c r="L3431">
        <v>2</v>
      </c>
      <c r="M3431">
        <v>3.37</v>
      </c>
      <c r="N3431">
        <v>4.03</v>
      </c>
      <c r="O3431" s="7">
        <f t="shared" si="480"/>
        <v>2.089749725721775</v>
      </c>
      <c r="P3431" s="7">
        <f t="shared" si="481"/>
        <v>3.5212282878411911</v>
      </c>
      <c r="Q3431" s="7">
        <f t="shared" si="482"/>
        <v>4.2108456973293764</v>
      </c>
      <c r="R3431" s="24">
        <f t="shared" si="474"/>
        <v>0.47852620229659881</v>
      </c>
      <c r="S3431" s="24">
        <f t="shared" si="474"/>
        <v>0.28399181145198743</v>
      </c>
      <c r="T3431" s="24">
        <f t="shared" si="474"/>
        <v>0.23748198625141381</v>
      </c>
      <c r="U3431" s="23">
        <f t="shared" si="475"/>
        <v>0.9119985016222103</v>
      </c>
      <c r="V3431" s="23">
        <f t="shared" si="475"/>
        <v>1.1558337250382984</v>
      </c>
      <c r="W3431" s="23">
        <f t="shared" si="475"/>
        <v>0.95163857857080203</v>
      </c>
      <c r="X3431" t="s">
        <v>250</v>
      </c>
      <c r="Y3431" t="s">
        <v>238</v>
      </c>
      <c r="Z3431" t="s">
        <v>136</v>
      </c>
      <c r="AA3431" s="75" t="s">
        <v>151</v>
      </c>
      <c r="AB3431" s="75" t="s">
        <v>166</v>
      </c>
      <c r="AC3431" s="119" t="s">
        <v>653</v>
      </c>
      <c r="AD3431" s="25" t="s">
        <v>176</v>
      </c>
      <c r="AE3431" s="133" t="str">
        <f>VLOOKUP(AD3431,cs_lookup!$A$2:$B$55,2,FALSE)</f>
        <v>1</v>
      </c>
    </row>
    <row r="3432" spans="1:31" x14ac:dyDescent="0.25">
      <c r="A3432" s="6">
        <v>0.49041825318883403</v>
      </c>
      <c r="B3432" s="6">
        <v>0.22902394364264153</v>
      </c>
      <c r="C3432" s="6">
        <v>0.26339997467470522</v>
      </c>
      <c r="D3432" s="21">
        <f t="shared" ref="D3432:F3495" si="483">(100%/A3432)</f>
        <v>2.0390758164030918</v>
      </c>
      <c r="E3432" s="22">
        <f t="shared" si="483"/>
        <v>4.366355692312915</v>
      </c>
      <c r="F3432" s="22">
        <f t="shared" si="483"/>
        <v>3.7965075783890416</v>
      </c>
      <c r="G3432" s="132">
        <v>5.4988821310502756E-2</v>
      </c>
      <c r="H3432" s="7">
        <f t="shared" si="476"/>
        <v>1.0549888213105028</v>
      </c>
      <c r="I3432" s="7">
        <f t="shared" si="477"/>
        <v>1.9327937654070686</v>
      </c>
      <c r="J3432" s="7">
        <f t="shared" si="478"/>
        <v>4.1387696287521285</v>
      </c>
      <c r="K3432" s="7">
        <f t="shared" si="479"/>
        <v>3.598623513065319</v>
      </c>
      <c r="L3432">
        <v>2.56</v>
      </c>
      <c r="M3432">
        <v>3.76</v>
      </c>
      <c r="N3432">
        <v>2.5099999999999998</v>
      </c>
      <c r="O3432" s="7">
        <f t="shared" si="480"/>
        <v>2.7007713825548869</v>
      </c>
      <c r="P3432" s="7">
        <f t="shared" si="481"/>
        <v>3.96675796812749</v>
      </c>
      <c r="Q3432" s="7">
        <f t="shared" si="482"/>
        <v>2.6480219414893615</v>
      </c>
      <c r="R3432" s="24">
        <f t="shared" ref="R3432:T3495" si="484">(1/O3432)</f>
        <v>0.37026458679890772</v>
      </c>
      <c r="S3432" s="24">
        <f t="shared" si="484"/>
        <v>0.25209503782053294</v>
      </c>
      <c r="T3432" s="24">
        <f t="shared" si="484"/>
        <v>0.37764037538055933</v>
      </c>
      <c r="U3432" s="23">
        <f t="shared" ref="U3432:W3495" si="485">(L3432/I3432)</f>
        <v>1.3245075836949602</v>
      </c>
      <c r="V3432" s="23">
        <f t="shared" si="485"/>
        <v>0.90848255333642947</v>
      </c>
      <c r="W3432" s="23">
        <f t="shared" si="485"/>
        <v>0.69748891232636168</v>
      </c>
      <c r="X3432" t="s">
        <v>254</v>
      </c>
      <c r="Y3432" t="s">
        <v>404</v>
      </c>
      <c r="Z3432" t="s">
        <v>137</v>
      </c>
      <c r="AA3432" s="75" t="s">
        <v>162</v>
      </c>
      <c r="AB3432" s="75" t="s">
        <v>160</v>
      </c>
      <c r="AC3432" s="119" t="s">
        <v>653</v>
      </c>
      <c r="AD3432" s="25" t="s">
        <v>152</v>
      </c>
      <c r="AE3432" s="133" t="str">
        <f>VLOOKUP(AD3432,cs_lookup!$A$2:$B$55,2,FALSE)</f>
        <v>2</v>
      </c>
    </row>
    <row r="3433" spans="1:31" x14ac:dyDescent="0.25">
      <c r="A3433" s="6">
        <v>0.56523675367587467</v>
      </c>
      <c r="B3433" s="6">
        <v>0.22033085226491064</v>
      </c>
      <c r="C3433" s="6">
        <v>0.20330609306671996</v>
      </c>
      <c r="D3433" s="21">
        <f t="shared" si="483"/>
        <v>1.7691701636469181</v>
      </c>
      <c r="E3433" s="22">
        <f t="shared" si="483"/>
        <v>4.5386290195876375</v>
      </c>
      <c r="F3433" s="22">
        <f t="shared" si="483"/>
        <v>4.9186917367588441</v>
      </c>
      <c r="G3433" s="132">
        <v>5.619999195850589E-2</v>
      </c>
      <c r="H3433" s="7">
        <f t="shared" si="476"/>
        <v>1.0561999919585059</v>
      </c>
      <c r="I3433" s="7">
        <f t="shared" si="477"/>
        <v>1.6750333053556983</v>
      </c>
      <c r="J3433" s="7">
        <f t="shared" si="478"/>
        <v>4.2971303296184304</v>
      </c>
      <c r="K3433" s="7">
        <f t="shared" si="479"/>
        <v>4.6569700570042052</v>
      </c>
      <c r="L3433">
        <v>2.09</v>
      </c>
      <c r="M3433">
        <v>3.57</v>
      </c>
      <c r="N3433">
        <v>3.36</v>
      </c>
      <c r="O3433" s="7">
        <f t="shared" si="480"/>
        <v>2.2074579831932772</v>
      </c>
      <c r="P3433" s="7">
        <f t="shared" si="481"/>
        <v>3.7706339712918657</v>
      </c>
      <c r="Q3433" s="7">
        <f t="shared" si="482"/>
        <v>3.5488319729805795</v>
      </c>
      <c r="R3433" s="24">
        <f t="shared" si="484"/>
        <v>0.45300975493694984</v>
      </c>
      <c r="S3433" s="24">
        <f t="shared" si="484"/>
        <v>0.26520739154572132</v>
      </c>
      <c r="T3433" s="24">
        <f t="shared" si="484"/>
        <v>0.2817828535173289</v>
      </c>
      <c r="U3433" s="23">
        <f t="shared" si="485"/>
        <v>1.2477363842960616</v>
      </c>
      <c r="V3433" s="23">
        <f t="shared" si="485"/>
        <v>0.83078699647376131</v>
      </c>
      <c r="W3433" s="23">
        <f t="shared" si="485"/>
        <v>0.72149916337694109</v>
      </c>
      <c r="X3433" t="s">
        <v>130</v>
      </c>
      <c r="Y3433" t="s">
        <v>252</v>
      </c>
      <c r="Z3433" t="s">
        <v>137</v>
      </c>
      <c r="AA3433" s="75" t="s">
        <v>162</v>
      </c>
      <c r="AB3433" s="75" t="s">
        <v>160</v>
      </c>
      <c r="AC3433" s="119" t="s">
        <v>653</v>
      </c>
      <c r="AD3433" s="25" t="s">
        <v>163</v>
      </c>
      <c r="AE3433" s="133" t="str">
        <f>VLOOKUP(AD3433,cs_lookup!$A$2:$B$55,2,FALSE)</f>
        <v>2</v>
      </c>
    </row>
    <row r="3434" spans="1:31" x14ac:dyDescent="0.25">
      <c r="A3434" s="6">
        <v>0.42579461601289176</v>
      </c>
      <c r="B3434" s="6">
        <v>0.32582995355069438</v>
      </c>
      <c r="C3434" s="6">
        <v>0.23773625236923293</v>
      </c>
      <c r="D3434" s="21">
        <f t="shared" si="483"/>
        <v>2.34855012814376</v>
      </c>
      <c r="E3434" s="22">
        <f t="shared" si="483"/>
        <v>3.069085543249217</v>
      </c>
      <c r="F3434" s="22">
        <f t="shared" si="483"/>
        <v>4.206342070400269</v>
      </c>
      <c r="G3434" s="132">
        <v>5.4943672188420667E-2</v>
      </c>
      <c r="H3434" s="7">
        <f t="shared" si="476"/>
        <v>1.0549436721884207</v>
      </c>
      <c r="I3434" s="7">
        <f t="shared" si="477"/>
        <v>2.2262327269775706</v>
      </c>
      <c r="J3434" s="7">
        <f t="shared" si="478"/>
        <v>2.9092411511247547</v>
      </c>
      <c r="K3434" s="7">
        <f t="shared" si="479"/>
        <v>3.9872669804961731</v>
      </c>
      <c r="L3434">
        <v>2.64</v>
      </c>
      <c r="M3434">
        <v>3.56</v>
      </c>
      <c r="N3434">
        <v>2.5299999999999998</v>
      </c>
      <c r="O3434" s="7">
        <f t="shared" si="480"/>
        <v>2.7850512945774306</v>
      </c>
      <c r="P3434" s="7">
        <f t="shared" si="481"/>
        <v>3.7555994729907778</v>
      </c>
      <c r="Q3434" s="7">
        <f t="shared" si="482"/>
        <v>2.6690074906367043</v>
      </c>
      <c r="R3434" s="24">
        <f t="shared" si="484"/>
        <v>0.35905981406770737</v>
      </c>
      <c r="S3434" s="24">
        <f t="shared" si="484"/>
        <v>0.26626907560077179</v>
      </c>
      <c r="T3434" s="24">
        <f t="shared" si="484"/>
        <v>0.37467111033152078</v>
      </c>
      <c r="U3434" s="23">
        <f t="shared" si="485"/>
        <v>1.1858598465508041</v>
      </c>
      <c r="V3434" s="23">
        <f t="shared" si="485"/>
        <v>1.2236868018395974</v>
      </c>
      <c r="W3434" s="23">
        <f t="shared" si="485"/>
        <v>0.63451983836938053</v>
      </c>
      <c r="X3434" t="s">
        <v>25</v>
      </c>
      <c r="Y3434" t="s">
        <v>335</v>
      </c>
      <c r="Z3434" t="s">
        <v>137</v>
      </c>
      <c r="AA3434" s="75" t="s">
        <v>151</v>
      </c>
      <c r="AB3434" s="75" t="s">
        <v>166</v>
      </c>
      <c r="AC3434" s="119" t="s">
        <v>653</v>
      </c>
      <c r="AD3434" s="25" t="s">
        <v>152</v>
      </c>
      <c r="AE3434" s="133" t="str">
        <f>VLOOKUP(AD3434,cs_lookup!$A$2:$B$55,2,FALSE)</f>
        <v>2</v>
      </c>
    </row>
    <row r="3435" spans="1:31" x14ac:dyDescent="0.25">
      <c r="A3435" s="6">
        <v>0.28669945381216916</v>
      </c>
      <c r="B3435" s="6">
        <v>0.32004688599495595</v>
      </c>
      <c r="C3435" s="6">
        <v>0.36491677785220172</v>
      </c>
      <c r="D3435" s="21">
        <f t="shared" si="483"/>
        <v>3.4879731604063289</v>
      </c>
      <c r="E3435" s="22">
        <f t="shared" si="483"/>
        <v>3.1245421960323663</v>
      </c>
      <c r="F3435" s="22">
        <f t="shared" si="483"/>
        <v>2.740350843514844</v>
      </c>
      <c r="G3435" s="132">
        <v>5.7121841216379643E-2</v>
      </c>
      <c r="H3435" s="7">
        <f t="shared" si="476"/>
        <v>1.0571218412163796</v>
      </c>
      <c r="I3435" s="7">
        <f t="shared" si="477"/>
        <v>3.2994996644784904</v>
      </c>
      <c r="J3435" s="7">
        <f t="shared" si="478"/>
        <v>2.9557067825191319</v>
      </c>
      <c r="K3435" s="7">
        <f t="shared" si="479"/>
        <v>2.5922753051451979</v>
      </c>
      <c r="L3435">
        <v>2.02</v>
      </c>
      <c r="M3435">
        <v>3.72</v>
      </c>
      <c r="N3435">
        <v>3.41</v>
      </c>
      <c r="O3435" s="7">
        <f t="shared" si="480"/>
        <v>2.1353861192570869</v>
      </c>
      <c r="P3435" s="7">
        <f t="shared" si="481"/>
        <v>3.9324932493249323</v>
      </c>
      <c r="Q3435" s="7">
        <f t="shared" si="482"/>
        <v>3.6047854785478548</v>
      </c>
      <c r="R3435" s="24">
        <f t="shared" si="484"/>
        <v>0.46829938200961319</v>
      </c>
      <c r="S3435" s="24">
        <f t="shared" si="484"/>
        <v>0.25429159990844591</v>
      </c>
      <c r="T3435" s="24">
        <f t="shared" si="484"/>
        <v>0.27740901808194096</v>
      </c>
      <c r="U3435" s="23">
        <f t="shared" si="485"/>
        <v>0.61221403406909436</v>
      </c>
      <c r="V3435" s="23">
        <f t="shared" si="485"/>
        <v>1.2585822186426305</v>
      </c>
      <c r="W3435" s="23">
        <f t="shared" si="485"/>
        <v>1.3154467016800904</v>
      </c>
      <c r="X3435" t="s">
        <v>444</v>
      </c>
      <c r="Y3435" t="s">
        <v>258</v>
      </c>
      <c r="Z3435" t="s">
        <v>137</v>
      </c>
      <c r="AA3435" s="75" t="s">
        <v>151</v>
      </c>
      <c r="AB3435" s="75" t="s">
        <v>166</v>
      </c>
      <c r="AC3435" s="119" t="s">
        <v>653</v>
      </c>
      <c r="AD3435" s="25" t="s">
        <v>162</v>
      </c>
      <c r="AE3435" s="133" t="str">
        <f>VLOOKUP(AD3435,cs_lookup!$A$2:$B$55,2,FALSE)</f>
        <v>1</v>
      </c>
    </row>
    <row r="3436" spans="1:31" x14ac:dyDescent="0.25">
      <c r="A3436" s="6">
        <v>0.45214013975794148</v>
      </c>
      <c r="B3436" s="6">
        <v>0.24751605145645256</v>
      </c>
      <c r="C3436" s="6">
        <v>0.28130363973096267</v>
      </c>
      <c r="D3436" s="21">
        <f t="shared" si="483"/>
        <v>2.2117036557191354</v>
      </c>
      <c r="E3436" s="22">
        <f t="shared" si="483"/>
        <v>4.0401420195406512</v>
      </c>
      <c r="F3436" s="22">
        <f t="shared" si="483"/>
        <v>3.5548775727054038</v>
      </c>
      <c r="G3436" s="132">
        <v>5.7356067055742255E-2</v>
      </c>
      <c r="H3436" s="7">
        <f t="shared" si="476"/>
        <v>1.0573560670557423</v>
      </c>
      <c r="I3436" s="7">
        <f t="shared" si="477"/>
        <v>2.0917302360383938</v>
      </c>
      <c r="J3436" s="7">
        <f t="shared" si="478"/>
        <v>3.8209853288028288</v>
      </c>
      <c r="K3436" s="7">
        <f t="shared" si="479"/>
        <v>3.3620439542226563</v>
      </c>
      <c r="L3436">
        <v>3.57</v>
      </c>
      <c r="M3436">
        <v>3.82</v>
      </c>
      <c r="N3436">
        <v>1.94</v>
      </c>
      <c r="O3436" s="7">
        <f t="shared" si="480"/>
        <v>3.7747611593889996</v>
      </c>
      <c r="P3436" s="7">
        <f t="shared" si="481"/>
        <v>4.0391001761529353</v>
      </c>
      <c r="Q3436" s="7">
        <f t="shared" si="482"/>
        <v>2.0512707700881401</v>
      </c>
      <c r="R3436" s="24">
        <f t="shared" si="484"/>
        <v>0.26491742332165585</v>
      </c>
      <c r="S3436" s="24">
        <f t="shared" si="484"/>
        <v>0.24757989561735899</v>
      </c>
      <c r="T3436" s="24">
        <f t="shared" si="484"/>
        <v>0.48750268106098515</v>
      </c>
      <c r="U3436" s="23">
        <f t="shared" si="485"/>
        <v>1.7067210381589915</v>
      </c>
      <c r="V3436" s="23">
        <f t="shared" si="485"/>
        <v>0.99974212703843657</v>
      </c>
      <c r="W3436" s="23">
        <f t="shared" si="485"/>
        <v>0.57702993369952849</v>
      </c>
      <c r="X3436" t="s">
        <v>439</v>
      </c>
      <c r="Y3436" t="s">
        <v>336</v>
      </c>
      <c r="Z3436" t="s">
        <v>137</v>
      </c>
      <c r="AA3436" s="75" t="s">
        <v>162</v>
      </c>
      <c r="AB3436" s="75" t="s">
        <v>160</v>
      </c>
      <c r="AC3436" s="119" t="s">
        <v>653</v>
      </c>
      <c r="AD3436" s="25" t="s">
        <v>179</v>
      </c>
      <c r="AE3436" s="133" t="str">
        <f>VLOOKUP(AD3436,cs_lookup!$A$2:$B$55,2,FALSE)</f>
        <v>2</v>
      </c>
    </row>
    <row r="3437" spans="1:31" x14ac:dyDescent="0.25">
      <c r="A3437" s="6">
        <v>0.66843237169677705</v>
      </c>
      <c r="B3437" s="6">
        <v>0.24346018381394466</v>
      </c>
      <c r="C3437" s="6">
        <v>8.6683984248797585E-2</v>
      </c>
      <c r="D3437" s="21">
        <f t="shared" si="483"/>
        <v>1.4960376581725952</v>
      </c>
      <c r="E3437" s="22">
        <f t="shared" si="483"/>
        <v>4.1074478148107065</v>
      </c>
      <c r="F3437" s="22">
        <f t="shared" si="483"/>
        <v>11.536156403815406</v>
      </c>
      <c r="G3437" s="132">
        <v>6.0963068481427296E-2</v>
      </c>
      <c r="H3437" s="7">
        <f t="shared" si="476"/>
        <v>1.0609630684814273</v>
      </c>
      <c r="I3437" s="7">
        <f t="shared" si="477"/>
        <v>1.4100751502254427</v>
      </c>
      <c r="J3437" s="7">
        <f t="shared" si="478"/>
        <v>3.87143335789224</v>
      </c>
      <c r="K3437" s="7">
        <f t="shared" si="479"/>
        <v>10.873287437165258</v>
      </c>
      <c r="L3437">
        <v>1.68</v>
      </c>
      <c r="M3437">
        <v>3.73</v>
      </c>
      <c r="N3437">
        <v>5.0599999999999996</v>
      </c>
      <c r="O3437" s="7">
        <f t="shared" si="480"/>
        <v>1.7824179550487977</v>
      </c>
      <c r="P3437" s="7">
        <f t="shared" si="481"/>
        <v>3.9573922454357238</v>
      </c>
      <c r="Q3437" s="7">
        <f t="shared" si="482"/>
        <v>5.3684731265160215</v>
      </c>
      <c r="R3437" s="24">
        <f t="shared" si="484"/>
        <v>0.56103564103326298</v>
      </c>
      <c r="S3437" s="24">
        <f t="shared" si="484"/>
        <v>0.25269165601498172</v>
      </c>
      <c r="T3437" s="24">
        <f t="shared" si="484"/>
        <v>0.18627270295175533</v>
      </c>
      <c r="U3437" s="23">
        <f t="shared" si="485"/>
        <v>1.1914258610481872</v>
      </c>
      <c r="V3437" s="23">
        <f t="shared" si="485"/>
        <v>0.96346744349766056</v>
      </c>
      <c r="W3437" s="23">
        <f t="shared" si="485"/>
        <v>0.46536063993900789</v>
      </c>
      <c r="X3437" t="s">
        <v>449</v>
      </c>
      <c r="Y3437" t="s">
        <v>237</v>
      </c>
      <c r="Z3437" t="s">
        <v>137</v>
      </c>
      <c r="AA3437" s="75" t="s">
        <v>170</v>
      </c>
      <c r="AB3437" s="75" t="s">
        <v>160</v>
      </c>
      <c r="AC3437" s="119" t="s">
        <v>653</v>
      </c>
      <c r="AD3437" s="25" t="s">
        <v>175</v>
      </c>
      <c r="AE3437" s="133" t="str">
        <f>VLOOKUP(AD3437,cs_lookup!$A$2:$B$55,2,FALSE)</f>
        <v>1</v>
      </c>
    </row>
    <row r="3438" spans="1:31" x14ac:dyDescent="0.25">
      <c r="A3438" s="6">
        <v>0.21811247409188858</v>
      </c>
      <c r="B3438" s="6">
        <v>0.20415694130843079</v>
      </c>
      <c r="C3438" s="6">
        <v>0.51648322121367507</v>
      </c>
      <c r="D3438" s="21">
        <f t="shared" si="483"/>
        <v>4.5847905039063015</v>
      </c>
      <c r="E3438" s="22">
        <f t="shared" si="483"/>
        <v>4.8981925061722329</v>
      </c>
      <c r="F3438" s="22">
        <f t="shared" si="483"/>
        <v>1.936171319660912</v>
      </c>
      <c r="G3438" s="132">
        <v>5.5714503579110453E-2</v>
      </c>
      <c r="H3438" s="7">
        <f t="shared" si="476"/>
        <v>1.0557145035791105</v>
      </c>
      <c r="I3438" s="7">
        <f t="shared" si="477"/>
        <v>4.3428317867783637</v>
      </c>
      <c r="J3438" s="7">
        <f t="shared" si="478"/>
        <v>4.6396942445767815</v>
      </c>
      <c r="K3438" s="7">
        <f t="shared" si="479"/>
        <v>1.8339913992815806</v>
      </c>
      <c r="L3438">
        <v>3.41</v>
      </c>
      <c r="M3438">
        <v>3.55</v>
      </c>
      <c r="N3438">
        <v>2.08</v>
      </c>
      <c r="O3438" s="7">
        <f t="shared" si="480"/>
        <v>3.5999864572047668</v>
      </c>
      <c r="P3438" s="7">
        <f t="shared" si="481"/>
        <v>3.747786487705842</v>
      </c>
      <c r="Q3438" s="7">
        <f t="shared" si="482"/>
        <v>2.19588616744455</v>
      </c>
      <c r="R3438" s="24">
        <f t="shared" si="484"/>
        <v>0.27777882275047683</v>
      </c>
      <c r="S3438" s="24">
        <f t="shared" si="484"/>
        <v>0.2668241649518665</v>
      </c>
      <c r="T3438" s="24">
        <f t="shared" si="484"/>
        <v>0.45539701229765672</v>
      </c>
      <c r="U3438" s="23">
        <f t="shared" si="485"/>
        <v>0.78520195287822447</v>
      </c>
      <c r="V3438" s="23">
        <f t="shared" si="485"/>
        <v>0.76513662600709154</v>
      </c>
      <c r="W3438" s="23">
        <f t="shared" si="485"/>
        <v>1.1341383611803126</v>
      </c>
      <c r="X3438" t="s">
        <v>256</v>
      </c>
      <c r="Y3438" t="s">
        <v>128</v>
      </c>
      <c r="Z3438" t="s">
        <v>137</v>
      </c>
      <c r="AA3438" s="75" t="s">
        <v>155</v>
      </c>
      <c r="AB3438" s="75" t="s">
        <v>161</v>
      </c>
      <c r="AC3438" s="119" t="s">
        <v>653</v>
      </c>
      <c r="AD3438" s="25" t="s">
        <v>162</v>
      </c>
      <c r="AE3438" s="133" t="str">
        <f>VLOOKUP(AD3438,cs_lookup!$A$2:$B$55,2,FALSE)</f>
        <v>1</v>
      </c>
    </row>
    <row r="3439" spans="1:31" x14ac:dyDescent="0.25">
      <c r="A3439" s="6">
        <v>0.21498964091811043</v>
      </c>
      <c r="B3439" s="6">
        <v>0.34641396267746277</v>
      </c>
      <c r="C3439" s="6">
        <v>0.4057702003472386</v>
      </c>
      <c r="D3439" s="21">
        <f t="shared" si="483"/>
        <v>4.6513869027805859</v>
      </c>
      <c r="E3439" s="22">
        <f t="shared" si="483"/>
        <v>2.8867196699316491</v>
      </c>
      <c r="F3439" s="22">
        <f t="shared" si="483"/>
        <v>2.4644490875481941</v>
      </c>
      <c r="G3439" s="132">
        <v>5.8573823401732561E-2</v>
      </c>
      <c r="H3439" s="7">
        <f t="shared" si="476"/>
        <v>1.0585738234017326</v>
      </c>
      <c r="I3439" s="7">
        <f t="shared" si="477"/>
        <v>4.3940127745019515</v>
      </c>
      <c r="J3439" s="7">
        <f t="shared" si="478"/>
        <v>2.726989470281024</v>
      </c>
      <c r="K3439" s="7">
        <f t="shared" si="479"/>
        <v>2.3280842895100826</v>
      </c>
      <c r="L3439">
        <v>3.81</v>
      </c>
      <c r="M3439">
        <v>3.53</v>
      </c>
      <c r="N3439">
        <v>1.95</v>
      </c>
      <c r="O3439" s="7">
        <f t="shared" si="480"/>
        <v>4.0331662671606008</v>
      </c>
      <c r="P3439" s="7">
        <f t="shared" si="481"/>
        <v>3.7367655966081159</v>
      </c>
      <c r="Q3439" s="7">
        <f t="shared" si="482"/>
        <v>2.0642189556333785</v>
      </c>
      <c r="R3439" s="24">
        <f t="shared" si="484"/>
        <v>0.2479441544828779</v>
      </c>
      <c r="S3439" s="24">
        <f t="shared" si="484"/>
        <v>0.26761111291211465</v>
      </c>
      <c r="T3439" s="24">
        <f t="shared" si="484"/>
        <v>0.48444473260500753</v>
      </c>
      <c r="U3439" s="23">
        <f t="shared" si="485"/>
        <v>0.86708896753989351</v>
      </c>
      <c r="V3439" s="23">
        <f t="shared" si="485"/>
        <v>1.2944677779178309</v>
      </c>
      <c r="W3439" s="23">
        <f t="shared" si="485"/>
        <v>0.83759853918792349</v>
      </c>
      <c r="X3439" t="s">
        <v>405</v>
      </c>
      <c r="Y3439" t="s">
        <v>129</v>
      </c>
      <c r="Z3439" t="s">
        <v>137</v>
      </c>
      <c r="AA3439" s="75" t="s">
        <v>151</v>
      </c>
      <c r="AB3439" s="75" t="s">
        <v>166</v>
      </c>
      <c r="AC3439" s="119" t="s">
        <v>653</v>
      </c>
      <c r="AD3439" s="25" t="s">
        <v>152</v>
      </c>
      <c r="AE3439" s="133" t="str">
        <f>VLOOKUP(AD3439,cs_lookup!$A$2:$B$55,2,FALSE)</f>
        <v>2</v>
      </c>
    </row>
    <row r="3440" spans="1:31" x14ac:dyDescent="0.25">
      <c r="A3440" s="6">
        <v>0.26090240742890164</v>
      </c>
      <c r="B3440" s="6">
        <v>0.26147299859290168</v>
      </c>
      <c r="C3440" s="6">
        <v>0.43254875374076396</v>
      </c>
      <c r="D3440" s="21">
        <f t="shared" si="483"/>
        <v>3.8328507960299656</v>
      </c>
      <c r="E3440" s="22">
        <f t="shared" si="483"/>
        <v>3.8244866788594951</v>
      </c>
      <c r="F3440" s="22">
        <f t="shared" si="483"/>
        <v>2.3118781209096309</v>
      </c>
      <c r="G3440" s="132">
        <v>5.4505079626282038E-2</v>
      </c>
      <c r="H3440" s="7">
        <f t="shared" si="476"/>
        <v>1.054505079626282</v>
      </c>
      <c r="I3440" s="7">
        <f t="shared" si="477"/>
        <v>3.6347390544465967</v>
      </c>
      <c r="J3440" s="7">
        <f t="shared" si="478"/>
        <v>3.6268072603452022</v>
      </c>
      <c r="K3440" s="7">
        <f t="shared" si="479"/>
        <v>2.1923821568777679</v>
      </c>
      <c r="L3440">
        <v>2.89</v>
      </c>
      <c r="M3440">
        <v>3.02</v>
      </c>
      <c r="N3440">
        <v>2.65</v>
      </c>
      <c r="O3440" s="7">
        <f t="shared" si="480"/>
        <v>3.0475196801199553</v>
      </c>
      <c r="P3440" s="7">
        <f t="shared" si="481"/>
        <v>3.1846053404713719</v>
      </c>
      <c r="Q3440" s="7">
        <f t="shared" si="482"/>
        <v>2.7944384610096473</v>
      </c>
      <c r="R3440" s="24">
        <f t="shared" si="484"/>
        <v>0.32813569885154553</v>
      </c>
      <c r="S3440" s="24">
        <f t="shared" si="484"/>
        <v>0.31401065221224062</v>
      </c>
      <c r="T3440" s="24">
        <f t="shared" si="484"/>
        <v>0.35785364893621385</v>
      </c>
      <c r="U3440" s="23">
        <f t="shared" si="485"/>
        <v>0.79510522123025251</v>
      </c>
      <c r="V3440" s="23">
        <f t="shared" si="485"/>
        <v>0.83268830770801816</v>
      </c>
      <c r="W3440" s="23">
        <f t="shared" si="485"/>
        <v>1.2087308737149813</v>
      </c>
      <c r="X3440" t="s">
        <v>253</v>
      </c>
      <c r="Y3440" t="s">
        <v>338</v>
      </c>
      <c r="Z3440" t="s">
        <v>137</v>
      </c>
      <c r="AA3440" s="75" t="s">
        <v>151</v>
      </c>
      <c r="AB3440" s="75" t="s">
        <v>166</v>
      </c>
      <c r="AC3440" s="119" t="s">
        <v>653</v>
      </c>
      <c r="AD3440" s="25" t="s">
        <v>153</v>
      </c>
      <c r="AE3440" s="133" t="str">
        <f>VLOOKUP(AD3440,cs_lookup!$A$2:$B$55,2,FALSE)</f>
        <v>2</v>
      </c>
    </row>
    <row r="3441" spans="1:31" x14ac:dyDescent="0.25">
      <c r="A3441" s="6">
        <v>0.37230019104497714</v>
      </c>
      <c r="B3441" s="6">
        <v>0.30885972062293887</v>
      </c>
      <c r="C3441" s="6">
        <v>0.29970822429929639</v>
      </c>
      <c r="D3441" s="21">
        <f t="shared" si="483"/>
        <v>2.6860045308953149</v>
      </c>
      <c r="E3441" s="22">
        <f t="shared" si="483"/>
        <v>3.2377158082740638</v>
      </c>
      <c r="F3441" s="22">
        <f t="shared" si="483"/>
        <v>3.3365784417092743</v>
      </c>
      <c r="G3441" s="132">
        <v>5.7063316562445898E-2</v>
      </c>
      <c r="H3441" s="7">
        <f t="shared" si="476"/>
        <v>1.0570633165624459</v>
      </c>
      <c r="I3441" s="7">
        <f t="shared" si="477"/>
        <v>2.5410062848743644</v>
      </c>
      <c r="J3441" s="7">
        <f t="shared" si="478"/>
        <v>3.0629346014986756</v>
      </c>
      <c r="K3441" s="7">
        <f t="shared" si="479"/>
        <v>3.1564603457811566</v>
      </c>
      <c r="L3441">
        <v>2.0499999999999998</v>
      </c>
      <c r="M3441">
        <v>3.88</v>
      </c>
      <c r="N3441">
        <v>3.21</v>
      </c>
      <c r="O3441" s="7">
        <f t="shared" si="480"/>
        <v>2.166979798953014</v>
      </c>
      <c r="P3441" s="7">
        <f t="shared" si="481"/>
        <v>4.1014056682622897</v>
      </c>
      <c r="Q3441" s="7">
        <f t="shared" si="482"/>
        <v>3.3931732461654511</v>
      </c>
      <c r="R3441" s="24">
        <f t="shared" si="484"/>
        <v>0.46147176844156762</v>
      </c>
      <c r="S3441" s="24">
        <f t="shared" si="484"/>
        <v>0.24381884672814785</v>
      </c>
      <c r="T3441" s="24">
        <f t="shared" si="484"/>
        <v>0.29470938483028464</v>
      </c>
      <c r="U3441" s="23">
        <f t="shared" si="485"/>
        <v>0.80676699314081324</v>
      </c>
      <c r="V3441" s="23">
        <f t="shared" si="485"/>
        <v>1.2667590088608287</v>
      </c>
      <c r="W3441" s="23">
        <f t="shared" si="485"/>
        <v>1.0169619283481268</v>
      </c>
      <c r="X3441" t="s">
        <v>257</v>
      </c>
      <c r="Y3441" t="s">
        <v>337</v>
      </c>
      <c r="Z3441" t="s">
        <v>137</v>
      </c>
      <c r="AA3441" s="75" t="s">
        <v>151</v>
      </c>
      <c r="AB3441" s="75" t="s">
        <v>166</v>
      </c>
      <c r="AC3441" s="119" t="s">
        <v>653</v>
      </c>
      <c r="AD3441" s="25" t="s">
        <v>154</v>
      </c>
      <c r="AE3441" s="133" t="str">
        <f>VLOOKUP(AD3441,cs_lookup!$A$2:$B$55,2,FALSE)</f>
        <v>1</v>
      </c>
    </row>
    <row r="3442" spans="1:31" x14ac:dyDescent="0.25">
      <c r="A3442" s="6">
        <v>0.6196875793936818</v>
      </c>
      <c r="B3442" s="6">
        <v>0.26506529643752313</v>
      </c>
      <c r="C3442" s="6">
        <v>0.11299254048608856</v>
      </c>
      <c r="D3442" s="21">
        <f t="shared" si="483"/>
        <v>1.6137163842761308</v>
      </c>
      <c r="E3442" s="22">
        <f t="shared" si="483"/>
        <v>3.7726553171614592</v>
      </c>
      <c r="F3442" s="22">
        <f t="shared" si="483"/>
        <v>8.8501417500486959</v>
      </c>
      <c r="G3442" s="132">
        <v>6.1638375149661195E-2</v>
      </c>
      <c r="H3442" s="7">
        <f t="shared" si="476"/>
        <v>1.0616383751496612</v>
      </c>
      <c r="I3442" s="7">
        <f t="shared" si="477"/>
        <v>1.5200245413591442</v>
      </c>
      <c r="J3442" s="7">
        <f t="shared" si="478"/>
        <v>3.5536161893447198</v>
      </c>
      <c r="K3442" s="7">
        <f t="shared" si="479"/>
        <v>8.3363054286739349</v>
      </c>
      <c r="L3442">
        <v>1.34</v>
      </c>
      <c r="M3442">
        <v>5.09</v>
      </c>
      <c r="N3442">
        <v>8.41</v>
      </c>
      <c r="O3442" s="7">
        <f t="shared" si="480"/>
        <v>1.4225954227005462</v>
      </c>
      <c r="P3442" s="7">
        <f t="shared" si="481"/>
        <v>5.403739329511775</v>
      </c>
      <c r="Q3442" s="7">
        <f t="shared" si="482"/>
        <v>8.9283787350086516</v>
      </c>
      <c r="R3442" s="24">
        <f t="shared" si="484"/>
        <v>0.70294054377152193</v>
      </c>
      <c r="S3442" s="24">
        <f t="shared" si="484"/>
        <v>0.18505703902825923</v>
      </c>
      <c r="T3442" s="24">
        <f t="shared" si="484"/>
        <v>0.11200241720021871</v>
      </c>
      <c r="U3442" s="23">
        <f t="shared" si="485"/>
        <v>0.88156471394983305</v>
      </c>
      <c r="V3442" s="23">
        <f t="shared" si="485"/>
        <v>1.4323437672481412</v>
      </c>
      <c r="W3442" s="23">
        <f t="shared" si="485"/>
        <v>1.0088401956905972</v>
      </c>
      <c r="X3442" t="s">
        <v>440</v>
      </c>
      <c r="Y3442" t="s">
        <v>255</v>
      </c>
      <c r="Z3442" t="s">
        <v>137</v>
      </c>
      <c r="AA3442" s="75" t="s">
        <v>154</v>
      </c>
      <c r="AB3442" s="75" t="s">
        <v>160</v>
      </c>
      <c r="AC3442" s="119" t="s">
        <v>653</v>
      </c>
      <c r="AD3442" s="25" t="s">
        <v>154</v>
      </c>
      <c r="AE3442" s="133" t="str">
        <f>VLOOKUP(AD3442,cs_lookup!$A$2:$B$55,2,FALSE)</f>
        <v>1</v>
      </c>
    </row>
    <row r="3443" spans="1:31" x14ac:dyDescent="0.25">
      <c r="A3443" s="6">
        <v>0.5819670899354692</v>
      </c>
      <c r="B3443" s="6">
        <v>0.23361532514108707</v>
      </c>
      <c r="C3443" s="6">
        <v>0.17658324253809313</v>
      </c>
      <c r="D3443" s="21">
        <f t="shared" si="483"/>
        <v>1.71831022285278</v>
      </c>
      <c r="E3443" s="22">
        <f t="shared" si="483"/>
        <v>4.2805410963346304</v>
      </c>
      <c r="F3443" s="22">
        <f t="shared" si="483"/>
        <v>5.6630515196495876</v>
      </c>
      <c r="G3443" s="132">
        <v>2.2805037203388334E-2</v>
      </c>
      <c r="H3443" s="7">
        <f t="shared" si="476"/>
        <v>1.0228050372033883</v>
      </c>
      <c r="I3443" s="7">
        <f t="shared" si="477"/>
        <v>1.6799978102875612</v>
      </c>
      <c r="J3443" s="7">
        <f t="shared" si="478"/>
        <v>4.1850997410403155</v>
      </c>
      <c r="K3443" s="7">
        <f t="shared" si="479"/>
        <v>5.5367849332594457</v>
      </c>
      <c r="L3443">
        <v>2.11</v>
      </c>
      <c r="M3443">
        <v>3.71</v>
      </c>
      <c r="N3443">
        <v>3.58</v>
      </c>
      <c r="O3443" s="7">
        <f t="shared" si="480"/>
        <v>2.1581186284991491</v>
      </c>
      <c r="P3443" s="7">
        <f t="shared" si="481"/>
        <v>3.7946066880245706</v>
      </c>
      <c r="Q3443" s="7">
        <f t="shared" si="482"/>
        <v>3.6616420331881305</v>
      </c>
      <c r="R3443" s="24">
        <f t="shared" si="484"/>
        <v>0.46336655770190172</v>
      </c>
      <c r="S3443" s="24">
        <f t="shared" si="484"/>
        <v>0.26353192365256406</v>
      </c>
      <c r="T3443" s="24">
        <f t="shared" si="484"/>
        <v>0.27310151864553422</v>
      </c>
      <c r="U3443" s="23">
        <f t="shared" si="485"/>
        <v>1.2559540179631759</v>
      </c>
      <c r="V3443" s="23">
        <f t="shared" si="485"/>
        <v>0.88647827520540357</v>
      </c>
      <c r="W3443" s="23">
        <f t="shared" si="485"/>
        <v>0.64658462323413612</v>
      </c>
      <c r="X3443" t="s">
        <v>82</v>
      </c>
      <c r="Y3443" t="s">
        <v>83</v>
      </c>
      <c r="Z3443" t="s">
        <v>138</v>
      </c>
      <c r="AA3443" s="75" t="s">
        <v>162</v>
      </c>
      <c r="AB3443" s="75" t="s">
        <v>160</v>
      </c>
      <c r="AC3443" s="119" t="s">
        <v>653</v>
      </c>
      <c r="AD3443" s="25" t="s">
        <v>179</v>
      </c>
      <c r="AE3443" s="133" t="str">
        <f>VLOOKUP(AD3443,cs_lookup!$A$2:$B$55,2,FALSE)</f>
        <v>2</v>
      </c>
    </row>
    <row r="3444" spans="1:31" x14ac:dyDescent="0.25">
      <c r="A3444" s="6">
        <v>0.56962570370826182</v>
      </c>
      <c r="B3444" s="6">
        <v>0.2614259415409943</v>
      </c>
      <c r="C3444" s="6">
        <v>0.16322798877377601</v>
      </c>
      <c r="D3444" s="21">
        <f t="shared" si="483"/>
        <v>1.7555387572751768</v>
      </c>
      <c r="E3444" s="22">
        <f t="shared" si="483"/>
        <v>3.825175092056385</v>
      </c>
      <c r="F3444" s="22">
        <f t="shared" si="483"/>
        <v>6.1264003037244965</v>
      </c>
      <c r="G3444" s="132">
        <v>2.1890694926992138E-2</v>
      </c>
      <c r="H3444" s="7">
        <f t="shared" si="476"/>
        <v>1.0218906949269921</v>
      </c>
      <c r="I3444" s="7">
        <f t="shared" si="477"/>
        <v>1.7179320312732658</v>
      </c>
      <c r="J3444" s="7">
        <f t="shared" si="478"/>
        <v>3.7432331178332827</v>
      </c>
      <c r="K3444" s="7">
        <f t="shared" si="479"/>
        <v>5.9951620404589265</v>
      </c>
      <c r="L3444">
        <v>2.2000000000000002</v>
      </c>
      <c r="M3444">
        <v>3.28</v>
      </c>
      <c r="N3444">
        <v>3.81</v>
      </c>
      <c r="O3444" s="7">
        <f t="shared" si="480"/>
        <v>2.2481595288393827</v>
      </c>
      <c r="P3444" s="7">
        <f t="shared" si="481"/>
        <v>3.351801479360534</v>
      </c>
      <c r="Q3444" s="7">
        <f t="shared" si="482"/>
        <v>3.89340354767184</v>
      </c>
      <c r="R3444" s="24">
        <f t="shared" si="484"/>
        <v>0.44480829192590804</v>
      </c>
      <c r="S3444" s="24">
        <f t="shared" si="484"/>
        <v>0.29834702507225541</v>
      </c>
      <c r="T3444" s="24">
        <f t="shared" si="484"/>
        <v>0.25684468300183666</v>
      </c>
      <c r="U3444" s="23">
        <f t="shared" si="485"/>
        <v>1.2806094536635677</v>
      </c>
      <c r="V3444" s="23">
        <f t="shared" si="485"/>
        <v>0.8762478576003252</v>
      </c>
      <c r="W3444" s="23">
        <f t="shared" si="485"/>
        <v>0.6355124305711588</v>
      </c>
      <c r="X3444" t="s">
        <v>29</v>
      </c>
      <c r="Y3444" t="s">
        <v>88</v>
      </c>
      <c r="Z3444" t="s">
        <v>138</v>
      </c>
      <c r="AA3444" s="75" t="s">
        <v>162</v>
      </c>
      <c r="AB3444" s="75" t="s">
        <v>160</v>
      </c>
      <c r="AC3444" s="119" t="s">
        <v>653</v>
      </c>
      <c r="AD3444" s="25" t="s">
        <v>170</v>
      </c>
      <c r="AE3444" s="133" t="str">
        <f>VLOOKUP(AD3444,cs_lookup!$A$2:$B$55,2,FALSE)</f>
        <v>1</v>
      </c>
    </row>
    <row r="3445" spans="1:31" x14ac:dyDescent="0.25">
      <c r="A3445" s="6">
        <v>0.33113043333094072</v>
      </c>
      <c r="B3445" s="6">
        <v>0.44357901902607183</v>
      </c>
      <c r="C3445" s="6">
        <v>0.2198124161706865</v>
      </c>
      <c r="D3445" s="21">
        <f t="shared" si="483"/>
        <v>3.0199579964327015</v>
      </c>
      <c r="E3445" s="22">
        <f t="shared" si="483"/>
        <v>2.2543897639604635</v>
      </c>
      <c r="F3445" s="22">
        <f t="shared" si="483"/>
        <v>4.5493335518567344</v>
      </c>
      <c r="G3445" s="132">
        <v>4.3337662427812118E-2</v>
      </c>
      <c r="H3445" s="7">
        <f t="shared" si="476"/>
        <v>1.0433376624278121</v>
      </c>
      <c r="I3445" s="7">
        <f t="shared" si="477"/>
        <v>2.8945164208923115</v>
      </c>
      <c r="J3445" s="7">
        <f t="shared" si="478"/>
        <v>2.1607479966884098</v>
      </c>
      <c r="K3445" s="7">
        <f t="shared" si="479"/>
        <v>4.360365503599847</v>
      </c>
      <c r="L3445">
        <v>3.32</v>
      </c>
      <c r="M3445">
        <v>2.87</v>
      </c>
      <c r="N3445">
        <v>2.54</v>
      </c>
      <c r="O3445" s="7">
        <f t="shared" si="480"/>
        <v>3.4638810392603361</v>
      </c>
      <c r="P3445" s="7">
        <f t="shared" si="481"/>
        <v>2.9943790911678208</v>
      </c>
      <c r="Q3445" s="7">
        <f t="shared" si="482"/>
        <v>2.6500776625666429</v>
      </c>
      <c r="R3445" s="24">
        <f t="shared" si="484"/>
        <v>0.28869351708843216</v>
      </c>
      <c r="S3445" s="24">
        <f t="shared" si="484"/>
        <v>0.33395905112668806</v>
      </c>
      <c r="T3445" s="24">
        <f t="shared" si="484"/>
        <v>0.37734743178487978</v>
      </c>
      <c r="U3445" s="23">
        <f t="shared" si="485"/>
        <v>1.1469964295371045</v>
      </c>
      <c r="V3445" s="23">
        <f t="shared" si="485"/>
        <v>1.3282437398524025</v>
      </c>
      <c r="W3445" s="23">
        <f t="shared" si="485"/>
        <v>0.58251997404873912</v>
      </c>
      <c r="X3445" t="s">
        <v>35</v>
      </c>
      <c r="Y3445" t="s">
        <v>7</v>
      </c>
      <c r="Z3445" t="s">
        <v>139</v>
      </c>
      <c r="AA3445" s="75" t="s">
        <v>154</v>
      </c>
      <c r="AB3445" s="75" t="s">
        <v>160</v>
      </c>
      <c r="AC3445" s="119" t="s">
        <v>653</v>
      </c>
      <c r="AD3445" s="25" t="s">
        <v>152</v>
      </c>
      <c r="AE3445" s="133" t="str">
        <f>VLOOKUP(AD3445,cs_lookup!$A$2:$B$55,2,FALSE)</f>
        <v>2</v>
      </c>
    </row>
    <row r="3446" spans="1:31" x14ac:dyDescent="0.25">
      <c r="A3446" s="6">
        <v>0.62386799181645136</v>
      </c>
      <c r="B3446" s="6">
        <v>0.29611624764729966</v>
      </c>
      <c r="C3446" s="6">
        <v>7.9259868210739506E-2</v>
      </c>
      <c r="D3446" s="21">
        <f t="shared" si="483"/>
        <v>1.6029031992624021</v>
      </c>
      <c r="E3446" s="22">
        <f t="shared" si="483"/>
        <v>3.3770521136384501</v>
      </c>
      <c r="F3446" s="22">
        <f t="shared" si="483"/>
        <v>12.616725495192062</v>
      </c>
      <c r="G3446" s="132">
        <v>4.3513875101521382E-2</v>
      </c>
      <c r="H3446" s="7">
        <f t="shared" si="476"/>
        <v>1.0435138751015214</v>
      </c>
      <c r="I3446" s="7">
        <f t="shared" si="477"/>
        <v>1.5360631396553868</v>
      </c>
      <c r="J3446" s="7">
        <f t="shared" si="478"/>
        <v>3.2362311553451106</v>
      </c>
      <c r="K3446" s="7">
        <f t="shared" si="479"/>
        <v>12.09061594314173</v>
      </c>
      <c r="L3446">
        <v>2.33</v>
      </c>
      <c r="M3446">
        <v>3.14</v>
      </c>
      <c r="N3446">
        <v>3.38</v>
      </c>
      <c r="O3446" s="7">
        <f t="shared" si="480"/>
        <v>2.4313873289865451</v>
      </c>
      <c r="P3446" s="7">
        <f t="shared" si="481"/>
        <v>3.2766335678187772</v>
      </c>
      <c r="Q3446" s="7">
        <f t="shared" si="482"/>
        <v>3.5270768978431422</v>
      </c>
      <c r="R3446" s="24">
        <f t="shared" si="484"/>
        <v>0.41128782242063494</v>
      </c>
      <c r="S3446" s="24">
        <f t="shared" si="484"/>
        <v>0.30519128224206349</v>
      </c>
      <c r="T3446" s="24">
        <f t="shared" si="484"/>
        <v>0.28352089533730163</v>
      </c>
      <c r="U3446" s="23">
        <f t="shared" si="485"/>
        <v>1.5168647302628013</v>
      </c>
      <c r="V3446" s="23">
        <f t="shared" si="485"/>
        <v>0.97026443701768006</v>
      </c>
      <c r="W3446" s="23">
        <f t="shared" si="485"/>
        <v>0.27955565009219141</v>
      </c>
      <c r="X3446" t="s">
        <v>20</v>
      </c>
      <c r="Y3446" t="s">
        <v>16</v>
      </c>
      <c r="Z3446" t="s">
        <v>139</v>
      </c>
      <c r="AA3446" s="75" t="s">
        <v>154</v>
      </c>
      <c r="AB3446" s="75" t="s">
        <v>160</v>
      </c>
      <c r="AC3446" s="119" t="s">
        <v>653</v>
      </c>
      <c r="AD3446" s="25" t="s">
        <v>175</v>
      </c>
      <c r="AE3446" s="133" t="str">
        <f>VLOOKUP(AD3446,cs_lookup!$A$2:$B$55,2,FALSE)</f>
        <v>1</v>
      </c>
    </row>
    <row r="3447" spans="1:31" x14ac:dyDescent="0.25">
      <c r="A3447" s="6">
        <v>0.40825728455406823</v>
      </c>
      <c r="B3447" s="6">
        <v>0.43201210633892317</v>
      </c>
      <c r="C3447" s="6">
        <v>0.1573326613181335</v>
      </c>
      <c r="D3447" s="21">
        <f t="shared" si="483"/>
        <v>2.4494357794308099</v>
      </c>
      <c r="E3447" s="22">
        <f t="shared" si="483"/>
        <v>2.3147499464181163</v>
      </c>
      <c r="F3447" s="22">
        <f t="shared" si="483"/>
        <v>6.3559593514912738</v>
      </c>
      <c r="G3447" s="132">
        <v>4.4162484485456677E-2</v>
      </c>
      <c r="H3447" s="7">
        <f t="shared" si="476"/>
        <v>1.0441624844854567</v>
      </c>
      <c r="I3447" s="7">
        <f t="shared" si="477"/>
        <v>2.3458377559291885</v>
      </c>
      <c r="J3447" s="7">
        <f t="shared" si="478"/>
        <v>2.2168484127820212</v>
      </c>
      <c r="K3447" s="7">
        <f t="shared" si="479"/>
        <v>6.0871362895434507</v>
      </c>
      <c r="L3447">
        <v>2.84</v>
      </c>
      <c r="M3447">
        <v>2.9</v>
      </c>
      <c r="N3447">
        <v>2.88</v>
      </c>
      <c r="O3447" s="7">
        <f t="shared" si="480"/>
        <v>2.9654214559386967</v>
      </c>
      <c r="P3447" s="7">
        <f t="shared" si="481"/>
        <v>3.0280712050078242</v>
      </c>
      <c r="Q3447" s="7">
        <f t="shared" si="482"/>
        <v>3.0071879553181153</v>
      </c>
      <c r="R3447" s="24">
        <f t="shared" si="484"/>
        <v>0.33722019445072521</v>
      </c>
      <c r="S3447" s="24">
        <f t="shared" si="484"/>
        <v>0.3302432249103654</v>
      </c>
      <c r="T3447" s="24">
        <f t="shared" si="484"/>
        <v>0.33253658063890956</v>
      </c>
      <c r="U3447" s="23">
        <f t="shared" si="485"/>
        <v>1.2106549111599039</v>
      </c>
      <c r="V3447" s="23">
        <f t="shared" si="485"/>
        <v>1.3081634194196714</v>
      </c>
      <c r="W3447" s="23">
        <f t="shared" si="485"/>
        <v>0.47312888409403536</v>
      </c>
      <c r="X3447" t="s">
        <v>520</v>
      </c>
      <c r="Y3447" t="s">
        <v>15</v>
      </c>
      <c r="Z3447" t="s">
        <v>139</v>
      </c>
      <c r="AA3447" s="75" t="s">
        <v>154</v>
      </c>
      <c r="AB3447" s="75" t="s">
        <v>160</v>
      </c>
      <c r="AC3447" s="119" t="s">
        <v>653</v>
      </c>
      <c r="AD3447" s="25" t="s">
        <v>150</v>
      </c>
      <c r="AE3447" s="133" t="str">
        <f>VLOOKUP(AD3447,cs_lookup!$A$2:$B$55,2,FALSE)</f>
        <v>X</v>
      </c>
    </row>
    <row r="3448" spans="1:31" x14ac:dyDescent="0.25">
      <c r="A3448" s="6">
        <v>0.40357570905414508</v>
      </c>
      <c r="B3448" s="6">
        <v>0.30390478851433744</v>
      </c>
      <c r="C3448" s="6">
        <v>0.27626968509575844</v>
      </c>
      <c r="D3448" s="21">
        <f t="shared" si="483"/>
        <v>2.4778498248660368</v>
      </c>
      <c r="E3448" s="22">
        <f t="shared" si="483"/>
        <v>3.2905042559170554</v>
      </c>
      <c r="F3448" s="22">
        <f t="shared" si="483"/>
        <v>3.619651572170822</v>
      </c>
      <c r="G3448" s="132">
        <v>4.4572254839217562E-2</v>
      </c>
      <c r="H3448" s="7">
        <f t="shared" si="476"/>
        <v>1.0445722548392176</v>
      </c>
      <c r="I3448" s="7">
        <f t="shared" si="477"/>
        <v>2.3721191266442663</v>
      </c>
      <c r="J3448" s="7">
        <f t="shared" si="478"/>
        <v>3.1500973155978911</v>
      </c>
      <c r="K3448" s="7">
        <f t="shared" si="479"/>
        <v>3.4651998034621028</v>
      </c>
      <c r="L3448">
        <v>2.59</v>
      </c>
      <c r="M3448">
        <v>3.13</v>
      </c>
      <c r="N3448">
        <v>2.95</v>
      </c>
      <c r="O3448" s="7">
        <f t="shared" si="480"/>
        <v>2.7054421400335733</v>
      </c>
      <c r="P3448" s="7">
        <f t="shared" si="481"/>
        <v>3.2695111576467508</v>
      </c>
      <c r="Q3448" s="7">
        <f t="shared" si="482"/>
        <v>3.0814881517756918</v>
      </c>
      <c r="R3448" s="24">
        <f t="shared" si="484"/>
        <v>0.36962535077079506</v>
      </c>
      <c r="S3448" s="24">
        <f t="shared" si="484"/>
        <v>0.30585612092535436</v>
      </c>
      <c r="T3448" s="24">
        <f t="shared" si="484"/>
        <v>0.32451852830385058</v>
      </c>
      <c r="U3448" s="23">
        <f t="shared" si="485"/>
        <v>1.091850729969013</v>
      </c>
      <c r="V3448" s="23">
        <f t="shared" si="485"/>
        <v>0.99362009690990238</v>
      </c>
      <c r="W3448" s="23">
        <f t="shared" si="485"/>
        <v>0.85132176131738113</v>
      </c>
      <c r="X3448" t="s">
        <v>13</v>
      </c>
      <c r="Y3448" t="s">
        <v>11</v>
      </c>
      <c r="Z3448" t="s">
        <v>139</v>
      </c>
      <c r="AA3448" s="75" t="s">
        <v>151</v>
      </c>
      <c r="AB3448" s="75" t="s">
        <v>166</v>
      </c>
      <c r="AC3448" s="119" t="s">
        <v>653</v>
      </c>
      <c r="AD3448" s="25" t="s">
        <v>170</v>
      </c>
      <c r="AE3448" s="133" t="str">
        <f>VLOOKUP(AD3448,cs_lookup!$A$2:$B$55,2,FALSE)</f>
        <v>1</v>
      </c>
    </row>
    <row r="3449" spans="1:31" x14ac:dyDescent="0.25">
      <c r="A3449" s="6">
        <v>0.45091393514087752</v>
      </c>
      <c r="B3449" s="6">
        <v>0.27575016880822356</v>
      </c>
      <c r="C3449" s="6">
        <v>0.25809613764428618</v>
      </c>
      <c r="D3449" s="21">
        <f t="shared" si="483"/>
        <v>2.2177181099705279</v>
      </c>
      <c r="E3449" s="22">
        <f t="shared" si="483"/>
        <v>3.626471034712119</v>
      </c>
      <c r="F3449" s="22">
        <f t="shared" si="483"/>
        <v>3.8745252413587923</v>
      </c>
      <c r="G3449" s="132">
        <v>4.7265625129265576E-2</v>
      </c>
      <c r="H3449" s="7">
        <f t="shared" si="476"/>
        <v>1.0472656251292656</v>
      </c>
      <c r="I3449" s="7">
        <f t="shared" si="477"/>
        <v>2.1176271394344597</v>
      </c>
      <c r="J3449" s="7">
        <f t="shared" si="478"/>
        <v>3.4627996448031015</v>
      </c>
      <c r="K3449" s="7">
        <f t="shared" si="479"/>
        <v>3.6996585664506592</v>
      </c>
      <c r="L3449">
        <v>1.83</v>
      </c>
      <c r="M3449">
        <v>3.37</v>
      </c>
      <c r="N3449">
        <v>4.9000000000000004</v>
      </c>
      <c r="O3449" s="7">
        <f t="shared" si="480"/>
        <v>1.9164960939865561</v>
      </c>
      <c r="P3449" s="7">
        <f t="shared" si="481"/>
        <v>3.5292851566856251</v>
      </c>
      <c r="Q3449" s="7">
        <f t="shared" si="482"/>
        <v>5.131601563133402</v>
      </c>
      <c r="R3449" s="24">
        <f t="shared" si="484"/>
        <v>0.52178556645000651</v>
      </c>
      <c r="S3449" s="24">
        <f t="shared" si="484"/>
        <v>0.2833434975084605</v>
      </c>
      <c r="T3449" s="24">
        <f t="shared" si="484"/>
        <v>0.19487093604153302</v>
      </c>
      <c r="U3449" s="23">
        <f t="shared" si="485"/>
        <v>0.86417479542159903</v>
      </c>
      <c r="V3449" s="23">
        <f t="shared" si="485"/>
        <v>0.97320097772841885</v>
      </c>
      <c r="W3449" s="23">
        <f t="shared" si="485"/>
        <v>1.3244465433741126</v>
      </c>
      <c r="X3449" t="s">
        <v>84</v>
      </c>
      <c r="Y3449" t="s">
        <v>18</v>
      </c>
      <c r="Z3449" t="s">
        <v>139</v>
      </c>
      <c r="AA3449" s="75" t="s">
        <v>151</v>
      </c>
      <c r="AB3449" s="75" t="s">
        <v>166</v>
      </c>
      <c r="AC3449" s="119" t="s">
        <v>653</v>
      </c>
      <c r="AD3449" s="25" t="s">
        <v>150</v>
      </c>
      <c r="AE3449" s="133" t="str">
        <f>VLOOKUP(AD3449,cs_lookup!$A$2:$B$55,2,FALSE)</f>
        <v>X</v>
      </c>
    </row>
    <row r="3450" spans="1:31" x14ac:dyDescent="0.25">
      <c r="A3450" s="6">
        <v>0.30523039723715745</v>
      </c>
      <c r="B3450" s="6">
        <v>0.31386725783334823</v>
      </c>
      <c r="C3450" s="6">
        <v>0.35389647025522947</v>
      </c>
      <c r="D3450" s="21">
        <f t="shared" si="483"/>
        <v>3.276213670236197</v>
      </c>
      <c r="E3450" s="22">
        <f t="shared" si="483"/>
        <v>3.1860602692459326</v>
      </c>
      <c r="F3450" s="22">
        <f t="shared" si="483"/>
        <v>2.8256851481982905</v>
      </c>
      <c r="G3450" s="132">
        <v>4.5641140468726693E-2</v>
      </c>
      <c r="H3450" s="7">
        <f t="shared" si="476"/>
        <v>1.0456411404687267</v>
      </c>
      <c r="I3450" s="7">
        <f t="shared" si="477"/>
        <v>3.1332103753756071</v>
      </c>
      <c r="J3450" s="7">
        <f t="shared" si="478"/>
        <v>3.0469920759025664</v>
      </c>
      <c r="K3450" s="7">
        <f t="shared" si="479"/>
        <v>2.7023469513944605</v>
      </c>
      <c r="L3450">
        <v>4</v>
      </c>
      <c r="M3450">
        <v>3.3</v>
      </c>
      <c r="N3450">
        <v>2.0299999999999998</v>
      </c>
      <c r="O3450" s="7">
        <f t="shared" si="480"/>
        <v>4.1825645618749068</v>
      </c>
      <c r="P3450" s="7">
        <f t="shared" si="481"/>
        <v>3.4506157635467978</v>
      </c>
      <c r="Q3450" s="7">
        <f t="shared" si="482"/>
        <v>2.1226515151515151</v>
      </c>
      <c r="R3450" s="24">
        <f t="shared" si="484"/>
        <v>0.23908776187586994</v>
      </c>
      <c r="S3450" s="24">
        <f t="shared" si="484"/>
        <v>0.28980334772832722</v>
      </c>
      <c r="T3450" s="24">
        <f t="shared" si="484"/>
        <v>0.47110889039580289</v>
      </c>
      <c r="U3450" s="23">
        <f t="shared" si="485"/>
        <v>1.2766458426911351</v>
      </c>
      <c r="V3450" s="23">
        <f t="shared" si="485"/>
        <v>1.0830353075409587</v>
      </c>
      <c r="W3450" s="23">
        <f t="shared" si="485"/>
        <v>0.75119887879403591</v>
      </c>
      <c r="X3450" t="s">
        <v>12</v>
      </c>
      <c r="Y3450" t="s">
        <v>9</v>
      </c>
      <c r="Z3450" t="s">
        <v>139</v>
      </c>
      <c r="AA3450" s="75" t="s">
        <v>151</v>
      </c>
      <c r="AB3450" s="75" t="s">
        <v>166</v>
      </c>
      <c r="AC3450" s="119" t="s">
        <v>653</v>
      </c>
      <c r="AD3450" s="25" t="s">
        <v>153</v>
      </c>
      <c r="AE3450" s="133" t="str">
        <f>VLOOKUP(AD3450,cs_lookup!$A$2:$B$55,2,FALSE)</f>
        <v>2</v>
      </c>
    </row>
    <row r="3451" spans="1:31" x14ac:dyDescent="0.25">
      <c r="A3451" s="6">
        <v>0.44994196556846722</v>
      </c>
      <c r="B3451" s="6">
        <v>0.28447719427144691</v>
      </c>
      <c r="C3451" s="6">
        <v>0.25152418640762669</v>
      </c>
      <c r="D3451" s="21">
        <f t="shared" si="483"/>
        <v>2.2225088489725038</v>
      </c>
      <c r="E3451" s="22">
        <f t="shared" si="483"/>
        <v>3.515220271210227</v>
      </c>
      <c r="F3451" s="22">
        <f t="shared" si="483"/>
        <v>3.9757607977285088</v>
      </c>
      <c r="G3451" s="132">
        <v>4.6335173216335512E-2</v>
      </c>
      <c r="H3451" s="7">
        <f t="shared" si="476"/>
        <v>1.0463351732163355</v>
      </c>
      <c r="I3451" s="7">
        <f t="shared" si="477"/>
        <v>2.1240888253242232</v>
      </c>
      <c r="J3451" s="7">
        <f t="shared" si="478"/>
        <v>3.3595547212704049</v>
      </c>
      <c r="K3451" s="7">
        <f t="shared" si="479"/>
        <v>3.7997009940011819</v>
      </c>
      <c r="L3451">
        <v>1.98</v>
      </c>
      <c r="M3451">
        <v>3.28</v>
      </c>
      <c r="N3451">
        <v>4.2300000000000004</v>
      </c>
      <c r="O3451" s="7">
        <f t="shared" si="480"/>
        <v>2.0717436429683445</v>
      </c>
      <c r="P3451" s="7">
        <f t="shared" si="481"/>
        <v>3.4319793681495803</v>
      </c>
      <c r="Q3451" s="7">
        <f t="shared" si="482"/>
        <v>4.4259977827050996</v>
      </c>
      <c r="R3451" s="24">
        <f t="shared" si="484"/>
        <v>0.48268520257999875</v>
      </c>
      <c r="S3451" s="24">
        <f t="shared" si="484"/>
        <v>0.29137704302085293</v>
      </c>
      <c r="T3451" s="24">
        <f t="shared" si="484"/>
        <v>0.22593775439914837</v>
      </c>
      <c r="U3451" s="23">
        <f t="shared" si="485"/>
        <v>0.93216440687115365</v>
      </c>
      <c r="V3451" s="23">
        <f t="shared" si="485"/>
        <v>0.97631986144868577</v>
      </c>
      <c r="W3451" s="23">
        <f t="shared" si="485"/>
        <v>1.1132454913368599</v>
      </c>
      <c r="X3451" t="s">
        <v>89</v>
      </c>
      <c r="Y3451" t="s">
        <v>8</v>
      </c>
      <c r="Z3451" t="s">
        <v>139</v>
      </c>
      <c r="AA3451" s="75" t="s">
        <v>151</v>
      </c>
      <c r="AB3451" s="75" t="s">
        <v>166</v>
      </c>
      <c r="AC3451" s="119" t="s">
        <v>653</v>
      </c>
      <c r="AD3451" s="25" t="s">
        <v>162</v>
      </c>
      <c r="AE3451" s="133" t="str">
        <f>VLOOKUP(AD3451,cs_lookup!$A$2:$B$55,2,FALSE)</f>
        <v>1</v>
      </c>
    </row>
    <row r="3452" spans="1:31" x14ac:dyDescent="0.25">
      <c r="A3452" s="6">
        <v>0.62794697733835425</v>
      </c>
      <c r="B3452" s="6">
        <v>0.25949276744396144</v>
      </c>
      <c r="C3452" s="6">
        <v>0.11035472136295661</v>
      </c>
      <c r="D3452" s="21">
        <f t="shared" si="483"/>
        <v>1.5924911435017131</v>
      </c>
      <c r="E3452" s="22">
        <f t="shared" si="483"/>
        <v>3.8536719533655375</v>
      </c>
      <c r="F3452" s="22">
        <f t="shared" si="483"/>
        <v>9.0616875077868269</v>
      </c>
      <c r="G3452" s="132">
        <v>4.5799729339500272E-2</v>
      </c>
      <c r="H3452" s="7">
        <f t="shared" si="476"/>
        <v>1.0457997293395003</v>
      </c>
      <c r="I3452" s="7">
        <f t="shared" si="477"/>
        <v>1.5227496229201443</v>
      </c>
      <c r="J3452" s="7">
        <f t="shared" si="478"/>
        <v>3.6849043323040598</v>
      </c>
      <c r="K3452" s="7">
        <f t="shared" si="479"/>
        <v>8.6648401730893081</v>
      </c>
      <c r="L3452">
        <v>1.93</v>
      </c>
      <c r="M3452">
        <v>3.29</v>
      </c>
      <c r="N3452">
        <v>4.47</v>
      </c>
      <c r="O3452" s="7">
        <f t="shared" si="480"/>
        <v>2.0183934776252355</v>
      </c>
      <c r="P3452" s="7">
        <f t="shared" si="481"/>
        <v>3.440681109526956</v>
      </c>
      <c r="Q3452" s="7">
        <f t="shared" si="482"/>
        <v>4.6747247901475664</v>
      </c>
      <c r="R3452" s="24">
        <f t="shared" si="484"/>
        <v>0.49544353521027118</v>
      </c>
      <c r="S3452" s="24">
        <f t="shared" si="484"/>
        <v>0.29064012855800098</v>
      </c>
      <c r="T3452" s="24">
        <f t="shared" si="484"/>
        <v>0.21391633623172782</v>
      </c>
      <c r="U3452" s="23">
        <f t="shared" si="485"/>
        <v>1.2674440833542158</v>
      </c>
      <c r="V3452" s="23">
        <f t="shared" si="485"/>
        <v>0.89283186300330952</v>
      </c>
      <c r="W3452" s="23">
        <f t="shared" si="485"/>
        <v>0.51587795166524042</v>
      </c>
      <c r="X3452" t="s">
        <v>10</v>
      </c>
      <c r="Y3452" t="s">
        <v>521</v>
      </c>
      <c r="Z3452" t="s">
        <v>139</v>
      </c>
      <c r="AA3452" s="75" t="s">
        <v>154</v>
      </c>
      <c r="AB3452" s="75" t="s">
        <v>160</v>
      </c>
      <c r="AC3452" s="119" t="s">
        <v>653</v>
      </c>
      <c r="AD3452" s="25" t="s">
        <v>155</v>
      </c>
      <c r="AE3452" s="133" t="str">
        <f>VLOOKUP(AD3452,cs_lookup!$A$2:$B$55,2,FALSE)</f>
        <v>2</v>
      </c>
    </row>
    <row r="3453" spans="1:31" x14ac:dyDescent="0.25">
      <c r="A3453" s="6">
        <v>0.15441152400771241</v>
      </c>
      <c r="B3453" s="6">
        <v>0.23293533271525882</v>
      </c>
      <c r="C3453" s="6">
        <v>0.53708301732630914</v>
      </c>
      <c r="D3453" s="21">
        <f t="shared" si="483"/>
        <v>6.476200571338528</v>
      </c>
      <c r="E3453" s="22">
        <f t="shared" si="483"/>
        <v>4.2930369916117641</v>
      </c>
      <c r="F3453" s="22">
        <f t="shared" si="483"/>
        <v>1.8619095516707465</v>
      </c>
      <c r="G3453" s="132">
        <v>4.4459395733087881E-2</v>
      </c>
      <c r="H3453" s="7">
        <f t="shared" si="476"/>
        <v>1.0444593957330879</v>
      </c>
      <c r="I3453" s="7">
        <f t="shared" si="477"/>
        <v>6.2005288073386478</v>
      </c>
      <c r="J3453" s="7">
        <f t="shared" si="478"/>
        <v>4.1102957272920655</v>
      </c>
      <c r="K3453" s="7">
        <f t="shared" si="479"/>
        <v>1.7826538391795543</v>
      </c>
      <c r="L3453">
        <v>3.59</v>
      </c>
      <c r="M3453">
        <v>3.17</v>
      </c>
      <c r="N3453">
        <v>2.2200000000000002</v>
      </c>
      <c r="O3453" s="7">
        <f t="shared" si="480"/>
        <v>3.7496092306817852</v>
      </c>
      <c r="P3453" s="7">
        <f t="shared" si="481"/>
        <v>3.3109362844738883</v>
      </c>
      <c r="Q3453" s="7">
        <f t="shared" si="482"/>
        <v>2.3186998585274554</v>
      </c>
      <c r="R3453" s="24">
        <f t="shared" si="484"/>
        <v>0.26669445760303179</v>
      </c>
      <c r="S3453" s="24">
        <f t="shared" si="484"/>
        <v>0.30202936996684043</v>
      </c>
      <c r="T3453" s="24">
        <f t="shared" si="484"/>
        <v>0.43127617243012789</v>
      </c>
      <c r="U3453" s="23">
        <f t="shared" si="485"/>
        <v>0.57898287574296059</v>
      </c>
      <c r="V3453" s="23">
        <f t="shared" si="485"/>
        <v>0.77123404502294812</v>
      </c>
      <c r="W3453" s="23">
        <f t="shared" si="485"/>
        <v>1.2453343162920119</v>
      </c>
      <c r="X3453" t="s">
        <v>19</v>
      </c>
      <c r="Y3453" t="s">
        <v>33</v>
      </c>
      <c r="Z3453" t="s">
        <v>139</v>
      </c>
      <c r="AA3453" s="75" t="s">
        <v>155</v>
      </c>
      <c r="AB3453" s="75" t="s">
        <v>161</v>
      </c>
      <c r="AC3453" s="119" t="s">
        <v>653</v>
      </c>
      <c r="AD3453" s="25" t="s">
        <v>167</v>
      </c>
      <c r="AE3453" s="133" t="str">
        <f>VLOOKUP(AD3453,cs_lookup!$A$2:$B$55,2,FALSE)</f>
        <v>2</v>
      </c>
    </row>
    <row r="3454" spans="1:31" x14ac:dyDescent="0.25">
      <c r="A3454" s="6">
        <v>0.58750862671148196</v>
      </c>
      <c r="B3454" s="6">
        <v>0.19719964919469354</v>
      </c>
      <c r="C3454" s="6">
        <v>0.20107015635380451</v>
      </c>
      <c r="D3454" s="21">
        <f t="shared" si="483"/>
        <v>1.7021026663002301</v>
      </c>
      <c r="E3454" s="22">
        <f t="shared" si="483"/>
        <v>5.0710029357745379</v>
      </c>
      <c r="F3454" s="22">
        <f t="shared" si="483"/>
        <v>4.9733884835718367</v>
      </c>
      <c r="G3454" s="132">
        <v>5.5357319853305498E-2</v>
      </c>
      <c r="H3454" s="7">
        <f t="shared" si="476"/>
        <v>1.0553573198533055</v>
      </c>
      <c r="I3454" s="7">
        <f t="shared" si="477"/>
        <v>1.6128212068845291</v>
      </c>
      <c r="J3454" s="7">
        <f t="shared" si="478"/>
        <v>4.8050104361614761</v>
      </c>
      <c r="K3454" s="7">
        <f t="shared" si="479"/>
        <v>4.7125162160841763</v>
      </c>
      <c r="L3454">
        <v>2.2799999999999998</v>
      </c>
      <c r="M3454">
        <v>2.95</v>
      </c>
      <c r="N3454">
        <v>3.6</v>
      </c>
      <c r="O3454" s="7">
        <f t="shared" si="480"/>
        <v>2.4062146892655365</v>
      </c>
      <c r="P3454" s="7">
        <f t="shared" si="481"/>
        <v>3.1133040935672516</v>
      </c>
      <c r="Q3454" s="7">
        <f t="shared" si="482"/>
        <v>3.7992863514719</v>
      </c>
      <c r="R3454" s="24">
        <f t="shared" si="484"/>
        <v>0.41559051420521254</v>
      </c>
      <c r="S3454" s="24">
        <f t="shared" si="484"/>
        <v>0.32120216013148623</v>
      </c>
      <c r="T3454" s="24">
        <f t="shared" si="484"/>
        <v>0.26320732566330124</v>
      </c>
      <c r="U3454" s="23">
        <f t="shared" si="485"/>
        <v>1.4136718876633905</v>
      </c>
      <c r="V3454" s="23">
        <f t="shared" si="485"/>
        <v>0.61394247508786537</v>
      </c>
      <c r="W3454" s="23">
        <f t="shared" si="485"/>
        <v>0.76392310072333036</v>
      </c>
      <c r="X3454" t="s">
        <v>573</v>
      </c>
      <c r="Y3454" t="s">
        <v>386</v>
      </c>
      <c r="Z3454" t="s">
        <v>370</v>
      </c>
      <c r="AA3454" s="75" t="s">
        <v>162</v>
      </c>
      <c r="AB3454" s="75" t="s">
        <v>160</v>
      </c>
      <c r="AC3454" s="119" t="s">
        <v>653</v>
      </c>
      <c r="AD3454" s="25" t="s">
        <v>168</v>
      </c>
      <c r="AE3454" s="133" t="str">
        <f>VLOOKUP(AD3454,cs_lookup!$A$2:$B$55,2,FALSE)</f>
        <v>1</v>
      </c>
    </row>
    <row r="3455" spans="1:31" x14ac:dyDescent="0.25">
      <c r="A3455" s="6">
        <v>0.7389065947114517</v>
      </c>
      <c r="B3455" s="6">
        <v>5.765727539864577E-2</v>
      </c>
      <c r="C3455" s="6">
        <v>4.8969263861572965E-3</v>
      </c>
      <c r="D3455" s="21">
        <f t="shared" si="483"/>
        <v>1.3533510286107369</v>
      </c>
      <c r="E3455" s="22">
        <f t="shared" si="483"/>
        <v>17.343864986438252</v>
      </c>
      <c r="F3455" s="22">
        <f t="shared" si="483"/>
        <v>204.20972690682356</v>
      </c>
      <c r="G3455" s="132">
        <v>6.5366887953007158E-2</v>
      </c>
      <c r="H3455" s="7">
        <f t="shared" si="476"/>
        <v>1.0653668879530072</v>
      </c>
      <c r="I3455" s="7">
        <f t="shared" si="477"/>
        <v>1.2703145216114813</v>
      </c>
      <c r="J3455" s="7">
        <f t="shared" si="478"/>
        <v>16.279710945177492</v>
      </c>
      <c r="K3455" s="7">
        <f t="shared" si="479"/>
        <v>191.68018944083343</v>
      </c>
      <c r="L3455">
        <v>1.42</v>
      </c>
      <c r="M3455">
        <v>4.4000000000000004</v>
      </c>
      <c r="N3455">
        <v>7.47</v>
      </c>
      <c r="O3455" s="7">
        <f t="shared" si="480"/>
        <v>1.51282098089327</v>
      </c>
      <c r="P3455" s="7">
        <f t="shared" si="481"/>
        <v>4.6876143069932317</v>
      </c>
      <c r="Q3455" s="7">
        <f t="shared" si="482"/>
        <v>7.9582906530089632</v>
      </c>
      <c r="R3455" s="24">
        <f t="shared" si="484"/>
        <v>0.66101674463130033</v>
      </c>
      <c r="S3455" s="24">
        <f t="shared" si="484"/>
        <v>0.21332813122191963</v>
      </c>
      <c r="T3455" s="24">
        <f t="shared" si="484"/>
        <v>0.12565512414677998</v>
      </c>
      <c r="U3455" s="23">
        <f t="shared" si="485"/>
        <v>1.1178333993998844</v>
      </c>
      <c r="V3455" s="23">
        <f t="shared" si="485"/>
        <v>0.27027506906094079</v>
      </c>
      <c r="W3455" s="23">
        <f t="shared" si="485"/>
        <v>3.8971163487428573E-2</v>
      </c>
      <c r="X3455" t="s">
        <v>369</v>
      </c>
      <c r="Y3455" t="s">
        <v>575</v>
      </c>
      <c r="Z3455" t="s">
        <v>370</v>
      </c>
      <c r="AA3455" s="75" t="s">
        <v>359</v>
      </c>
      <c r="AB3455" s="75" t="s">
        <v>160</v>
      </c>
      <c r="AC3455" s="119" t="s">
        <v>653</v>
      </c>
      <c r="AD3455" s="25" t="s">
        <v>170</v>
      </c>
      <c r="AE3455" s="133" t="str">
        <f>VLOOKUP(AD3455,cs_lookup!$A$2:$B$55,2,FALSE)</f>
        <v>1</v>
      </c>
    </row>
    <row r="3456" spans="1:31" x14ac:dyDescent="0.25">
      <c r="A3456" s="6">
        <v>0.34358954951718307</v>
      </c>
      <c r="B3456" s="6">
        <v>0.20742290557271556</v>
      </c>
      <c r="C3456" s="6">
        <v>0.41210872432582635</v>
      </c>
      <c r="D3456" s="21">
        <f t="shared" si="483"/>
        <v>2.9104494051265943</v>
      </c>
      <c r="E3456" s="22">
        <f t="shared" si="483"/>
        <v>4.821068325308139</v>
      </c>
      <c r="F3456" s="22">
        <f t="shared" si="483"/>
        <v>2.4265441155993774</v>
      </c>
      <c r="G3456" s="132">
        <v>5.6017028532282076E-2</v>
      </c>
      <c r="H3456" s="7">
        <f t="shared" si="476"/>
        <v>1.0560170285322821</v>
      </c>
      <c r="I3456" s="7">
        <f t="shared" si="477"/>
        <v>2.756062948314117</v>
      </c>
      <c r="J3456" s="7">
        <f t="shared" si="478"/>
        <v>4.5653319928076908</v>
      </c>
      <c r="K3456" s="7">
        <f t="shared" si="479"/>
        <v>2.2978266922191009</v>
      </c>
      <c r="L3456">
        <v>3.55</v>
      </c>
      <c r="M3456">
        <v>3.38</v>
      </c>
      <c r="N3456">
        <v>2.09</v>
      </c>
      <c r="O3456" s="7">
        <f t="shared" si="480"/>
        <v>3.7488604512896013</v>
      </c>
      <c r="P3456" s="7">
        <f t="shared" si="481"/>
        <v>3.5693375564391134</v>
      </c>
      <c r="Q3456" s="7">
        <f t="shared" si="482"/>
        <v>2.2070755896324692</v>
      </c>
      <c r="R3456" s="24">
        <f t="shared" si="484"/>
        <v>0.26674772587387235</v>
      </c>
      <c r="S3456" s="24">
        <f t="shared" si="484"/>
        <v>0.28016403161309078</v>
      </c>
      <c r="T3456" s="24">
        <f t="shared" si="484"/>
        <v>0.45308824251303687</v>
      </c>
      <c r="U3456" s="23">
        <f t="shared" si="485"/>
        <v>1.2880692736613777</v>
      </c>
      <c r="V3456" s="23">
        <f t="shared" si="485"/>
        <v>0.74036236692641744</v>
      </c>
      <c r="W3456" s="23">
        <f t="shared" si="485"/>
        <v>0.90955510573410803</v>
      </c>
      <c r="X3456" t="s">
        <v>569</v>
      </c>
      <c r="Y3456" t="s">
        <v>374</v>
      </c>
      <c r="Z3456" t="s">
        <v>370</v>
      </c>
      <c r="AA3456" s="75" t="s">
        <v>150</v>
      </c>
      <c r="AB3456" s="75" t="s">
        <v>166</v>
      </c>
      <c r="AC3456" s="119" t="s">
        <v>653</v>
      </c>
      <c r="AD3456" s="25" t="s">
        <v>149</v>
      </c>
      <c r="AE3456" s="133" t="str">
        <f>VLOOKUP(AD3456,cs_lookup!$A$2:$B$55,2,FALSE)</f>
        <v>X</v>
      </c>
    </row>
    <row r="3457" spans="1:31" x14ac:dyDescent="0.25">
      <c r="A3457" s="6">
        <v>0.40444768165796779</v>
      </c>
      <c r="B3457" s="6">
        <v>0.33927626930380417</v>
      </c>
      <c r="C3457" s="6">
        <v>0.24540513401439967</v>
      </c>
      <c r="D3457" s="21">
        <f t="shared" si="483"/>
        <v>2.4725076823302876</v>
      </c>
      <c r="E3457" s="22">
        <f t="shared" si="483"/>
        <v>2.9474504717114542</v>
      </c>
      <c r="F3457" s="22">
        <f t="shared" si="483"/>
        <v>4.0748943742200714</v>
      </c>
      <c r="G3457" s="132">
        <v>5.412679425837319E-2</v>
      </c>
      <c r="H3457" s="7">
        <f t="shared" si="476"/>
        <v>1.0541267942583732</v>
      </c>
      <c r="I3457" s="7">
        <f t="shared" si="477"/>
        <v>2.3455505502730447</v>
      </c>
      <c r="J3457" s="7">
        <f t="shared" si="478"/>
        <v>2.7961062063554905</v>
      </c>
      <c r="K3457" s="7">
        <f t="shared" si="479"/>
        <v>3.8656586630899059</v>
      </c>
      <c r="L3457">
        <v>2.2799999999999998</v>
      </c>
      <c r="M3457">
        <v>3.2</v>
      </c>
      <c r="N3457">
        <v>3.3</v>
      </c>
      <c r="O3457" s="7">
        <f t="shared" si="480"/>
        <v>2.4034090909090908</v>
      </c>
      <c r="P3457" s="7">
        <f t="shared" si="481"/>
        <v>3.3732057416267942</v>
      </c>
      <c r="Q3457" s="7">
        <f t="shared" si="482"/>
        <v>3.4786184210526314</v>
      </c>
      <c r="R3457" s="24">
        <f t="shared" si="484"/>
        <v>0.4160756501182033</v>
      </c>
      <c r="S3457" s="24">
        <f t="shared" si="484"/>
        <v>0.29645390070921984</v>
      </c>
      <c r="T3457" s="24">
        <f t="shared" si="484"/>
        <v>0.28747044917257686</v>
      </c>
      <c r="U3457" s="23">
        <f t="shared" si="485"/>
        <v>0.97205323489386564</v>
      </c>
      <c r="V3457" s="23">
        <f t="shared" si="485"/>
        <v>1.1444486596133108</v>
      </c>
      <c r="W3457" s="23">
        <f t="shared" si="485"/>
        <v>0.85367081980338044</v>
      </c>
      <c r="X3457" t="s">
        <v>371</v>
      </c>
      <c r="Y3457" t="s">
        <v>574</v>
      </c>
      <c r="Z3457" t="s">
        <v>370</v>
      </c>
      <c r="AA3457" s="75" t="s">
        <v>151</v>
      </c>
      <c r="AB3457" s="75" t="s">
        <v>166</v>
      </c>
      <c r="AC3457" s="119" t="s">
        <v>653</v>
      </c>
      <c r="AD3457" s="25" t="s">
        <v>150</v>
      </c>
      <c r="AE3457" s="133" t="str">
        <f>VLOOKUP(AD3457,cs_lookup!$A$2:$B$55,2,FALSE)</f>
        <v>X</v>
      </c>
    </row>
    <row r="3458" spans="1:31" x14ac:dyDescent="0.25">
      <c r="A3458" s="6">
        <v>0.81241662542800863</v>
      </c>
      <c r="B3458" s="6">
        <v>0.11997568745982239</v>
      </c>
      <c r="C3458" s="6">
        <v>4.709464312169552E-2</v>
      </c>
      <c r="D3458" s="21">
        <f t="shared" si="483"/>
        <v>1.2308955389399694</v>
      </c>
      <c r="E3458" s="22">
        <f t="shared" si="483"/>
        <v>8.3350220463198532</v>
      </c>
      <c r="F3458" s="22">
        <f t="shared" si="483"/>
        <v>21.233837517696802</v>
      </c>
      <c r="G3458" s="132">
        <v>2.7531270157483245E-2</v>
      </c>
      <c r="H3458" s="7">
        <f t="shared" si="476"/>
        <v>1.0275312701574832</v>
      </c>
      <c r="I3458" s="7">
        <f t="shared" si="477"/>
        <v>1.1979154062642958</v>
      </c>
      <c r="J3458" s="7">
        <f t="shared" si="478"/>
        <v>8.1116967321514188</v>
      </c>
      <c r="K3458" s="7">
        <f t="shared" si="479"/>
        <v>20.66490639690452</v>
      </c>
      <c r="L3458">
        <v>1.34</v>
      </c>
      <c r="M3458">
        <v>5.57</v>
      </c>
      <c r="N3458">
        <v>9.83</v>
      </c>
      <c r="O3458" s="7">
        <f t="shared" si="480"/>
        <v>1.3768919020110277</v>
      </c>
      <c r="P3458" s="7">
        <f t="shared" si="481"/>
        <v>5.7233491747771819</v>
      </c>
      <c r="Q3458" s="7">
        <f t="shared" si="482"/>
        <v>10.10063238564806</v>
      </c>
      <c r="R3458" s="24">
        <f t="shared" si="484"/>
        <v>0.72627342679512019</v>
      </c>
      <c r="S3458" s="24">
        <f t="shared" si="484"/>
        <v>0.17472287107817974</v>
      </c>
      <c r="T3458" s="24">
        <f t="shared" si="484"/>
        <v>9.9003702126700024E-2</v>
      </c>
      <c r="U3458" s="23">
        <f t="shared" si="485"/>
        <v>1.1186098726109515</v>
      </c>
      <c r="V3458" s="23">
        <f t="shared" si="485"/>
        <v>0.68666275181649961</v>
      </c>
      <c r="W3458" s="23">
        <f t="shared" si="485"/>
        <v>0.47568567750553542</v>
      </c>
      <c r="X3458" t="s">
        <v>36</v>
      </c>
      <c r="Y3458" t="s">
        <v>289</v>
      </c>
      <c r="Z3458" t="s">
        <v>140</v>
      </c>
      <c r="AA3458" s="75" t="s">
        <v>165</v>
      </c>
      <c r="AB3458" s="75" t="s">
        <v>160</v>
      </c>
      <c r="AC3458" s="119" t="s">
        <v>653</v>
      </c>
      <c r="AD3458" s="25" t="s">
        <v>164</v>
      </c>
      <c r="AE3458" s="133" t="str">
        <f>VLOOKUP(AD3458,cs_lookup!$A$2:$B$55,2,FALSE)</f>
        <v>1</v>
      </c>
    </row>
    <row r="3459" spans="1:31" x14ac:dyDescent="0.25">
      <c r="A3459" s="6">
        <v>0.19690629846187765</v>
      </c>
      <c r="B3459" s="6">
        <v>0.2297721694635978</v>
      </c>
      <c r="C3459" s="6">
        <v>0.50877374451568913</v>
      </c>
      <c r="D3459" s="21">
        <f t="shared" si="483"/>
        <v>5.0785577089785505</v>
      </c>
      <c r="E3459" s="22">
        <f t="shared" si="483"/>
        <v>4.352137172811207</v>
      </c>
      <c r="F3459" s="22">
        <f t="shared" si="483"/>
        <v>1.9655102307842516</v>
      </c>
      <c r="G3459" s="132">
        <v>2.7152907694985684E-2</v>
      </c>
      <c r="H3459" s="7">
        <f t="shared" si="476"/>
        <v>1.0271529076949857</v>
      </c>
      <c r="I3459" s="7">
        <f t="shared" si="477"/>
        <v>4.944305439757013</v>
      </c>
      <c r="J3459" s="7">
        <f t="shared" si="478"/>
        <v>4.2370879157395906</v>
      </c>
      <c r="K3459" s="7">
        <f t="shared" si="479"/>
        <v>1.9135517370972699</v>
      </c>
      <c r="L3459">
        <v>9.4600000000000009</v>
      </c>
      <c r="M3459">
        <v>4.95</v>
      </c>
      <c r="N3459">
        <v>1.39</v>
      </c>
      <c r="O3459" s="7">
        <f t="shared" si="480"/>
        <v>9.716866506794565</v>
      </c>
      <c r="P3459" s="7">
        <f t="shared" si="481"/>
        <v>5.0844068930901791</v>
      </c>
      <c r="Q3459" s="7">
        <f t="shared" si="482"/>
        <v>1.4277425416960301</v>
      </c>
      <c r="R3459" s="24">
        <f t="shared" si="484"/>
        <v>0.10291383537076951</v>
      </c>
      <c r="S3459" s="24">
        <f t="shared" si="484"/>
        <v>0.19667977426413727</v>
      </c>
      <c r="T3459" s="24">
        <f t="shared" si="484"/>
        <v>0.70040639036509322</v>
      </c>
      <c r="U3459" s="23">
        <f t="shared" si="485"/>
        <v>1.9133122165011129</v>
      </c>
      <c r="V3459" s="23">
        <f t="shared" si="485"/>
        <v>1.1682552022610013</v>
      </c>
      <c r="W3459" s="23">
        <f t="shared" si="485"/>
        <v>0.72639791914303664</v>
      </c>
      <c r="X3459" t="s">
        <v>52</v>
      </c>
      <c r="Y3459" t="s">
        <v>41</v>
      </c>
      <c r="Z3459" t="s">
        <v>140</v>
      </c>
      <c r="AA3459" s="75" t="s">
        <v>155</v>
      </c>
      <c r="AB3459" s="75" t="s">
        <v>161</v>
      </c>
      <c r="AC3459" s="119" t="s">
        <v>653</v>
      </c>
      <c r="AD3459" s="25" t="s">
        <v>151</v>
      </c>
      <c r="AE3459" s="133" t="str">
        <f>VLOOKUP(AD3459,cs_lookup!$A$2:$B$55,2,FALSE)</f>
        <v>X</v>
      </c>
    </row>
    <row r="3460" spans="1:31" x14ac:dyDescent="0.25">
      <c r="A3460" s="6">
        <v>0.19454143016589917</v>
      </c>
      <c r="B3460" s="6">
        <v>0.21680235481534055</v>
      </c>
      <c r="C3460" s="6">
        <v>0.52180309006471748</v>
      </c>
      <c r="D3460" s="21">
        <f t="shared" si="483"/>
        <v>5.1402932483185184</v>
      </c>
      <c r="E3460" s="22">
        <f t="shared" si="483"/>
        <v>4.6124960259391141</v>
      </c>
      <c r="F3460" s="22">
        <f t="shared" si="483"/>
        <v>1.9164317326598685</v>
      </c>
      <c r="G3460" s="132">
        <v>2.2050485820693577E-2</v>
      </c>
      <c r="H3460" s="7">
        <f t="shared" si="476"/>
        <v>1.0220504858206936</v>
      </c>
      <c r="I3460" s="7">
        <f t="shared" si="477"/>
        <v>5.029392695988915</v>
      </c>
      <c r="J3460" s="7">
        <f t="shared" si="478"/>
        <v>4.5129825678183977</v>
      </c>
      <c r="K3460" s="7">
        <f t="shared" si="479"/>
        <v>1.8750851931947357</v>
      </c>
      <c r="L3460">
        <v>4.33</v>
      </c>
      <c r="M3460">
        <v>3.7</v>
      </c>
      <c r="N3460">
        <v>1.92</v>
      </c>
      <c r="O3460" s="7">
        <f t="shared" si="480"/>
        <v>4.4254786036036036</v>
      </c>
      <c r="P3460" s="7">
        <f t="shared" si="481"/>
        <v>3.7815867975365665</v>
      </c>
      <c r="Q3460" s="7">
        <f t="shared" si="482"/>
        <v>1.9623369327757316</v>
      </c>
      <c r="R3460" s="24">
        <f t="shared" si="484"/>
        <v>0.22596426049506022</v>
      </c>
      <c r="S3460" s="24">
        <f t="shared" si="484"/>
        <v>0.26443925620097586</v>
      </c>
      <c r="T3460" s="24">
        <f t="shared" si="484"/>
        <v>0.50959648330396401</v>
      </c>
      <c r="U3460" s="23">
        <f t="shared" si="485"/>
        <v>0.86093893671363131</v>
      </c>
      <c r="V3460" s="23">
        <f t="shared" si="485"/>
        <v>0.81985692264452992</v>
      </c>
      <c r="W3460" s="23">
        <f t="shared" si="485"/>
        <v>1.0239534752704964</v>
      </c>
      <c r="X3460" t="s">
        <v>101</v>
      </c>
      <c r="Y3460" t="s">
        <v>105</v>
      </c>
      <c r="Z3460" t="s">
        <v>140</v>
      </c>
      <c r="AA3460" s="75" t="s">
        <v>155</v>
      </c>
      <c r="AB3460" s="75" t="s">
        <v>161</v>
      </c>
      <c r="AC3460" s="119" t="s">
        <v>653</v>
      </c>
      <c r="AD3460" s="25" t="s">
        <v>151</v>
      </c>
      <c r="AE3460" s="133" t="str">
        <f>VLOOKUP(AD3460,cs_lookup!$A$2:$B$55,2,FALSE)</f>
        <v>X</v>
      </c>
    </row>
    <row r="3461" spans="1:31" x14ac:dyDescent="0.25">
      <c r="A3461" s="6">
        <v>0.3547092891903561</v>
      </c>
      <c r="B3461" s="6">
        <v>0.26627673790560225</v>
      </c>
      <c r="C3461" s="6">
        <v>0.35009781714964716</v>
      </c>
      <c r="D3461" s="21">
        <f t="shared" si="483"/>
        <v>2.8192100699774629</v>
      </c>
      <c r="E3461" s="22">
        <f t="shared" si="483"/>
        <v>3.7554914029122211</v>
      </c>
      <c r="F3461" s="22">
        <f t="shared" si="483"/>
        <v>2.8563445729013388</v>
      </c>
      <c r="G3461" s="132">
        <v>2.925280028379329E-2</v>
      </c>
      <c r="H3461" s="7">
        <f t="shared" si="476"/>
        <v>1.0292528002837933</v>
      </c>
      <c r="I3461" s="7">
        <f t="shared" si="477"/>
        <v>2.7390841872862812</v>
      </c>
      <c r="J3461" s="7">
        <f t="shared" si="478"/>
        <v>3.6487550987247532</v>
      </c>
      <c r="K3461" s="7">
        <f t="shared" si="479"/>
        <v>2.7751632758383229</v>
      </c>
      <c r="L3461">
        <v>2.04</v>
      </c>
      <c r="M3461">
        <v>3.24</v>
      </c>
      <c r="N3461">
        <v>4.34</v>
      </c>
      <c r="O3461" s="7">
        <f t="shared" si="480"/>
        <v>2.0996757125789385</v>
      </c>
      <c r="P3461" s="7">
        <f t="shared" si="481"/>
        <v>3.3347790729194906</v>
      </c>
      <c r="Q3461" s="7">
        <f t="shared" si="482"/>
        <v>4.4669571532316628</v>
      </c>
      <c r="R3461" s="24">
        <f t="shared" si="484"/>
        <v>0.47626402211022595</v>
      </c>
      <c r="S3461" s="24">
        <f t="shared" si="484"/>
        <v>0.2998699398471793</v>
      </c>
      <c r="T3461" s="24">
        <f t="shared" si="484"/>
        <v>0.22386603804259472</v>
      </c>
      <c r="U3461" s="23">
        <f t="shared" si="485"/>
        <v>0.74477447953912967</v>
      </c>
      <c r="V3461" s="23">
        <f t="shared" si="485"/>
        <v>0.88797409317287046</v>
      </c>
      <c r="W3461" s="23">
        <f t="shared" si="485"/>
        <v>1.5638719486474071</v>
      </c>
      <c r="X3461" t="s">
        <v>407</v>
      </c>
      <c r="Y3461" t="s">
        <v>50</v>
      </c>
      <c r="Z3461" t="s">
        <v>141</v>
      </c>
      <c r="AA3461" s="75" t="s">
        <v>151</v>
      </c>
      <c r="AB3461" s="75" t="s">
        <v>166</v>
      </c>
      <c r="AC3461" s="119" t="s">
        <v>653</v>
      </c>
      <c r="AD3461" s="25" t="s">
        <v>170</v>
      </c>
      <c r="AE3461" s="133" t="str">
        <f>VLOOKUP(AD3461,cs_lookup!$A$2:$B$55,2,FALSE)</f>
        <v>1</v>
      </c>
    </row>
    <row r="3462" spans="1:31" x14ac:dyDescent="0.25">
      <c r="A3462" s="6">
        <v>0.33852014603974878</v>
      </c>
      <c r="B3462" s="6">
        <v>0.34146741745253456</v>
      </c>
      <c r="C3462" s="6">
        <v>0.30251813656601606</v>
      </c>
      <c r="D3462" s="21">
        <f t="shared" si="483"/>
        <v>2.9540339377101081</v>
      </c>
      <c r="E3462" s="22">
        <f t="shared" si="483"/>
        <v>2.9285370986794201</v>
      </c>
      <c r="F3462" s="22">
        <f t="shared" si="483"/>
        <v>3.3055869355514762</v>
      </c>
      <c r="G3462" s="132">
        <v>2.7586049527262624E-2</v>
      </c>
      <c r="H3462" s="7">
        <f t="shared" si="476"/>
        <v>1.0275860495272626</v>
      </c>
      <c r="I3462" s="7">
        <f t="shared" si="477"/>
        <v>2.8747314534574513</v>
      </c>
      <c r="J3462" s="7">
        <f t="shared" si="478"/>
        <v>2.8499190895270363</v>
      </c>
      <c r="K3462" s="7">
        <f t="shared" si="479"/>
        <v>3.2168468393203664</v>
      </c>
      <c r="L3462">
        <v>2.4900000000000002</v>
      </c>
      <c r="M3462">
        <v>3.2</v>
      </c>
      <c r="N3462">
        <v>3.19</v>
      </c>
      <c r="O3462" s="7">
        <f t="shared" si="480"/>
        <v>2.5586892633228842</v>
      </c>
      <c r="P3462" s="7">
        <f t="shared" si="481"/>
        <v>3.2882753584872404</v>
      </c>
      <c r="Q3462" s="7">
        <f t="shared" si="482"/>
        <v>3.2779994979919675</v>
      </c>
      <c r="R3462" s="24">
        <f t="shared" si="484"/>
        <v>0.3908251049997894</v>
      </c>
      <c r="S3462" s="24">
        <f t="shared" si="484"/>
        <v>0.30411078482796117</v>
      </c>
      <c r="T3462" s="24">
        <f t="shared" si="484"/>
        <v>0.30506411017224944</v>
      </c>
      <c r="U3462" s="23">
        <f t="shared" si="485"/>
        <v>0.86616786309039995</v>
      </c>
      <c r="V3462" s="23">
        <f t="shared" si="485"/>
        <v>1.1228388945354453</v>
      </c>
      <c r="W3462" s="23">
        <f t="shared" si="485"/>
        <v>0.99165429979686615</v>
      </c>
      <c r="X3462" t="s">
        <v>51</v>
      </c>
      <c r="Y3462" t="s">
        <v>434</v>
      </c>
      <c r="Z3462" t="s">
        <v>141</v>
      </c>
      <c r="AA3462" s="75" t="s">
        <v>151</v>
      </c>
      <c r="AB3462" s="75" t="s">
        <v>166</v>
      </c>
      <c r="AC3462" s="119" t="s">
        <v>653</v>
      </c>
      <c r="AD3462" s="25" t="s">
        <v>168</v>
      </c>
      <c r="AE3462" s="133" t="str">
        <f>VLOOKUP(AD3462,cs_lookup!$A$2:$B$55,2,FALSE)</f>
        <v>1</v>
      </c>
    </row>
    <row r="3463" spans="1:31" x14ac:dyDescent="0.25">
      <c r="A3463" s="6">
        <v>0.5704271070732353</v>
      </c>
      <c r="B3463" s="6">
        <v>0.23393445975898725</v>
      </c>
      <c r="C3463" s="6">
        <v>0.18682823810961821</v>
      </c>
      <c r="D3463" s="21">
        <f t="shared" si="483"/>
        <v>1.7530723691074752</v>
      </c>
      <c r="E3463" s="22">
        <f t="shared" si="483"/>
        <v>4.2747015597029083</v>
      </c>
      <c r="F3463" s="22">
        <f t="shared" si="483"/>
        <v>5.3525099316799611</v>
      </c>
      <c r="G3463" s="132">
        <v>2.7278933129378791E-2</v>
      </c>
      <c r="H3463" s="7">
        <f t="shared" si="476"/>
        <v>1.0272789331293788</v>
      </c>
      <c r="I3463" s="7">
        <f t="shared" si="477"/>
        <v>1.7065203155360411</v>
      </c>
      <c r="J3463" s="7">
        <f t="shared" si="478"/>
        <v>4.1611887695204386</v>
      </c>
      <c r="K3463" s="7">
        <f t="shared" si="479"/>
        <v>5.2103764216936872</v>
      </c>
      <c r="L3463">
        <v>2.31</v>
      </c>
      <c r="M3463">
        <v>3.19</v>
      </c>
      <c r="N3463">
        <v>3.56</v>
      </c>
      <c r="O3463" s="7">
        <f t="shared" si="480"/>
        <v>2.3730143355288651</v>
      </c>
      <c r="P3463" s="7">
        <f t="shared" si="481"/>
        <v>3.2770197966827181</v>
      </c>
      <c r="Q3463" s="7">
        <f t="shared" si="482"/>
        <v>3.6571130019405884</v>
      </c>
      <c r="R3463" s="24">
        <f t="shared" si="484"/>
        <v>0.42140495530429806</v>
      </c>
      <c r="S3463" s="24">
        <f t="shared" si="484"/>
        <v>0.30515531246173311</v>
      </c>
      <c r="T3463" s="24">
        <f t="shared" si="484"/>
        <v>0.27343973223396872</v>
      </c>
      <c r="U3463" s="23">
        <f t="shared" si="485"/>
        <v>1.3536317024590463</v>
      </c>
      <c r="V3463" s="23">
        <f t="shared" si="485"/>
        <v>0.76660785575647783</v>
      </c>
      <c r="W3463" s="23">
        <f t="shared" si="485"/>
        <v>0.68325197872033683</v>
      </c>
      <c r="X3463" t="s">
        <v>21</v>
      </c>
      <c r="Y3463" t="s">
        <v>45</v>
      </c>
      <c r="Z3463" t="s">
        <v>141</v>
      </c>
      <c r="AA3463" s="75" t="s">
        <v>162</v>
      </c>
      <c r="AB3463" s="75" t="s">
        <v>160</v>
      </c>
      <c r="AC3463" s="119" t="s">
        <v>653</v>
      </c>
      <c r="AD3463" s="25" t="s">
        <v>151</v>
      </c>
      <c r="AE3463" s="133" t="str">
        <f>VLOOKUP(AD3463,cs_lookup!$A$2:$B$55,2,FALSE)</f>
        <v>X</v>
      </c>
    </row>
    <row r="3464" spans="1:31" x14ac:dyDescent="0.25">
      <c r="A3464" s="6">
        <v>0.22562873413880249</v>
      </c>
      <c r="B3464" s="6">
        <v>0.18893562529265767</v>
      </c>
      <c r="C3464" s="6">
        <v>0.52507336467218957</v>
      </c>
      <c r="D3464" s="21">
        <f t="shared" si="483"/>
        <v>4.432059612517345</v>
      </c>
      <c r="E3464" s="22">
        <f t="shared" si="483"/>
        <v>5.2928080580410342</v>
      </c>
      <c r="F3464" s="22">
        <f t="shared" si="483"/>
        <v>1.9044957662712783</v>
      </c>
      <c r="G3464" s="132">
        <v>2.6407766867754923E-2</v>
      </c>
      <c r="H3464" s="7">
        <f t="shared" si="476"/>
        <v>1.0264077668677549</v>
      </c>
      <c r="I3464" s="7">
        <f t="shared" si="477"/>
        <v>4.3180300808152241</v>
      </c>
      <c r="J3464" s="7">
        <f t="shared" si="478"/>
        <v>5.156632898631381</v>
      </c>
      <c r="K3464" s="7">
        <f t="shared" si="479"/>
        <v>1.8554962537775286</v>
      </c>
      <c r="L3464">
        <v>2.82</v>
      </c>
      <c r="M3464">
        <v>3.38</v>
      </c>
      <c r="N3464">
        <v>2.66</v>
      </c>
      <c r="O3464" s="7">
        <f t="shared" si="480"/>
        <v>2.8944699025670686</v>
      </c>
      <c r="P3464" s="7">
        <f t="shared" si="481"/>
        <v>3.4692582520130117</v>
      </c>
      <c r="Q3464" s="7">
        <f t="shared" si="482"/>
        <v>2.7302446598682284</v>
      </c>
      <c r="R3464" s="24">
        <f t="shared" si="484"/>
        <v>0.34548640464808866</v>
      </c>
      <c r="S3464" s="24">
        <f t="shared" si="484"/>
        <v>0.28824605358213312</v>
      </c>
      <c r="T3464" s="24">
        <f t="shared" si="484"/>
        <v>0.3662675417697781</v>
      </c>
      <c r="U3464" s="23">
        <f t="shared" si="485"/>
        <v>0.65307558011907063</v>
      </c>
      <c r="V3464" s="23">
        <f t="shared" si="485"/>
        <v>0.65546647714579098</v>
      </c>
      <c r="W3464" s="23">
        <f t="shared" si="485"/>
        <v>1.4335787499352883</v>
      </c>
      <c r="X3464" t="s">
        <v>442</v>
      </c>
      <c r="Y3464" t="s">
        <v>42</v>
      </c>
      <c r="Z3464" t="s">
        <v>141</v>
      </c>
      <c r="AA3464" s="75" t="s">
        <v>150</v>
      </c>
      <c r="AB3464" s="75" t="s">
        <v>166</v>
      </c>
      <c r="AC3464" s="119" t="s">
        <v>653</v>
      </c>
      <c r="AD3464" s="25" t="s">
        <v>153</v>
      </c>
      <c r="AE3464" s="133" t="str">
        <f>VLOOKUP(AD3464,cs_lookup!$A$2:$B$55,2,FALSE)</f>
        <v>2</v>
      </c>
    </row>
    <row r="3465" spans="1:31" x14ac:dyDescent="0.25">
      <c r="A3465" s="6">
        <v>0.4419105758610648</v>
      </c>
      <c r="B3465" s="6">
        <v>0.37510938699581886</v>
      </c>
      <c r="C3465" s="6">
        <v>0.17872647450268003</v>
      </c>
      <c r="D3465" s="21">
        <f t="shared" si="483"/>
        <v>2.2629012624364</v>
      </c>
      <c r="E3465" s="22">
        <f t="shared" si="483"/>
        <v>2.6658890304207357</v>
      </c>
      <c r="F3465" s="22">
        <f t="shared" si="483"/>
        <v>5.5951419776089457</v>
      </c>
      <c r="G3465" s="132">
        <v>2.6298693928219041E-2</v>
      </c>
      <c r="H3465" s="7">
        <f t="shared" si="476"/>
        <v>1.026298693928219</v>
      </c>
      <c r="I3465" s="7">
        <f t="shared" si="477"/>
        <v>2.2049148808472232</v>
      </c>
      <c r="J3465" s="7">
        <f t="shared" si="478"/>
        <v>2.5975761697765467</v>
      </c>
      <c r="K3465" s="7">
        <f t="shared" si="479"/>
        <v>5.4517676098692167</v>
      </c>
      <c r="L3465">
        <v>3.07</v>
      </c>
      <c r="M3465">
        <v>3.18</v>
      </c>
      <c r="N3465">
        <v>2.59</v>
      </c>
      <c r="O3465" s="7">
        <f t="shared" si="480"/>
        <v>3.1507369903596323</v>
      </c>
      <c r="P3465" s="7">
        <f t="shared" si="481"/>
        <v>3.2636298466917366</v>
      </c>
      <c r="Q3465" s="7">
        <f t="shared" si="482"/>
        <v>2.6581136172740871</v>
      </c>
      <c r="R3465" s="24">
        <f t="shared" si="484"/>
        <v>0.31738606016932491</v>
      </c>
      <c r="S3465" s="24">
        <f t="shared" si="484"/>
        <v>0.30640729708170678</v>
      </c>
      <c r="T3465" s="24">
        <f t="shared" si="484"/>
        <v>0.37620664274896815</v>
      </c>
      <c r="U3465" s="23">
        <f t="shared" si="485"/>
        <v>1.3923439977965832</v>
      </c>
      <c r="V3465" s="23">
        <f t="shared" si="485"/>
        <v>1.2242181911737955</v>
      </c>
      <c r="W3465" s="23">
        <f t="shared" si="485"/>
        <v>0.47507527564296376</v>
      </c>
      <c r="X3465" t="s">
        <v>47</v>
      </c>
      <c r="Y3465" t="s">
        <v>46</v>
      </c>
      <c r="Z3465" t="s">
        <v>141</v>
      </c>
      <c r="AA3465" s="75" t="s">
        <v>154</v>
      </c>
      <c r="AB3465" s="75" t="s">
        <v>160</v>
      </c>
      <c r="AC3465" s="119" t="s">
        <v>653</v>
      </c>
      <c r="AD3465" s="25" t="s">
        <v>154</v>
      </c>
      <c r="AE3465" s="133" t="str">
        <f>VLOOKUP(AD3465,cs_lookup!$A$2:$B$55,2,FALSE)</f>
        <v>1</v>
      </c>
    </row>
    <row r="3466" spans="1:31" x14ac:dyDescent="0.25">
      <c r="A3466" s="6">
        <v>0.84849220010169646</v>
      </c>
      <c r="B3466" s="6">
        <v>7.8493888141483031E-2</v>
      </c>
      <c r="C3466" s="6">
        <v>1.6690172896958753E-2</v>
      </c>
      <c r="D3466" s="21">
        <f t="shared" si="483"/>
        <v>1.178561217039054</v>
      </c>
      <c r="E3466" s="22">
        <f t="shared" si="483"/>
        <v>12.739845402963452</v>
      </c>
      <c r="F3466" s="22">
        <f t="shared" si="483"/>
        <v>59.915496752116795</v>
      </c>
      <c r="G3466" s="132">
        <v>3.0041621517940653E-2</v>
      </c>
      <c r="H3466" s="7">
        <f t="shared" si="476"/>
        <v>1.0300416215179407</v>
      </c>
      <c r="I3466" s="7">
        <f t="shared" si="477"/>
        <v>1.1441879555335295</v>
      </c>
      <c r="J3466" s="7">
        <f t="shared" si="478"/>
        <v>12.368282151733959</v>
      </c>
      <c r="K3466" s="7">
        <f t="shared" si="479"/>
        <v>58.168034670114757</v>
      </c>
      <c r="L3466">
        <v>1.43</v>
      </c>
      <c r="M3466">
        <v>4.97</v>
      </c>
      <c r="N3466">
        <v>7.72</v>
      </c>
      <c r="O3466" s="7">
        <f t="shared" si="480"/>
        <v>1.472959518770655</v>
      </c>
      <c r="P3466" s="7">
        <f t="shared" si="481"/>
        <v>5.1193068589441646</v>
      </c>
      <c r="Q3466" s="7">
        <f t="shared" si="482"/>
        <v>7.9519213181185018</v>
      </c>
      <c r="R3466" s="24">
        <f t="shared" si="484"/>
        <v>0.67890528372063397</v>
      </c>
      <c r="S3466" s="24">
        <f t="shared" si="484"/>
        <v>0.1953389448129792</v>
      </c>
      <c r="T3466" s="24">
        <f t="shared" si="484"/>
        <v>0.12575577146638686</v>
      </c>
      <c r="U3466" s="23">
        <f t="shared" si="485"/>
        <v>1.2497946627424492</v>
      </c>
      <c r="V3466" s="23">
        <f t="shared" si="485"/>
        <v>0.40183429994789011</v>
      </c>
      <c r="W3466" s="23">
        <f t="shared" si="485"/>
        <v>0.13271894166240994</v>
      </c>
      <c r="X3466" t="s">
        <v>415</v>
      </c>
      <c r="Y3466" t="s">
        <v>535</v>
      </c>
      <c r="Z3466" t="s">
        <v>409</v>
      </c>
      <c r="AA3466" s="75" t="s">
        <v>164</v>
      </c>
      <c r="AB3466" s="75" t="s">
        <v>160</v>
      </c>
      <c r="AC3466" s="119" t="s">
        <v>653</v>
      </c>
      <c r="AD3466" s="25" t="s">
        <v>149</v>
      </c>
      <c r="AE3466" s="133" t="str">
        <f>VLOOKUP(AD3466,cs_lookup!$A$2:$B$55,2,FALSE)</f>
        <v>X</v>
      </c>
    </row>
    <row r="3467" spans="1:31" x14ac:dyDescent="0.25">
      <c r="A3467" s="6">
        <v>0.51670749526523263</v>
      </c>
      <c r="B3467" s="6">
        <v>0.26368428235874336</v>
      </c>
      <c r="C3467" s="6">
        <v>0.20954117500812891</v>
      </c>
      <c r="D3467" s="21">
        <f t="shared" si="483"/>
        <v>1.9353309351293366</v>
      </c>
      <c r="E3467" s="22">
        <f t="shared" si="483"/>
        <v>3.7924141365373329</v>
      </c>
      <c r="F3467" s="22">
        <f t="shared" si="483"/>
        <v>4.7723317384337767</v>
      </c>
      <c r="G3467" s="132">
        <v>2.7924061165058411E-2</v>
      </c>
      <c r="H3467" s="7">
        <f t="shared" si="476"/>
        <v>1.0279240611650584</v>
      </c>
      <c r="I3467" s="7">
        <f t="shared" si="477"/>
        <v>1.8827567212852427</v>
      </c>
      <c r="J3467" s="7">
        <f t="shared" si="478"/>
        <v>3.6893913469045336</v>
      </c>
      <c r="K3467" s="7">
        <f t="shared" si="479"/>
        <v>4.6426890066419624</v>
      </c>
      <c r="L3467">
        <v>2.1</v>
      </c>
      <c r="M3467">
        <v>3.61</v>
      </c>
      <c r="N3467">
        <v>3.64</v>
      </c>
      <c r="O3467" s="7">
        <f t="shared" si="480"/>
        <v>2.1586405284466226</v>
      </c>
      <c r="P3467" s="7">
        <f t="shared" si="481"/>
        <v>3.7108058608058609</v>
      </c>
      <c r="Q3467" s="7">
        <f t="shared" si="482"/>
        <v>3.7416435826408128</v>
      </c>
      <c r="R3467" s="24">
        <f t="shared" si="484"/>
        <v>0.46325452840432357</v>
      </c>
      <c r="S3467" s="24">
        <f t="shared" si="484"/>
        <v>0.26948324367010512</v>
      </c>
      <c r="T3467" s="24">
        <f t="shared" si="484"/>
        <v>0.26726222792557131</v>
      </c>
      <c r="U3467" s="23">
        <f t="shared" si="485"/>
        <v>1.1153857406316725</v>
      </c>
      <c r="V3467" s="23">
        <f t="shared" si="485"/>
        <v>0.97848118037921228</v>
      </c>
      <c r="W3467" s="23">
        <f t="shared" si="485"/>
        <v>0.78402839276818093</v>
      </c>
      <c r="X3467" t="s">
        <v>427</v>
      </c>
      <c r="Y3467" t="s">
        <v>425</v>
      </c>
      <c r="Z3467" t="s">
        <v>409</v>
      </c>
      <c r="AA3467" s="75" t="s">
        <v>151</v>
      </c>
      <c r="AB3467" s="75" t="s">
        <v>166</v>
      </c>
      <c r="AC3467" s="119" t="s">
        <v>653</v>
      </c>
      <c r="AD3467" s="25" t="s">
        <v>149</v>
      </c>
      <c r="AE3467" s="133" t="str">
        <f>VLOOKUP(AD3467,cs_lookup!$A$2:$B$55,2,FALSE)</f>
        <v>X</v>
      </c>
    </row>
    <row r="3468" spans="1:31" x14ac:dyDescent="0.25">
      <c r="A3468" s="6">
        <v>0.30524627745029725</v>
      </c>
      <c r="B3468" s="6">
        <v>0.41909261052778507</v>
      </c>
      <c r="C3468" s="6">
        <v>0.26600237283271344</v>
      </c>
      <c r="D3468" s="21">
        <f t="shared" si="483"/>
        <v>3.2760432276289704</v>
      </c>
      <c r="E3468" s="22">
        <f t="shared" si="483"/>
        <v>2.3861074494743493</v>
      </c>
      <c r="F3468" s="22">
        <f t="shared" si="483"/>
        <v>3.7593649611121749</v>
      </c>
      <c r="G3468" s="132">
        <v>3.013107111467761E-2</v>
      </c>
      <c r="H3468" s="7">
        <f t="shared" si="476"/>
        <v>1.0301310711146776</v>
      </c>
      <c r="I3468" s="7">
        <f t="shared" si="477"/>
        <v>3.1802197987136243</v>
      </c>
      <c r="J3468" s="7">
        <f t="shared" si="478"/>
        <v>2.3163144151087547</v>
      </c>
      <c r="K3468" s="7">
        <f t="shared" si="479"/>
        <v>3.6494044947545028</v>
      </c>
      <c r="L3468">
        <v>1.83</v>
      </c>
      <c r="M3468">
        <v>3.9</v>
      </c>
      <c r="N3468">
        <v>4.4000000000000004</v>
      </c>
      <c r="O3468" s="7">
        <f t="shared" si="480"/>
        <v>1.8851398601398601</v>
      </c>
      <c r="P3468" s="7">
        <f t="shared" si="481"/>
        <v>4.0175111773472425</v>
      </c>
      <c r="Q3468" s="7">
        <f t="shared" si="482"/>
        <v>4.5325767129045822</v>
      </c>
      <c r="R3468" s="24">
        <f t="shared" si="484"/>
        <v>0.53046462023555596</v>
      </c>
      <c r="S3468" s="24">
        <f t="shared" si="484"/>
        <v>0.24891032180283781</v>
      </c>
      <c r="T3468" s="24">
        <f t="shared" si="484"/>
        <v>0.2206250579616062</v>
      </c>
      <c r="U3468" s="23">
        <f t="shared" si="485"/>
        <v>0.57543192478086636</v>
      </c>
      <c r="V3468" s="23">
        <f t="shared" si="485"/>
        <v>1.6837092471390109</v>
      </c>
      <c r="W3468" s="23">
        <f t="shared" si="485"/>
        <v>1.2056761606789193</v>
      </c>
      <c r="X3468" t="s">
        <v>413</v>
      </c>
      <c r="Y3468" t="s">
        <v>428</v>
      </c>
      <c r="Z3468" t="s">
        <v>409</v>
      </c>
      <c r="AA3468" s="75" t="s">
        <v>151</v>
      </c>
      <c r="AB3468" s="75" t="s">
        <v>166</v>
      </c>
      <c r="AC3468" s="119" t="s">
        <v>653</v>
      </c>
      <c r="AD3468" s="25" t="s">
        <v>152</v>
      </c>
      <c r="AE3468" s="133" t="str">
        <f>VLOOKUP(AD3468,cs_lookup!$A$2:$B$55,2,FALSE)</f>
        <v>2</v>
      </c>
    </row>
    <row r="3469" spans="1:31" x14ac:dyDescent="0.25">
      <c r="A3469" s="6">
        <v>0.54589163697431797</v>
      </c>
      <c r="B3469" s="6">
        <v>0.2735923040279124</v>
      </c>
      <c r="C3469" s="6">
        <v>0.17420347258886698</v>
      </c>
      <c r="D3469" s="21">
        <f t="shared" si="483"/>
        <v>1.8318653964780303</v>
      </c>
      <c r="E3469" s="22">
        <f t="shared" si="483"/>
        <v>3.6550735721644352</v>
      </c>
      <c r="F3469" s="22">
        <f t="shared" si="483"/>
        <v>5.7404136963450414</v>
      </c>
      <c r="G3469" s="132">
        <v>2.7305905018805809E-2</v>
      </c>
      <c r="H3469" s="7">
        <f t="shared" si="476"/>
        <v>1.0273059050188058</v>
      </c>
      <c r="I3469" s="7">
        <f t="shared" si="477"/>
        <v>1.7831742108447204</v>
      </c>
      <c r="J3469" s="7">
        <f t="shared" si="478"/>
        <v>3.5579213107876817</v>
      </c>
      <c r="K3469" s="7">
        <f t="shared" si="479"/>
        <v>5.5878328629289422</v>
      </c>
      <c r="L3469">
        <v>2.61</v>
      </c>
      <c r="M3469">
        <v>3.13</v>
      </c>
      <c r="N3469">
        <v>3.08</v>
      </c>
      <c r="O3469" s="7">
        <f t="shared" si="480"/>
        <v>2.6812684120990831</v>
      </c>
      <c r="P3469" s="7">
        <f t="shared" si="481"/>
        <v>3.2154674827088621</v>
      </c>
      <c r="Q3469" s="7">
        <f t="shared" si="482"/>
        <v>3.1641021874579218</v>
      </c>
      <c r="R3469" s="24">
        <f t="shared" si="484"/>
        <v>0.37295781186529198</v>
      </c>
      <c r="S3469" s="24">
        <f t="shared" si="484"/>
        <v>0.31099676963847034</v>
      </c>
      <c r="T3469" s="24">
        <f t="shared" si="484"/>
        <v>0.31604541849623768</v>
      </c>
      <c r="U3469" s="23">
        <f t="shared" si="485"/>
        <v>1.4636820026482986</v>
      </c>
      <c r="V3469" s="23">
        <f t="shared" si="485"/>
        <v>0.87972715712114913</v>
      </c>
      <c r="W3469" s="23">
        <f t="shared" si="485"/>
        <v>0.55119758868120017</v>
      </c>
      <c r="X3469" t="s">
        <v>296</v>
      </c>
      <c r="Y3469" t="s">
        <v>301</v>
      </c>
      <c r="Z3469" t="s">
        <v>142</v>
      </c>
      <c r="AA3469" s="75" t="s">
        <v>151</v>
      </c>
      <c r="AB3469" s="75" t="s">
        <v>166</v>
      </c>
      <c r="AC3469" s="119" t="s">
        <v>653</v>
      </c>
      <c r="AD3469" s="25" t="s">
        <v>175</v>
      </c>
      <c r="AE3469" s="133" t="str">
        <f>VLOOKUP(AD3469,cs_lookup!$A$2:$B$55,2,FALSE)</f>
        <v>1</v>
      </c>
    </row>
    <row r="3470" spans="1:31" x14ac:dyDescent="0.25">
      <c r="A3470" s="6">
        <v>0.69134329247008519</v>
      </c>
      <c r="B3470" s="6">
        <v>0.20424988661766555</v>
      </c>
      <c r="C3470" s="6">
        <v>0.10129457480643811</v>
      </c>
      <c r="D3470" s="21">
        <f t="shared" si="483"/>
        <v>1.4464593941847936</v>
      </c>
      <c r="E3470" s="22">
        <f t="shared" si="483"/>
        <v>4.8959635501384415</v>
      </c>
      <c r="F3470" s="22">
        <f t="shared" si="483"/>
        <v>9.8721970244791599</v>
      </c>
      <c r="G3470" s="132">
        <v>6.3942044207591753E-2</v>
      </c>
      <c r="H3470" s="7">
        <f t="shared" si="476"/>
        <v>1.0639420442075918</v>
      </c>
      <c r="I3470" s="7">
        <f t="shared" si="477"/>
        <v>1.3595283709857477</v>
      </c>
      <c r="J3470" s="7">
        <f t="shared" si="478"/>
        <v>4.6017201564629229</v>
      </c>
      <c r="K3470" s="7">
        <f t="shared" si="479"/>
        <v>9.2788860805212625</v>
      </c>
      <c r="L3470">
        <v>1.42</v>
      </c>
      <c r="M3470">
        <v>4.62</v>
      </c>
      <c r="N3470">
        <v>6.98</v>
      </c>
      <c r="O3470" s="7">
        <f t="shared" si="480"/>
        <v>1.5107977027747803</v>
      </c>
      <c r="P3470" s="7">
        <f t="shared" si="481"/>
        <v>4.9154122442390742</v>
      </c>
      <c r="Q3470" s="7">
        <f t="shared" si="482"/>
        <v>7.4263154685689905</v>
      </c>
      <c r="R3470" s="24">
        <f t="shared" si="484"/>
        <v>0.66190198605899875</v>
      </c>
      <c r="S3470" s="24">
        <f t="shared" si="484"/>
        <v>0.20344173597484377</v>
      </c>
      <c r="T3470" s="24">
        <f t="shared" si="484"/>
        <v>0.13465627796615734</v>
      </c>
      <c r="U3470" s="23">
        <f t="shared" si="485"/>
        <v>1.0444798580925576</v>
      </c>
      <c r="V3470" s="23">
        <f t="shared" si="485"/>
        <v>1.0039723935649159</v>
      </c>
      <c r="W3470" s="23">
        <f t="shared" si="485"/>
        <v>0.75224546776717005</v>
      </c>
      <c r="X3470" t="s">
        <v>302</v>
      </c>
      <c r="Y3470" t="s">
        <v>292</v>
      </c>
      <c r="Z3470" t="s">
        <v>142</v>
      </c>
      <c r="AA3470" s="75" t="s">
        <v>162</v>
      </c>
      <c r="AB3470" s="75" t="s">
        <v>160</v>
      </c>
      <c r="AC3470" s="119" t="s">
        <v>653</v>
      </c>
      <c r="AD3470" s="25" t="s">
        <v>360</v>
      </c>
      <c r="AE3470" s="133" t="str">
        <f>VLOOKUP(AD3470,cs_lookup!$A$2:$B$55,2,FALSE)</f>
        <v>1</v>
      </c>
    </row>
    <row r="3471" spans="1:31" x14ac:dyDescent="0.25">
      <c r="A3471" s="6">
        <v>0.89681302599717894</v>
      </c>
      <c r="B3471" s="6">
        <v>7.6840115429705175E-2</v>
      </c>
      <c r="C3471" s="6">
        <v>6.6487452246765657E-3</v>
      </c>
      <c r="D3471" s="21">
        <f t="shared" si="483"/>
        <v>1.1150596289433754</v>
      </c>
      <c r="E3471" s="22">
        <f t="shared" si="483"/>
        <v>13.014035629798336</v>
      </c>
      <c r="F3471" s="22">
        <f t="shared" si="483"/>
        <v>150.40431934262392</v>
      </c>
      <c r="G3471" s="132">
        <v>3.4505570109285344E-2</v>
      </c>
      <c r="H3471" s="7">
        <f t="shared" si="476"/>
        <v>1.0345055701092853</v>
      </c>
      <c r="I3471" s="7">
        <f t="shared" si="477"/>
        <v>1.0778672064816242</v>
      </c>
      <c r="J3471" s="7">
        <f t="shared" si="478"/>
        <v>12.579957040176721</v>
      </c>
      <c r="K3471" s="7">
        <f t="shared" si="479"/>
        <v>145.38763607308096</v>
      </c>
      <c r="L3471">
        <v>1.17</v>
      </c>
      <c r="M3471">
        <v>7.8</v>
      </c>
      <c r="N3471">
        <v>19.38</v>
      </c>
      <c r="O3471" s="7">
        <f t="shared" si="480"/>
        <v>1.2103715170278637</v>
      </c>
      <c r="P3471" s="7">
        <f t="shared" si="481"/>
        <v>8.0691434468524257</v>
      </c>
      <c r="Q3471" s="7">
        <f t="shared" si="482"/>
        <v>20.04871794871795</v>
      </c>
      <c r="R3471" s="24">
        <f t="shared" si="484"/>
        <v>0.82619260775035175</v>
      </c>
      <c r="S3471" s="24">
        <f t="shared" si="484"/>
        <v>0.12392889116255275</v>
      </c>
      <c r="T3471" s="24">
        <f t="shared" si="484"/>
        <v>4.9878501087095531E-2</v>
      </c>
      <c r="U3471" s="23">
        <f t="shared" si="485"/>
        <v>1.0854769427665545</v>
      </c>
      <c r="V3471" s="23">
        <f t="shared" si="485"/>
        <v>0.62003391387498941</v>
      </c>
      <c r="W3471" s="23">
        <f t="shared" si="485"/>
        <v>0.13329881772242583</v>
      </c>
      <c r="X3471" t="s">
        <v>295</v>
      </c>
      <c r="Y3471" t="s">
        <v>297</v>
      </c>
      <c r="Z3471" t="s">
        <v>142</v>
      </c>
      <c r="AA3471" s="75" t="s">
        <v>176</v>
      </c>
      <c r="AB3471" s="75" t="s">
        <v>160</v>
      </c>
      <c r="AC3471" s="119" t="s">
        <v>653</v>
      </c>
      <c r="AD3471" s="25" t="s">
        <v>170</v>
      </c>
      <c r="AE3471" s="133" t="str">
        <f>VLOOKUP(AD3471,cs_lookup!$A$2:$B$55,2,FALSE)</f>
        <v>1</v>
      </c>
    </row>
    <row r="3472" spans="1:31" x14ac:dyDescent="0.25">
      <c r="A3472" s="6">
        <v>0.38934925647164537</v>
      </c>
      <c r="B3472" s="6">
        <v>0.39944369806692642</v>
      </c>
      <c r="C3472" s="6">
        <v>0.20570297043555946</v>
      </c>
      <c r="D3472" s="21">
        <f t="shared" si="483"/>
        <v>2.5683881075366215</v>
      </c>
      <c r="E3472" s="22">
        <f t="shared" si="483"/>
        <v>2.5034817293135787</v>
      </c>
      <c r="F3472" s="22">
        <f t="shared" si="483"/>
        <v>4.8613785103957445</v>
      </c>
      <c r="G3472" s="132">
        <v>2.7496581053410463E-2</v>
      </c>
      <c r="H3472" s="7">
        <f t="shared" si="476"/>
        <v>1.0274965810534105</v>
      </c>
      <c r="I3472" s="7">
        <f t="shared" si="477"/>
        <v>2.4996561106835582</v>
      </c>
      <c r="J3472" s="7">
        <f t="shared" si="478"/>
        <v>2.4364866759429584</v>
      </c>
      <c r="K3472" s="7">
        <f t="shared" si="479"/>
        <v>4.731284366330212</v>
      </c>
      <c r="L3472">
        <v>2.44</v>
      </c>
      <c r="M3472">
        <v>3.16</v>
      </c>
      <c r="N3472">
        <v>3.32</v>
      </c>
      <c r="O3472" s="7">
        <f t="shared" si="480"/>
        <v>2.5070916577703213</v>
      </c>
      <c r="P3472" s="7">
        <f t="shared" si="481"/>
        <v>3.2468891961287771</v>
      </c>
      <c r="Q3472" s="7">
        <f t="shared" si="482"/>
        <v>3.4112886490973224</v>
      </c>
      <c r="R3472" s="24">
        <f t="shared" si="484"/>
        <v>0.39886854431534774</v>
      </c>
      <c r="S3472" s="24">
        <f t="shared" si="484"/>
        <v>0.30798710383843303</v>
      </c>
      <c r="T3472" s="24">
        <f t="shared" si="484"/>
        <v>0.2931443518462194</v>
      </c>
      <c r="U3472" s="23">
        <f t="shared" si="485"/>
        <v>0.97613427285913956</v>
      </c>
      <c r="V3472" s="23">
        <f t="shared" si="485"/>
        <v>1.2969494277152289</v>
      </c>
      <c r="W3472" s="23">
        <f t="shared" si="485"/>
        <v>0.70171220813242619</v>
      </c>
      <c r="X3472" t="s">
        <v>60</v>
      </c>
      <c r="Y3472" t="s">
        <v>132</v>
      </c>
      <c r="Z3472" t="s">
        <v>143</v>
      </c>
      <c r="AA3472" s="75" t="s">
        <v>154</v>
      </c>
      <c r="AB3472" s="75" t="s">
        <v>160</v>
      </c>
      <c r="AC3472" s="119" t="s">
        <v>653</v>
      </c>
      <c r="AD3472" s="25" t="s">
        <v>152</v>
      </c>
      <c r="AE3472" s="133" t="str">
        <f>VLOOKUP(AD3472,cs_lookup!$A$2:$B$55,2,FALSE)</f>
        <v>2</v>
      </c>
    </row>
    <row r="3473" spans="1:31" x14ac:dyDescent="0.25">
      <c r="A3473" s="6">
        <v>0.73762871780053274</v>
      </c>
      <c r="B3473" s="6">
        <v>0.17731927278607518</v>
      </c>
      <c r="C3473" s="6">
        <v>8.1362807665192077E-2</v>
      </c>
      <c r="D3473" s="21">
        <f t="shared" si="483"/>
        <v>1.355695590298881</v>
      </c>
      <c r="E3473" s="22">
        <f t="shared" si="483"/>
        <v>5.6395448971101896</v>
      </c>
      <c r="F3473" s="22">
        <f t="shared" si="483"/>
        <v>12.290627974823579</v>
      </c>
      <c r="G3473" s="132">
        <v>2.8124221312887165E-2</v>
      </c>
      <c r="H3473" s="7">
        <f t="shared" si="476"/>
        <v>1.0281242213128872</v>
      </c>
      <c r="I3473" s="7">
        <f t="shared" si="477"/>
        <v>1.3186106913887252</v>
      </c>
      <c r="J3473" s="7">
        <f t="shared" si="478"/>
        <v>5.4852757869167226</v>
      </c>
      <c r="K3473" s="7">
        <f t="shared" si="479"/>
        <v>11.954419242383741</v>
      </c>
      <c r="L3473">
        <v>2.19</v>
      </c>
      <c r="M3473">
        <v>3.46</v>
      </c>
      <c r="N3473">
        <v>3.54</v>
      </c>
      <c r="O3473" s="7">
        <f t="shared" si="480"/>
        <v>2.2515920446752227</v>
      </c>
      <c r="P3473" s="7">
        <f t="shared" si="481"/>
        <v>3.5573098057425896</v>
      </c>
      <c r="Q3473" s="7">
        <f t="shared" si="482"/>
        <v>3.6395597434476206</v>
      </c>
      <c r="R3473" s="24">
        <f t="shared" si="484"/>
        <v>0.44413018884344274</v>
      </c>
      <c r="S3473" s="24">
        <f t="shared" si="484"/>
        <v>0.28111130449917326</v>
      </c>
      <c r="T3473" s="24">
        <f t="shared" si="484"/>
        <v>0.27475850665738405</v>
      </c>
      <c r="U3473" s="23">
        <f t="shared" si="485"/>
        <v>1.6608389529236647</v>
      </c>
      <c r="V3473" s="23">
        <f t="shared" si="485"/>
        <v>0.6307795878290503</v>
      </c>
      <c r="W3473" s="23">
        <f t="shared" si="485"/>
        <v>0.29612479939210457</v>
      </c>
      <c r="X3473" t="s">
        <v>55</v>
      </c>
      <c r="Y3473" t="s">
        <v>271</v>
      </c>
      <c r="Z3473" t="s">
        <v>143</v>
      </c>
      <c r="AA3473" s="75" t="s">
        <v>162</v>
      </c>
      <c r="AB3473" s="75" t="s">
        <v>160</v>
      </c>
      <c r="AC3473" s="119" t="s">
        <v>653</v>
      </c>
      <c r="AD3473" s="25" t="s">
        <v>168</v>
      </c>
      <c r="AE3473" s="133" t="str">
        <f>VLOOKUP(AD3473,cs_lookup!$A$2:$B$55,2,FALSE)</f>
        <v>1</v>
      </c>
    </row>
    <row r="3474" spans="1:31" x14ac:dyDescent="0.25">
      <c r="A3474" s="6">
        <v>0.35350046115351413</v>
      </c>
      <c r="B3474" s="6">
        <v>0.29119140206785998</v>
      </c>
      <c r="C3474" s="6">
        <v>0.33055786187824993</v>
      </c>
      <c r="D3474" s="21">
        <f t="shared" si="483"/>
        <v>2.8288506236650464</v>
      </c>
      <c r="E3474" s="22">
        <f t="shared" si="483"/>
        <v>3.4341673308299034</v>
      </c>
      <c r="F3474" s="22">
        <f t="shared" si="483"/>
        <v>3.0251889769553175</v>
      </c>
      <c r="G3474" s="132">
        <v>2.7856918246447426E-2</v>
      </c>
      <c r="H3474" s="7">
        <f t="shared" si="476"/>
        <v>1.0278569182464474</v>
      </c>
      <c r="I3474" s="7">
        <f t="shared" si="477"/>
        <v>2.7521832790610046</v>
      </c>
      <c r="J3474" s="7">
        <f t="shared" si="478"/>
        <v>3.3410947281346206</v>
      </c>
      <c r="K3474" s="7">
        <f t="shared" si="479"/>
        <v>2.9432004817522408</v>
      </c>
      <c r="L3474">
        <v>3.3</v>
      </c>
      <c r="M3474">
        <v>3.02</v>
      </c>
      <c r="N3474">
        <v>2.54</v>
      </c>
      <c r="O3474" s="7">
        <f t="shared" si="480"/>
        <v>3.3919278302132763</v>
      </c>
      <c r="P3474" s="7">
        <f t="shared" si="481"/>
        <v>3.1041278931042711</v>
      </c>
      <c r="Q3474" s="7">
        <f t="shared" si="482"/>
        <v>2.6107565723459767</v>
      </c>
      <c r="R3474" s="24">
        <f t="shared" si="484"/>
        <v>0.29481759343244118</v>
      </c>
      <c r="S3474" s="24">
        <f t="shared" si="484"/>
        <v>0.32215167494273372</v>
      </c>
      <c r="T3474" s="24">
        <f t="shared" si="484"/>
        <v>0.38303073162482509</v>
      </c>
      <c r="U3474" s="23">
        <f t="shared" si="485"/>
        <v>1.1990480521798317</v>
      </c>
      <c r="V3474" s="23">
        <f t="shared" si="485"/>
        <v>0.90389535339098503</v>
      </c>
      <c r="W3474" s="23">
        <f t="shared" si="485"/>
        <v>0.86300611043927444</v>
      </c>
      <c r="X3474" t="s">
        <v>58</v>
      </c>
      <c r="Y3474" t="s">
        <v>111</v>
      </c>
      <c r="Z3474" t="s">
        <v>143</v>
      </c>
      <c r="AA3474" s="75" t="s">
        <v>151</v>
      </c>
      <c r="AB3474" s="75" t="s">
        <v>166</v>
      </c>
      <c r="AC3474" s="119" t="s">
        <v>653</v>
      </c>
      <c r="AD3474" s="25" t="s">
        <v>152</v>
      </c>
      <c r="AE3474" s="133" t="str">
        <f>VLOOKUP(AD3474,cs_lookup!$A$2:$B$55,2,FALSE)</f>
        <v>2</v>
      </c>
    </row>
    <row r="3475" spans="1:31" x14ac:dyDescent="0.25">
      <c r="A3475" s="6">
        <v>0.29352629891883342</v>
      </c>
      <c r="B3475" s="6">
        <v>0.38437630925704258</v>
      </c>
      <c r="C3475" s="6">
        <v>0.30667311725711727</v>
      </c>
      <c r="D3475" s="21">
        <f t="shared" si="483"/>
        <v>3.4068497565069027</v>
      </c>
      <c r="E3475" s="22">
        <f t="shared" si="483"/>
        <v>2.6016171546391367</v>
      </c>
      <c r="F3475" s="22">
        <f t="shared" si="483"/>
        <v>3.2608009757881442</v>
      </c>
      <c r="G3475" s="132">
        <v>2.751590208862531E-2</v>
      </c>
      <c r="H3475" s="7">
        <f t="shared" si="476"/>
        <v>1.0275159020886253</v>
      </c>
      <c r="I3475" s="7">
        <f t="shared" si="477"/>
        <v>3.3156175486742541</v>
      </c>
      <c r="J3475" s="7">
        <f t="shared" si="478"/>
        <v>2.531948312771457</v>
      </c>
      <c r="K3475" s="7">
        <f t="shared" si="479"/>
        <v>3.1734798158937823</v>
      </c>
      <c r="L3475">
        <v>2.9</v>
      </c>
      <c r="M3475">
        <v>3.26</v>
      </c>
      <c r="N3475">
        <v>2.66</v>
      </c>
      <c r="O3475" s="7">
        <f t="shared" si="480"/>
        <v>2.9797961160570132</v>
      </c>
      <c r="P3475" s="7">
        <f t="shared" si="481"/>
        <v>3.3497018408089181</v>
      </c>
      <c r="Q3475" s="7">
        <f t="shared" si="482"/>
        <v>2.7331922995557436</v>
      </c>
      <c r="R3475" s="24">
        <f t="shared" si="484"/>
        <v>0.33559343023885824</v>
      </c>
      <c r="S3475" s="24">
        <f t="shared" si="484"/>
        <v>0.29853403303456716</v>
      </c>
      <c r="T3475" s="24">
        <f t="shared" si="484"/>
        <v>0.36587253672657472</v>
      </c>
      <c r="U3475" s="23">
        <f t="shared" si="485"/>
        <v>0.87464852547892979</v>
      </c>
      <c r="V3475" s="23">
        <f t="shared" si="485"/>
        <v>1.2875460306816537</v>
      </c>
      <c r="W3475" s="23">
        <f t="shared" si="485"/>
        <v>0.83819660256790851</v>
      </c>
      <c r="X3475" t="s">
        <v>57</v>
      </c>
      <c r="Y3475" t="s">
        <v>59</v>
      </c>
      <c r="Z3475" t="s">
        <v>143</v>
      </c>
      <c r="AA3475" s="75" t="s">
        <v>151</v>
      </c>
      <c r="AB3475" s="75" t="s">
        <v>166</v>
      </c>
      <c r="AC3475" s="119" t="s">
        <v>653</v>
      </c>
      <c r="AD3475" s="25" t="s">
        <v>151</v>
      </c>
      <c r="AE3475" s="133" t="str">
        <f>VLOOKUP(AD3475,cs_lookup!$A$2:$B$55,2,FALSE)</f>
        <v>X</v>
      </c>
    </row>
    <row r="3476" spans="1:31" x14ac:dyDescent="0.25">
      <c r="A3476" s="6">
        <v>0.36510026670775769</v>
      </c>
      <c r="B3476" s="6">
        <v>0.25290521238131614</v>
      </c>
      <c r="C3476" s="6">
        <v>0.35262015283505438</v>
      </c>
      <c r="D3476" s="21">
        <f t="shared" si="483"/>
        <v>2.7389736222801613</v>
      </c>
      <c r="E3476" s="22">
        <f t="shared" si="483"/>
        <v>3.954050573272712</v>
      </c>
      <c r="F3476" s="22">
        <f t="shared" si="483"/>
        <v>2.8359127859256854</v>
      </c>
      <c r="G3476" s="132">
        <v>5.8213751828741112E-2</v>
      </c>
      <c r="H3476" s="7">
        <f t="shared" ref="H3476:H3539" si="486">(G3476/100%) + 1</f>
        <v>1.0582137518287411</v>
      </c>
      <c r="I3476" s="7">
        <f t="shared" ref="I3476:I3539" si="487">D3476/H3476</f>
        <v>2.5882990251703237</v>
      </c>
      <c r="J3476" s="7">
        <f t="shared" ref="J3476:J3539" si="488">E3476/H3476</f>
        <v>3.736532970243073</v>
      </c>
      <c r="K3476" s="7">
        <f t="shared" ref="K3476:K3539" si="489">F3476/H3476</f>
        <v>2.679905435952644</v>
      </c>
      <c r="L3476">
        <v>1.94</v>
      </c>
      <c r="M3476">
        <v>3.67</v>
      </c>
      <c r="N3476">
        <v>3.7</v>
      </c>
      <c r="O3476" s="7">
        <f t="shared" ref="O3476:O3539" si="490">(L3476*H3476)</f>
        <v>2.0529346785477576</v>
      </c>
      <c r="P3476" s="7">
        <f t="shared" ref="P3476:P3539" si="491">(M3476*H3476)</f>
        <v>3.8836444692114798</v>
      </c>
      <c r="Q3476" s="7">
        <f t="shared" ref="Q3476:Q3539" si="492">(N3476*H3476)</f>
        <v>3.9153908817663421</v>
      </c>
      <c r="R3476" s="24">
        <f t="shared" si="484"/>
        <v>0.48710755897377028</v>
      </c>
      <c r="S3476" s="24">
        <f t="shared" si="484"/>
        <v>0.2574900992940366</v>
      </c>
      <c r="T3476" s="24">
        <f t="shared" si="484"/>
        <v>0.25540234173219306</v>
      </c>
      <c r="U3476" s="23">
        <f t="shared" si="485"/>
        <v>0.74952699867139105</v>
      </c>
      <c r="V3476" s="23">
        <f t="shared" si="485"/>
        <v>0.98219392929945304</v>
      </c>
      <c r="W3476" s="23">
        <f t="shared" si="485"/>
        <v>1.3806457311374258</v>
      </c>
      <c r="X3476" t="s">
        <v>264</v>
      </c>
      <c r="Y3476" t="s">
        <v>270</v>
      </c>
      <c r="Z3476" t="s">
        <v>262</v>
      </c>
      <c r="AA3476" s="75" t="s">
        <v>151</v>
      </c>
      <c r="AB3476" s="75" t="s">
        <v>166</v>
      </c>
      <c r="AC3476" s="119" t="s">
        <v>653</v>
      </c>
      <c r="AD3476" s="25" t="s">
        <v>169</v>
      </c>
      <c r="AE3476" s="133" t="str">
        <f>VLOOKUP(AD3476,cs_lookup!$A$2:$B$55,2,FALSE)</f>
        <v>X</v>
      </c>
    </row>
    <row r="3477" spans="1:31" x14ac:dyDescent="0.25">
      <c r="A3477" s="6">
        <v>0.19523269835431245</v>
      </c>
      <c r="B3477" s="6">
        <v>0.28070759791649991</v>
      </c>
      <c r="C3477" s="6">
        <v>0.47063742429796718</v>
      </c>
      <c r="D3477" s="21">
        <f t="shared" si="483"/>
        <v>5.1220928073492011</v>
      </c>
      <c r="E3477" s="22">
        <f t="shared" si="483"/>
        <v>3.5624258389238999</v>
      </c>
      <c r="F3477" s="22">
        <f t="shared" si="483"/>
        <v>2.1247779041194268</v>
      </c>
      <c r="G3477" s="132">
        <v>5.9975330897617862E-2</v>
      </c>
      <c r="H3477" s="7">
        <f t="shared" si="486"/>
        <v>1.0599753308976179</v>
      </c>
      <c r="I3477" s="7">
        <f t="shared" si="487"/>
        <v>4.8322754860829304</v>
      </c>
      <c r="J3477" s="7">
        <f t="shared" si="488"/>
        <v>3.3608573096763812</v>
      </c>
      <c r="K3477" s="7">
        <f t="shared" si="489"/>
        <v>2.0045541081792</v>
      </c>
      <c r="L3477">
        <v>3.98</v>
      </c>
      <c r="M3477">
        <v>3.41</v>
      </c>
      <c r="N3477">
        <v>1.94</v>
      </c>
      <c r="O3477" s="7">
        <f t="shared" si="490"/>
        <v>4.2187018169725192</v>
      </c>
      <c r="P3477" s="7">
        <f t="shared" si="491"/>
        <v>3.6145158783608768</v>
      </c>
      <c r="Q3477" s="7">
        <f t="shared" si="492"/>
        <v>2.0563521419413786</v>
      </c>
      <c r="R3477" s="24">
        <f t="shared" si="484"/>
        <v>0.23703974430637367</v>
      </c>
      <c r="S3477" s="24">
        <f t="shared" si="484"/>
        <v>0.27666222355993175</v>
      </c>
      <c r="T3477" s="24">
        <f t="shared" si="484"/>
        <v>0.48629803213369449</v>
      </c>
      <c r="U3477" s="23">
        <f t="shared" si="485"/>
        <v>0.82362853927978563</v>
      </c>
      <c r="V3477" s="23">
        <f t="shared" si="485"/>
        <v>1.0146220698457296</v>
      </c>
      <c r="W3477" s="23">
        <f t="shared" si="485"/>
        <v>0.96779627553289815</v>
      </c>
      <c r="X3477" t="s">
        <v>268</v>
      </c>
      <c r="Y3477" t="s">
        <v>269</v>
      </c>
      <c r="Z3477" t="s">
        <v>262</v>
      </c>
      <c r="AA3477" s="75" t="s">
        <v>151</v>
      </c>
      <c r="AB3477" s="75" t="s">
        <v>166</v>
      </c>
      <c r="AC3477" s="119" t="s">
        <v>653</v>
      </c>
      <c r="AD3477" s="25" t="s">
        <v>483</v>
      </c>
      <c r="AE3477" s="133" t="str">
        <f>VLOOKUP(AD3477,cs_lookup!$A$2:$B$55,2,FALSE)</f>
        <v>2</v>
      </c>
    </row>
    <row r="3478" spans="1:31" x14ac:dyDescent="0.25">
      <c r="A3478" s="6">
        <v>0.44437482082595553</v>
      </c>
      <c r="B3478" s="6">
        <v>0.30617921582578622</v>
      </c>
      <c r="C3478" s="6">
        <v>0.23793908104295353</v>
      </c>
      <c r="D3478" s="21">
        <f t="shared" si="483"/>
        <v>2.2503525247927163</v>
      </c>
      <c r="E3478" s="22">
        <f t="shared" si="483"/>
        <v>3.2660610136548027</v>
      </c>
      <c r="F3478" s="22">
        <f t="shared" si="483"/>
        <v>4.2027564182257091</v>
      </c>
      <c r="G3478" s="132">
        <v>5.4635933332480624E-2</v>
      </c>
      <c r="H3478" s="7">
        <f t="shared" si="486"/>
        <v>1.0546359333324806</v>
      </c>
      <c r="I3478" s="7">
        <f t="shared" si="487"/>
        <v>2.1337719052317539</v>
      </c>
      <c r="J3478" s="7">
        <f t="shared" si="488"/>
        <v>3.0968611161716946</v>
      </c>
      <c r="K3478" s="7">
        <f t="shared" si="489"/>
        <v>3.9850305545210012</v>
      </c>
      <c r="L3478">
        <v>2.17</v>
      </c>
      <c r="M3478">
        <v>3.45</v>
      </c>
      <c r="N3478">
        <v>3.29</v>
      </c>
      <c r="O3478" s="7">
        <f t="shared" si="490"/>
        <v>2.2885599753314829</v>
      </c>
      <c r="P3478" s="7">
        <f t="shared" si="491"/>
        <v>3.6384939699970582</v>
      </c>
      <c r="Q3478" s="7">
        <f t="shared" si="492"/>
        <v>3.4697522206638611</v>
      </c>
      <c r="R3478" s="24">
        <f t="shared" si="484"/>
        <v>0.43695599450268136</v>
      </c>
      <c r="S3478" s="24">
        <f t="shared" si="484"/>
        <v>0.27483898784661404</v>
      </c>
      <c r="T3478" s="24">
        <f t="shared" si="484"/>
        <v>0.28820501765070472</v>
      </c>
      <c r="U3478" s="23">
        <f t="shared" si="485"/>
        <v>1.0169784289873811</v>
      </c>
      <c r="V3478" s="23">
        <f t="shared" si="485"/>
        <v>1.1140312305205511</v>
      </c>
      <c r="W3478" s="23">
        <f t="shared" si="485"/>
        <v>0.82558965483150648</v>
      </c>
      <c r="X3478" t="s">
        <v>273</v>
      </c>
      <c r="Y3478" t="s">
        <v>265</v>
      </c>
      <c r="Z3478" t="s">
        <v>262</v>
      </c>
      <c r="AA3478" s="75" t="s">
        <v>151</v>
      </c>
      <c r="AB3478" s="75" t="s">
        <v>166</v>
      </c>
      <c r="AC3478" s="119" t="s">
        <v>653</v>
      </c>
      <c r="AD3478" s="25" t="s">
        <v>153</v>
      </c>
      <c r="AE3478" s="133" t="str">
        <f>VLOOKUP(AD3478,cs_lookup!$A$2:$B$55,2,FALSE)</f>
        <v>2</v>
      </c>
    </row>
    <row r="3479" spans="1:31" x14ac:dyDescent="0.25">
      <c r="A3479" s="6">
        <v>0.13964930899339875</v>
      </c>
      <c r="B3479" s="6">
        <v>0.24918114271653219</v>
      </c>
      <c r="C3479" s="6">
        <v>0.53600763585981293</v>
      </c>
      <c r="D3479" s="21">
        <f t="shared" si="483"/>
        <v>7.1607944730128965</v>
      </c>
      <c r="E3479" s="22">
        <f t="shared" si="483"/>
        <v>4.0131447713023665</v>
      </c>
      <c r="F3479" s="22">
        <f t="shared" si="483"/>
        <v>1.8656450637981943</v>
      </c>
      <c r="G3479" s="132">
        <v>5.4739446929484181E-2</v>
      </c>
      <c r="H3479" s="7">
        <f t="shared" si="486"/>
        <v>1.0547394469294842</v>
      </c>
      <c r="I3479" s="7">
        <f t="shared" si="487"/>
        <v>6.7891596297636525</v>
      </c>
      <c r="J3479" s="7">
        <f t="shared" si="488"/>
        <v>3.8048683805135712</v>
      </c>
      <c r="K3479" s="7">
        <f t="shared" si="489"/>
        <v>1.7688207919305441</v>
      </c>
      <c r="L3479">
        <v>2.71</v>
      </c>
      <c r="M3479">
        <v>3.02</v>
      </c>
      <c r="N3479">
        <v>2.82</v>
      </c>
      <c r="O3479" s="7">
        <f t="shared" si="490"/>
        <v>2.8583439011789022</v>
      </c>
      <c r="P3479" s="7">
        <f t="shared" si="491"/>
        <v>3.1853131297270423</v>
      </c>
      <c r="Q3479" s="7">
        <f t="shared" si="492"/>
        <v>2.9743652403411454</v>
      </c>
      <c r="R3479" s="24">
        <f t="shared" si="484"/>
        <v>0.34985293392707489</v>
      </c>
      <c r="S3479" s="24">
        <f t="shared" si="484"/>
        <v>0.31394087779548774</v>
      </c>
      <c r="T3479" s="24">
        <f t="shared" si="484"/>
        <v>0.33620618827743726</v>
      </c>
      <c r="U3479" s="23">
        <f t="shared" si="485"/>
        <v>0.39916575066512933</v>
      </c>
      <c r="V3479" s="23">
        <f t="shared" si="485"/>
        <v>0.79371996557535807</v>
      </c>
      <c r="W3479" s="23">
        <f t="shared" si="485"/>
        <v>1.5942824806588616</v>
      </c>
      <c r="X3479" t="s">
        <v>261</v>
      </c>
      <c r="Y3479" t="s">
        <v>110</v>
      </c>
      <c r="Z3479" t="s">
        <v>262</v>
      </c>
      <c r="AA3479" s="75" t="s">
        <v>155</v>
      </c>
      <c r="AB3479" s="75" t="s">
        <v>161</v>
      </c>
      <c r="AC3479" s="119" t="s">
        <v>653</v>
      </c>
      <c r="AD3479" s="25" t="s">
        <v>154</v>
      </c>
      <c r="AE3479" s="133" t="str">
        <f>VLOOKUP(AD3479,cs_lookup!$A$2:$B$55,2,FALSE)</f>
        <v>1</v>
      </c>
    </row>
    <row r="3480" spans="1:31" x14ac:dyDescent="0.25">
      <c r="A3480" s="6">
        <v>0.33353538649482528</v>
      </c>
      <c r="B3480" s="6">
        <v>0.24871035045144607</v>
      </c>
      <c r="C3480" s="6">
        <v>0.38317239440894729</v>
      </c>
      <c r="D3480" s="21">
        <f t="shared" si="483"/>
        <v>2.9981826231667768</v>
      </c>
      <c r="E3480" s="22">
        <f t="shared" si="483"/>
        <v>4.0207413892700972</v>
      </c>
      <c r="F3480" s="22">
        <f t="shared" si="483"/>
        <v>2.6097913487283555</v>
      </c>
      <c r="G3480" s="132">
        <v>0.1031386975458024</v>
      </c>
      <c r="H3480" s="7">
        <f t="shared" si="486"/>
        <v>1.1031386975458024</v>
      </c>
      <c r="I3480" s="7">
        <f t="shared" si="487"/>
        <v>2.7178655139530106</v>
      </c>
      <c r="J3480" s="7">
        <f t="shared" si="488"/>
        <v>3.6448194576214252</v>
      </c>
      <c r="K3480" s="7">
        <f t="shared" si="489"/>
        <v>2.3657871440231992</v>
      </c>
      <c r="L3480">
        <v>2.67</v>
      </c>
      <c r="M3480">
        <v>3.28</v>
      </c>
      <c r="N3480">
        <v>2.36</v>
      </c>
      <c r="O3480" s="7">
        <f t="shared" si="490"/>
        <v>2.9453803224472925</v>
      </c>
      <c r="P3480" s="7">
        <f t="shared" si="491"/>
        <v>3.6182949279502319</v>
      </c>
      <c r="Q3480" s="7">
        <f t="shared" si="492"/>
        <v>2.6034073262080937</v>
      </c>
      <c r="R3480" s="24">
        <f t="shared" si="484"/>
        <v>0.33951472832856716</v>
      </c>
      <c r="S3480" s="24">
        <f t="shared" si="484"/>
        <v>0.27637326970648607</v>
      </c>
      <c r="T3480" s="24">
        <f t="shared" si="484"/>
        <v>0.38411200196494671</v>
      </c>
      <c r="U3480" s="23">
        <f t="shared" si="485"/>
        <v>0.98238856422171073</v>
      </c>
      <c r="V3480" s="23">
        <f t="shared" si="485"/>
        <v>0.89990739956719201</v>
      </c>
      <c r="W3480" s="23">
        <f t="shared" si="485"/>
        <v>0.99755381880495053</v>
      </c>
      <c r="X3480" t="s">
        <v>493</v>
      </c>
      <c r="Y3480" t="s">
        <v>340</v>
      </c>
      <c r="Z3480" t="s">
        <v>144</v>
      </c>
      <c r="AA3480" s="75" t="s">
        <v>155</v>
      </c>
      <c r="AB3480" s="75" t="s">
        <v>161</v>
      </c>
      <c r="AC3480" s="119" t="s">
        <v>653</v>
      </c>
      <c r="AD3480" s="25" t="s">
        <v>393</v>
      </c>
      <c r="AE3480" s="133" t="e">
        <f>VLOOKUP(AD3480,cs_lookup!$A$2:$B$55,2,FALSE)</f>
        <v>#N/A</v>
      </c>
    </row>
    <row r="3481" spans="1:31" x14ac:dyDescent="0.25">
      <c r="A3481" s="6">
        <v>0.55034587223185483</v>
      </c>
      <c r="B3481" s="6">
        <v>0.23289842889436635</v>
      </c>
      <c r="C3481" s="6">
        <v>0.20597056772874892</v>
      </c>
      <c r="D3481" s="21">
        <f t="shared" si="483"/>
        <v>1.8170391574749756</v>
      </c>
      <c r="E3481" s="22">
        <f t="shared" si="483"/>
        <v>4.2937172429512653</v>
      </c>
      <c r="F3481" s="22">
        <f t="shared" si="483"/>
        <v>4.8550625996086056</v>
      </c>
      <c r="G3481" s="132">
        <v>7.819581821850452E-2</v>
      </c>
      <c r="H3481" s="7">
        <f t="shared" si="486"/>
        <v>1.0781958182185045</v>
      </c>
      <c r="I3481" s="7">
        <f t="shared" si="487"/>
        <v>1.6852589546092442</v>
      </c>
      <c r="J3481" s="7">
        <f t="shared" si="488"/>
        <v>3.9823167280000629</v>
      </c>
      <c r="K3481" s="7">
        <f t="shared" si="489"/>
        <v>4.5029506862961055</v>
      </c>
      <c r="L3481">
        <v>1.79</v>
      </c>
      <c r="M3481">
        <v>3.81</v>
      </c>
      <c r="N3481">
        <v>3.89</v>
      </c>
      <c r="O3481" s="7">
        <f t="shared" si="490"/>
        <v>1.9299705146111232</v>
      </c>
      <c r="P3481" s="7">
        <f t="shared" si="491"/>
        <v>4.1079260674125022</v>
      </c>
      <c r="Q3481" s="7">
        <f t="shared" si="492"/>
        <v>4.1941817328699829</v>
      </c>
      <c r="R3481" s="24">
        <f t="shared" si="484"/>
        <v>0.51814263089998225</v>
      </c>
      <c r="S3481" s="24">
        <f t="shared" si="484"/>
        <v>0.2434318397141649</v>
      </c>
      <c r="T3481" s="24">
        <f t="shared" si="484"/>
        <v>0.23842552938585301</v>
      </c>
      <c r="U3481" s="23">
        <f t="shared" si="485"/>
        <v>1.0621513062454202</v>
      </c>
      <c r="V3481" s="23">
        <f t="shared" si="485"/>
        <v>0.95672952711458459</v>
      </c>
      <c r="W3481" s="23">
        <f t="shared" si="485"/>
        <v>0.86387799267677812</v>
      </c>
      <c r="X3481" t="s">
        <v>260</v>
      </c>
      <c r="Y3481" t="s">
        <v>274</v>
      </c>
      <c r="Z3481" t="s">
        <v>144</v>
      </c>
      <c r="AA3481" s="75" t="s">
        <v>162</v>
      </c>
      <c r="AB3481" s="75" t="s">
        <v>160</v>
      </c>
      <c r="AC3481" s="119" t="s">
        <v>653</v>
      </c>
      <c r="AD3481" s="25" t="s">
        <v>152</v>
      </c>
      <c r="AE3481" s="133" t="str">
        <f>VLOOKUP(AD3481,cs_lookup!$A$2:$B$55,2,FALSE)</f>
        <v>2</v>
      </c>
    </row>
    <row r="3482" spans="1:31" x14ac:dyDescent="0.25">
      <c r="A3482" s="6">
        <v>6.4344953989910122E-2</v>
      </c>
      <c r="B3482" s="6">
        <v>0.17222554670955437</v>
      </c>
      <c r="C3482" s="6">
        <v>0.63593263292030411</v>
      </c>
      <c r="D3482" s="21">
        <f t="shared" si="483"/>
        <v>15.54123420706477</v>
      </c>
      <c r="E3482" s="22">
        <f t="shared" si="483"/>
        <v>5.8063395303742364</v>
      </c>
      <c r="F3482" s="22">
        <f t="shared" si="483"/>
        <v>1.57249360739335</v>
      </c>
      <c r="G3482" s="132">
        <v>7.9975624994428784E-2</v>
      </c>
      <c r="H3482" s="7">
        <f t="shared" si="486"/>
        <v>1.0799756249944288</v>
      </c>
      <c r="I3482" s="7">
        <f t="shared" si="487"/>
        <v>14.390356455632915</v>
      </c>
      <c r="J3482" s="7">
        <f t="shared" si="488"/>
        <v>5.3763616474253197</v>
      </c>
      <c r="K3482" s="7">
        <f t="shared" si="489"/>
        <v>1.4560454615829519</v>
      </c>
      <c r="L3482">
        <v>3.64</v>
      </c>
      <c r="M3482">
        <v>3.55</v>
      </c>
      <c r="N3482">
        <v>1.91</v>
      </c>
      <c r="O3482" s="7">
        <f t="shared" si="490"/>
        <v>3.9311112749797208</v>
      </c>
      <c r="P3482" s="7">
        <f t="shared" si="491"/>
        <v>3.8339134687302221</v>
      </c>
      <c r="Q3482" s="7">
        <f t="shared" si="492"/>
        <v>2.0627534437393589</v>
      </c>
      <c r="R3482" s="24">
        <f t="shared" si="484"/>
        <v>0.25438099561431482</v>
      </c>
      <c r="S3482" s="24">
        <f t="shared" si="484"/>
        <v>0.26083009127777634</v>
      </c>
      <c r="T3482" s="24">
        <f t="shared" si="484"/>
        <v>0.48478891310790895</v>
      </c>
      <c r="U3482" s="23">
        <f t="shared" si="485"/>
        <v>0.25294717411778705</v>
      </c>
      <c r="V3482" s="23">
        <f t="shared" si="485"/>
        <v>0.66029784318918638</v>
      </c>
      <c r="W3482" s="23">
        <f t="shared" si="485"/>
        <v>1.3117722285425948</v>
      </c>
      <c r="X3482" t="s">
        <v>494</v>
      </c>
      <c r="Y3482" t="s">
        <v>61</v>
      </c>
      <c r="Z3482" t="s">
        <v>144</v>
      </c>
      <c r="AA3482" s="75" t="s">
        <v>153</v>
      </c>
      <c r="AB3482" s="75" t="s">
        <v>161</v>
      </c>
      <c r="AC3482" s="119" t="s">
        <v>653</v>
      </c>
      <c r="AD3482" s="25" t="s">
        <v>178</v>
      </c>
      <c r="AE3482" s="133" t="str">
        <f>VLOOKUP(AD3482,cs_lookup!$A$2:$B$55,2,FALSE)</f>
        <v>2</v>
      </c>
    </row>
    <row r="3483" spans="1:31" x14ac:dyDescent="0.25">
      <c r="A3483" s="6">
        <v>0.27134463019378519</v>
      </c>
      <c r="B3483" s="6">
        <v>0.30696166948991338</v>
      </c>
      <c r="C3483" s="6">
        <v>0.3881913234514055</v>
      </c>
      <c r="D3483" s="21">
        <f t="shared" si="483"/>
        <v>3.685350247343512</v>
      </c>
      <c r="E3483" s="22">
        <f t="shared" si="483"/>
        <v>3.2577357350894247</v>
      </c>
      <c r="F3483" s="22">
        <f t="shared" si="483"/>
        <v>2.5760493333776995</v>
      </c>
      <c r="G3483" s="132">
        <v>0.10534891765434118</v>
      </c>
      <c r="H3483" s="7">
        <f t="shared" si="486"/>
        <v>1.1053489176543412</v>
      </c>
      <c r="I3483" s="7">
        <f t="shared" si="487"/>
        <v>3.3341058090183746</v>
      </c>
      <c r="J3483" s="7">
        <f t="shared" si="488"/>
        <v>2.9472465056578327</v>
      </c>
      <c r="K3483" s="7">
        <f t="shared" si="489"/>
        <v>2.3305304707262291</v>
      </c>
      <c r="L3483">
        <v>3.06</v>
      </c>
      <c r="M3483">
        <v>3.59</v>
      </c>
      <c r="N3483">
        <v>2</v>
      </c>
      <c r="O3483" s="7">
        <f t="shared" si="490"/>
        <v>3.3823676880222839</v>
      </c>
      <c r="P3483" s="7">
        <f t="shared" si="491"/>
        <v>3.9682026143790847</v>
      </c>
      <c r="Q3483" s="7">
        <f t="shared" si="492"/>
        <v>2.2106978353086824</v>
      </c>
      <c r="R3483" s="24">
        <f t="shared" si="484"/>
        <v>0.29565088489380453</v>
      </c>
      <c r="S3483" s="24">
        <f t="shared" si="484"/>
        <v>0.25200326121867461</v>
      </c>
      <c r="T3483" s="24">
        <f t="shared" si="484"/>
        <v>0.45234585388752091</v>
      </c>
      <c r="U3483" s="23">
        <f t="shared" si="485"/>
        <v>0.91778730948581488</v>
      </c>
      <c r="V3483" s="23">
        <f t="shared" si="485"/>
        <v>1.2180860993840428</v>
      </c>
      <c r="W3483" s="23">
        <f t="shared" si="485"/>
        <v>0.85817371843963464</v>
      </c>
      <c r="X3483" t="s">
        <v>272</v>
      </c>
      <c r="Y3483" t="s">
        <v>278</v>
      </c>
      <c r="Z3483" t="s">
        <v>144</v>
      </c>
      <c r="AA3483" s="75" t="s">
        <v>151</v>
      </c>
      <c r="AB3483" s="75" t="s">
        <v>166</v>
      </c>
      <c r="AC3483" s="119" t="s">
        <v>653</v>
      </c>
      <c r="AD3483" s="25" t="s">
        <v>163</v>
      </c>
      <c r="AE3483" s="133" t="str">
        <f>VLOOKUP(AD3483,cs_lookup!$A$2:$B$55,2,FALSE)</f>
        <v>2</v>
      </c>
    </row>
    <row r="3484" spans="1:31" x14ac:dyDescent="0.25">
      <c r="A3484" s="6">
        <v>0.85002796730646768</v>
      </c>
      <c r="B3484" s="6">
        <v>9.0216297064000667E-2</v>
      </c>
      <c r="C3484" s="6">
        <v>2.3331089749962227E-2</v>
      </c>
      <c r="D3484" s="21">
        <f t="shared" si="483"/>
        <v>1.17643188043419</v>
      </c>
      <c r="E3484" s="22">
        <f t="shared" si="483"/>
        <v>11.084471792170614</v>
      </c>
      <c r="F3484" s="22">
        <f t="shared" si="483"/>
        <v>42.861264120833404</v>
      </c>
      <c r="G3484" s="132">
        <v>7.9445838486521092E-2</v>
      </c>
      <c r="H3484" s="7">
        <f t="shared" si="486"/>
        <v>1.0794458384865211</v>
      </c>
      <c r="I3484" s="7">
        <f t="shared" si="487"/>
        <v>1.089847992821624</v>
      </c>
      <c r="J3484" s="7">
        <f t="shared" si="488"/>
        <v>10.268668790008054</v>
      </c>
      <c r="K3484" s="7">
        <f t="shared" si="489"/>
        <v>39.706729687270553</v>
      </c>
      <c r="L3484">
        <v>2.06</v>
      </c>
      <c r="M3484">
        <v>3.59</v>
      </c>
      <c r="N3484">
        <v>3.17</v>
      </c>
      <c r="O3484" s="7">
        <f t="shared" si="490"/>
        <v>2.2236584272822335</v>
      </c>
      <c r="P3484" s="7">
        <f t="shared" si="491"/>
        <v>3.8752105601666105</v>
      </c>
      <c r="Q3484" s="7">
        <f t="shared" si="492"/>
        <v>3.4218433080022717</v>
      </c>
      <c r="R3484" s="24">
        <f t="shared" si="484"/>
        <v>0.44970935631611597</v>
      </c>
      <c r="S3484" s="24">
        <f t="shared" si="484"/>
        <v>0.25805049415353731</v>
      </c>
      <c r="T3484" s="24">
        <f t="shared" si="484"/>
        <v>0.29224014953034666</v>
      </c>
      <c r="U3484" s="23">
        <f t="shared" si="485"/>
        <v>1.8901718529266138</v>
      </c>
      <c r="V3484" s="23">
        <f t="shared" si="485"/>
        <v>0.34960714708154339</v>
      </c>
      <c r="W3484" s="23">
        <f t="shared" si="485"/>
        <v>7.9835333329308644E-2</v>
      </c>
      <c r="X3484" t="s">
        <v>62</v>
      </c>
      <c r="Y3484" t="s">
        <v>276</v>
      </c>
      <c r="Z3484" t="s">
        <v>144</v>
      </c>
      <c r="AA3484" s="75" t="s">
        <v>176</v>
      </c>
      <c r="AB3484" s="75" t="s">
        <v>160</v>
      </c>
      <c r="AC3484" s="119" t="s">
        <v>653</v>
      </c>
      <c r="AD3484" s="25" t="s">
        <v>151</v>
      </c>
      <c r="AE3484" s="133" t="str">
        <f>VLOOKUP(AD3484,cs_lookup!$A$2:$B$55,2,FALSE)</f>
        <v>X</v>
      </c>
    </row>
    <row r="3485" spans="1:31" x14ac:dyDescent="0.25">
      <c r="A3485" s="6">
        <v>0.56436723542261757</v>
      </c>
      <c r="B3485" s="6">
        <v>0.24558583130148998</v>
      </c>
      <c r="C3485" s="6">
        <v>0.18212513689935281</v>
      </c>
      <c r="D3485" s="21">
        <f t="shared" si="483"/>
        <v>1.7718959167627186</v>
      </c>
      <c r="E3485" s="22">
        <f t="shared" si="483"/>
        <v>4.0718961460458365</v>
      </c>
      <c r="F3485" s="22">
        <f t="shared" si="483"/>
        <v>5.4907302584630404</v>
      </c>
      <c r="G3485" s="132">
        <v>7.8634685534111792E-2</v>
      </c>
      <c r="H3485" s="7">
        <f t="shared" si="486"/>
        <v>1.0786346855341118</v>
      </c>
      <c r="I3485" s="7">
        <f t="shared" si="487"/>
        <v>1.642721062586006</v>
      </c>
      <c r="J3485" s="7">
        <f t="shared" si="488"/>
        <v>3.7750465478769022</v>
      </c>
      <c r="K3485" s="7">
        <f t="shared" si="489"/>
        <v>5.0904447373154644</v>
      </c>
      <c r="L3485">
        <v>2.04</v>
      </c>
      <c r="M3485">
        <v>3.55</v>
      </c>
      <c r="N3485">
        <v>3.26</v>
      </c>
      <c r="O3485" s="7">
        <f t="shared" si="490"/>
        <v>2.2004147584895879</v>
      </c>
      <c r="P3485" s="7">
        <f t="shared" si="491"/>
        <v>3.8291531336460967</v>
      </c>
      <c r="Q3485" s="7">
        <f t="shared" si="492"/>
        <v>3.5163490748412043</v>
      </c>
      <c r="R3485" s="24">
        <f t="shared" si="484"/>
        <v>0.4544597767951809</v>
      </c>
      <c r="S3485" s="24">
        <f t="shared" si="484"/>
        <v>0.26115435060906167</v>
      </c>
      <c r="T3485" s="24">
        <f t="shared" si="484"/>
        <v>0.28438587259575737</v>
      </c>
      <c r="U3485" s="23">
        <f t="shared" si="485"/>
        <v>1.2418419940318957</v>
      </c>
      <c r="V3485" s="23">
        <f t="shared" si="485"/>
        <v>0.94038575550718195</v>
      </c>
      <c r="W3485" s="23">
        <f t="shared" si="485"/>
        <v>0.64041555664136685</v>
      </c>
      <c r="X3485" t="s">
        <v>63</v>
      </c>
      <c r="Y3485" t="s">
        <v>341</v>
      </c>
      <c r="Z3485" t="s">
        <v>145</v>
      </c>
      <c r="AA3485" s="75" t="s">
        <v>162</v>
      </c>
      <c r="AB3485" s="75" t="s">
        <v>160</v>
      </c>
      <c r="AC3485" s="119" t="s">
        <v>653</v>
      </c>
      <c r="AD3485" s="25" t="s">
        <v>175</v>
      </c>
      <c r="AE3485" s="133" t="str">
        <f>VLOOKUP(AD3485,cs_lookup!$A$2:$B$55,2,FALSE)</f>
        <v>1</v>
      </c>
    </row>
    <row r="3486" spans="1:31" x14ac:dyDescent="0.25">
      <c r="A3486" s="6">
        <v>0.60533156308767555</v>
      </c>
      <c r="B3486" s="6">
        <v>0.24510802182597677</v>
      </c>
      <c r="C3486" s="6">
        <v>0.14486130864481861</v>
      </c>
      <c r="D3486" s="21">
        <f t="shared" si="483"/>
        <v>1.6519872099501958</v>
      </c>
      <c r="E3486" s="22">
        <f t="shared" si="483"/>
        <v>4.0798338322439154</v>
      </c>
      <c r="F3486" s="22">
        <f t="shared" si="483"/>
        <v>6.9031545369500424</v>
      </c>
      <c r="G3486" s="132">
        <v>7.7171252521188283E-2</v>
      </c>
      <c r="H3486" s="7">
        <f t="shared" si="486"/>
        <v>1.0771712525211883</v>
      </c>
      <c r="I3486" s="7">
        <f t="shared" si="487"/>
        <v>1.5336346992955985</v>
      </c>
      <c r="J3486" s="7">
        <f t="shared" si="488"/>
        <v>3.7875442950179026</v>
      </c>
      <c r="K3486" s="7">
        <f t="shared" si="489"/>
        <v>6.4085952171419054</v>
      </c>
      <c r="L3486">
        <v>1.92</v>
      </c>
      <c r="M3486">
        <v>3.61</v>
      </c>
      <c r="N3486">
        <v>3.58</v>
      </c>
      <c r="O3486" s="7">
        <f t="shared" si="490"/>
        <v>2.0681688048406812</v>
      </c>
      <c r="P3486" s="7">
        <f t="shared" si="491"/>
        <v>3.8885882216014895</v>
      </c>
      <c r="Q3486" s="7">
        <f t="shared" si="492"/>
        <v>3.8562730840258541</v>
      </c>
      <c r="R3486" s="24">
        <f t="shared" si="484"/>
        <v>0.48351952590109476</v>
      </c>
      <c r="S3486" s="24">
        <f t="shared" si="484"/>
        <v>0.25716273953742436</v>
      </c>
      <c r="T3486" s="24">
        <f t="shared" si="484"/>
        <v>0.25931773456148094</v>
      </c>
      <c r="U3486" s="23">
        <f t="shared" si="485"/>
        <v>1.2519278553633795</v>
      </c>
      <c r="V3486" s="23">
        <f t="shared" si="485"/>
        <v>0.95312416669253408</v>
      </c>
      <c r="W3486" s="23">
        <f t="shared" si="485"/>
        <v>0.55862476544377571</v>
      </c>
      <c r="X3486" t="s">
        <v>277</v>
      </c>
      <c r="Y3486" t="s">
        <v>345</v>
      </c>
      <c r="Z3486" t="s">
        <v>145</v>
      </c>
      <c r="AA3486" s="75" t="s">
        <v>162</v>
      </c>
      <c r="AB3486" s="75" t="s">
        <v>160</v>
      </c>
      <c r="AC3486" s="119" t="s">
        <v>653</v>
      </c>
      <c r="AD3486" s="25" t="s">
        <v>170</v>
      </c>
      <c r="AE3486" s="133" t="str">
        <f>VLOOKUP(AD3486,cs_lookup!$A$2:$B$55,2,FALSE)</f>
        <v>1</v>
      </c>
    </row>
    <row r="3487" spans="1:31" x14ac:dyDescent="0.25">
      <c r="A3487" s="6">
        <v>0.7618836370382015</v>
      </c>
      <c r="B3487" s="6">
        <v>0.18398925484844142</v>
      </c>
      <c r="C3487" s="6">
        <v>5.2232133543206917E-2</v>
      </c>
      <c r="D3487" s="21">
        <f t="shared" si="483"/>
        <v>1.3125363918924264</v>
      </c>
      <c r="E3487" s="22">
        <f t="shared" si="483"/>
        <v>5.4351000052896357</v>
      </c>
      <c r="F3487" s="22">
        <f t="shared" si="483"/>
        <v>19.145302559252926</v>
      </c>
      <c r="G3487" s="132">
        <v>7.5489247398143E-2</v>
      </c>
      <c r="H3487" s="7">
        <f t="shared" si="486"/>
        <v>1.075489247398143</v>
      </c>
      <c r="I3487" s="7">
        <f t="shared" si="487"/>
        <v>1.2204086605865705</v>
      </c>
      <c r="J3487" s="7">
        <f t="shared" si="488"/>
        <v>5.0536070150756025</v>
      </c>
      <c r="K3487" s="7">
        <f t="shared" si="489"/>
        <v>17.801482074850899</v>
      </c>
      <c r="L3487">
        <v>1.36</v>
      </c>
      <c r="M3487">
        <v>4.83</v>
      </c>
      <c r="N3487">
        <v>7.51</v>
      </c>
      <c r="O3487" s="7">
        <f t="shared" si="490"/>
        <v>1.4626653764614745</v>
      </c>
      <c r="P3487" s="7">
        <f t="shared" si="491"/>
        <v>5.1946130649330309</v>
      </c>
      <c r="Q3487" s="7">
        <f t="shared" si="492"/>
        <v>8.0769242479600543</v>
      </c>
      <c r="R3487" s="24">
        <f t="shared" si="484"/>
        <v>0.68368337426515902</v>
      </c>
      <c r="S3487" s="24">
        <f t="shared" si="484"/>
        <v>0.19250711987590399</v>
      </c>
      <c r="T3487" s="24">
        <f t="shared" si="484"/>
        <v>0.12380950585893692</v>
      </c>
      <c r="U3487" s="23">
        <f t="shared" si="485"/>
        <v>1.1143808167883185</v>
      </c>
      <c r="V3487" s="23">
        <f t="shared" si="485"/>
        <v>0.95575298704300671</v>
      </c>
      <c r="W3487" s="23">
        <f t="shared" si="485"/>
        <v>0.42187498593781564</v>
      </c>
      <c r="X3487" t="s">
        <v>527</v>
      </c>
      <c r="Y3487" t="s">
        <v>339</v>
      </c>
      <c r="Z3487" t="s">
        <v>145</v>
      </c>
      <c r="AA3487" s="75" t="s">
        <v>170</v>
      </c>
      <c r="AB3487" s="75" t="s">
        <v>160</v>
      </c>
      <c r="AC3487" s="119" t="s">
        <v>653</v>
      </c>
      <c r="AD3487" s="25" t="s">
        <v>446</v>
      </c>
      <c r="AE3487" s="133" t="str">
        <f>VLOOKUP(AD3487,cs_lookup!$A$2:$B$55,2,FALSE)</f>
        <v>1</v>
      </c>
    </row>
    <row r="3488" spans="1:31" x14ac:dyDescent="0.25">
      <c r="A3488" s="6">
        <v>0.29989461247917792</v>
      </c>
      <c r="B3488" s="6">
        <v>0.2737199235454103</v>
      </c>
      <c r="C3488" s="6">
        <v>0.39039260267113035</v>
      </c>
      <c r="D3488" s="21">
        <f t="shared" si="483"/>
        <v>3.3345047172844136</v>
      </c>
      <c r="E3488" s="22">
        <f t="shared" si="483"/>
        <v>3.653369426117421</v>
      </c>
      <c r="F3488" s="22">
        <f t="shared" si="483"/>
        <v>2.5615239457864614</v>
      </c>
      <c r="G3488" s="132">
        <v>7.6626479852286433E-2</v>
      </c>
      <c r="H3488" s="7">
        <f t="shared" si="486"/>
        <v>1.0766264798522864</v>
      </c>
      <c r="I3488" s="7">
        <f t="shared" si="487"/>
        <v>3.0971788077717619</v>
      </c>
      <c r="J3488" s="7">
        <f t="shared" si="488"/>
        <v>3.393349034679757</v>
      </c>
      <c r="K3488" s="7">
        <f t="shared" si="489"/>
        <v>2.3792132124949252</v>
      </c>
      <c r="L3488">
        <v>2.48</v>
      </c>
      <c r="M3488">
        <v>3.3</v>
      </c>
      <c r="N3488">
        <v>2.7</v>
      </c>
      <c r="O3488" s="7">
        <f t="shared" si="490"/>
        <v>2.6700336700336704</v>
      </c>
      <c r="P3488" s="7">
        <f t="shared" si="491"/>
        <v>3.5528673835125448</v>
      </c>
      <c r="Q3488" s="7">
        <f t="shared" si="492"/>
        <v>2.9068914956011738</v>
      </c>
      <c r="R3488" s="24">
        <f t="shared" si="484"/>
        <v>0.37452711223203022</v>
      </c>
      <c r="S3488" s="24">
        <f t="shared" si="484"/>
        <v>0.28146279949558639</v>
      </c>
      <c r="T3488" s="24">
        <f t="shared" si="484"/>
        <v>0.34401008827238327</v>
      </c>
      <c r="U3488" s="23">
        <f t="shared" si="485"/>
        <v>0.80072871278110491</v>
      </c>
      <c r="V3488" s="23">
        <f t="shared" si="485"/>
        <v>0.97249058858203574</v>
      </c>
      <c r="W3488" s="23">
        <f t="shared" si="485"/>
        <v>1.1348289366503168</v>
      </c>
      <c r="X3488" t="s">
        <v>344</v>
      </c>
      <c r="Y3488" t="s">
        <v>343</v>
      </c>
      <c r="Z3488" t="s">
        <v>145</v>
      </c>
      <c r="AA3488" s="75" t="s">
        <v>151</v>
      </c>
      <c r="AB3488" s="75" t="s">
        <v>166</v>
      </c>
      <c r="AC3488" s="119" t="s">
        <v>653</v>
      </c>
      <c r="AD3488" s="25" t="s">
        <v>150</v>
      </c>
      <c r="AE3488" s="133" t="str">
        <f>VLOOKUP(AD3488,cs_lookup!$A$2:$B$55,2,FALSE)</f>
        <v>X</v>
      </c>
    </row>
    <row r="3489" spans="1:31" x14ac:dyDescent="0.25">
      <c r="A3489" s="6">
        <v>0.57211383457609288</v>
      </c>
      <c r="B3489" s="6">
        <v>0.30679384433571161</v>
      </c>
      <c r="C3489" s="6">
        <v>0.11906742063708842</v>
      </c>
      <c r="D3489" s="21">
        <f t="shared" si="483"/>
        <v>1.7479038952815202</v>
      </c>
      <c r="E3489" s="22">
        <f t="shared" si="483"/>
        <v>3.2595178112691925</v>
      </c>
      <c r="F3489" s="22">
        <f t="shared" si="483"/>
        <v>8.3986030322093761</v>
      </c>
      <c r="G3489" s="132">
        <v>7.9020184528554305E-2</v>
      </c>
      <c r="H3489" s="7">
        <f t="shared" si="486"/>
        <v>1.0790201845285543</v>
      </c>
      <c r="I3489" s="7">
        <f t="shared" si="487"/>
        <v>1.6198991643934952</v>
      </c>
      <c r="J3489" s="7">
        <f t="shared" si="488"/>
        <v>3.0208126391012247</v>
      </c>
      <c r="K3489" s="7">
        <f t="shared" si="489"/>
        <v>7.7835458063084291</v>
      </c>
      <c r="L3489">
        <v>1.81</v>
      </c>
      <c r="M3489">
        <v>3.6</v>
      </c>
      <c r="N3489">
        <v>4.0199999999999996</v>
      </c>
      <c r="O3489" s="7">
        <f t="shared" si="490"/>
        <v>1.9530265339966832</v>
      </c>
      <c r="P3489" s="7">
        <f t="shared" si="491"/>
        <v>3.8844726643027956</v>
      </c>
      <c r="Q3489" s="7">
        <f t="shared" si="492"/>
        <v>4.3376611418047881</v>
      </c>
      <c r="R3489" s="24">
        <f t="shared" si="484"/>
        <v>0.5120258135733543</v>
      </c>
      <c r="S3489" s="24">
        <f t="shared" si="484"/>
        <v>0.25743520071326975</v>
      </c>
      <c r="T3489" s="24">
        <f t="shared" si="484"/>
        <v>0.23053898571337594</v>
      </c>
      <c r="U3489" s="23">
        <f t="shared" si="485"/>
        <v>1.1173534993936984</v>
      </c>
      <c r="V3489" s="23">
        <f t="shared" si="485"/>
        <v>1.1917323018984387</v>
      </c>
      <c r="W3489" s="23">
        <f t="shared" si="485"/>
        <v>0.51647412375242385</v>
      </c>
      <c r="X3489" t="s">
        <v>346</v>
      </c>
      <c r="Y3489" t="s">
        <v>342</v>
      </c>
      <c r="Z3489" t="s">
        <v>145</v>
      </c>
      <c r="AA3489" s="75" t="s">
        <v>154</v>
      </c>
      <c r="AB3489" s="75" t="s">
        <v>160</v>
      </c>
      <c r="AC3489" s="119" t="s">
        <v>653</v>
      </c>
      <c r="AD3489" s="25" t="s">
        <v>170</v>
      </c>
      <c r="AE3489" s="133" t="str">
        <f>VLOOKUP(AD3489,cs_lookup!$A$2:$B$55,2,FALSE)</f>
        <v>1</v>
      </c>
    </row>
    <row r="3490" spans="1:31" x14ac:dyDescent="0.25">
      <c r="A3490" s="6">
        <v>0.77095908655079914</v>
      </c>
      <c r="B3490" s="6">
        <v>0.17637386247366141</v>
      </c>
      <c r="C3490" s="6">
        <v>5.0443391983062358E-2</v>
      </c>
      <c r="D3490" s="21">
        <f t="shared" si="483"/>
        <v>1.2970856916336626</v>
      </c>
      <c r="E3490" s="22">
        <f t="shared" si="483"/>
        <v>5.6697743417017579</v>
      </c>
      <c r="F3490" s="22">
        <f t="shared" si="483"/>
        <v>19.824202153887178</v>
      </c>
      <c r="G3490" s="132">
        <v>2.3393195849459314E-2</v>
      </c>
      <c r="H3490" s="7">
        <f t="shared" si="486"/>
        <v>1.0233931958494593</v>
      </c>
      <c r="I3490" s="7">
        <f t="shared" si="487"/>
        <v>1.2674363059029594</v>
      </c>
      <c r="J3490" s="7">
        <f t="shared" si="488"/>
        <v>5.540172012767397</v>
      </c>
      <c r="K3490" s="7">
        <f t="shared" si="489"/>
        <v>19.37105135571305</v>
      </c>
      <c r="L3490">
        <v>2.0699999999999998</v>
      </c>
      <c r="M3490">
        <v>3.43</v>
      </c>
      <c r="N3490">
        <v>4.0199999999999996</v>
      </c>
      <c r="O3490" s="7">
        <f t="shared" si="490"/>
        <v>2.1184239154083806</v>
      </c>
      <c r="P3490" s="7">
        <f t="shared" si="491"/>
        <v>3.5102386617636454</v>
      </c>
      <c r="Q3490" s="7">
        <f t="shared" si="492"/>
        <v>4.1140406473148259</v>
      </c>
      <c r="R3490" s="24">
        <f t="shared" si="484"/>
        <v>0.47204905152669802</v>
      </c>
      <c r="S3490" s="24">
        <f t="shared" si="484"/>
        <v>0.28488091447821129</v>
      </c>
      <c r="T3490" s="24">
        <f t="shared" si="484"/>
        <v>0.24307003399509078</v>
      </c>
      <c r="U3490" s="23">
        <f t="shared" si="485"/>
        <v>1.6332181667506125</v>
      </c>
      <c r="V3490" s="23">
        <f t="shared" si="485"/>
        <v>0.61911435097963052</v>
      </c>
      <c r="W3490" s="23">
        <f t="shared" si="485"/>
        <v>0.20752616500675336</v>
      </c>
      <c r="X3490" t="s">
        <v>378</v>
      </c>
      <c r="Y3490" t="s">
        <v>68</v>
      </c>
      <c r="Z3490" t="s">
        <v>146</v>
      </c>
      <c r="AA3490" s="75" t="s">
        <v>170</v>
      </c>
      <c r="AB3490" s="75" t="s">
        <v>160</v>
      </c>
      <c r="AC3490" s="119" t="s">
        <v>653</v>
      </c>
      <c r="AD3490" s="25" t="s">
        <v>391</v>
      </c>
      <c r="AE3490" s="133" t="str">
        <f>VLOOKUP(AD3490,cs_lookup!$A$2:$B$55,2,FALSE)</f>
        <v>1</v>
      </c>
    </row>
    <row r="3491" spans="1:31" x14ac:dyDescent="0.25">
      <c r="A3491" s="6">
        <v>0.42423262974532422</v>
      </c>
      <c r="B3491" s="6">
        <v>0.4521456279345773</v>
      </c>
      <c r="C3491" s="6">
        <v>0.12249794124302421</v>
      </c>
      <c r="D3491" s="21">
        <f t="shared" si="483"/>
        <v>2.3571972778244827</v>
      </c>
      <c r="E3491" s="22">
        <f t="shared" si="483"/>
        <v>2.2116768098987212</v>
      </c>
      <c r="F3491" s="22">
        <f t="shared" si="483"/>
        <v>8.1634025017293599</v>
      </c>
      <c r="G3491" s="132">
        <v>2.1909174178702528E-2</v>
      </c>
      <c r="H3491" s="7">
        <f t="shared" si="486"/>
        <v>1.0219091741787025</v>
      </c>
      <c r="I3491" s="7">
        <f t="shared" si="487"/>
        <v>2.3066602564938679</v>
      </c>
      <c r="J3491" s="7">
        <f t="shared" si="488"/>
        <v>2.1642596678674719</v>
      </c>
      <c r="K3491" s="7">
        <f t="shared" si="489"/>
        <v>7.9883836137298596</v>
      </c>
      <c r="L3491">
        <v>2.61</v>
      </c>
      <c r="M3491">
        <v>2.88</v>
      </c>
      <c r="N3491">
        <v>3.43</v>
      </c>
      <c r="O3491" s="7">
        <f t="shared" si="490"/>
        <v>2.6671829446064135</v>
      </c>
      <c r="P3491" s="7">
        <f t="shared" si="491"/>
        <v>2.9430984216346632</v>
      </c>
      <c r="Q3491" s="7">
        <f t="shared" si="492"/>
        <v>3.5051484674329498</v>
      </c>
      <c r="R3491" s="24">
        <f t="shared" si="484"/>
        <v>0.37492741246797617</v>
      </c>
      <c r="S3491" s="24">
        <f t="shared" si="484"/>
        <v>0.33977796754910339</v>
      </c>
      <c r="T3491" s="24">
        <f t="shared" si="484"/>
        <v>0.28529461998292061</v>
      </c>
      <c r="U3491" s="23">
        <f t="shared" si="485"/>
        <v>1.1315060346022563</v>
      </c>
      <c r="V3491" s="23">
        <f t="shared" si="485"/>
        <v>1.330709083923268</v>
      </c>
      <c r="W3491" s="23">
        <f t="shared" si="485"/>
        <v>0.42937347101167783</v>
      </c>
      <c r="X3491" t="s">
        <v>113</v>
      </c>
      <c r="Y3491" t="s">
        <v>117</v>
      </c>
      <c r="Z3491" t="s">
        <v>146</v>
      </c>
      <c r="AA3491" s="75" t="s">
        <v>154</v>
      </c>
      <c r="AB3491" s="75" t="s">
        <v>160</v>
      </c>
      <c r="AC3491" s="119" t="s">
        <v>653</v>
      </c>
      <c r="AD3491" s="25" t="s">
        <v>151</v>
      </c>
      <c r="AE3491" s="133" t="str">
        <f>VLOOKUP(AD3491,cs_lookup!$A$2:$B$55,2,FALSE)</f>
        <v>X</v>
      </c>
    </row>
    <row r="3492" spans="1:31" x14ac:dyDescent="0.25">
      <c r="A3492" s="6">
        <v>0.68472779462220557</v>
      </c>
      <c r="B3492" s="6">
        <v>0.2033137965157879</v>
      </c>
      <c r="C3492" s="6">
        <v>0.1083337777114807</v>
      </c>
      <c r="D3492" s="21">
        <f t="shared" si="483"/>
        <v>1.460434362171239</v>
      </c>
      <c r="E3492" s="22">
        <f t="shared" si="483"/>
        <v>4.9185053702066259</v>
      </c>
      <c r="F3492" s="22">
        <f t="shared" si="483"/>
        <v>9.2307313667510442</v>
      </c>
      <c r="G3492" s="132">
        <v>2.4968622995074297E-2</v>
      </c>
      <c r="H3492" s="7">
        <f t="shared" si="486"/>
        <v>1.0249686229950743</v>
      </c>
      <c r="I3492" s="7">
        <f t="shared" si="487"/>
        <v>1.4248576292059405</v>
      </c>
      <c r="J3492" s="7">
        <f t="shared" si="488"/>
        <v>4.7986887206695137</v>
      </c>
      <c r="K3492" s="7">
        <f t="shared" si="489"/>
        <v>9.0058672623341405</v>
      </c>
      <c r="L3492">
        <v>1.79</v>
      </c>
      <c r="M3492">
        <v>3.54</v>
      </c>
      <c r="N3492">
        <v>5.44</v>
      </c>
      <c r="O3492" s="7">
        <f t="shared" si="490"/>
        <v>1.834693835161183</v>
      </c>
      <c r="P3492" s="7">
        <f t="shared" si="491"/>
        <v>3.6283889254025632</v>
      </c>
      <c r="Q3492" s="7">
        <f t="shared" si="492"/>
        <v>5.575829309093205</v>
      </c>
      <c r="R3492" s="24">
        <f t="shared" si="484"/>
        <v>0.54505006821050728</v>
      </c>
      <c r="S3492" s="24">
        <f t="shared" si="484"/>
        <v>0.27560441302169719</v>
      </c>
      <c r="T3492" s="24">
        <f t="shared" si="484"/>
        <v>0.17934551876779556</v>
      </c>
      <c r="U3492" s="23">
        <f t="shared" si="485"/>
        <v>1.2562658635568733</v>
      </c>
      <c r="V3492" s="23">
        <f t="shared" si="485"/>
        <v>0.73770152765943497</v>
      </c>
      <c r="W3492" s="23">
        <f t="shared" si="485"/>
        <v>0.60405065292846227</v>
      </c>
      <c r="X3492" t="s">
        <v>67</v>
      </c>
      <c r="Y3492" t="s">
        <v>65</v>
      </c>
      <c r="Z3492" t="s">
        <v>146</v>
      </c>
      <c r="AA3492" s="75" t="s">
        <v>162</v>
      </c>
      <c r="AB3492" s="75" t="s">
        <v>160</v>
      </c>
      <c r="AC3492" s="119" t="s">
        <v>653</v>
      </c>
      <c r="AD3492" s="25" t="s">
        <v>162</v>
      </c>
      <c r="AE3492" s="133" t="str">
        <f>VLOOKUP(AD3492,cs_lookup!$A$2:$B$55,2,FALSE)</f>
        <v>1</v>
      </c>
    </row>
    <row r="3493" spans="1:31" x14ac:dyDescent="0.25">
      <c r="A3493" s="6">
        <v>0.27894299370344161</v>
      </c>
      <c r="B3493" s="6">
        <v>0.40675066985267339</v>
      </c>
      <c r="C3493" s="6">
        <v>0.30073764266473468</v>
      </c>
      <c r="D3493" s="21">
        <f t="shared" si="483"/>
        <v>3.5849618831550596</v>
      </c>
      <c r="E3493" s="22">
        <f t="shared" si="483"/>
        <v>2.4585085511038094</v>
      </c>
      <c r="F3493" s="22">
        <f t="shared" si="483"/>
        <v>3.3251574067660359</v>
      </c>
      <c r="G3493" s="132">
        <v>2.1704024136875333E-2</v>
      </c>
      <c r="H3493" s="7">
        <f t="shared" si="486"/>
        <v>1.0217040241368753</v>
      </c>
      <c r="I3493" s="7">
        <f t="shared" si="487"/>
        <v>3.5088066587420923</v>
      </c>
      <c r="J3493" s="7">
        <f t="shared" si="488"/>
        <v>2.4062825368440053</v>
      </c>
      <c r="K3493" s="7">
        <f t="shared" si="489"/>
        <v>3.2545212000854096</v>
      </c>
      <c r="L3493">
        <v>2.58</v>
      </c>
      <c r="M3493">
        <v>3.1</v>
      </c>
      <c r="N3493">
        <v>3.21</v>
      </c>
      <c r="O3493" s="7">
        <f t="shared" si="490"/>
        <v>2.6359963822731385</v>
      </c>
      <c r="P3493" s="7">
        <f t="shared" si="491"/>
        <v>3.1672824748243138</v>
      </c>
      <c r="Q3493" s="7">
        <f t="shared" si="492"/>
        <v>3.27966991747937</v>
      </c>
      <c r="R3493" s="24">
        <f t="shared" si="484"/>
        <v>0.37936319136282537</v>
      </c>
      <c r="S3493" s="24">
        <f t="shared" si="484"/>
        <v>0.31572807539228692</v>
      </c>
      <c r="T3493" s="24">
        <f t="shared" si="484"/>
        <v>0.30490873324488765</v>
      </c>
      <c r="U3493" s="23">
        <f t="shared" si="485"/>
        <v>0.73529272226271092</v>
      </c>
      <c r="V3493" s="23">
        <f t="shared" si="485"/>
        <v>1.2882942682474228</v>
      </c>
      <c r="W3493" s="23">
        <f t="shared" si="485"/>
        <v>0.98632019970119067</v>
      </c>
      <c r="X3493" t="s">
        <v>22</v>
      </c>
      <c r="Y3493" t="s">
        <v>72</v>
      </c>
      <c r="Z3493" t="s">
        <v>146</v>
      </c>
      <c r="AA3493" s="75" t="s">
        <v>151</v>
      </c>
      <c r="AB3493" s="75" t="s">
        <v>166</v>
      </c>
      <c r="AC3493" s="119" t="s">
        <v>653</v>
      </c>
      <c r="AD3493" s="25" t="s">
        <v>152</v>
      </c>
      <c r="AE3493" s="133" t="str">
        <f>VLOOKUP(AD3493,cs_lookup!$A$2:$B$55,2,FALSE)</f>
        <v>2</v>
      </c>
    </row>
    <row r="3494" spans="1:31" x14ac:dyDescent="0.25">
      <c r="A3494" s="6">
        <v>0.60181467566029367</v>
      </c>
      <c r="B3494" s="6">
        <v>0.33730397173817434</v>
      </c>
      <c r="C3494" s="6">
        <v>6.0581780190319082E-2</v>
      </c>
      <c r="D3494" s="21">
        <f t="shared" si="483"/>
        <v>1.6616411005644369</v>
      </c>
      <c r="E3494" s="22">
        <f t="shared" si="483"/>
        <v>2.9646849245410918</v>
      </c>
      <c r="F3494" s="22">
        <f t="shared" si="483"/>
        <v>16.506612992528058</v>
      </c>
      <c r="G3494" s="132">
        <v>3.8560922281852594E-2</v>
      </c>
      <c r="H3494" s="7">
        <f t="shared" si="486"/>
        <v>1.0385609222818526</v>
      </c>
      <c r="I3494" s="7">
        <f t="shared" si="487"/>
        <v>1.5999457180745802</v>
      </c>
      <c r="J3494" s="7">
        <f t="shared" si="488"/>
        <v>2.8546085847590872</v>
      </c>
      <c r="K3494" s="7">
        <f t="shared" si="489"/>
        <v>15.893735878547112</v>
      </c>
      <c r="L3494">
        <v>2.34</v>
      </c>
      <c r="M3494">
        <v>3.12</v>
      </c>
      <c r="N3494">
        <v>3.44</v>
      </c>
      <c r="O3494" s="7">
        <f t="shared" si="490"/>
        <v>2.4302325581395348</v>
      </c>
      <c r="P3494" s="7">
        <f t="shared" si="491"/>
        <v>3.2403100775193803</v>
      </c>
      <c r="Q3494" s="7">
        <f t="shared" si="492"/>
        <v>3.5726495726495728</v>
      </c>
      <c r="R3494" s="24">
        <f t="shared" si="484"/>
        <v>0.41148325358851678</v>
      </c>
      <c r="S3494" s="24">
        <f t="shared" si="484"/>
        <v>0.3086124401913875</v>
      </c>
      <c r="T3494" s="24">
        <f t="shared" si="484"/>
        <v>0.27990430622009566</v>
      </c>
      <c r="U3494" s="23">
        <f t="shared" si="485"/>
        <v>1.46254961875583</v>
      </c>
      <c r="V3494" s="23">
        <f t="shared" si="485"/>
        <v>1.0929694588105188</v>
      </c>
      <c r="W3494" s="23">
        <f t="shared" si="485"/>
        <v>0.21643747110729383</v>
      </c>
      <c r="X3494" t="s">
        <v>547</v>
      </c>
      <c r="Y3494" t="s">
        <v>347</v>
      </c>
      <c r="Z3494" t="s">
        <v>349</v>
      </c>
      <c r="AA3494" s="75" t="s">
        <v>154</v>
      </c>
      <c r="AB3494" s="75" t="s">
        <v>160</v>
      </c>
      <c r="AC3494" s="119" t="s">
        <v>653</v>
      </c>
      <c r="AD3494" s="25" t="s">
        <v>170</v>
      </c>
      <c r="AE3494" s="133" t="str">
        <f>VLOOKUP(AD3494,cs_lookup!$A$2:$B$55,2,FALSE)</f>
        <v>1</v>
      </c>
    </row>
    <row r="3495" spans="1:31" x14ac:dyDescent="0.25">
      <c r="A3495" s="6">
        <v>0.43295805347634386</v>
      </c>
      <c r="B3495" s="6">
        <v>0.30598244522184787</v>
      </c>
      <c r="C3495" s="6">
        <v>0.24835555455889671</v>
      </c>
      <c r="D3495" s="21">
        <f t="shared" si="483"/>
        <v>2.309692571764665</v>
      </c>
      <c r="E3495" s="22">
        <f t="shared" si="483"/>
        <v>3.2681613459065124</v>
      </c>
      <c r="F3495" s="22">
        <f t="shared" si="483"/>
        <v>4.0264853418563398</v>
      </c>
      <c r="G3495" s="132">
        <v>3.7186065684718272E-2</v>
      </c>
      <c r="H3495" s="7">
        <f t="shared" si="486"/>
        <v>1.0371860656847183</v>
      </c>
      <c r="I3495" s="7">
        <f t="shared" si="487"/>
        <v>2.2268835343828854</v>
      </c>
      <c r="J3495" s="7">
        <f t="shared" si="488"/>
        <v>3.1509884812702076</v>
      </c>
      <c r="K3495" s="7">
        <f t="shared" si="489"/>
        <v>3.8821244086018241</v>
      </c>
      <c r="L3495">
        <v>2.63</v>
      </c>
      <c r="M3495">
        <v>3.09</v>
      </c>
      <c r="N3495">
        <v>3</v>
      </c>
      <c r="O3495" s="7">
        <f t="shared" si="490"/>
        <v>2.7277993527508091</v>
      </c>
      <c r="P3495" s="7">
        <f t="shared" si="491"/>
        <v>3.2049049429657792</v>
      </c>
      <c r="Q3495" s="7">
        <f t="shared" si="492"/>
        <v>3.1115581970541548</v>
      </c>
      <c r="R3495" s="24">
        <f t="shared" si="484"/>
        <v>0.3665958784657547</v>
      </c>
      <c r="S3495" s="24">
        <f t="shared" si="484"/>
        <v>0.31202173474593364</v>
      </c>
      <c r="T3495" s="24">
        <f t="shared" si="484"/>
        <v>0.32138238678831166</v>
      </c>
      <c r="U3495" s="23">
        <f t="shared" si="485"/>
        <v>1.181022698041021</v>
      </c>
      <c r="V3495" s="23">
        <f t="shared" si="485"/>
        <v>0.98064465115225607</v>
      </c>
      <c r="W3495" s="23">
        <f t="shared" si="485"/>
        <v>0.77277276157166541</v>
      </c>
      <c r="X3495" t="s">
        <v>536</v>
      </c>
      <c r="Y3495" t="s">
        <v>388</v>
      </c>
      <c r="Z3495" t="s">
        <v>349</v>
      </c>
      <c r="AA3495" s="75" t="s">
        <v>151</v>
      </c>
      <c r="AB3495" s="75" t="s">
        <v>166</v>
      </c>
      <c r="AC3495" s="119" t="s">
        <v>653</v>
      </c>
      <c r="AD3495" s="25" t="s">
        <v>151</v>
      </c>
      <c r="AE3495" s="133" t="str">
        <f>VLOOKUP(AD3495,cs_lookup!$A$2:$B$55,2,FALSE)</f>
        <v>X</v>
      </c>
    </row>
    <row r="3496" spans="1:31" x14ac:dyDescent="0.25">
      <c r="A3496" s="6">
        <v>0.62943370537509213</v>
      </c>
      <c r="B3496" s="6">
        <v>0.25131676346770354</v>
      </c>
      <c r="C3496" s="6">
        <v>0.11657928379639756</v>
      </c>
      <c r="D3496" s="21">
        <f t="shared" ref="D3496:F3559" si="493">(100%/A3496)</f>
        <v>1.5887296651902045</v>
      </c>
      <c r="E3496" s="22">
        <f t="shared" si="493"/>
        <v>3.9790421705335586</v>
      </c>
      <c r="F3496" s="22">
        <f t="shared" si="493"/>
        <v>8.5778533495408311</v>
      </c>
      <c r="G3496" s="132">
        <v>4.2084942084942067E-2</v>
      </c>
      <c r="H3496" s="7">
        <f t="shared" si="486"/>
        <v>1.0420849420849421</v>
      </c>
      <c r="I3496" s="7">
        <f t="shared" si="487"/>
        <v>1.524568296718277</v>
      </c>
      <c r="J3496" s="7">
        <f t="shared" si="488"/>
        <v>3.8183472477517291</v>
      </c>
      <c r="K3496" s="7">
        <f t="shared" si="489"/>
        <v>8.2314339293481851</v>
      </c>
      <c r="L3496">
        <v>1.68</v>
      </c>
      <c r="M3496">
        <v>3.75</v>
      </c>
      <c r="N3496">
        <v>5.55</v>
      </c>
      <c r="O3496" s="7">
        <f t="shared" si="490"/>
        <v>1.7507027027027027</v>
      </c>
      <c r="P3496" s="7">
        <f t="shared" si="491"/>
        <v>3.9078185328185326</v>
      </c>
      <c r="Q3496" s="7">
        <f t="shared" si="492"/>
        <v>5.7835714285714284</v>
      </c>
      <c r="R3496" s="24">
        <f t="shared" ref="R3496:T3559" si="494">(1/O3496)</f>
        <v>0.57119920958379644</v>
      </c>
      <c r="S3496" s="24">
        <f t="shared" si="494"/>
        <v>0.25589724589354085</v>
      </c>
      <c r="T3496" s="24">
        <f t="shared" si="494"/>
        <v>0.17290354452266271</v>
      </c>
      <c r="U3496" s="23">
        <f t="shared" ref="U3496:W3559" si="495">(L3496/I3496)</f>
        <v>1.1019512891723506</v>
      </c>
      <c r="V3496" s="23">
        <f t="shared" si="495"/>
        <v>0.98210030588706343</v>
      </c>
      <c r="W3496" s="23">
        <f t="shared" si="495"/>
        <v>0.67424461492816512</v>
      </c>
      <c r="X3496" t="s">
        <v>380</v>
      </c>
      <c r="Y3496" t="s">
        <v>354</v>
      </c>
      <c r="Z3496" t="s">
        <v>349</v>
      </c>
      <c r="AA3496" s="75" t="s">
        <v>162</v>
      </c>
      <c r="AB3496" s="75" t="s">
        <v>160</v>
      </c>
      <c r="AC3496" s="119" t="s">
        <v>653</v>
      </c>
      <c r="AD3496" s="25" t="s">
        <v>176</v>
      </c>
      <c r="AE3496" s="133" t="str">
        <f>VLOOKUP(AD3496,cs_lookup!$A$2:$B$55,2,FALSE)</f>
        <v>1</v>
      </c>
    </row>
    <row r="3497" spans="1:31" x14ac:dyDescent="0.25">
      <c r="A3497" s="6">
        <v>0.83340018897424251</v>
      </c>
      <c r="B3497" s="6">
        <v>0.11268456989588027</v>
      </c>
      <c r="C3497" s="6">
        <v>3.6721665925406682E-2</v>
      </c>
      <c r="D3497" s="21">
        <f t="shared" si="493"/>
        <v>1.1999037356000726</v>
      </c>
      <c r="E3497" s="22">
        <f t="shared" si="493"/>
        <v>8.8743294749582198</v>
      </c>
      <c r="F3497" s="22">
        <f t="shared" si="493"/>
        <v>27.231880003247028</v>
      </c>
      <c r="G3497" s="132">
        <v>4.1547526013127278E-2</v>
      </c>
      <c r="H3497" s="7">
        <f t="shared" si="486"/>
        <v>1.0415475260131273</v>
      </c>
      <c r="I3497" s="7">
        <f t="shared" si="487"/>
        <v>1.1520393507083704</v>
      </c>
      <c r="J3497" s="7">
        <f t="shared" si="488"/>
        <v>8.5203308090296126</v>
      </c>
      <c r="K3497" s="7">
        <f t="shared" si="489"/>
        <v>26.145595206285197</v>
      </c>
      <c r="L3497">
        <v>1.78</v>
      </c>
      <c r="M3497">
        <v>3.53</v>
      </c>
      <c r="N3497">
        <v>5.09</v>
      </c>
      <c r="O3497" s="7">
        <f t="shared" si="490"/>
        <v>1.8539545963033666</v>
      </c>
      <c r="P3497" s="7">
        <f t="shared" si="491"/>
        <v>3.6766627668263392</v>
      </c>
      <c r="Q3497" s="7">
        <f t="shared" si="492"/>
        <v>5.3014769074068173</v>
      </c>
      <c r="R3497" s="24">
        <f t="shared" si="494"/>
        <v>0.53938753516074123</v>
      </c>
      <c r="S3497" s="24">
        <f t="shared" si="494"/>
        <v>0.27198578260230011</v>
      </c>
      <c r="T3497" s="24">
        <f t="shared" si="494"/>
        <v>0.18862668223695866</v>
      </c>
      <c r="U3497" s="23">
        <f t="shared" si="495"/>
        <v>1.5450861109088911</v>
      </c>
      <c r="V3497" s="23">
        <f t="shared" si="495"/>
        <v>0.41430316253202315</v>
      </c>
      <c r="W3497" s="23">
        <f t="shared" si="495"/>
        <v>0.19467906390505135</v>
      </c>
      <c r="X3497" t="s">
        <v>118</v>
      </c>
      <c r="Y3497" t="s">
        <v>379</v>
      </c>
      <c r="Z3497" t="s">
        <v>349</v>
      </c>
      <c r="AA3497" s="75" t="s">
        <v>176</v>
      </c>
      <c r="AB3497" s="75" t="s">
        <v>160</v>
      </c>
      <c r="AC3497" s="119" t="s">
        <v>653</v>
      </c>
      <c r="AD3497" s="25" t="s">
        <v>150</v>
      </c>
      <c r="AE3497" s="133" t="str">
        <f>VLOOKUP(AD3497,cs_lookup!$A$2:$B$55,2,FALSE)</f>
        <v>X</v>
      </c>
    </row>
    <row r="3498" spans="1:31" x14ac:dyDescent="0.25">
      <c r="A3498" s="6">
        <v>0.64325439038321452</v>
      </c>
      <c r="B3498" s="6">
        <v>0.2370448346541657</v>
      </c>
      <c r="C3498" s="6">
        <v>0.11672601931182286</v>
      </c>
      <c r="D3498" s="21">
        <f t="shared" si="493"/>
        <v>1.5545949082512389</v>
      </c>
      <c r="E3498" s="22">
        <f t="shared" si="493"/>
        <v>4.2186112237330144</v>
      </c>
      <c r="F3498" s="22">
        <f t="shared" si="493"/>
        <v>8.5670701861989453</v>
      </c>
      <c r="G3498" s="132">
        <v>4.1860236546679142E-2</v>
      </c>
      <c r="H3498" s="7">
        <f t="shared" si="486"/>
        <v>1.0418602365466791</v>
      </c>
      <c r="I3498" s="7">
        <f t="shared" si="487"/>
        <v>1.492133833040846</v>
      </c>
      <c r="J3498" s="7">
        <f t="shared" si="488"/>
        <v>4.0491143396698828</v>
      </c>
      <c r="K3498" s="7">
        <f t="shared" si="489"/>
        <v>8.2228593487693864</v>
      </c>
      <c r="L3498">
        <v>1.72</v>
      </c>
      <c r="M3498">
        <v>3.42</v>
      </c>
      <c r="N3498">
        <v>5.95</v>
      </c>
      <c r="O3498" s="7">
        <f t="shared" si="490"/>
        <v>1.7919996068602881</v>
      </c>
      <c r="P3498" s="7">
        <f t="shared" si="491"/>
        <v>3.5631620089896425</v>
      </c>
      <c r="Q3498" s="7">
        <f t="shared" si="492"/>
        <v>6.1990684074527413</v>
      </c>
      <c r="R3498" s="24">
        <f t="shared" si="494"/>
        <v>0.55803583671096435</v>
      </c>
      <c r="S3498" s="24">
        <f t="shared" si="494"/>
        <v>0.28064960208855516</v>
      </c>
      <c r="T3498" s="24">
        <f t="shared" si="494"/>
        <v>0.16131456120048043</v>
      </c>
      <c r="U3498" s="23">
        <f t="shared" si="495"/>
        <v>1.1527116146778746</v>
      </c>
      <c r="V3498" s="23">
        <f t="shared" si="495"/>
        <v>0.84462914926695465</v>
      </c>
      <c r="W3498" s="23">
        <f t="shared" si="495"/>
        <v>0.72359257864363968</v>
      </c>
      <c r="X3498" t="s">
        <v>376</v>
      </c>
      <c r="Y3498" t="s">
        <v>389</v>
      </c>
      <c r="Z3498" t="s">
        <v>349</v>
      </c>
      <c r="AA3498" s="75" t="s">
        <v>162</v>
      </c>
      <c r="AB3498" s="75" t="s">
        <v>160</v>
      </c>
      <c r="AC3498" s="119" t="s">
        <v>653</v>
      </c>
      <c r="AD3498" s="25" t="s">
        <v>151</v>
      </c>
      <c r="AE3498" s="133" t="str">
        <f>VLOOKUP(AD3498,cs_lookup!$A$2:$B$55,2,FALSE)</f>
        <v>X</v>
      </c>
    </row>
    <row r="3499" spans="1:31" x14ac:dyDescent="0.25">
      <c r="A3499" s="6">
        <v>0.43657927137631447</v>
      </c>
      <c r="B3499" s="6">
        <v>0.31820440699565855</v>
      </c>
      <c r="C3499" s="6">
        <v>0.23458924760610844</v>
      </c>
      <c r="D3499" s="21">
        <f t="shared" si="493"/>
        <v>2.2905347678269377</v>
      </c>
      <c r="E3499" s="22">
        <f t="shared" si="493"/>
        <v>3.1426340365350236</v>
      </c>
      <c r="F3499" s="22">
        <f t="shared" si="493"/>
        <v>4.2627699700843458</v>
      </c>
      <c r="G3499" s="132">
        <v>2.7777777777777679E-2</v>
      </c>
      <c r="H3499" s="7">
        <f t="shared" si="486"/>
        <v>1.0277777777777777</v>
      </c>
      <c r="I3499" s="7">
        <f t="shared" si="487"/>
        <v>2.2286284227505342</v>
      </c>
      <c r="J3499" s="7">
        <f t="shared" si="488"/>
        <v>3.0576979814935368</v>
      </c>
      <c r="K3499" s="7">
        <f t="shared" si="489"/>
        <v>4.1475599708928774</v>
      </c>
      <c r="L3499">
        <v>2.52</v>
      </c>
      <c r="M3499">
        <v>3.36</v>
      </c>
      <c r="N3499">
        <v>3</v>
      </c>
      <c r="O3499" s="7">
        <f t="shared" si="490"/>
        <v>2.59</v>
      </c>
      <c r="P3499" s="7">
        <f t="shared" si="491"/>
        <v>3.4533333333333327</v>
      </c>
      <c r="Q3499" s="7">
        <f t="shared" si="492"/>
        <v>3.083333333333333</v>
      </c>
      <c r="R3499" s="24">
        <f t="shared" si="494"/>
        <v>0.38610038610038611</v>
      </c>
      <c r="S3499" s="24">
        <f t="shared" si="494"/>
        <v>0.28957528957528961</v>
      </c>
      <c r="T3499" s="24">
        <f t="shared" si="494"/>
        <v>0.32432432432432434</v>
      </c>
      <c r="U3499" s="23">
        <f t="shared" si="495"/>
        <v>1.1307403128646543</v>
      </c>
      <c r="V3499" s="23">
        <f t="shared" si="495"/>
        <v>1.0988658854916742</v>
      </c>
      <c r="W3499" s="23">
        <f t="shared" si="495"/>
        <v>0.7233168467855009</v>
      </c>
      <c r="X3499" t="s">
        <v>279</v>
      </c>
      <c r="Y3499" t="s">
        <v>124</v>
      </c>
      <c r="Z3499" t="s">
        <v>147</v>
      </c>
      <c r="AA3499" s="75" t="s">
        <v>151</v>
      </c>
      <c r="AB3499" s="75" t="s">
        <v>166</v>
      </c>
      <c r="AC3499" s="119" t="s">
        <v>653</v>
      </c>
      <c r="AD3499" s="25" t="s">
        <v>167</v>
      </c>
      <c r="AE3499" s="133" t="str">
        <f>VLOOKUP(AD3499,cs_lookup!$A$2:$B$55,2,FALSE)</f>
        <v>2</v>
      </c>
    </row>
    <row r="3500" spans="1:31" x14ac:dyDescent="0.25">
      <c r="A3500" s="6">
        <v>0.71260304952783649</v>
      </c>
      <c r="B3500" s="6">
        <v>0.23887236766337919</v>
      </c>
      <c r="C3500" s="6">
        <v>4.7886567319143876E-2</v>
      </c>
      <c r="D3500" s="21">
        <f t="shared" si="493"/>
        <v>1.403305810524653</v>
      </c>
      <c r="E3500" s="22">
        <f t="shared" si="493"/>
        <v>4.1863360328441495</v>
      </c>
      <c r="F3500" s="22">
        <f t="shared" si="493"/>
        <v>20.882682889659215</v>
      </c>
      <c r="G3500" s="132">
        <v>2.9284467825002825E-2</v>
      </c>
      <c r="H3500" s="7">
        <f t="shared" si="486"/>
        <v>1.0292844678250028</v>
      </c>
      <c r="I3500" s="7">
        <f t="shared" si="487"/>
        <v>1.3633799541248306</v>
      </c>
      <c r="J3500" s="7">
        <f t="shared" si="488"/>
        <v>4.0672293847884076</v>
      </c>
      <c r="K3500" s="7">
        <f t="shared" si="489"/>
        <v>20.288543684902521</v>
      </c>
      <c r="L3500">
        <v>1.65</v>
      </c>
      <c r="M3500">
        <v>4.12</v>
      </c>
      <c r="N3500">
        <v>5.54</v>
      </c>
      <c r="O3500" s="7">
        <f t="shared" si="490"/>
        <v>1.6983193719112546</v>
      </c>
      <c r="P3500" s="7">
        <f t="shared" si="491"/>
        <v>4.2406520074390119</v>
      </c>
      <c r="Q3500" s="7">
        <f t="shared" si="492"/>
        <v>5.7022359517505157</v>
      </c>
      <c r="R3500" s="24">
        <f t="shared" si="494"/>
        <v>0.5888174018027128</v>
      </c>
      <c r="S3500" s="24">
        <f t="shared" si="494"/>
        <v>0.23581279441128059</v>
      </c>
      <c r="T3500" s="24">
        <f t="shared" si="494"/>
        <v>0.1753698037860065</v>
      </c>
      <c r="U3500" s="23">
        <f t="shared" si="495"/>
        <v>1.2102275634961599</v>
      </c>
      <c r="V3500" s="23">
        <f t="shared" si="495"/>
        <v>1.0129745854534187</v>
      </c>
      <c r="W3500" s="23">
        <f t="shared" si="495"/>
        <v>0.27306050577314356</v>
      </c>
      <c r="X3500" t="s">
        <v>133</v>
      </c>
      <c r="Y3500" t="s">
        <v>79</v>
      </c>
      <c r="Z3500" t="s">
        <v>147</v>
      </c>
      <c r="AA3500" s="75" t="s">
        <v>170</v>
      </c>
      <c r="AB3500" s="75" t="s">
        <v>160</v>
      </c>
      <c r="AC3500" s="119" t="s">
        <v>653</v>
      </c>
      <c r="AD3500" s="25" t="s">
        <v>162</v>
      </c>
      <c r="AE3500" s="133" t="str">
        <f>VLOOKUP(AD3500,cs_lookup!$A$2:$B$55,2,FALSE)</f>
        <v>1</v>
      </c>
    </row>
    <row r="3501" spans="1:31" x14ac:dyDescent="0.25">
      <c r="A3501" s="6">
        <v>0.38344809235501709</v>
      </c>
      <c r="B3501" s="6">
        <v>0.29047555448564727</v>
      </c>
      <c r="C3501" s="6">
        <v>0.30513491148531996</v>
      </c>
      <c r="D3501" s="21">
        <f t="shared" si="493"/>
        <v>2.6079149171360219</v>
      </c>
      <c r="E3501" s="22">
        <f t="shared" si="493"/>
        <v>3.4426304883752659</v>
      </c>
      <c r="F3501" s="22">
        <f t="shared" si="493"/>
        <v>3.2772388945343933</v>
      </c>
      <c r="G3501" s="132">
        <v>2.6525091344788754E-2</v>
      </c>
      <c r="H3501" s="7">
        <f t="shared" si="486"/>
        <v>1.0265250913447888</v>
      </c>
      <c r="I3501" s="7">
        <f t="shared" si="487"/>
        <v>2.540527201063882</v>
      </c>
      <c r="J3501" s="7">
        <f t="shared" si="488"/>
        <v>3.3536739797224855</v>
      </c>
      <c r="K3501" s="7">
        <f t="shared" si="489"/>
        <v>3.1925560535895716</v>
      </c>
      <c r="L3501">
        <v>2.6</v>
      </c>
      <c r="M3501">
        <v>3.56</v>
      </c>
      <c r="N3501">
        <v>2.77</v>
      </c>
      <c r="O3501" s="7">
        <f t="shared" si="490"/>
        <v>2.668965237496451</v>
      </c>
      <c r="P3501" s="7">
        <f t="shared" si="491"/>
        <v>3.654429325187448</v>
      </c>
      <c r="Q3501" s="7">
        <f t="shared" si="492"/>
        <v>2.8434745030250648</v>
      </c>
      <c r="R3501" s="24">
        <f t="shared" si="494"/>
        <v>0.37467704185537548</v>
      </c>
      <c r="S3501" s="24">
        <f t="shared" si="494"/>
        <v>0.27364053618651024</v>
      </c>
      <c r="T3501" s="24">
        <f t="shared" si="494"/>
        <v>0.35168242195811422</v>
      </c>
      <c r="U3501" s="23">
        <f t="shared" si="495"/>
        <v>1.0234096288798691</v>
      </c>
      <c r="V3501" s="23">
        <f t="shared" si="495"/>
        <v>1.0615223845624338</v>
      </c>
      <c r="W3501" s="23">
        <f t="shared" si="495"/>
        <v>0.86764334079131733</v>
      </c>
      <c r="X3501" t="s">
        <v>77</v>
      </c>
      <c r="Y3501" t="s">
        <v>74</v>
      </c>
      <c r="Z3501" t="s">
        <v>147</v>
      </c>
      <c r="AA3501" s="75" t="s">
        <v>151</v>
      </c>
      <c r="AB3501" s="75" t="s">
        <v>166</v>
      </c>
      <c r="AC3501" s="119" t="s">
        <v>653</v>
      </c>
      <c r="AD3501" s="25" t="s">
        <v>165</v>
      </c>
      <c r="AE3501" s="133" t="str">
        <f>VLOOKUP(AD3501,cs_lookup!$A$2:$B$55,2,FALSE)</f>
        <v>1</v>
      </c>
    </row>
    <row r="3502" spans="1:31" x14ac:dyDescent="0.25">
      <c r="A3502" s="6">
        <v>0.14915395313044205</v>
      </c>
      <c r="B3502" s="6">
        <v>0.24627766030650838</v>
      </c>
      <c r="C3502" s="6">
        <v>0.53105068091279617</v>
      </c>
      <c r="D3502" s="21">
        <f t="shared" si="493"/>
        <v>6.7044820402812499</v>
      </c>
      <c r="E3502" s="22">
        <f t="shared" si="493"/>
        <v>4.0604576101439154</v>
      </c>
      <c r="F3502" s="22">
        <f t="shared" si="493"/>
        <v>1.8830594441215112</v>
      </c>
      <c r="G3502" s="132">
        <v>2.8486099004365828E-2</v>
      </c>
      <c r="H3502" s="7">
        <f t="shared" si="486"/>
        <v>1.0284860990043658</v>
      </c>
      <c r="I3502" s="7">
        <f t="shared" si="487"/>
        <v>6.5187872220845549</v>
      </c>
      <c r="J3502" s="7">
        <f t="shared" si="488"/>
        <v>3.9479946438504845</v>
      </c>
      <c r="K3502" s="7">
        <f t="shared" si="489"/>
        <v>1.8309041278675733</v>
      </c>
      <c r="L3502">
        <v>3.5</v>
      </c>
      <c r="M3502">
        <v>3.63</v>
      </c>
      <c r="N3502">
        <v>2.14</v>
      </c>
      <c r="O3502" s="7">
        <f t="shared" si="490"/>
        <v>3.5997013465152805</v>
      </c>
      <c r="P3502" s="7">
        <f t="shared" si="491"/>
        <v>3.7334045393858477</v>
      </c>
      <c r="Q3502" s="7">
        <f t="shared" si="492"/>
        <v>2.200960251869343</v>
      </c>
      <c r="R3502" s="24">
        <f t="shared" si="494"/>
        <v>0.27780082394003547</v>
      </c>
      <c r="S3502" s="24">
        <f t="shared" si="494"/>
        <v>0.26785203410196257</v>
      </c>
      <c r="T3502" s="24">
        <f t="shared" si="494"/>
        <v>0.45434714195800191</v>
      </c>
      <c r="U3502" s="23">
        <f t="shared" si="495"/>
        <v>0.53690968592172916</v>
      </c>
      <c r="V3502" s="23">
        <f t="shared" si="495"/>
        <v>0.91945413493764416</v>
      </c>
      <c r="W3502" s="23">
        <f t="shared" si="495"/>
        <v>1.1688214404172141</v>
      </c>
      <c r="X3502" t="s">
        <v>122</v>
      </c>
      <c r="Y3502" t="s">
        <v>76</v>
      </c>
      <c r="Z3502" t="s">
        <v>147</v>
      </c>
      <c r="AA3502" s="75" t="s">
        <v>155</v>
      </c>
      <c r="AB3502" s="75" t="s">
        <v>161</v>
      </c>
      <c r="AC3502" s="119" t="s">
        <v>653</v>
      </c>
      <c r="AD3502" s="25" t="s">
        <v>162</v>
      </c>
      <c r="AE3502" s="133" t="str">
        <f>VLOOKUP(AD3502,cs_lookup!$A$2:$B$55,2,FALSE)</f>
        <v>1</v>
      </c>
    </row>
    <row r="3503" spans="1:31" x14ac:dyDescent="0.25">
      <c r="A3503" s="6">
        <v>0.71149338384059646</v>
      </c>
      <c r="B3503" s="6">
        <v>0.18981468958047643</v>
      </c>
      <c r="C3503" s="6">
        <v>9.5112976996834742E-2</v>
      </c>
      <c r="D3503" s="21">
        <f t="shared" si="493"/>
        <v>1.4054944469083648</v>
      </c>
      <c r="E3503" s="22">
        <f t="shared" si="493"/>
        <v>5.2682961587966375</v>
      </c>
      <c r="F3503" s="22">
        <f t="shared" si="493"/>
        <v>10.513812432064649</v>
      </c>
      <c r="G3503" s="132">
        <v>4.6139103414645222E-2</v>
      </c>
      <c r="H3503" s="7">
        <f t="shared" si="486"/>
        <v>1.0461391034146452</v>
      </c>
      <c r="I3503" s="7">
        <f t="shared" si="487"/>
        <v>1.3435062720825246</v>
      </c>
      <c r="J3503" s="7">
        <f t="shared" si="488"/>
        <v>5.0359422963931673</v>
      </c>
      <c r="K3503" s="7">
        <f t="shared" si="489"/>
        <v>10.050109395344357</v>
      </c>
      <c r="L3503">
        <v>1.9</v>
      </c>
      <c r="M3503">
        <v>3.64</v>
      </c>
      <c r="N3503">
        <v>4.08</v>
      </c>
      <c r="O3503" s="7">
        <f t="shared" si="490"/>
        <v>1.9876642964878257</v>
      </c>
      <c r="P3503" s="7">
        <f t="shared" si="491"/>
        <v>3.8079463364293087</v>
      </c>
      <c r="Q3503" s="7">
        <f t="shared" si="492"/>
        <v>4.2682475419317525</v>
      </c>
      <c r="R3503" s="24">
        <f t="shared" si="494"/>
        <v>0.50310306512371616</v>
      </c>
      <c r="S3503" s="24">
        <f t="shared" si="494"/>
        <v>0.26260874278435731</v>
      </c>
      <c r="T3503" s="24">
        <f t="shared" si="494"/>
        <v>0.23428819209192661</v>
      </c>
      <c r="U3503" s="23">
        <f t="shared" si="495"/>
        <v>1.4142099962472618</v>
      </c>
      <c r="V3503" s="23">
        <f t="shared" si="495"/>
        <v>0.7228041517884416</v>
      </c>
      <c r="W3503" s="23">
        <f t="shared" si="495"/>
        <v>0.40596573027255123</v>
      </c>
      <c r="X3503" t="s">
        <v>418</v>
      </c>
      <c r="Y3503" t="s">
        <v>432</v>
      </c>
      <c r="Z3503" t="s">
        <v>186</v>
      </c>
      <c r="AA3503" s="75" t="s">
        <v>162</v>
      </c>
      <c r="AB3503" s="75" t="s">
        <v>160</v>
      </c>
      <c r="AC3503" s="119" t="s">
        <v>654</v>
      </c>
      <c r="AD3503" s="25" t="s">
        <v>172</v>
      </c>
      <c r="AE3503" s="133" t="str">
        <f>VLOOKUP(AD3503,cs_lookup!$A$2:$B$55,2,FALSE)</f>
        <v>2</v>
      </c>
    </row>
    <row r="3504" spans="1:31" x14ac:dyDescent="0.25">
      <c r="A3504" s="6">
        <v>0.72962498865646375</v>
      </c>
      <c r="B3504" s="6">
        <v>0.15297133002557764</v>
      </c>
      <c r="C3504" s="6">
        <v>9.8504020572245249E-2</v>
      </c>
      <c r="D3504" s="21">
        <f t="shared" si="493"/>
        <v>1.3705670934344047</v>
      </c>
      <c r="E3504" s="22">
        <f t="shared" si="493"/>
        <v>6.5371726834877784</v>
      </c>
      <c r="F3504" s="22">
        <f t="shared" si="493"/>
        <v>10.151869885012212</v>
      </c>
      <c r="G3504" s="132">
        <v>5.0693118673200921E-2</v>
      </c>
      <c r="H3504" s="7">
        <f t="shared" si="486"/>
        <v>1.0506931186732009</v>
      </c>
      <c r="I3504" s="7">
        <f t="shared" si="487"/>
        <v>1.3044409153122996</v>
      </c>
      <c r="J3504" s="7">
        <f t="shared" si="488"/>
        <v>6.2217716736765336</v>
      </c>
      <c r="K3504" s="7">
        <f t="shared" si="489"/>
        <v>9.6620694516699963</v>
      </c>
      <c r="L3504">
        <v>1.55</v>
      </c>
      <c r="M3504">
        <v>4.47</v>
      </c>
      <c r="N3504">
        <v>5.5</v>
      </c>
      <c r="O3504" s="7">
        <f t="shared" si="490"/>
        <v>1.6285743339434615</v>
      </c>
      <c r="P3504" s="7">
        <f t="shared" si="491"/>
        <v>4.6965982404692079</v>
      </c>
      <c r="Q3504" s="7">
        <f t="shared" si="492"/>
        <v>5.7788121527026046</v>
      </c>
      <c r="R3504" s="24">
        <f t="shared" si="494"/>
        <v>0.61403399228242816</v>
      </c>
      <c r="S3504" s="24">
        <f t="shared" si="494"/>
        <v>0.21292006443797845</v>
      </c>
      <c r="T3504" s="24">
        <f t="shared" si="494"/>
        <v>0.17304594327959341</v>
      </c>
      <c r="U3504" s="23">
        <f t="shared" si="495"/>
        <v>1.1882485299297061</v>
      </c>
      <c r="V3504" s="23">
        <f t="shared" si="495"/>
        <v>0.7184448794403625</v>
      </c>
      <c r="W3504" s="23">
        <f t="shared" si="495"/>
        <v>0.5692362311729583</v>
      </c>
      <c r="X3504" t="s">
        <v>523</v>
      </c>
      <c r="Y3504" t="s">
        <v>417</v>
      </c>
      <c r="Z3504" t="s">
        <v>186</v>
      </c>
      <c r="AA3504" s="75" t="s">
        <v>165</v>
      </c>
      <c r="AB3504" s="75" t="s">
        <v>160</v>
      </c>
      <c r="AC3504" s="119" t="s">
        <v>654</v>
      </c>
      <c r="AD3504" s="25" t="s">
        <v>170</v>
      </c>
      <c r="AE3504" s="133" t="str">
        <f>VLOOKUP(AD3504,cs_lookup!$A$2:$B$55,2,FALSE)</f>
        <v>1</v>
      </c>
    </row>
    <row r="3505" spans="1:31" x14ac:dyDescent="0.25">
      <c r="A3505" s="6">
        <v>0.6440216831099107</v>
      </c>
      <c r="B3505" s="6">
        <v>0.1767212344268865</v>
      </c>
      <c r="C3505" s="6">
        <v>0.16080632047159488</v>
      </c>
      <c r="D3505" s="21">
        <f t="shared" si="493"/>
        <v>1.5527427510997902</v>
      </c>
      <c r="E3505" s="22">
        <f t="shared" si="493"/>
        <v>5.6586295542979705</v>
      </c>
      <c r="F3505" s="22">
        <f t="shared" si="493"/>
        <v>6.2186610393628268</v>
      </c>
      <c r="G3505" s="132">
        <v>4.7538725908594648E-2</v>
      </c>
      <c r="H3505" s="7">
        <f t="shared" si="486"/>
        <v>1.0475387259085946</v>
      </c>
      <c r="I3505" s="7">
        <f t="shared" si="487"/>
        <v>1.4822771824048806</v>
      </c>
      <c r="J3505" s="7">
        <f t="shared" si="488"/>
        <v>5.40183328247831</v>
      </c>
      <c r="K3505" s="7">
        <f t="shared" si="489"/>
        <v>5.93644978038306</v>
      </c>
      <c r="L3505">
        <v>1.81</v>
      </c>
      <c r="M3505">
        <v>4.05</v>
      </c>
      <c r="N3505">
        <v>4.03</v>
      </c>
      <c r="O3505" s="7">
        <f t="shared" si="490"/>
        <v>1.8960450938945563</v>
      </c>
      <c r="P3505" s="7">
        <f t="shared" si="491"/>
        <v>4.242531839929808</v>
      </c>
      <c r="Q3505" s="7">
        <f t="shared" si="492"/>
        <v>4.2215810654116366</v>
      </c>
      <c r="R3505" s="24">
        <f t="shared" si="494"/>
        <v>0.52741361649050122</v>
      </c>
      <c r="S3505" s="24">
        <f t="shared" si="494"/>
        <v>0.23570830761674255</v>
      </c>
      <c r="T3505" s="24">
        <f t="shared" si="494"/>
        <v>0.23687807589275614</v>
      </c>
      <c r="U3505" s="23">
        <f t="shared" si="495"/>
        <v>1.221094152622261</v>
      </c>
      <c r="V3505" s="23">
        <f t="shared" si="495"/>
        <v>0.74974546384776586</v>
      </c>
      <c r="W3505" s="23">
        <f t="shared" si="495"/>
        <v>0.67885691770140055</v>
      </c>
      <c r="X3505" t="s">
        <v>420</v>
      </c>
      <c r="Y3505" t="s">
        <v>280</v>
      </c>
      <c r="Z3505" t="s">
        <v>186</v>
      </c>
      <c r="AA3505" s="75" t="s">
        <v>165</v>
      </c>
      <c r="AB3505" s="75" t="s">
        <v>160</v>
      </c>
      <c r="AC3505" s="119" t="s">
        <v>654</v>
      </c>
      <c r="AD3505" s="25" t="s">
        <v>154</v>
      </c>
      <c r="AE3505" s="133" t="str">
        <f>VLOOKUP(AD3505,cs_lookup!$A$2:$B$55,2,FALSE)</f>
        <v>1</v>
      </c>
    </row>
    <row r="3506" spans="1:31" x14ac:dyDescent="0.25">
      <c r="A3506" s="6">
        <v>0.62642902728357863</v>
      </c>
      <c r="B3506" s="6">
        <v>0.18878574946785273</v>
      </c>
      <c r="C3506" s="6">
        <v>0.17177915120537679</v>
      </c>
      <c r="D3506" s="21">
        <f t="shared" si="493"/>
        <v>1.5963500355919957</v>
      </c>
      <c r="E3506" s="22">
        <f t="shared" si="493"/>
        <v>5.297009985228172</v>
      </c>
      <c r="F3506" s="22">
        <f t="shared" si="493"/>
        <v>5.821428229112704</v>
      </c>
      <c r="G3506" s="132">
        <v>5.7367699953372098E-2</v>
      </c>
      <c r="H3506" s="7">
        <f t="shared" si="486"/>
        <v>1.0573676999533721</v>
      </c>
      <c r="I3506" s="7">
        <f t="shared" si="487"/>
        <v>1.5097397392244833</v>
      </c>
      <c r="J3506" s="7">
        <f t="shared" si="488"/>
        <v>5.0096196294456128</v>
      </c>
      <c r="K3506" s="7">
        <f t="shared" si="489"/>
        <v>5.5055854546809195</v>
      </c>
      <c r="L3506">
        <v>1.19</v>
      </c>
      <c r="M3506">
        <v>7.09</v>
      </c>
      <c r="N3506">
        <v>13.16</v>
      </c>
      <c r="O3506" s="7">
        <f t="shared" si="490"/>
        <v>1.2582675629445128</v>
      </c>
      <c r="P3506" s="7">
        <f t="shared" si="491"/>
        <v>7.4967369926694083</v>
      </c>
      <c r="Q3506" s="7">
        <f t="shared" si="492"/>
        <v>13.914958931386376</v>
      </c>
      <c r="R3506" s="24">
        <f t="shared" si="494"/>
        <v>0.79474352629727452</v>
      </c>
      <c r="S3506" s="24">
        <f t="shared" si="494"/>
        <v>0.13339136760137613</v>
      </c>
      <c r="T3506" s="24">
        <f t="shared" si="494"/>
        <v>7.1865106101349302E-2</v>
      </c>
      <c r="U3506" s="23">
        <f t="shared" si="495"/>
        <v>0.78821532551781015</v>
      </c>
      <c r="V3506" s="23">
        <f t="shared" si="495"/>
        <v>1.4152771117244707</v>
      </c>
      <c r="W3506" s="23">
        <f t="shared" si="495"/>
        <v>2.3902998342912287</v>
      </c>
      <c r="X3506" t="s">
        <v>424</v>
      </c>
      <c r="Y3506" t="s">
        <v>394</v>
      </c>
      <c r="Z3506" t="s">
        <v>186</v>
      </c>
      <c r="AA3506" s="75" t="s">
        <v>165</v>
      </c>
      <c r="AB3506" s="75" t="s">
        <v>160</v>
      </c>
      <c r="AC3506" s="119" t="s">
        <v>654</v>
      </c>
      <c r="AD3506" s="25" t="s">
        <v>176</v>
      </c>
      <c r="AE3506" s="133" t="str">
        <f>VLOOKUP(AD3506,cs_lookup!$A$2:$B$55,2,FALSE)</f>
        <v>1</v>
      </c>
    </row>
    <row r="3507" spans="1:31" x14ac:dyDescent="0.25">
      <c r="A3507" s="6">
        <v>0.16988568608563373</v>
      </c>
      <c r="B3507" s="6">
        <v>0.19244687120858089</v>
      </c>
      <c r="C3507" s="6">
        <v>0.56130653678964904</v>
      </c>
      <c r="D3507" s="21">
        <f t="shared" si="493"/>
        <v>5.886311101548209</v>
      </c>
      <c r="E3507" s="22">
        <f t="shared" si="493"/>
        <v>5.1962393242349147</v>
      </c>
      <c r="F3507" s="22">
        <f t="shared" si="493"/>
        <v>1.7815577308602633</v>
      </c>
      <c r="G3507" s="132">
        <v>2.5304107537175158E-2</v>
      </c>
      <c r="H3507" s="7">
        <f t="shared" si="486"/>
        <v>1.0253041075371752</v>
      </c>
      <c r="I3507" s="7">
        <f t="shared" si="487"/>
        <v>5.7410392275589173</v>
      </c>
      <c r="J3507" s="7">
        <f t="shared" si="488"/>
        <v>5.0679981539491799</v>
      </c>
      <c r="K3507" s="7">
        <f t="shared" si="489"/>
        <v>1.7375895773397827</v>
      </c>
      <c r="L3507">
        <v>4.8899999999999997</v>
      </c>
      <c r="M3507">
        <v>4.01</v>
      </c>
      <c r="N3507">
        <v>1.75</v>
      </c>
      <c r="O3507" s="7">
        <f t="shared" si="490"/>
        <v>5.0137370858567865</v>
      </c>
      <c r="P3507" s="7">
        <f t="shared" si="491"/>
        <v>4.1114694712240718</v>
      </c>
      <c r="Q3507" s="7">
        <f t="shared" si="492"/>
        <v>1.7942821881900566</v>
      </c>
      <c r="R3507" s="24">
        <f t="shared" si="494"/>
        <v>0.19945202208964896</v>
      </c>
      <c r="S3507" s="24">
        <f t="shared" si="494"/>
        <v>0.24322204189984628</v>
      </c>
      <c r="T3507" s="24">
        <f t="shared" si="494"/>
        <v>0.55732593601050484</v>
      </c>
      <c r="U3507" s="23">
        <f t="shared" si="495"/>
        <v>0.85176216468376609</v>
      </c>
      <c r="V3507" s="23">
        <f t="shared" si="495"/>
        <v>0.79123943580667111</v>
      </c>
      <c r="W3507" s="23">
        <f t="shared" si="495"/>
        <v>1.007142321076314</v>
      </c>
      <c r="X3507" t="s">
        <v>362</v>
      </c>
      <c r="Y3507" t="s">
        <v>313</v>
      </c>
      <c r="Z3507" t="s">
        <v>305</v>
      </c>
      <c r="AA3507" s="75" t="s">
        <v>155</v>
      </c>
      <c r="AB3507" s="75" t="s">
        <v>161</v>
      </c>
      <c r="AC3507" s="119" t="s">
        <v>654</v>
      </c>
      <c r="AD3507" s="25" t="s">
        <v>154</v>
      </c>
      <c r="AE3507" s="133" t="str">
        <f>VLOOKUP(AD3507,cs_lookup!$A$2:$B$55,2,FALSE)</f>
        <v>1</v>
      </c>
    </row>
    <row r="3508" spans="1:31" x14ac:dyDescent="0.25">
      <c r="A3508" s="6">
        <v>0.14338125954732311</v>
      </c>
      <c r="B3508" s="6">
        <v>0.27581773368613832</v>
      </c>
      <c r="C3508" s="6">
        <v>0.51495001944678631</v>
      </c>
      <c r="D3508" s="21">
        <f t="shared" si="493"/>
        <v>6.9744121592818695</v>
      </c>
      <c r="E3508" s="22">
        <f t="shared" si="493"/>
        <v>3.625582686927344</v>
      </c>
      <c r="F3508" s="22">
        <f t="shared" si="493"/>
        <v>1.9419360369658896</v>
      </c>
      <c r="G3508" s="132">
        <v>2.2297895560497327E-2</v>
      </c>
      <c r="H3508" s="7">
        <f t="shared" si="486"/>
        <v>1.0222978955604973</v>
      </c>
      <c r="I3508" s="7">
        <f t="shared" si="487"/>
        <v>6.8222894613883502</v>
      </c>
      <c r="J3508" s="7">
        <f t="shared" si="488"/>
        <v>3.546503130518075</v>
      </c>
      <c r="K3508" s="7">
        <f t="shared" si="489"/>
        <v>1.8995794135927282</v>
      </c>
      <c r="L3508">
        <v>3.42</v>
      </c>
      <c r="M3508">
        <v>3.84</v>
      </c>
      <c r="N3508">
        <v>2.13</v>
      </c>
      <c r="O3508" s="7">
        <f t="shared" si="490"/>
        <v>3.4962588028169006</v>
      </c>
      <c r="P3508" s="7">
        <f t="shared" si="491"/>
        <v>3.9256239189523097</v>
      </c>
      <c r="Q3508" s="7">
        <f t="shared" si="492"/>
        <v>2.1774945175438591</v>
      </c>
      <c r="R3508" s="24">
        <f t="shared" si="494"/>
        <v>0.286020016365582</v>
      </c>
      <c r="S3508" s="24">
        <f t="shared" si="494"/>
        <v>0.25473657707559644</v>
      </c>
      <c r="T3508" s="24">
        <f t="shared" si="494"/>
        <v>0.45924340655882179</v>
      </c>
      <c r="U3508" s="23">
        <f t="shared" si="495"/>
        <v>0.50129799085130322</v>
      </c>
      <c r="V3508" s="23">
        <f t="shared" si="495"/>
        <v>1.0827566926295229</v>
      </c>
      <c r="W3508" s="23">
        <f t="shared" si="495"/>
        <v>1.1213008441544809</v>
      </c>
      <c r="X3508" t="s">
        <v>306</v>
      </c>
      <c r="Y3508" t="s">
        <v>307</v>
      </c>
      <c r="Z3508" t="s">
        <v>305</v>
      </c>
      <c r="AA3508" s="75" t="s">
        <v>151</v>
      </c>
      <c r="AB3508" s="75" t="s">
        <v>166</v>
      </c>
      <c r="AC3508" s="119" t="s">
        <v>654</v>
      </c>
      <c r="AD3508" s="25" t="s">
        <v>360</v>
      </c>
      <c r="AE3508" s="133" t="str">
        <f>VLOOKUP(AD3508,cs_lookup!$A$2:$B$55,2,FALSE)</f>
        <v>1</v>
      </c>
    </row>
    <row r="3509" spans="1:31" x14ac:dyDescent="0.25">
      <c r="A3509" s="6">
        <v>0.43508715985790442</v>
      </c>
      <c r="B3509" s="6">
        <v>0.31581186867116551</v>
      </c>
      <c r="C3509" s="6">
        <v>0.23800439880920984</v>
      </c>
      <c r="D3509" s="21">
        <f t="shared" si="493"/>
        <v>2.2983900520681675</v>
      </c>
      <c r="E3509" s="22">
        <f t="shared" si="493"/>
        <v>3.1664421106390885</v>
      </c>
      <c r="F3509" s="22">
        <f t="shared" si="493"/>
        <v>4.2016030165964473</v>
      </c>
      <c r="G3509" s="132">
        <v>2.6928765036647651E-2</v>
      </c>
      <c r="H3509" s="7">
        <f t="shared" si="486"/>
        <v>1.0269287650366477</v>
      </c>
      <c r="I3509" s="7">
        <f t="shared" si="487"/>
        <v>2.2381202380538494</v>
      </c>
      <c r="J3509" s="7">
        <f t="shared" si="488"/>
        <v>3.0834096954388932</v>
      </c>
      <c r="K3509" s="7">
        <f t="shared" si="489"/>
        <v>4.0914259680383047</v>
      </c>
      <c r="L3509">
        <v>2.75</v>
      </c>
      <c r="M3509">
        <v>3.43</v>
      </c>
      <c r="N3509">
        <v>2.69</v>
      </c>
      <c r="O3509" s="7">
        <f t="shared" si="490"/>
        <v>2.8240541038507811</v>
      </c>
      <c r="P3509" s="7">
        <f t="shared" si="491"/>
        <v>3.5223656640757017</v>
      </c>
      <c r="Q3509" s="7">
        <f t="shared" si="492"/>
        <v>2.7624383779485822</v>
      </c>
      <c r="R3509" s="24">
        <f t="shared" si="494"/>
        <v>0.35410086465285318</v>
      </c>
      <c r="S3509" s="24">
        <f t="shared" si="494"/>
        <v>0.2839001101444158</v>
      </c>
      <c r="T3509" s="24">
        <f t="shared" si="494"/>
        <v>0.36199902520273097</v>
      </c>
      <c r="U3509" s="23">
        <f t="shared" si="495"/>
        <v>1.2287096793294958</v>
      </c>
      <c r="V3509" s="23">
        <f t="shared" si="495"/>
        <v>1.1124048825148982</v>
      </c>
      <c r="W3509" s="23">
        <f t="shared" si="495"/>
        <v>0.65747248539114123</v>
      </c>
      <c r="X3509" t="s">
        <v>361</v>
      </c>
      <c r="Y3509" t="s">
        <v>517</v>
      </c>
      <c r="Z3509" t="s">
        <v>320</v>
      </c>
      <c r="AA3509" s="75" t="s">
        <v>151</v>
      </c>
      <c r="AB3509" s="75" t="s">
        <v>166</v>
      </c>
      <c r="AC3509" s="119" t="s">
        <v>654</v>
      </c>
      <c r="AD3509" s="25" t="s">
        <v>152</v>
      </c>
      <c r="AE3509" s="133" t="str">
        <f>VLOOKUP(AD3509,cs_lookup!$A$2:$B$55,2,FALSE)</f>
        <v>2</v>
      </c>
    </row>
    <row r="3510" spans="1:31" x14ac:dyDescent="0.25">
      <c r="A3510" s="6">
        <v>0.60633756152654028</v>
      </c>
      <c r="B3510" s="6">
        <v>0.22314630354694076</v>
      </c>
      <c r="C3510" s="6">
        <v>0.16344251297243964</v>
      </c>
      <c r="D3510" s="21">
        <f t="shared" si="493"/>
        <v>1.6492463331520466</v>
      </c>
      <c r="E3510" s="22">
        <f t="shared" si="493"/>
        <v>4.4813648449688133</v>
      </c>
      <c r="F3510" s="22">
        <f t="shared" si="493"/>
        <v>6.1183591821585868</v>
      </c>
      <c r="G3510" s="132">
        <v>3.2231818604175455E-2</v>
      </c>
      <c r="H3510" s="7">
        <f t="shared" si="486"/>
        <v>1.0322318186041755</v>
      </c>
      <c r="I3510" s="7">
        <f t="shared" si="487"/>
        <v>1.5977480091460681</v>
      </c>
      <c r="J3510" s="7">
        <f t="shared" si="488"/>
        <v>4.3414325776439364</v>
      </c>
      <c r="K3510" s="7">
        <f t="shared" si="489"/>
        <v>5.9273111639128437</v>
      </c>
      <c r="L3510">
        <v>1.63</v>
      </c>
      <c r="M3510">
        <v>4.05</v>
      </c>
      <c r="N3510">
        <v>5.82</v>
      </c>
      <c r="O3510" s="7">
        <f t="shared" si="490"/>
        <v>1.6825378643248059</v>
      </c>
      <c r="P3510" s="7">
        <f t="shared" si="491"/>
        <v>4.18053886534691</v>
      </c>
      <c r="Q3510" s="7">
        <f t="shared" si="492"/>
        <v>6.0075891842763012</v>
      </c>
      <c r="R3510" s="24">
        <f t="shared" si="494"/>
        <v>0.59434026490767566</v>
      </c>
      <c r="S3510" s="24">
        <f t="shared" si="494"/>
        <v>0.23920361279000282</v>
      </c>
      <c r="T3510" s="24">
        <f t="shared" si="494"/>
        <v>0.16645612230232151</v>
      </c>
      <c r="U3510" s="23">
        <f t="shared" si="495"/>
        <v>1.0201859058307756</v>
      </c>
      <c r="V3510" s="23">
        <f t="shared" si="495"/>
        <v>0.93287179463648495</v>
      </c>
      <c r="W3510" s="23">
        <f t="shared" si="495"/>
        <v>0.98189547318416748</v>
      </c>
      <c r="X3510" t="s">
        <v>364</v>
      </c>
      <c r="Y3510" t="s">
        <v>519</v>
      </c>
      <c r="Z3510" t="s">
        <v>320</v>
      </c>
      <c r="AA3510" s="75" t="s">
        <v>162</v>
      </c>
      <c r="AB3510" s="75" t="s">
        <v>160</v>
      </c>
      <c r="AC3510" s="119" t="s">
        <v>654</v>
      </c>
      <c r="AD3510" s="25" t="s">
        <v>176</v>
      </c>
      <c r="AE3510" s="133" t="str">
        <f>VLOOKUP(AD3510,cs_lookup!$A$2:$B$55,2,FALSE)</f>
        <v>1</v>
      </c>
    </row>
    <row r="3511" spans="1:31" x14ac:dyDescent="0.25">
      <c r="A3511" s="6">
        <v>0.66933359112681168</v>
      </c>
      <c r="B3511" s="6">
        <v>0.2047020912323968</v>
      </c>
      <c r="C3511" s="6">
        <v>0.12144257137318026</v>
      </c>
      <c r="D3511" s="21">
        <f t="shared" si="493"/>
        <v>1.494023328959954</v>
      </c>
      <c r="E3511" s="22">
        <f t="shared" si="493"/>
        <v>4.8851479434311553</v>
      </c>
      <c r="F3511" s="22">
        <f t="shared" si="493"/>
        <v>8.2343447498909175</v>
      </c>
      <c r="G3511" s="132">
        <v>2.658146927671412E-2</v>
      </c>
      <c r="H3511" s="7">
        <f t="shared" si="486"/>
        <v>1.0265814692767141</v>
      </c>
      <c r="I3511" s="7">
        <f t="shared" si="487"/>
        <v>1.4553382986862013</v>
      </c>
      <c r="J3511" s="7">
        <f t="shared" si="488"/>
        <v>4.7586558784009849</v>
      </c>
      <c r="K3511" s="7">
        <f t="shared" si="489"/>
        <v>8.0211312948133457</v>
      </c>
      <c r="L3511">
        <v>2.62</v>
      </c>
      <c r="M3511">
        <v>3.43</v>
      </c>
      <c r="N3511">
        <v>2.83</v>
      </c>
      <c r="O3511" s="7">
        <f t="shared" si="490"/>
        <v>2.6896434495049912</v>
      </c>
      <c r="P3511" s="7">
        <f t="shared" si="491"/>
        <v>3.5211744396191298</v>
      </c>
      <c r="Q3511" s="7">
        <f t="shared" si="492"/>
        <v>2.9052255580531012</v>
      </c>
      <c r="R3511" s="24">
        <f t="shared" si="494"/>
        <v>0.37179649227634337</v>
      </c>
      <c r="S3511" s="24">
        <f t="shared" si="494"/>
        <v>0.28399615445015147</v>
      </c>
      <c r="T3511" s="24">
        <f t="shared" si="494"/>
        <v>0.34420735327350516</v>
      </c>
      <c r="U3511" s="23">
        <f t="shared" si="495"/>
        <v>1.8002687089078813</v>
      </c>
      <c r="V3511" s="23">
        <f t="shared" si="495"/>
        <v>0.72079177138409867</v>
      </c>
      <c r="W3511" s="23">
        <f t="shared" si="495"/>
        <v>0.35281806218905121</v>
      </c>
      <c r="X3511" t="s">
        <v>323</v>
      </c>
      <c r="Y3511" t="s">
        <v>321</v>
      </c>
      <c r="Z3511" t="s">
        <v>320</v>
      </c>
      <c r="AA3511" s="75" t="s">
        <v>162</v>
      </c>
      <c r="AB3511" s="75" t="s">
        <v>160</v>
      </c>
      <c r="AC3511" s="119" t="s">
        <v>654</v>
      </c>
      <c r="AD3511" s="25" t="s">
        <v>168</v>
      </c>
      <c r="AE3511" s="133" t="str">
        <f>VLOOKUP(AD3511,cs_lookup!$A$2:$B$55,2,FALSE)</f>
        <v>1</v>
      </c>
    </row>
    <row r="3512" spans="1:31" x14ac:dyDescent="0.25">
      <c r="A3512" s="6">
        <v>0.21647985393872066</v>
      </c>
      <c r="B3512" s="6">
        <v>0.25877647734359194</v>
      </c>
      <c r="C3512" s="6">
        <v>0.47027911419079954</v>
      </c>
      <c r="D3512" s="21">
        <f t="shared" si="493"/>
        <v>4.6193674921966261</v>
      </c>
      <c r="E3512" s="22">
        <f t="shared" si="493"/>
        <v>3.8643388698434298</v>
      </c>
      <c r="F3512" s="22">
        <f t="shared" si="493"/>
        <v>2.1263967925105098</v>
      </c>
      <c r="G3512" s="132">
        <v>2.185122385983207E-2</v>
      </c>
      <c r="H3512" s="7">
        <f t="shared" si="486"/>
        <v>1.0218512238598321</v>
      </c>
      <c r="I3512" s="7">
        <f t="shared" si="487"/>
        <v>4.5205871308231336</v>
      </c>
      <c r="J3512" s="7">
        <f t="shared" si="488"/>
        <v>3.7817040089717633</v>
      </c>
      <c r="K3512" s="7">
        <f t="shared" si="489"/>
        <v>2.0809260123782845</v>
      </c>
      <c r="L3512">
        <v>3.74</v>
      </c>
      <c r="M3512">
        <v>3.75</v>
      </c>
      <c r="N3512">
        <v>2.0499999999999998</v>
      </c>
      <c r="O3512" s="7">
        <f t="shared" si="490"/>
        <v>3.8217235772357721</v>
      </c>
      <c r="P3512" s="7">
        <f t="shared" si="491"/>
        <v>3.8319420894743703</v>
      </c>
      <c r="Q3512" s="7">
        <f t="shared" si="492"/>
        <v>2.0947950089126555</v>
      </c>
      <c r="R3512" s="24">
        <f t="shared" si="494"/>
        <v>0.26166204326145787</v>
      </c>
      <c r="S3512" s="24">
        <f t="shared" si="494"/>
        <v>0.2609642778127606</v>
      </c>
      <c r="T3512" s="24">
        <f t="shared" si="494"/>
        <v>0.4773736789257817</v>
      </c>
      <c r="U3512" s="23">
        <f t="shared" si="495"/>
        <v>0.82732616179416507</v>
      </c>
      <c r="V3512" s="23">
        <f t="shared" si="495"/>
        <v>0.9916164752988208</v>
      </c>
      <c r="W3512" s="23">
        <f t="shared" si="495"/>
        <v>0.98513834120275168</v>
      </c>
      <c r="X3512" t="s">
        <v>282</v>
      </c>
      <c r="Y3512" t="s">
        <v>283</v>
      </c>
      <c r="Z3512" t="s">
        <v>189</v>
      </c>
      <c r="AA3512" s="75" t="s">
        <v>155</v>
      </c>
      <c r="AB3512" s="75" t="s">
        <v>161</v>
      </c>
      <c r="AC3512" s="119" t="s">
        <v>654</v>
      </c>
      <c r="AD3512" s="25" t="s">
        <v>149</v>
      </c>
      <c r="AE3512" s="133" t="str">
        <f>VLOOKUP(AD3512,cs_lookup!$A$2:$B$55,2,FALSE)</f>
        <v>X</v>
      </c>
    </row>
    <row r="3513" spans="1:31" x14ac:dyDescent="0.25">
      <c r="A3513" s="6">
        <v>0.63479666452246153</v>
      </c>
      <c r="B3513" s="6">
        <v>0.21597762033867257</v>
      </c>
      <c r="C3513" s="6">
        <v>0.14354438368030278</v>
      </c>
      <c r="D3513" s="21">
        <f t="shared" si="493"/>
        <v>1.5753075841258082</v>
      </c>
      <c r="E3513" s="22">
        <f t="shared" si="493"/>
        <v>4.6301093531445945</v>
      </c>
      <c r="F3513" s="22">
        <f t="shared" si="493"/>
        <v>6.9664864229531007</v>
      </c>
      <c r="G3513" s="132">
        <v>2.3488536465558596E-2</v>
      </c>
      <c r="H3513" s="7">
        <f t="shared" si="486"/>
        <v>1.0234885364655586</v>
      </c>
      <c r="I3513" s="7">
        <f t="shared" si="487"/>
        <v>1.5391550838135049</v>
      </c>
      <c r="J3513" s="7">
        <f t="shared" si="488"/>
        <v>4.5238507205306666</v>
      </c>
      <c r="K3513" s="7">
        <f t="shared" si="489"/>
        <v>6.8066091360540897</v>
      </c>
      <c r="L3513">
        <v>1.78</v>
      </c>
      <c r="M3513">
        <v>4.01</v>
      </c>
      <c r="N3513">
        <v>4.71</v>
      </c>
      <c r="O3513" s="7">
        <f t="shared" si="490"/>
        <v>1.8218095949086943</v>
      </c>
      <c r="P3513" s="7">
        <f t="shared" si="491"/>
        <v>4.1041890312268894</v>
      </c>
      <c r="Q3513" s="7">
        <f t="shared" si="492"/>
        <v>4.8206310067527811</v>
      </c>
      <c r="R3513" s="24">
        <f t="shared" si="494"/>
        <v>0.54890478280202393</v>
      </c>
      <c r="S3513" s="24">
        <f t="shared" si="494"/>
        <v>0.24365349461037475</v>
      </c>
      <c r="T3513" s="24">
        <f t="shared" si="494"/>
        <v>0.20744172258760138</v>
      </c>
      <c r="U3513" s="23">
        <f t="shared" si="495"/>
        <v>1.1564786542430558</v>
      </c>
      <c r="V3513" s="23">
        <f t="shared" si="495"/>
        <v>0.88641298038446548</v>
      </c>
      <c r="W3513" s="23">
        <f t="shared" si="495"/>
        <v>0.69197450681448547</v>
      </c>
      <c r="X3513" t="s">
        <v>187</v>
      </c>
      <c r="Y3513" t="s">
        <v>197</v>
      </c>
      <c r="Z3513" t="s">
        <v>189</v>
      </c>
      <c r="AA3513" s="75" t="s">
        <v>162</v>
      </c>
      <c r="AB3513" s="75" t="s">
        <v>160</v>
      </c>
      <c r="AC3513" s="119" t="s">
        <v>654</v>
      </c>
      <c r="AD3513" s="25" t="s">
        <v>164</v>
      </c>
      <c r="AE3513" s="133" t="str">
        <f>VLOOKUP(AD3513,cs_lookup!$A$2:$B$55,2,FALSE)</f>
        <v>1</v>
      </c>
    </row>
    <row r="3514" spans="1:31" x14ac:dyDescent="0.25">
      <c r="A3514" s="6">
        <v>0.65567413541441288</v>
      </c>
      <c r="B3514" s="6">
        <v>0.23752105377955293</v>
      </c>
      <c r="C3514" s="6">
        <v>0.10451656960211468</v>
      </c>
      <c r="D3514" s="21">
        <f t="shared" si="493"/>
        <v>1.5251478531602578</v>
      </c>
      <c r="E3514" s="22">
        <f t="shared" si="493"/>
        <v>4.2101530962729559</v>
      </c>
      <c r="F3514" s="22">
        <f t="shared" si="493"/>
        <v>9.5678609028875652</v>
      </c>
      <c r="G3514" s="132">
        <v>2.0823708570744337E-2</v>
      </c>
      <c r="H3514" s="7">
        <f t="shared" si="486"/>
        <v>1.0208237085707443</v>
      </c>
      <c r="I3514" s="7">
        <f t="shared" si="487"/>
        <v>1.4940364730513733</v>
      </c>
      <c r="J3514" s="7">
        <f t="shared" si="488"/>
        <v>4.1242704895320204</v>
      </c>
      <c r="K3514" s="7">
        <f t="shared" si="489"/>
        <v>9.3726868043489411</v>
      </c>
      <c r="L3514">
        <v>2.2999999999999998</v>
      </c>
      <c r="M3514">
        <v>3.22</v>
      </c>
      <c r="N3514">
        <v>3.63</v>
      </c>
      <c r="O3514" s="7">
        <f t="shared" si="490"/>
        <v>2.3478945297127116</v>
      </c>
      <c r="P3514" s="7">
        <f t="shared" si="491"/>
        <v>3.2870523415977968</v>
      </c>
      <c r="Q3514" s="7">
        <f t="shared" si="492"/>
        <v>3.7055900621118019</v>
      </c>
      <c r="R3514" s="24">
        <f t="shared" si="494"/>
        <v>0.4259135098893731</v>
      </c>
      <c r="S3514" s="24">
        <f t="shared" si="494"/>
        <v>0.30422393563526645</v>
      </c>
      <c r="T3514" s="24">
        <f t="shared" si="494"/>
        <v>0.26986255447536034</v>
      </c>
      <c r="U3514" s="23">
        <f t="shared" si="495"/>
        <v>1.5394537158136119</v>
      </c>
      <c r="V3514" s="23">
        <f t="shared" si="495"/>
        <v>0.78074413600485559</v>
      </c>
      <c r="W3514" s="23">
        <f t="shared" si="495"/>
        <v>0.38729556164361262</v>
      </c>
      <c r="X3514" t="s">
        <v>191</v>
      </c>
      <c r="Y3514" t="s">
        <v>199</v>
      </c>
      <c r="Z3514" t="s">
        <v>189</v>
      </c>
      <c r="AA3514" s="75" t="s">
        <v>170</v>
      </c>
      <c r="AB3514" s="75" t="s">
        <v>160</v>
      </c>
      <c r="AC3514" s="119" t="s">
        <v>654</v>
      </c>
      <c r="AD3514" s="25" t="s">
        <v>165</v>
      </c>
      <c r="AE3514" s="133" t="str">
        <f>VLOOKUP(AD3514,cs_lookup!$A$2:$B$55,2,FALSE)</f>
        <v>1</v>
      </c>
    </row>
    <row r="3515" spans="1:31" x14ac:dyDescent="0.25">
      <c r="A3515" s="6">
        <v>0.54706318212779592</v>
      </c>
      <c r="B3515" s="6">
        <v>0.2490494321048928</v>
      </c>
      <c r="C3515" s="6">
        <v>0.19483536752152908</v>
      </c>
      <c r="D3515" s="21">
        <f t="shared" si="493"/>
        <v>1.8279424254260934</v>
      </c>
      <c r="E3515" s="22">
        <f t="shared" si="493"/>
        <v>4.0152671361194967</v>
      </c>
      <c r="F3515" s="22">
        <f t="shared" si="493"/>
        <v>5.1325383718615729</v>
      </c>
      <c r="G3515" s="132">
        <v>2.2579021160727297E-2</v>
      </c>
      <c r="H3515" s="7">
        <f t="shared" si="486"/>
        <v>1.0225790211607273</v>
      </c>
      <c r="I3515" s="7">
        <f t="shared" si="487"/>
        <v>1.7875806051166587</v>
      </c>
      <c r="J3515" s="7">
        <f t="shared" si="488"/>
        <v>3.9266081672219086</v>
      </c>
      <c r="K3515" s="7">
        <f t="shared" si="489"/>
        <v>5.0192095335924645</v>
      </c>
      <c r="L3515">
        <v>2.36</v>
      </c>
      <c r="M3515">
        <v>3.72</v>
      </c>
      <c r="N3515">
        <v>3.03</v>
      </c>
      <c r="O3515" s="7">
        <f t="shared" si="490"/>
        <v>2.4132864899393165</v>
      </c>
      <c r="P3515" s="7">
        <f t="shared" si="491"/>
        <v>3.8039939587179057</v>
      </c>
      <c r="Q3515" s="7">
        <f t="shared" si="492"/>
        <v>3.0984144341170037</v>
      </c>
      <c r="R3515" s="24">
        <f t="shared" si="494"/>
        <v>0.41437268395976706</v>
      </c>
      <c r="S3515" s="24">
        <f t="shared" si="494"/>
        <v>0.26288159520028231</v>
      </c>
      <c r="T3515" s="24">
        <f t="shared" si="494"/>
        <v>0.32274572083995062</v>
      </c>
      <c r="U3515" s="23">
        <f t="shared" si="495"/>
        <v>1.3202201865722216</v>
      </c>
      <c r="V3515" s="23">
        <f t="shared" si="495"/>
        <v>0.94738253514913751</v>
      </c>
      <c r="W3515" s="23">
        <f t="shared" si="495"/>
        <v>0.60368071500519693</v>
      </c>
      <c r="X3515" t="s">
        <v>94</v>
      </c>
      <c r="Y3515" t="s">
        <v>31</v>
      </c>
      <c r="Z3515" t="s">
        <v>138</v>
      </c>
      <c r="AA3515" s="75" t="s">
        <v>162</v>
      </c>
      <c r="AB3515" s="75" t="s">
        <v>160</v>
      </c>
      <c r="AC3515" s="119" t="s">
        <v>654</v>
      </c>
      <c r="AD3515" s="25" t="s">
        <v>149</v>
      </c>
      <c r="AE3515" s="133" t="str">
        <f>VLOOKUP(AD3515,cs_lookup!$A$2:$B$55,2,FALSE)</f>
        <v>X</v>
      </c>
    </row>
    <row r="3516" spans="1:31" x14ac:dyDescent="0.25">
      <c r="A3516" s="6">
        <v>0.67281438656785875</v>
      </c>
      <c r="B3516" s="6">
        <v>0.19289962440724939</v>
      </c>
      <c r="C3516" s="6">
        <v>0.12808288104855162</v>
      </c>
      <c r="D3516" s="21">
        <f t="shared" si="493"/>
        <v>1.4862940210020938</v>
      </c>
      <c r="E3516" s="22">
        <f t="shared" si="493"/>
        <v>5.1840432715866855</v>
      </c>
      <c r="F3516" s="22">
        <f t="shared" si="493"/>
        <v>7.8074446156542647</v>
      </c>
      <c r="G3516" s="132">
        <v>2.1579697063936365E-2</v>
      </c>
      <c r="H3516" s="7">
        <f t="shared" si="486"/>
        <v>1.0215796970639364</v>
      </c>
      <c r="I3516" s="7">
        <f t="shared" si="487"/>
        <v>1.4548977679115651</v>
      </c>
      <c r="J3516" s="7">
        <f t="shared" si="488"/>
        <v>5.0745363151654708</v>
      </c>
      <c r="K3516" s="7">
        <f t="shared" si="489"/>
        <v>7.6425213207478508</v>
      </c>
      <c r="L3516">
        <v>2.09</v>
      </c>
      <c r="M3516">
        <v>3.48</v>
      </c>
      <c r="N3516">
        <v>3.91</v>
      </c>
      <c r="O3516" s="7">
        <f t="shared" si="490"/>
        <v>2.1351015668636268</v>
      </c>
      <c r="P3516" s="7">
        <f t="shared" si="491"/>
        <v>3.5550973457824986</v>
      </c>
      <c r="Q3516" s="7">
        <f t="shared" si="492"/>
        <v>3.9943766155199913</v>
      </c>
      <c r="R3516" s="24">
        <f t="shared" si="494"/>
        <v>0.46836179389299842</v>
      </c>
      <c r="S3516" s="24">
        <f t="shared" si="494"/>
        <v>0.2812862497805651</v>
      </c>
      <c r="T3516" s="24">
        <f t="shared" si="494"/>
        <v>0.25035195632643648</v>
      </c>
      <c r="U3516" s="23">
        <f t="shared" si="495"/>
        <v>1.4365270509694252</v>
      </c>
      <c r="V3516" s="23">
        <f t="shared" si="495"/>
        <v>0.68577694273265322</v>
      </c>
      <c r="W3516" s="23">
        <f t="shared" si="495"/>
        <v>0.5116112649087633</v>
      </c>
      <c r="X3516" t="s">
        <v>87</v>
      </c>
      <c r="Y3516" t="s">
        <v>32</v>
      </c>
      <c r="Z3516" t="s">
        <v>138</v>
      </c>
      <c r="AA3516" s="75" t="s">
        <v>162</v>
      </c>
      <c r="AB3516" s="75" t="s">
        <v>160</v>
      </c>
      <c r="AC3516" s="119" t="s">
        <v>654</v>
      </c>
      <c r="AD3516" s="25" t="s">
        <v>152</v>
      </c>
      <c r="AE3516" s="133" t="str">
        <f>VLOOKUP(AD3516,cs_lookup!$A$2:$B$55,2,FALSE)</f>
        <v>2</v>
      </c>
    </row>
    <row r="3517" spans="1:31" x14ac:dyDescent="0.25">
      <c r="A3517" s="6">
        <v>0.52056402423567039</v>
      </c>
      <c r="B3517" s="6">
        <v>0.25413651107018248</v>
      </c>
      <c r="C3517" s="6">
        <v>0.21437998984443299</v>
      </c>
      <c r="D3517" s="21">
        <f t="shared" si="493"/>
        <v>1.9209932946639408</v>
      </c>
      <c r="E3517" s="22">
        <f t="shared" si="493"/>
        <v>3.9348930847793038</v>
      </c>
      <c r="F3517" s="22">
        <f t="shared" si="493"/>
        <v>4.6646144573738439</v>
      </c>
      <c r="G3517" s="132">
        <v>2.1243203856286197E-2</v>
      </c>
      <c r="H3517" s="7">
        <f t="shared" si="486"/>
        <v>1.0212432038562862</v>
      </c>
      <c r="I3517" s="7">
        <f t="shared" si="487"/>
        <v>1.8810341037376159</v>
      </c>
      <c r="J3517" s="7">
        <f t="shared" si="488"/>
        <v>3.8530421254416876</v>
      </c>
      <c r="K3517" s="7">
        <f t="shared" si="489"/>
        <v>4.567584332272598</v>
      </c>
      <c r="L3517">
        <v>2.5499999999999998</v>
      </c>
      <c r="M3517">
        <v>3.23</v>
      </c>
      <c r="N3517">
        <v>3.13</v>
      </c>
      <c r="O3517" s="7">
        <f t="shared" si="490"/>
        <v>2.6041701698335298</v>
      </c>
      <c r="P3517" s="7">
        <f t="shared" si="491"/>
        <v>3.2986155484558042</v>
      </c>
      <c r="Q3517" s="7">
        <f t="shared" si="492"/>
        <v>3.1964912280701756</v>
      </c>
      <c r="R3517" s="24">
        <f t="shared" si="494"/>
        <v>0.38399948343772194</v>
      </c>
      <c r="S3517" s="24">
        <f t="shared" si="494"/>
        <v>0.30315748692451733</v>
      </c>
      <c r="T3517" s="24">
        <f t="shared" si="494"/>
        <v>0.31284302963776067</v>
      </c>
      <c r="U3517" s="23">
        <f t="shared" si="495"/>
        <v>1.3556373034030316</v>
      </c>
      <c r="V3517" s="23">
        <f t="shared" si="495"/>
        <v>0.83829864684641464</v>
      </c>
      <c r="W3517" s="23">
        <f t="shared" si="495"/>
        <v>0.68526375701150344</v>
      </c>
      <c r="X3517" t="s">
        <v>26</v>
      </c>
      <c r="Y3517" t="s">
        <v>92</v>
      </c>
      <c r="Z3517" t="s">
        <v>138</v>
      </c>
      <c r="AA3517" s="75" t="s">
        <v>162</v>
      </c>
      <c r="AB3517" s="75" t="s">
        <v>160</v>
      </c>
      <c r="AC3517" s="119" t="s">
        <v>654</v>
      </c>
      <c r="AD3517" s="25" t="s">
        <v>175</v>
      </c>
      <c r="AE3517" s="133" t="str">
        <f>VLOOKUP(AD3517,cs_lookup!$A$2:$B$55,2,FALSE)</f>
        <v>1</v>
      </c>
    </row>
    <row r="3518" spans="1:31" x14ac:dyDescent="0.25">
      <c r="A3518" s="6">
        <v>0.29019941917200187</v>
      </c>
      <c r="B3518" s="6">
        <v>0.39773101014147605</v>
      </c>
      <c r="C3518" s="6">
        <v>0.29830738432091353</v>
      </c>
      <c r="D3518" s="21">
        <f t="shared" si="493"/>
        <v>3.4459062766328201</v>
      </c>
      <c r="E3518" s="22">
        <f t="shared" si="493"/>
        <v>2.5142620879480635</v>
      </c>
      <c r="F3518" s="22">
        <f t="shared" si="493"/>
        <v>3.3522468854616707</v>
      </c>
      <c r="G3518" s="132">
        <v>2.4512959582150273E-2</v>
      </c>
      <c r="H3518" s="7">
        <f t="shared" si="486"/>
        <v>1.0245129595821503</v>
      </c>
      <c r="I3518" s="7">
        <f t="shared" si="487"/>
        <v>3.363457967421164</v>
      </c>
      <c r="J3518" s="7">
        <f t="shared" si="488"/>
        <v>2.4541047181809299</v>
      </c>
      <c r="K3518" s="7">
        <f t="shared" si="489"/>
        <v>3.2720395131252333</v>
      </c>
      <c r="L3518">
        <v>1.94</v>
      </c>
      <c r="M3518">
        <v>3.78</v>
      </c>
      <c r="N3518">
        <v>4.09</v>
      </c>
      <c r="O3518" s="7">
        <f t="shared" si="490"/>
        <v>1.9875551415893715</v>
      </c>
      <c r="P3518" s="7">
        <f t="shared" si="491"/>
        <v>3.8726589872205279</v>
      </c>
      <c r="Q3518" s="7">
        <f t="shared" si="492"/>
        <v>4.1902580046909943</v>
      </c>
      <c r="R3518" s="24">
        <f t="shared" si="494"/>
        <v>0.50313069513147612</v>
      </c>
      <c r="S3518" s="24">
        <f t="shared" si="494"/>
        <v>0.25822051549075759</v>
      </c>
      <c r="T3518" s="24">
        <f t="shared" si="494"/>
        <v>0.23864878937776621</v>
      </c>
      <c r="U3518" s="23">
        <f t="shared" si="495"/>
        <v>0.57678734766156148</v>
      </c>
      <c r="V3518" s="23">
        <f t="shared" si="495"/>
        <v>1.5402765709206863</v>
      </c>
      <c r="W3518" s="23">
        <f t="shared" si="495"/>
        <v>1.2499849050091407</v>
      </c>
      <c r="X3518" t="s">
        <v>93</v>
      </c>
      <c r="Y3518" t="s">
        <v>30</v>
      </c>
      <c r="Z3518" t="s">
        <v>138</v>
      </c>
      <c r="AA3518" s="75" t="s">
        <v>151</v>
      </c>
      <c r="AB3518" s="75" t="s">
        <v>166</v>
      </c>
      <c r="AC3518" s="119" t="s">
        <v>654</v>
      </c>
      <c r="AD3518" s="25" t="s">
        <v>155</v>
      </c>
      <c r="AE3518" s="133" t="str">
        <f>VLOOKUP(AD3518,cs_lookup!$A$2:$B$55,2,FALSE)</f>
        <v>2</v>
      </c>
    </row>
    <row r="3519" spans="1:31" x14ac:dyDescent="0.25">
      <c r="A3519" s="6">
        <v>0.55618203682199541</v>
      </c>
      <c r="B3519" s="6">
        <v>0.22304893114487795</v>
      </c>
      <c r="C3519" s="6">
        <v>0.20919741368579484</v>
      </c>
      <c r="D3519" s="21">
        <f t="shared" si="493"/>
        <v>1.7979724870547147</v>
      </c>
      <c r="E3519" s="22">
        <f t="shared" si="493"/>
        <v>4.4833211926510677</v>
      </c>
      <c r="F3519" s="22">
        <f t="shared" si="493"/>
        <v>4.7801738194620098</v>
      </c>
      <c r="G3519" s="132">
        <v>2.1976951075441065E-2</v>
      </c>
      <c r="H3519" s="7">
        <f t="shared" si="486"/>
        <v>1.0219769510754411</v>
      </c>
      <c r="I3519" s="7">
        <f t="shared" si="487"/>
        <v>1.7593082555948862</v>
      </c>
      <c r="J3519" s="7">
        <f t="shared" si="488"/>
        <v>4.3869102800539723</v>
      </c>
      <c r="K3519" s="7">
        <f t="shared" si="489"/>
        <v>4.6773792837810717</v>
      </c>
      <c r="L3519">
        <v>2.29</v>
      </c>
      <c r="M3519">
        <v>3.52</v>
      </c>
      <c r="N3519">
        <v>3.32</v>
      </c>
      <c r="O3519" s="7">
        <f t="shared" si="490"/>
        <v>2.3403272179627601</v>
      </c>
      <c r="P3519" s="7">
        <f t="shared" si="491"/>
        <v>3.5973588677855526</v>
      </c>
      <c r="Q3519" s="7">
        <f t="shared" si="492"/>
        <v>3.392963477570464</v>
      </c>
      <c r="R3519" s="24">
        <f t="shared" si="494"/>
        <v>0.427290676416819</v>
      </c>
      <c r="S3519" s="24">
        <f t="shared" si="494"/>
        <v>0.27798171846435099</v>
      </c>
      <c r="T3519" s="24">
        <f t="shared" si="494"/>
        <v>0.29472760511883001</v>
      </c>
      <c r="U3519" s="23">
        <f t="shared" si="495"/>
        <v>1.301647958916482</v>
      </c>
      <c r="V3519" s="23">
        <f t="shared" si="495"/>
        <v>0.80238705040411573</v>
      </c>
      <c r="W3519" s="23">
        <f t="shared" si="495"/>
        <v>0.7097991842381014</v>
      </c>
      <c r="X3519" t="s">
        <v>17</v>
      </c>
      <c r="Y3519" t="s">
        <v>91</v>
      </c>
      <c r="Z3519" t="s">
        <v>138</v>
      </c>
      <c r="AA3519" s="75" t="s">
        <v>162</v>
      </c>
      <c r="AB3519" s="75" t="s">
        <v>160</v>
      </c>
      <c r="AC3519" s="119" t="s">
        <v>654</v>
      </c>
      <c r="AD3519" s="25" t="s">
        <v>155</v>
      </c>
      <c r="AE3519" s="133" t="str">
        <f>VLOOKUP(AD3519,cs_lookup!$A$2:$B$55,2,FALSE)</f>
        <v>2</v>
      </c>
    </row>
    <row r="3520" spans="1:31" x14ac:dyDescent="0.25">
      <c r="A3520" s="6">
        <v>0.43824800782403561</v>
      </c>
      <c r="B3520" s="6">
        <v>0.3070367753916925</v>
      </c>
      <c r="C3520" s="6">
        <v>0.24270909933574403</v>
      </c>
      <c r="D3520" s="21">
        <f t="shared" si="493"/>
        <v>2.2818129966297938</v>
      </c>
      <c r="E3520" s="22">
        <f t="shared" si="493"/>
        <v>3.2569388429913047</v>
      </c>
      <c r="F3520" s="22">
        <f t="shared" si="493"/>
        <v>4.1201586703458588</v>
      </c>
      <c r="G3520" s="132">
        <v>2.0546608755405149E-2</v>
      </c>
      <c r="H3520" s="7">
        <f t="shared" si="486"/>
        <v>1.0205466087554051</v>
      </c>
      <c r="I3520" s="7">
        <f t="shared" si="487"/>
        <v>2.2358733810428806</v>
      </c>
      <c r="J3520" s="7">
        <f t="shared" si="488"/>
        <v>3.1913670723606282</v>
      </c>
      <c r="K3520" s="7">
        <f t="shared" si="489"/>
        <v>4.037207742398504</v>
      </c>
      <c r="L3520">
        <v>2.54</v>
      </c>
      <c r="M3520">
        <v>3.42</v>
      </c>
      <c r="N3520">
        <v>2.99</v>
      </c>
      <c r="O3520" s="7">
        <f t="shared" si="490"/>
        <v>2.5921883862387292</v>
      </c>
      <c r="P3520" s="7">
        <f t="shared" si="491"/>
        <v>3.4902694019434857</v>
      </c>
      <c r="Q3520" s="7">
        <f t="shared" si="492"/>
        <v>3.0514343601786615</v>
      </c>
      <c r="R3520" s="24">
        <f t="shared" si="494"/>
        <v>0.38577443109796589</v>
      </c>
      <c r="S3520" s="24">
        <f t="shared" si="494"/>
        <v>0.28651083479205652</v>
      </c>
      <c r="T3520" s="24">
        <f t="shared" si="494"/>
        <v>0.3277147341099777</v>
      </c>
      <c r="U3520" s="23">
        <f t="shared" si="495"/>
        <v>1.1360213961737249</v>
      </c>
      <c r="V3520" s="23">
        <f t="shared" si="495"/>
        <v>1.0716410624210189</v>
      </c>
      <c r="W3520" s="23">
        <f t="shared" si="495"/>
        <v>0.7406108852411053</v>
      </c>
      <c r="X3520" t="s">
        <v>90</v>
      </c>
      <c r="Y3520" t="s">
        <v>28</v>
      </c>
      <c r="Z3520" t="s">
        <v>138</v>
      </c>
      <c r="AA3520" s="75" t="s">
        <v>151</v>
      </c>
      <c r="AB3520" s="75" t="s">
        <v>166</v>
      </c>
      <c r="AC3520" s="119" t="s">
        <v>654</v>
      </c>
      <c r="AD3520" s="25" t="s">
        <v>153</v>
      </c>
      <c r="AE3520" s="133" t="str">
        <f>VLOOKUP(AD3520,cs_lookup!$A$2:$B$55,2,FALSE)</f>
        <v>2</v>
      </c>
    </row>
    <row r="3521" spans="1:31" x14ac:dyDescent="0.25">
      <c r="A3521" s="6">
        <v>0.67967342400851971</v>
      </c>
      <c r="B3521" s="6">
        <v>0.21112616403083173</v>
      </c>
      <c r="C3521" s="6">
        <v>0.10608945440539248</v>
      </c>
      <c r="D3521" s="21">
        <f t="shared" si="493"/>
        <v>1.4712948376034563</v>
      </c>
      <c r="E3521" s="22">
        <f t="shared" si="493"/>
        <v>4.736504376851963</v>
      </c>
      <c r="F3521" s="22">
        <f t="shared" si="493"/>
        <v>9.4260075669610615</v>
      </c>
      <c r="G3521" s="132">
        <v>2.5767059639786094E-2</v>
      </c>
      <c r="H3521" s="7">
        <f t="shared" si="486"/>
        <v>1.0257670596397861</v>
      </c>
      <c r="I3521" s="7">
        <f t="shared" si="487"/>
        <v>1.4343362109133473</v>
      </c>
      <c r="J3521" s="7">
        <f t="shared" si="488"/>
        <v>4.617524351498731</v>
      </c>
      <c r="K3521" s="7">
        <f t="shared" si="489"/>
        <v>9.189228176493744</v>
      </c>
      <c r="L3521">
        <v>1.47</v>
      </c>
      <c r="M3521">
        <v>5.09</v>
      </c>
      <c r="N3521">
        <v>6.71</v>
      </c>
      <c r="O3521" s="7">
        <f t="shared" si="490"/>
        <v>1.5078775776704856</v>
      </c>
      <c r="P3521" s="7">
        <f t="shared" si="491"/>
        <v>5.2211543335665107</v>
      </c>
      <c r="Q3521" s="7">
        <f t="shared" si="492"/>
        <v>6.8828969701829648</v>
      </c>
      <c r="R3521" s="24">
        <f t="shared" si="494"/>
        <v>0.66318381200740195</v>
      </c>
      <c r="S3521" s="24">
        <f t="shared" si="494"/>
        <v>0.19152852723985875</v>
      </c>
      <c r="T3521" s="24">
        <f t="shared" si="494"/>
        <v>0.14528766075273933</v>
      </c>
      <c r="U3521" s="23">
        <f t="shared" si="495"/>
        <v>1.0248643162009714</v>
      </c>
      <c r="V3521" s="23">
        <f t="shared" si="495"/>
        <v>1.1023222862588511</v>
      </c>
      <c r="W3521" s="23">
        <f t="shared" si="495"/>
        <v>0.73020278429523966</v>
      </c>
      <c r="X3521" t="s">
        <v>95</v>
      </c>
      <c r="Y3521" t="s">
        <v>85</v>
      </c>
      <c r="Z3521" t="s">
        <v>138</v>
      </c>
      <c r="AA3521" s="75" t="s">
        <v>162</v>
      </c>
      <c r="AB3521" s="75" t="s">
        <v>160</v>
      </c>
      <c r="AC3521" s="119" t="s">
        <v>654</v>
      </c>
      <c r="AD3521" s="25" t="s">
        <v>170</v>
      </c>
      <c r="AE3521" s="133" t="str">
        <f>VLOOKUP(AD3521,cs_lookup!$A$2:$B$55,2,FALSE)</f>
        <v>1</v>
      </c>
    </row>
    <row r="3522" spans="1:31" x14ac:dyDescent="0.25">
      <c r="A3522" s="6">
        <v>9.065049384787098E-2</v>
      </c>
      <c r="B3522" s="6">
        <v>0.46743621033519844</v>
      </c>
      <c r="C3522" s="6">
        <v>0.41838160930127455</v>
      </c>
      <c r="D3522" s="21">
        <f t="shared" si="493"/>
        <v>11.031379505534662</v>
      </c>
      <c r="E3522" s="22">
        <f t="shared" si="493"/>
        <v>2.1393293413937702</v>
      </c>
      <c r="F3522" s="22">
        <f t="shared" si="493"/>
        <v>2.390162420547278</v>
      </c>
      <c r="G3522" s="132">
        <v>5.328138718173836E-2</v>
      </c>
      <c r="H3522" s="7">
        <f t="shared" si="486"/>
        <v>1.0532813871817384</v>
      </c>
      <c r="I3522" s="7">
        <f t="shared" si="487"/>
        <v>10.473345147635515</v>
      </c>
      <c r="J3522" s="7">
        <f t="shared" si="488"/>
        <v>2.0311090345173257</v>
      </c>
      <c r="K3522" s="7">
        <f t="shared" si="489"/>
        <v>2.2692534489217815</v>
      </c>
      <c r="L3522">
        <v>2.68</v>
      </c>
      <c r="M3522">
        <v>3.2</v>
      </c>
      <c r="N3522">
        <v>2.72</v>
      </c>
      <c r="O3522" s="7">
        <f t="shared" si="490"/>
        <v>2.8227941176470588</v>
      </c>
      <c r="P3522" s="7">
        <f t="shared" si="491"/>
        <v>3.3705004389815629</v>
      </c>
      <c r="Q3522" s="7">
        <f t="shared" si="492"/>
        <v>2.8649253731343287</v>
      </c>
      <c r="R3522" s="24">
        <f t="shared" si="494"/>
        <v>0.35425892159416517</v>
      </c>
      <c r="S3522" s="24">
        <f t="shared" si="494"/>
        <v>0.29669184683511329</v>
      </c>
      <c r="T3522" s="24">
        <f t="shared" si="494"/>
        <v>0.34904923157072149</v>
      </c>
      <c r="U3522" s="23">
        <f t="shared" si="495"/>
        <v>0.25588768079557112</v>
      </c>
      <c r="V3522" s="23">
        <f t="shared" si="495"/>
        <v>1.5754939521306648</v>
      </c>
      <c r="W3522" s="23">
        <f t="shared" si="495"/>
        <v>1.198632088139995</v>
      </c>
      <c r="X3522" t="s">
        <v>570</v>
      </c>
      <c r="Y3522" t="s">
        <v>577</v>
      </c>
      <c r="Z3522" t="s">
        <v>370</v>
      </c>
      <c r="AA3522" s="75" t="s">
        <v>152</v>
      </c>
      <c r="AB3522" s="75" t="s">
        <v>161</v>
      </c>
      <c r="AC3522" s="119" t="s">
        <v>654</v>
      </c>
      <c r="AD3522" s="25" t="s">
        <v>393</v>
      </c>
      <c r="AE3522" s="133" t="e">
        <f>VLOOKUP(AD3522,cs_lookup!$A$2:$B$55,2,FALSE)</f>
        <v>#N/A</v>
      </c>
    </row>
    <row r="3523" spans="1:31" x14ac:dyDescent="0.25">
      <c r="A3523" s="6">
        <v>0.4056823180117321</v>
      </c>
      <c r="B3523" s="6">
        <v>0.34807838918022277</v>
      </c>
      <c r="C3523" s="6">
        <v>0.23662176794043396</v>
      </c>
      <c r="D3523" s="21">
        <f t="shared" si="493"/>
        <v>2.4649829573569941</v>
      </c>
      <c r="E3523" s="22">
        <f t="shared" si="493"/>
        <v>2.8729160760458332</v>
      </c>
      <c r="F3523" s="22">
        <f t="shared" si="493"/>
        <v>4.2261538686995834</v>
      </c>
      <c r="G3523" s="132">
        <v>6.6257982812840677E-2</v>
      </c>
      <c r="H3523" s="7">
        <f t="shared" si="486"/>
        <v>1.0662579828128407</v>
      </c>
      <c r="I3523" s="7">
        <f t="shared" si="487"/>
        <v>2.3118072709329205</v>
      </c>
      <c r="J3523" s="7">
        <f t="shared" si="488"/>
        <v>2.6943911533182057</v>
      </c>
      <c r="K3523" s="7">
        <f t="shared" si="489"/>
        <v>3.9635378462075219</v>
      </c>
      <c r="L3523">
        <v>1.17</v>
      </c>
      <c r="M3523">
        <v>7.33</v>
      </c>
      <c r="N3523">
        <v>13.31</v>
      </c>
      <c r="O3523" s="7">
        <f t="shared" si="490"/>
        <v>1.2475218398910235</v>
      </c>
      <c r="P3523" s="7">
        <f t="shared" si="491"/>
        <v>7.8156710140181218</v>
      </c>
      <c r="Q3523" s="7">
        <f t="shared" si="492"/>
        <v>14.19189375123891</v>
      </c>
      <c r="R3523" s="24">
        <f t="shared" si="494"/>
        <v>0.80158917304995192</v>
      </c>
      <c r="S3523" s="24">
        <f t="shared" si="494"/>
        <v>0.12794806718532656</v>
      </c>
      <c r="T3523" s="24">
        <f t="shared" si="494"/>
        <v>7.0462759764721536E-2</v>
      </c>
      <c r="U3523" s="23">
        <f t="shared" si="495"/>
        <v>0.50609755177725135</v>
      </c>
      <c r="V3523" s="23">
        <f t="shared" si="495"/>
        <v>2.720466176921986</v>
      </c>
      <c r="W3523" s="23">
        <f t="shared" si="495"/>
        <v>3.3581109898409478</v>
      </c>
      <c r="X3523" t="s">
        <v>372</v>
      </c>
      <c r="Y3523" t="s">
        <v>572</v>
      </c>
      <c r="Z3523" t="s">
        <v>370</v>
      </c>
      <c r="AA3523" s="75" t="s">
        <v>151</v>
      </c>
      <c r="AB3523" s="75" t="s">
        <v>166</v>
      </c>
      <c r="AC3523" s="119" t="s">
        <v>654</v>
      </c>
      <c r="AD3523" s="25" t="s">
        <v>162</v>
      </c>
      <c r="AE3523" s="133" t="str">
        <f>VLOOKUP(AD3523,cs_lookup!$A$2:$B$55,2,FALSE)</f>
        <v>1</v>
      </c>
    </row>
    <row r="3524" spans="1:31" x14ac:dyDescent="0.25">
      <c r="A3524" s="6">
        <v>0.43226386080533108</v>
      </c>
      <c r="B3524" s="6">
        <v>0.38095609504733519</v>
      </c>
      <c r="C3524" s="6">
        <v>0.18240813047392626</v>
      </c>
      <c r="D3524" s="21">
        <f t="shared" si="493"/>
        <v>2.3134018146623352</v>
      </c>
      <c r="E3524" s="22">
        <f t="shared" si="493"/>
        <v>2.624974407813967</v>
      </c>
      <c r="F3524" s="22">
        <f t="shared" si="493"/>
        <v>5.4822117709437395</v>
      </c>
      <c r="G3524" s="132">
        <v>6.1422638892370429E-2</v>
      </c>
      <c r="H3524" s="7">
        <f t="shared" si="486"/>
        <v>1.0614226388923704</v>
      </c>
      <c r="I3524" s="7">
        <f t="shared" si="487"/>
        <v>2.1795293692590225</v>
      </c>
      <c r="J3524" s="7">
        <f t="shared" si="488"/>
        <v>2.4730718110113181</v>
      </c>
      <c r="K3524" s="7">
        <f t="shared" si="489"/>
        <v>5.1649659335178759</v>
      </c>
      <c r="L3524">
        <v>1.4</v>
      </c>
      <c r="M3524">
        <v>4.92</v>
      </c>
      <c r="N3524">
        <v>6.95</v>
      </c>
      <c r="O3524" s="7">
        <f t="shared" si="490"/>
        <v>1.4859916944493186</v>
      </c>
      <c r="P3524" s="7">
        <f t="shared" si="491"/>
        <v>5.2221993833504623</v>
      </c>
      <c r="Q3524" s="7">
        <f t="shared" si="492"/>
        <v>7.376887340301975</v>
      </c>
      <c r="R3524" s="24">
        <f t="shared" si="494"/>
        <v>0.67295127135322363</v>
      </c>
      <c r="S3524" s="24">
        <f t="shared" si="494"/>
        <v>0.19149019916555146</v>
      </c>
      <c r="T3524" s="24">
        <f t="shared" si="494"/>
        <v>0.1355585294812249</v>
      </c>
      <c r="U3524" s="23">
        <f t="shared" si="495"/>
        <v>0.64234050696731826</v>
      </c>
      <c r="V3524" s="23">
        <f t="shared" si="495"/>
        <v>1.9894286846397939</v>
      </c>
      <c r="W3524" s="23">
        <f t="shared" si="495"/>
        <v>1.3456042284612575</v>
      </c>
      <c r="X3524" t="s">
        <v>373</v>
      </c>
      <c r="Y3524" t="s">
        <v>387</v>
      </c>
      <c r="Z3524" t="s">
        <v>370</v>
      </c>
      <c r="AA3524" s="75" t="s">
        <v>154</v>
      </c>
      <c r="AB3524" s="75" t="s">
        <v>160</v>
      </c>
      <c r="AC3524" s="119" t="s">
        <v>654</v>
      </c>
      <c r="AD3524" s="25" t="s">
        <v>154</v>
      </c>
      <c r="AE3524" s="133" t="str">
        <f>VLOOKUP(AD3524,cs_lookup!$A$2:$B$55,2,FALSE)</f>
        <v>1</v>
      </c>
    </row>
    <row r="3525" spans="1:31" x14ac:dyDescent="0.25">
      <c r="A3525" s="6">
        <v>0.76442820159329228</v>
      </c>
      <c r="B3525" s="6">
        <v>0.15386177447863369</v>
      </c>
      <c r="C3525" s="6">
        <v>7.4268739313226251E-2</v>
      </c>
      <c r="D3525" s="21">
        <f t="shared" si="493"/>
        <v>1.3081673307129527</v>
      </c>
      <c r="E3525" s="22">
        <f t="shared" si="493"/>
        <v>6.4993400952805658</v>
      </c>
      <c r="F3525" s="22">
        <f t="shared" si="493"/>
        <v>13.464615250604012</v>
      </c>
      <c r="G3525" s="132">
        <v>2.1212666157143234E-2</v>
      </c>
      <c r="H3525" s="7">
        <f t="shared" si="486"/>
        <v>1.0212126661571432</v>
      </c>
      <c r="I3525" s="7">
        <f t="shared" si="487"/>
        <v>1.2809940319636157</v>
      </c>
      <c r="J3525" s="7">
        <f t="shared" si="488"/>
        <v>6.3643355695320505</v>
      </c>
      <c r="K3525" s="7">
        <f t="shared" si="489"/>
        <v>13.184927779315352</v>
      </c>
      <c r="L3525">
        <v>2.3199999999999998</v>
      </c>
      <c r="M3525">
        <v>3.25</v>
      </c>
      <c r="N3525">
        <v>3.54</v>
      </c>
      <c r="O3525" s="7">
        <f t="shared" si="490"/>
        <v>2.3692133854845721</v>
      </c>
      <c r="P3525" s="7">
        <f t="shared" si="491"/>
        <v>3.3189411650107155</v>
      </c>
      <c r="Q3525" s="7">
        <f t="shared" si="492"/>
        <v>3.6150928381962872</v>
      </c>
      <c r="R3525" s="24">
        <f t="shared" si="494"/>
        <v>0.42208101901107203</v>
      </c>
      <c r="S3525" s="24">
        <f t="shared" si="494"/>
        <v>0.30130091203251907</v>
      </c>
      <c r="T3525" s="24">
        <f t="shared" si="494"/>
        <v>0.27661806895640872</v>
      </c>
      <c r="U3525" s="23">
        <f t="shared" si="495"/>
        <v>1.8110935274567268</v>
      </c>
      <c r="V3525" s="23">
        <f t="shared" si="495"/>
        <v>0.51065817703873251</v>
      </c>
      <c r="W3525" s="23">
        <f t="shared" si="495"/>
        <v>0.26848838759311128</v>
      </c>
      <c r="X3525" t="s">
        <v>96</v>
      </c>
      <c r="Y3525" t="s">
        <v>97</v>
      </c>
      <c r="Z3525" t="s">
        <v>140</v>
      </c>
      <c r="AA3525" s="75" t="s">
        <v>165</v>
      </c>
      <c r="AB3525" s="75" t="s">
        <v>160</v>
      </c>
      <c r="AC3525" s="119" t="s">
        <v>654</v>
      </c>
      <c r="AD3525" s="25" t="s">
        <v>162</v>
      </c>
      <c r="AE3525" s="133" t="str">
        <f>VLOOKUP(AD3525,cs_lookup!$A$2:$B$55,2,FALSE)</f>
        <v>1</v>
      </c>
    </row>
    <row r="3526" spans="1:31" x14ac:dyDescent="0.25">
      <c r="A3526" s="6">
        <v>0.28046817908952754</v>
      </c>
      <c r="B3526" s="6">
        <v>0.22785571693586992</v>
      </c>
      <c r="C3526" s="6">
        <v>0.44586076026797783</v>
      </c>
      <c r="D3526" s="21">
        <f t="shared" si="493"/>
        <v>3.5654668677432833</v>
      </c>
      <c r="E3526" s="22">
        <f t="shared" si="493"/>
        <v>4.3887421981229044</v>
      </c>
      <c r="F3526" s="22">
        <f t="shared" si="493"/>
        <v>2.2428526775914643</v>
      </c>
      <c r="G3526" s="132">
        <v>2.3730098276144584E-2</v>
      </c>
      <c r="H3526" s="7">
        <f t="shared" si="486"/>
        <v>1.0237300982761446</v>
      </c>
      <c r="I3526" s="7">
        <f t="shared" si="487"/>
        <v>3.4828192252500538</v>
      </c>
      <c r="J3526" s="7">
        <f t="shared" si="488"/>
        <v>4.2870110056479644</v>
      </c>
      <c r="K3526" s="7">
        <f t="shared" si="489"/>
        <v>2.1908632767251799</v>
      </c>
      <c r="L3526">
        <v>3.83</v>
      </c>
      <c r="M3526">
        <v>4.09</v>
      </c>
      <c r="N3526">
        <v>1.93</v>
      </c>
      <c r="O3526" s="7">
        <f t="shared" si="490"/>
        <v>3.920886276397634</v>
      </c>
      <c r="P3526" s="7">
        <f t="shared" si="491"/>
        <v>4.1870561019494312</v>
      </c>
      <c r="Q3526" s="7">
        <f t="shared" si="492"/>
        <v>1.9757990896729589</v>
      </c>
      <c r="R3526" s="24">
        <f t="shared" si="494"/>
        <v>0.25504437759892468</v>
      </c>
      <c r="S3526" s="24">
        <f t="shared" si="494"/>
        <v>0.23883128758041117</v>
      </c>
      <c r="T3526" s="24">
        <f t="shared" si="494"/>
        <v>0.5061243348206641</v>
      </c>
      <c r="U3526" s="23">
        <f t="shared" si="495"/>
        <v>1.0996838343583624</v>
      </c>
      <c r="V3526" s="23">
        <f t="shared" si="495"/>
        <v>0.9540446699603965</v>
      </c>
      <c r="W3526" s="23">
        <f t="shared" si="495"/>
        <v>0.88093128425836387</v>
      </c>
      <c r="X3526" t="s">
        <v>37</v>
      </c>
      <c r="Y3526" t="s">
        <v>106</v>
      </c>
      <c r="Z3526" t="s">
        <v>140</v>
      </c>
      <c r="AA3526" s="75" t="s">
        <v>155</v>
      </c>
      <c r="AB3526" s="75" t="s">
        <v>161</v>
      </c>
      <c r="AC3526" s="119" t="s">
        <v>654</v>
      </c>
      <c r="AD3526" s="25" t="s">
        <v>155</v>
      </c>
      <c r="AE3526" s="133" t="str">
        <f>VLOOKUP(AD3526,cs_lookup!$A$2:$B$55,2,FALSE)</f>
        <v>2</v>
      </c>
    </row>
    <row r="3527" spans="1:31" x14ac:dyDescent="0.25">
      <c r="A3527" s="6">
        <v>0.61509601877080466</v>
      </c>
      <c r="B3527" s="6">
        <v>0.24324878848654544</v>
      </c>
      <c r="C3527" s="6">
        <v>0.13745821509968542</v>
      </c>
      <c r="D3527" s="21">
        <f t="shared" si="493"/>
        <v>1.6257624329911606</v>
      </c>
      <c r="E3527" s="22">
        <f t="shared" si="493"/>
        <v>4.1110173917898543</v>
      </c>
      <c r="F3527" s="22">
        <f t="shared" si="493"/>
        <v>7.2749380549921643</v>
      </c>
      <c r="G3527" s="132">
        <v>2.8077600377768519E-2</v>
      </c>
      <c r="H3527" s="7">
        <f t="shared" si="486"/>
        <v>1.0280776003777685</v>
      </c>
      <c r="I3527" s="7">
        <f t="shared" si="487"/>
        <v>1.5813615940992898</v>
      </c>
      <c r="J3527" s="7">
        <f t="shared" si="488"/>
        <v>3.9987423033818219</v>
      </c>
      <c r="K3527" s="7">
        <f t="shared" si="489"/>
        <v>7.0762538278423524</v>
      </c>
      <c r="L3527">
        <v>1.37</v>
      </c>
      <c r="M3527">
        <v>5.35</v>
      </c>
      <c r="N3527">
        <v>8.99</v>
      </c>
      <c r="O3527" s="7">
        <f t="shared" si="490"/>
        <v>1.408466312517543</v>
      </c>
      <c r="P3527" s="7">
        <f t="shared" si="491"/>
        <v>5.5002151620210613</v>
      </c>
      <c r="Q3527" s="7">
        <f t="shared" si="492"/>
        <v>9.24241762739614</v>
      </c>
      <c r="R3527" s="24">
        <f t="shared" si="494"/>
        <v>0.70999213194709943</v>
      </c>
      <c r="S3527" s="24">
        <f t="shared" si="494"/>
        <v>0.18181106930234139</v>
      </c>
      <c r="T3527" s="24">
        <f t="shared" si="494"/>
        <v>0.10819679875055908</v>
      </c>
      <c r="U3527" s="23">
        <f t="shared" si="495"/>
        <v>0.86634202140233663</v>
      </c>
      <c r="V3527" s="23">
        <f t="shared" si="495"/>
        <v>1.3379206745769514</v>
      </c>
      <c r="W3527" s="23">
        <f t="shared" si="495"/>
        <v>1.2704462302677426</v>
      </c>
      <c r="X3527" t="s">
        <v>109</v>
      </c>
      <c r="Y3527" t="s">
        <v>43</v>
      </c>
      <c r="Z3527" t="s">
        <v>140</v>
      </c>
      <c r="AA3527" s="75" t="s">
        <v>162</v>
      </c>
      <c r="AB3527" s="75" t="s">
        <v>160</v>
      </c>
      <c r="AC3527" s="119" t="s">
        <v>654</v>
      </c>
      <c r="AD3527" s="25" t="s">
        <v>152</v>
      </c>
      <c r="AE3527" s="133" t="str">
        <f>VLOOKUP(AD3527,cs_lookup!$A$2:$B$55,2,FALSE)</f>
        <v>2</v>
      </c>
    </row>
    <row r="3528" spans="1:31" x14ac:dyDescent="0.25">
      <c r="A3528" s="6">
        <v>0.54779669947058818</v>
      </c>
      <c r="B3528" s="6">
        <v>0.24374701702324636</v>
      </c>
      <c r="C3528" s="6">
        <v>0.19881391228700593</v>
      </c>
      <c r="D3528" s="21">
        <f t="shared" si="493"/>
        <v>1.8254947519151512</v>
      </c>
      <c r="E3528" s="22">
        <f t="shared" si="493"/>
        <v>4.1026143097563699</v>
      </c>
      <c r="F3528" s="22">
        <f t="shared" si="493"/>
        <v>5.0298290924249267</v>
      </c>
      <c r="G3528" s="132">
        <v>2.1847798445384647E-2</v>
      </c>
      <c r="H3528" s="7">
        <f t="shared" si="486"/>
        <v>1.0218477984453846</v>
      </c>
      <c r="I3528" s="7">
        <f t="shared" si="487"/>
        <v>1.7864644369664604</v>
      </c>
      <c r="J3528" s="7">
        <f t="shared" si="488"/>
        <v>4.0148976354384587</v>
      </c>
      <c r="K3528" s="7">
        <f t="shared" si="489"/>
        <v>4.9222879376725093</v>
      </c>
      <c r="L3528">
        <v>2.72</v>
      </c>
      <c r="M3528">
        <v>3.65</v>
      </c>
      <c r="N3528">
        <v>2.63</v>
      </c>
      <c r="O3528" s="7">
        <f t="shared" si="490"/>
        <v>2.7794260117714464</v>
      </c>
      <c r="P3528" s="7">
        <f t="shared" si="491"/>
        <v>3.7297444643256537</v>
      </c>
      <c r="Q3528" s="7">
        <f t="shared" si="492"/>
        <v>2.6874597099113613</v>
      </c>
      <c r="R3528" s="24">
        <f t="shared" si="494"/>
        <v>0.35978651554845942</v>
      </c>
      <c r="S3528" s="24">
        <f t="shared" si="494"/>
        <v>0.26811488281967388</v>
      </c>
      <c r="T3528" s="24">
        <f t="shared" si="494"/>
        <v>0.37209860163186681</v>
      </c>
      <c r="U3528" s="23">
        <f t="shared" si="495"/>
        <v>1.5225603956710985</v>
      </c>
      <c r="V3528" s="23">
        <f t="shared" si="495"/>
        <v>0.9091140874383441</v>
      </c>
      <c r="W3528" s="23">
        <f t="shared" si="495"/>
        <v>0.53430437904117989</v>
      </c>
      <c r="X3528" t="s">
        <v>104</v>
      </c>
      <c r="Y3528" t="s">
        <v>108</v>
      </c>
      <c r="Z3528" t="s">
        <v>140</v>
      </c>
      <c r="AA3528" s="75" t="s">
        <v>162</v>
      </c>
      <c r="AB3528" s="75" t="s">
        <v>160</v>
      </c>
      <c r="AC3528" s="119" t="s">
        <v>654</v>
      </c>
      <c r="AD3528" s="25" t="s">
        <v>162</v>
      </c>
      <c r="AE3528" s="133" t="str">
        <f>VLOOKUP(AD3528,cs_lookup!$A$2:$B$55,2,FALSE)</f>
        <v>1</v>
      </c>
    </row>
    <row r="3529" spans="1:31" x14ac:dyDescent="0.25">
      <c r="A3529" s="6">
        <v>0.85634737049934984</v>
      </c>
      <c r="B3529" s="6">
        <v>7.2706373240971692E-2</v>
      </c>
      <c r="C3529" s="6">
        <v>1.3828762237357297E-2</v>
      </c>
      <c r="D3529" s="21">
        <f t="shared" si="493"/>
        <v>1.1677504181707057</v>
      </c>
      <c r="E3529" s="22">
        <f t="shared" si="493"/>
        <v>13.753952444934734</v>
      </c>
      <c r="F3529" s="22">
        <f t="shared" si="493"/>
        <v>72.313051800007074</v>
      </c>
      <c r="G3529" s="132">
        <v>2.9920017808734434E-2</v>
      </c>
      <c r="H3529" s="7">
        <f t="shared" si="486"/>
        <v>1.0299200178087344</v>
      </c>
      <c r="I3529" s="7">
        <f t="shared" si="487"/>
        <v>1.1338263146445295</v>
      </c>
      <c r="J3529" s="7">
        <f t="shared" si="488"/>
        <v>13.354388891476978</v>
      </c>
      <c r="K3529" s="7">
        <f t="shared" si="489"/>
        <v>70.21229857621455</v>
      </c>
      <c r="L3529">
        <v>1.18</v>
      </c>
      <c r="M3529">
        <v>7.82</v>
      </c>
      <c r="N3529">
        <v>18.32</v>
      </c>
      <c r="O3529" s="7">
        <f t="shared" si="490"/>
        <v>1.2153056210143065</v>
      </c>
      <c r="P3529" s="7">
        <f t="shared" si="491"/>
        <v>8.0539745392643027</v>
      </c>
      <c r="Q3529" s="7">
        <f t="shared" si="492"/>
        <v>18.868134726256017</v>
      </c>
      <c r="R3529" s="24">
        <f t="shared" si="494"/>
        <v>0.82283829080407755</v>
      </c>
      <c r="S3529" s="24">
        <f t="shared" si="494"/>
        <v>0.12416229963539789</v>
      </c>
      <c r="T3529" s="24">
        <f t="shared" si="494"/>
        <v>5.2999409560524638E-2</v>
      </c>
      <c r="U3529" s="23">
        <f t="shared" si="495"/>
        <v>1.0407237729086809</v>
      </c>
      <c r="V3529" s="23">
        <f t="shared" si="495"/>
        <v>0.58557527892503347</v>
      </c>
      <c r="W3529" s="23">
        <f t="shared" si="495"/>
        <v>0.26092294899181906</v>
      </c>
      <c r="X3529" t="s">
        <v>102</v>
      </c>
      <c r="Y3529" t="s">
        <v>100</v>
      </c>
      <c r="Z3529" t="s">
        <v>140</v>
      </c>
      <c r="AA3529" s="75" t="s">
        <v>164</v>
      </c>
      <c r="AB3529" s="75" t="s">
        <v>160</v>
      </c>
      <c r="AC3529" s="119" t="s">
        <v>654</v>
      </c>
      <c r="AD3529" s="25" t="s">
        <v>164</v>
      </c>
      <c r="AE3529" s="133" t="str">
        <f>VLOOKUP(AD3529,cs_lookup!$A$2:$B$55,2,FALSE)</f>
        <v>1</v>
      </c>
    </row>
    <row r="3530" spans="1:31" x14ac:dyDescent="0.25">
      <c r="A3530" s="6">
        <v>0.21213472289361601</v>
      </c>
      <c r="B3530" s="6">
        <v>0.48292917918616535</v>
      </c>
      <c r="C3530" s="6">
        <v>0.29503125476037234</v>
      </c>
      <c r="D3530" s="21">
        <f t="shared" si="493"/>
        <v>4.7139854633863623</v>
      </c>
      <c r="E3530" s="22">
        <f t="shared" si="493"/>
        <v>2.0706969947129825</v>
      </c>
      <c r="F3530" s="22">
        <f t="shared" si="493"/>
        <v>3.3894713996054793</v>
      </c>
      <c r="G3530" s="132">
        <v>2.8868241569893982E-2</v>
      </c>
      <c r="H3530" s="7">
        <f t="shared" si="486"/>
        <v>1.028868241569894</v>
      </c>
      <c r="I3530" s="7">
        <f t="shared" si="487"/>
        <v>4.5817192842822605</v>
      </c>
      <c r="J3530" s="7">
        <f t="shared" si="488"/>
        <v>2.0125968623090347</v>
      </c>
      <c r="K3530" s="7">
        <f t="shared" si="489"/>
        <v>3.2943687662413117</v>
      </c>
      <c r="L3530">
        <v>2.19</v>
      </c>
      <c r="M3530">
        <v>3.49</v>
      </c>
      <c r="N3530">
        <v>3.5</v>
      </c>
      <c r="O3530" s="7">
        <f t="shared" si="490"/>
        <v>2.253221449038068</v>
      </c>
      <c r="P3530" s="7">
        <f t="shared" si="491"/>
        <v>3.5907501630789302</v>
      </c>
      <c r="Q3530" s="7">
        <f t="shared" si="492"/>
        <v>3.6010388454946289</v>
      </c>
      <c r="R3530" s="24">
        <f t="shared" si="494"/>
        <v>0.44380901860618899</v>
      </c>
      <c r="S3530" s="24">
        <f t="shared" si="494"/>
        <v>0.27849333832308132</v>
      </c>
      <c r="T3530" s="24">
        <f t="shared" si="494"/>
        <v>0.27769764307072969</v>
      </c>
      <c r="U3530" s="23">
        <f t="shared" si="495"/>
        <v>0.47798650770964241</v>
      </c>
      <c r="V3530" s="23">
        <f t="shared" si="495"/>
        <v>1.7340780289182971</v>
      </c>
      <c r="W3530" s="23">
        <f t="shared" si="495"/>
        <v>1.0624190090271231</v>
      </c>
      <c r="X3530" t="s">
        <v>40</v>
      </c>
      <c r="Y3530" t="s">
        <v>555</v>
      </c>
      <c r="Z3530" t="s">
        <v>141</v>
      </c>
      <c r="AA3530" s="75" t="s">
        <v>152</v>
      </c>
      <c r="AB3530" s="75" t="s">
        <v>161</v>
      </c>
      <c r="AC3530" s="119" t="s">
        <v>654</v>
      </c>
      <c r="AD3530" s="25" t="s">
        <v>151</v>
      </c>
      <c r="AE3530" s="133" t="str">
        <f>VLOOKUP(AD3530,cs_lookup!$A$2:$B$55,2,FALSE)</f>
        <v>X</v>
      </c>
    </row>
    <row r="3531" spans="1:31" x14ac:dyDescent="0.25">
      <c r="A3531" s="6">
        <v>0.14073609390678718</v>
      </c>
      <c r="B3531" s="6">
        <v>0.16496496750668432</v>
      </c>
      <c r="C3531" s="6">
        <v>0.60538432109887652</v>
      </c>
      <c r="D3531" s="21">
        <f t="shared" si="493"/>
        <v>7.1054977599586033</v>
      </c>
      <c r="E3531" s="22">
        <f t="shared" si="493"/>
        <v>6.061893110484081</v>
      </c>
      <c r="F3531" s="22">
        <f t="shared" si="493"/>
        <v>1.6518432426278042</v>
      </c>
      <c r="G3531" s="132">
        <v>3.3494277559276586E-2</v>
      </c>
      <c r="H3531" s="7">
        <f t="shared" si="486"/>
        <v>1.0334942775592766</v>
      </c>
      <c r="I3531" s="7">
        <f t="shared" si="487"/>
        <v>6.8752173226726585</v>
      </c>
      <c r="J3531" s="7">
        <f t="shared" si="488"/>
        <v>5.8654346154678132</v>
      </c>
      <c r="K3531" s="7">
        <f t="shared" si="489"/>
        <v>1.5983090361456422</v>
      </c>
      <c r="L3531">
        <v>2.44</v>
      </c>
      <c r="M3531">
        <v>3.31</v>
      </c>
      <c r="N3531">
        <v>3.11</v>
      </c>
      <c r="O3531" s="7">
        <f t="shared" si="490"/>
        <v>2.5217260372446346</v>
      </c>
      <c r="P3531" s="7">
        <f t="shared" si="491"/>
        <v>3.4208660587212054</v>
      </c>
      <c r="Q3531" s="7">
        <f t="shared" si="492"/>
        <v>3.21416720320935</v>
      </c>
      <c r="R3531" s="24">
        <f t="shared" si="494"/>
        <v>0.39655378309558581</v>
      </c>
      <c r="S3531" s="24">
        <f t="shared" si="494"/>
        <v>0.29232363466864936</v>
      </c>
      <c r="T3531" s="24">
        <f t="shared" si="494"/>
        <v>0.31112258223576506</v>
      </c>
      <c r="U3531" s="23">
        <f t="shared" si="495"/>
        <v>0.35489787238485127</v>
      </c>
      <c r="V3531" s="23">
        <f t="shared" si="495"/>
        <v>0.56432305822166295</v>
      </c>
      <c r="W3531" s="23">
        <f t="shared" si="495"/>
        <v>1.945806430213167</v>
      </c>
      <c r="X3531" t="s">
        <v>49</v>
      </c>
      <c r="Y3531" t="s">
        <v>560</v>
      </c>
      <c r="Z3531" t="s">
        <v>141</v>
      </c>
      <c r="AA3531" s="75" t="s">
        <v>178</v>
      </c>
      <c r="AB3531" s="75" t="s">
        <v>161</v>
      </c>
      <c r="AC3531" s="119" t="s">
        <v>654</v>
      </c>
      <c r="AD3531" s="25" t="s">
        <v>152</v>
      </c>
      <c r="AE3531" s="133" t="str">
        <f>VLOOKUP(AD3531,cs_lookup!$A$2:$B$55,2,FALSE)</f>
        <v>2</v>
      </c>
    </row>
    <row r="3532" spans="1:31" x14ac:dyDescent="0.25">
      <c r="A3532" s="6">
        <v>0.56877241994062211</v>
      </c>
      <c r="B3532" s="6">
        <v>0.23397396947787091</v>
      </c>
      <c r="C3532" s="6">
        <v>0.18830009518541529</v>
      </c>
      <c r="D3532" s="21">
        <f t="shared" si="493"/>
        <v>1.7581724516536801</v>
      </c>
      <c r="E3532" s="22">
        <f t="shared" si="493"/>
        <v>4.2739797176223027</v>
      </c>
      <c r="F3532" s="22">
        <f t="shared" si="493"/>
        <v>5.3106717711179074</v>
      </c>
      <c r="G3532" s="132">
        <v>2.7370763254503494E-2</v>
      </c>
      <c r="H3532" s="7">
        <f t="shared" si="486"/>
        <v>1.0273707632545035</v>
      </c>
      <c r="I3532" s="7">
        <f t="shared" si="487"/>
        <v>1.7113319889346901</v>
      </c>
      <c r="J3532" s="7">
        <f t="shared" si="488"/>
        <v>4.1601142162963605</v>
      </c>
      <c r="K3532" s="7">
        <f t="shared" si="489"/>
        <v>5.1691871727931691</v>
      </c>
      <c r="L3532">
        <v>2.21</v>
      </c>
      <c r="M3532">
        <v>3.18</v>
      </c>
      <c r="N3532">
        <v>3.84</v>
      </c>
      <c r="O3532" s="7">
        <f t="shared" si="490"/>
        <v>2.2704893867924527</v>
      </c>
      <c r="P3532" s="7">
        <f t="shared" si="491"/>
        <v>3.2670390271493215</v>
      </c>
      <c r="Q3532" s="7">
        <f t="shared" si="492"/>
        <v>3.9451037308972934</v>
      </c>
      <c r="R3532" s="24">
        <f t="shared" si="494"/>
        <v>0.44043368175030839</v>
      </c>
      <c r="S3532" s="24">
        <f t="shared" si="494"/>
        <v>0.30608755870068599</v>
      </c>
      <c r="T3532" s="24">
        <f t="shared" si="494"/>
        <v>0.25347875954900562</v>
      </c>
      <c r="U3532" s="23">
        <f t="shared" si="495"/>
        <v>1.2913917429754425</v>
      </c>
      <c r="V3532" s="23">
        <f t="shared" si="495"/>
        <v>0.76440208962124845</v>
      </c>
      <c r="W3532" s="23">
        <f t="shared" si="495"/>
        <v>0.7428634080442974</v>
      </c>
      <c r="X3532" t="s">
        <v>48</v>
      </c>
      <c r="Y3532" t="s">
        <v>559</v>
      </c>
      <c r="Z3532" t="s">
        <v>141</v>
      </c>
      <c r="AA3532" s="75" t="s">
        <v>162</v>
      </c>
      <c r="AB3532" s="75" t="s">
        <v>160</v>
      </c>
      <c r="AC3532" s="119" t="s">
        <v>654</v>
      </c>
      <c r="AD3532" s="25" t="s">
        <v>179</v>
      </c>
      <c r="AE3532" s="133" t="str">
        <f>VLOOKUP(AD3532,cs_lookup!$A$2:$B$55,2,FALSE)</f>
        <v>2</v>
      </c>
    </row>
    <row r="3533" spans="1:31" x14ac:dyDescent="0.25">
      <c r="A3533" s="6">
        <v>0.4797455857316526</v>
      </c>
      <c r="B3533" s="6">
        <v>0.33680088659848628</v>
      </c>
      <c r="C3533" s="6">
        <v>0.17843421373308729</v>
      </c>
      <c r="D3533" s="21">
        <f t="shared" si="493"/>
        <v>2.0844381475129476</v>
      </c>
      <c r="E3533" s="22">
        <f t="shared" si="493"/>
        <v>2.9691133241942436</v>
      </c>
      <c r="F3533" s="22">
        <f t="shared" si="493"/>
        <v>5.6043063663556172</v>
      </c>
      <c r="G3533" s="132">
        <v>2.9511871969292836E-2</v>
      </c>
      <c r="H3533" s="7">
        <f t="shared" si="486"/>
        <v>1.0295118719692928</v>
      </c>
      <c r="I3533" s="7">
        <f t="shared" si="487"/>
        <v>2.024685877129079</v>
      </c>
      <c r="J3533" s="7">
        <f t="shared" si="488"/>
        <v>2.8840010543198504</v>
      </c>
      <c r="K3533" s="7">
        <f t="shared" si="489"/>
        <v>5.4436539479971886</v>
      </c>
      <c r="L3533">
        <v>1.62</v>
      </c>
      <c r="M3533">
        <v>4.1100000000000003</v>
      </c>
      <c r="N3533">
        <v>5.92</v>
      </c>
      <c r="O3533" s="7">
        <f t="shared" si="490"/>
        <v>1.6678092325902545</v>
      </c>
      <c r="P3533" s="7">
        <f t="shared" si="491"/>
        <v>4.2312937937937942</v>
      </c>
      <c r="Q3533" s="7">
        <f t="shared" si="492"/>
        <v>6.0947102820582133</v>
      </c>
      <c r="R3533" s="24">
        <f t="shared" si="494"/>
        <v>0.59958895805302148</v>
      </c>
      <c r="S3533" s="24">
        <f t="shared" si="494"/>
        <v>0.23633433383111793</v>
      </c>
      <c r="T3533" s="24">
        <f t="shared" si="494"/>
        <v>0.16407670811586061</v>
      </c>
      <c r="U3533" s="23">
        <f t="shared" si="495"/>
        <v>0.80012411717766962</v>
      </c>
      <c r="V3533" s="23">
        <f t="shared" si="495"/>
        <v>1.4251035012084223</v>
      </c>
      <c r="W3533" s="23">
        <f t="shared" si="495"/>
        <v>1.08750483711002</v>
      </c>
      <c r="X3533" t="s">
        <v>410</v>
      </c>
      <c r="Y3533" t="s">
        <v>408</v>
      </c>
      <c r="Z3533" t="s">
        <v>409</v>
      </c>
      <c r="AA3533" s="75" t="s">
        <v>151</v>
      </c>
      <c r="AB3533" s="75" t="s">
        <v>166</v>
      </c>
      <c r="AC3533" s="119" t="s">
        <v>654</v>
      </c>
      <c r="AD3533" s="25" t="s">
        <v>162</v>
      </c>
      <c r="AE3533" s="133" t="str">
        <f>VLOOKUP(AD3533,cs_lookup!$A$2:$B$55,2,FALSE)</f>
        <v>1</v>
      </c>
    </row>
    <row r="3534" spans="1:31" x14ac:dyDescent="0.25">
      <c r="A3534" s="6">
        <v>0.20525726198484101</v>
      </c>
      <c r="B3534" s="6">
        <v>0.38698151644090795</v>
      </c>
      <c r="C3534" s="6">
        <v>0.38254788490420844</v>
      </c>
      <c r="D3534" s="21">
        <f t="shared" si="493"/>
        <v>4.8719348116114576</v>
      </c>
      <c r="E3534" s="22">
        <f t="shared" si="493"/>
        <v>2.5841027478445473</v>
      </c>
      <c r="F3534" s="22">
        <f t="shared" si="493"/>
        <v>2.6140518336688858</v>
      </c>
      <c r="G3534" s="132">
        <v>3.3649431186912437E-2</v>
      </c>
      <c r="H3534" s="7">
        <f t="shared" si="486"/>
        <v>1.0336494311869124</v>
      </c>
      <c r="I3534" s="7">
        <f t="shared" si="487"/>
        <v>4.7133338099138147</v>
      </c>
      <c r="J3534" s="7">
        <f t="shared" si="488"/>
        <v>2.4999798479812347</v>
      </c>
      <c r="K3534" s="7">
        <f t="shared" si="489"/>
        <v>2.5289539710453273</v>
      </c>
      <c r="L3534">
        <v>6.17</v>
      </c>
      <c r="M3534">
        <v>4.1900000000000004</v>
      </c>
      <c r="N3534">
        <v>1.58</v>
      </c>
      <c r="O3534" s="7">
        <f t="shared" si="490"/>
        <v>6.3776169904232498</v>
      </c>
      <c r="P3534" s="7">
        <f t="shared" si="491"/>
        <v>4.3309911166731636</v>
      </c>
      <c r="Q3534" s="7">
        <f t="shared" si="492"/>
        <v>1.6331661012753218</v>
      </c>
      <c r="R3534" s="24">
        <f t="shared" si="494"/>
        <v>0.15679837806215377</v>
      </c>
      <c r="S3534" s="24">
        <f t="shared" si="494"/>
        <v>0.23089403165715719</v>
      </c>
      <c r="T3534" s="24">
        <f t="shared" si="494"/>
        <v>0.61230759028068904</v>
      </c>
      <c r="U3534" s="23">
        <f t="shared" si="495"/>
        <v>1.3090522014422783</v>
      </c>
      <c r="V3534" s="23">
        <f t="shared" si="495"/>
        <v>1.6760135100222822</v>
      </c>
      <c r="W3534" s="23">
        <f t="shared" si="495"/>
        <v>0.62476423774012657</v>
      </c>
      <c r="X3534" t="s">
        <v>416</v>
      </c>
      <c r="Y3534" t="s">
        <v>426</v>
      </c>
      <c r="Z3534" t="s">
        <v>409</v>
      </c>
      <c r="AA3534" s="75" t="s">
        <v>152</v>
      </c>
      <c r="AB3534" s="75" t="s">
        <v>161</v>
      </c>
      <c r="AC3534" s="119" t="s">
        <v>654</v>
      </c>
      <c r="AD3534" s="25" t="s">
        <v>151</v>
      </c>
      <c r="AE3534" s="133" t="str">
        <f>VLOOKUP(AD3534,cs_lookup!$A$2:$B$55,2,FALSE)</f>
        <v>X</v>
      </c>
    </row>
    <row r="3535" spans="1:31" x14ac:dyDescent="0.25">
      <c r="A3535" s="6">
        <v>0.4080735615425588</v>
      </c>
      <c r="B3535" s="6">
        <v>0.33434988988965036</v>
      </c>
      <c r="C3535" s="6">
        <v>0.24638608942721188</v>
      </c>
      <c r="D3535" s="21">
        <f t="shared" si="493"/>
        <v>2.4505385652035385</v>
      </c>
      <c r="E3535" s="22">
        <f t="shared" si="493"/>
        <v>2.9908788076169022</v>
      </c>
      <c r="F3535" s="22">
        <f t="shared" si="493"/>
        <v>4.0586706916967525</v>
      </c>
      <c r="G3535" s="132">
        <v>3.217176976288405E-2</v>
      </c>
      <c r="H3535" s="7">
        <f t="shared" si="486"/>
        <v>1.0321717697628841</v>
      </c>
      <c r="I3535" s="7">
        <f t="shared" si="487"/>
        <v>2.3741577099773705</v>
      </c>
      <c r="J3535" s="7">
        <f t="shared" si="488"/>
        <v>2.8976560832544207</v>
      </c>
      <c r="K3535" s="7">
        <f t="shared" si="489"/>
        <v>3.9321659539566092</v>
      </c>
      <c r="L3535">
        <v>1.72</v>
      </c>
      <c r="M3535">
        <v>4.0199999999999996</v>
      </c>
      <c r="N3535">
        <v>4.95</v>
      </c>
      <c r="O3535" s="7">
        <f t="shared" si="490"/>
        <v>1.7753354439921605</v>
      </c>
      <c r="P3535" s="7">
        <f t="shared" si="491"/>
        <v>4.1493305144467936</v>
      </c>
      <c r="Q3535" s="7">
        <f t="shared" si="492"/>
        <v>5.1092502603262764</v>
      </c>
      <c r="R3535" s="24">
        <f t="shared" si="494"/>
        <v>0.56327383277569254</v>
      </c>
      <c r="S3535" s="24">
        <f t="shared" si="494"/>
        <v>0.24100273442144057</v>
      </c>
      <c r="T3535" s="24">
        <f t="shared" si="494"/>
        <v>0.19572343280286686</v>
      </c>
      <c r="U3535" s="23">
        <f t="shared" si="495"/>
        <v>0.72446745756262099</v>
      </c>
      <c r="V3535" s="23">
        <f t="shared" si="495"/>
        <v>1.3873282006210517</v>
      </c>
      <c r="W3535" s="23">
        <f t="shared" si="495"/>
        <v>1.2588481915467555</v>
      </c>
      <c r="X3535" t="s">
        <v>412</v>
      </c>
      <c r="Y3535" t="s">
        <v>411</v>
      </c>
      <c r="Z3535" t="s">
        <v>409</v>
      </c>
      <c r="AA3535" s="75" t="s">
        <v>151</v>
      </c>
      <c r="AB3535" s="75" t="s">
        <v>166</v>
      </c>
      <c r="AC3535" s="119" t="s">
        <v>654</v>
      </c>
      <c r="AD3535" s="25" t="s">
        <v>162</v>
      </c>
      <c r="AE3535" s="133" t="str">
        <f>VLOOKUP(AD3535,cs_lookup!$A$2:$B$55,2,FALSE)</f>
        <v>1</v>
      </c>
    </row>
    <row r="3536" spans="1:31" x14ac:dyDescent="0.25">
      <c r="A3536" s="6">
        <v>0.89410338937467271</v>
      </c>
      <c r="B3536" s="6">
        <v>4.2169877770223393E-2</v>
      </c>
      <c r="C3536" s="6">
        <v>2.8284833816962368E-3</v>
      </c>
      <c r="D3536" s="21">
        <f t="shared" si="493"/>
        <v>1.11843888736334</v>
      </c>
      <c r="E3536" s="22">
        <f t="shared" si="493"/>
        <v>23.713609165500376</v>
      </c>
      <c r="F3536" s="22">
        <f t="shared" si="493"/>
        <v>353.54635861438283</v>
      </c>
      <c r="G3536" s="132">
        <v>3.4229190560130629E-2</v>
      </c>
      <c r="H3536" s="7">
        <f t="shared" si="486"/>
        <v>1.0342291905601306</v>
      </c>
      <c r="I3536" s="7">
        <f t="shared" si="487"/>
        <v>1.0814226648907501</v>
      </c>
      <c r="J3536" s="7">
        <f t="shared" si="488"/>
        <v>22.928775731670527</v>
      </c>
      <c r="K3536" s="7">
        <f t="shared" si="489"/>
        <v>341.84527166836671</v>
      </c>
      <c r="L3536">
        <v>1.24</v>
      </c>
      <c r="M3536">
        <v>6.9</v>
      </c>
      <c r="N3536">
        <v>12.07</v>
      </c>
      <c r="O3536" s="7">
        <f t="shared" si="490"/>
        <v>1.2824441962945621</v>
      </c>
      <c r="P3536" s="7">
        <f t="shared" si="491"/>
        <v>7.1361814148649021</v>
      </c>
      <c r="Q3536" s="7">
        <f t="shared" si="492"/>
        <v>12.483146330060777</v>
      </c>
      <c r="R3536" s="24">
        <f t="shared" si="494"/>
        <v>0.7797610242140407</v>
      </c>
      <c r="S3536" s="24">
        <f t="shared" si="494"/>
        <v>0.14013096667034936</v>
      </c>
      <c r="T3536" s="24">
        <f t="shared" si="494"/>
        <v>8.0108009115609821E-2</v>
      </c>
      <c r="U3536" s="23">
        <f t="shared" si="495"/>
        <v>1.1466377025908459</v>
      </c>
      <c r="V3536" s="23">
        <f t="shared" si="495"/>
        <v>0.30093189801099274</v>
      </c>
      <c r="W3536" s="23">
        <f t="shared" si="495"/>
        <v>3.5308371945859271E-2</v>
      </c>
      <c r="X3536" t="s">
        <v>430</v>
      </c>
      <c r="Y3536" t="s">
        <v>414</v>
      </c>
      <c r="Z3536" t="s">
        <v>409</v>
      </c>
      <c r="AA3536" s="75" t="s">
        <v>164</v>
      </c>
      <c r="AB3536" s="75" t="s">
        <v>160</v>
      </c>
      <c r="AC3536" s="119" t="s">
        <v>654</v>
      </c>
      <c r="AD3536" s="25" t="s">
        <v>155</v>
      </c>
      <c r="AE3536" s="133" t="str">
        <f>VLOOKUP(AD3536,cs_lookup!$A$2:$B$55,2,FALSE)</f>
        <v>2</v>
      </c>
    </row>
    <row r="3537" spans="1:31" x14ac:dyDescent="0.25">
      <c r="A3537" s="6">
        <v>0.28290365648408589</v>
      </c>
      <c r="B3537" s="6">
        <v>0.28776987336027038</v>
      </c>
      <c r="C3537" s="6">
        <v>0.39342073917812148</v>
      </c>
      <c r="D3537" s="21">
        <f t="shared" si="493"/>
        <v>3.5347722699238169</v>
      </c>
      <c r="E3537" s="22">
        <f t="shared" si="493"/>
        <v>3.4749989230042186</v>
      </c>
      <c r="F3537" s="22">
        <f t="shared" si="493"/>
        <v>2.5418080452216563</v>
      </c>
      <c r="G3537" s="132">
        <v>3.1636409527650233E-2</v>
      </c>
      <c r="H3537" s="7">
        <f t="shared" si="486"/>
        <v>1.0316364095276502</v>
      </c>
      <c r="I3537" s="7">
        <f t="shared" si="487"/>
        <v>3.4263740958331086</v>
      </c>
      <c r="J3537" s="7">
        <f t="shared" si="488"/>
        <v>3.3684337727041811</v>
      </c>
      <c r="K3537" s="7">
        <f t="shared" si="489"/>
        <v>2.4638603501648997</v>
      </c>
      <c r="L3537">
        <v>8.09</v>
      </c>
      <c r="M3537">
        <v>5.03</v>
      </c>
      <c r="N3537">
        <v>1.41</v>
      </c>
      <c r="O3537" s="7">
        <f t="shared" si="490"/>
        <v>8.3459385530786907</v>
      </c>
      <c r="P3537" s="7">
        <f t="shared" si="491"/>
        <v>5.1891311399240809</v>
      </c>
      <c r="Q3537" s="7">
        <f t="shared" si="492"/>
        <v>1.4546073374339867</v>
      </c>
      <c r="R3537" s="24">
        <f t="shared" si="494"/>
        <v>0.11981875898560446</v>
      </c>
      <c r="S3537" s="24">
        <f t="shared" si="494"/>
        <v>0.1927104891040835</v>
      </c>
      <c r="T3537" s="24">
        <f t="shared" si="494"/>
        <v>0.68747075191031215</v>
      </c>
      <c r="U3537" s="23">
        <f t="shared" si="495"/>
        <v>2.3610965334574625</v>
      </c>
      <c r="V3537" s="23">
        <f t="shared" si="495"/>
        <v>1.4932756109857883</v>
      </c>
      <c r="W3537" s="23">
        <f t="shared" si="495"/>
        <v>0.57227269390719826</v>
      </c>
      <c r="X3537" t="s">
        <v>540</v>
      </c>
      <c r="Y3537" t="s">
        <v>431</v>
      </c>
      <c r="Z3537" t="s">
        <v>409</v>
      </c>
      <c r="AA3537" s="75" t="s">
        <v>151</v>
      </c>
      <c r="AB3537" s="75" t="s">
        <v>166</v>
      </c>
      <c r="AC3537" s="119" t="s">
        <v>654</v>
      </c>
      <c r="AD3537" s="25" t="s">
        <v>155</v>
      </c>
      <c r="AE3537" s="133" t="str">
        <f>VLOOKUP(AD3537,cs_lookup!$A$2:$B$55,2,FALSE)</f>
        <v>2</v>
      </c>
    </row>
    <row r="3538" spans="1:31" x14ac:dyDescent="0.25">
      <c r="A3538" s="6">
        <v>5.1488664300330951E-2</v>
      </c>
      <c r="B3538" s="6">
        <v>0.12704376650471383</v>
      </c>
      <c r="C3538" s="6">
        <v>0.67333721997615836</v>
      </c>
      <c r="D3538" s="21">
        <f t="shared" si="493"/>
        <v>19.421750662768162</v>
      </c>
      <c r="E3538" s="22">
        <f t="shared" si="493"/>
        <v>7.8713031541212688</v>
      </c>
      <c r="F3538" s="22">
        <f t="shared" si="493"/>
        <v>1.4851399422646028</v>
      </c>
      <c r="G3538" s="132">
        <v>5.9990783970635952E-2</v>
      </c>
      <c r="H3538" s="7">
        <f t="shared" si="486"/>
        <v>1.059990783970636</v>
      </c>
      <c r="I3538" s="7">
        <f t="shared" si="487"/>
        <v>18.322565588745899</v>
      </c>
      <c r="J3538" s="7">
        <f t="shared" si="488"/>
        <v>7.4258222553936104</v>
      </c>
      <c r="K3538" s="7">
        <f t="shared" si="489"/>
        <v>1.4010875988009952</v>
      </c>
      <c r="L3538">
        <v>4.71</v>
      </c>
      <c r="M3538">
        <v>3.46</v>
      </c>
      <c r="N3538">
        <v>1.79</v>
      </c>
      <c r="O3538" s="7">
        <f t="shared" si="490"/>
        <v>4.9925565925016953</v>
      </c>
      <c r="P3538" s="7">
        <f t="shared" si="491"/>
        <v>3.6675681125384005</v>
      </c>
      <c r="Q3538" s="7">
        <f t="shared" si="492"/>
        <v>1.8973835033074384</v>
      </c>
      <c r="R3538" s="24">
        <f t="shared" si="494"/>
        <v>0.20029818019527246</v>
      </c>
      <c r="S3538" s="24">
        <f t="shared" si="494"/>
        <v>0.27266023951437374</v>
      </c>
      <c r="T3538" s="24">
        <f t="shared" si="494"/>
        <v>0.52704158029035375</v>
      </c>
      <c r="U3538" s="23">
        <f t="shared" si="495"/>
        <v>0.25706007039172396</v>
      </c>
      <c r="V3538" s="23">
        <f t="shared" si="495"/>
        <v>0.46594166692946254</v>
      </c>
      <c r="W3538" s="23">
        <f t="shared" si="495"/>
        <v>1.2775789333456546</v>
      </c>
      <c r="X3538" t="s">
        <v>294</v>
      </c>
      <c r="Y3538" t="s">
        <v>531</v>
      </c>
      <c r="Z3538" t="s">
        <v>142</v>
      </c>
      <c r="AA3538" s="75" t="s">
        <v>178</v>
      </c>
      <c r="AB3538" s="75" t="s">
        <v>161</v>
      </c>
      <c r="AC3538" s="119" t="s">
        <v>654</v>
      </c>
      <c r="AD3538" s="25" t="s">
        <v>152</v>
      </c>
      <c r="AE3538" s="133" t="str">
        <f>VLOOKUP(AD3538,cs_lookup!$A$2:$B$55,2,FALSE)</f>
        <v>2</v>
      </c>
    </row>
    <row r="3539" spans="1:31" x14ac:dyDescent="0.25">
      <c r="A3539" s="6">
        <v>0.14424417191928099</v>
      </c>
      <c r="B3539" s="6">
        <v>0.21076898424319637</v>
      </c>
      <c r="C3539" s="6">
        <v>0.56159343791910576</v>
      </c>
      <c r="D3539" s="21">
        <f t="shared" si="493"/>
        <v>6.9326891110692488</v>
      </c>
      <c r="E3539" s="22">
        <f t="shared" si="493"/>
        <v>4.7445310968816328</v>
      </c>
      <c r="F3539" s="22">
        <f t="shared" si="493"/>
        <v>1.7806475868118035</v>
      </c>
      <c r="G3539" s="132">
        <v>2.8627821183724089E-2</v>
      </c>
      <c r="H3539" s="7">
        <f t="shared" si="486"/>
        <v>1.0286278211837241</v>
      </c>
      <c r="I3539" s="7">
        <f t="shared" si="487"/>
        <v>6.7397448992690574</v>
      </c>
      <c r="J3539" s="7">
        <f t="shared" si="488"/>
        <v>4.6124856815769597</v>
      </c>
      <c r="K3539" s="7">
        <f t="shared" si="489"/>
        <v>1.7310902448299232</v>
      </c>
      <c r="L3539">
        <v>2.54</v>
      </c>
      <c r="M3539">
        <v>3.16</v>
      </c>
      <c r="N3539">
        <v>3.14</v>
      </c>
      <c r="O3539" s="7">
        <f t="shared" si="490"/>
        <v>2.6127146658066591</v>
      </c>
      <c r="P3539" s="7">
        <f t="shared" si="491"/>
        <v>3.2504639149405681</v>
      </c>
      <c r="Q3539" s="7">
        <f t="shared" si="492"/>
        <v>3.2298913585168938</v>
      </c>
      <c r="R3539" s="24">
        <f t="shared" si="494"/>
        <v>0.38274367005600907</v>
      </c>
      <c r="S3539" s="24">
        <f t="shared" si="494"/>
        <v>0.30764839301970348</v>
      </c>
      <c r="T3539" s="24">
        <f t="shared" si="494"/>
        <v>0.30960793692428756</v>
      </c>
      <c r="U3539" s="23">
        <f t="shared" si="495"/>
        <v>0.37686886343064252</v>
      </c>
      <c r="V3539" s="23">
        <f t="shared" si="495"/>
        <v>0.68509697767118705</v>
      </c>
      <c r="W3539" s="23">
        <f t="shared" si="495"/>
        <v>1.8138857921347133</v>
      </c>
      <c r="X3539" t="s">
        <v>300</v>
      </c>
      <c r="Y3539" t="s">
        <v>299</v>
      </c>
      <c r="Z3539" t="s">
        <v>142</v>
      </c>
      <c r="AA3539" s="75" t="s">
        <v>155</v>
      </c>
      <c r="AB3539" s="75" t="s">
        <v>161</v>
      </c>
      <c r="AC3539" s="119" t="s">
        <v>654</v>
      </c>
      <c r="AD3539" s="25" t="s">
        <v>152</v>
      </c>
      <c r="AE3539" s="133" t="str">
        <f>VLOOKUP(AD3539,cs_lookup!$A$2:$B$55,2,FALSE)</f>
        <v>2</v>
      </c>
    </row>
    <row r="3540" spans="1:31" x14ac:dyDescent="0.25">
      <c r="A3540" s="6">
        <v>1.0050472780370204E-2</v>
      </c>
      <c r="B3540" s="6">
        <v>5.9108146979689601E-2</v>
      </c>
      <c r="C3540" s="6">
        <v>0.70464749836436069</v>
      </c>
      <c r="D3540" s="21">
        <f t="shared" si="493"/>
        <v>99.497806904479333</v>
      </c>
      <c r="E3540" s="22">
        <f t="shared" si="493"/>
        <v>16.91814159465385</v>
      </c>
      <c r="F3540" s="22">
        <f t="shared" si="493"/>
        <v>1.4191492942516881</v>
      </c>
      <c r="G3540" s="132">
        <v>3.421985815602846E-2</v>
      </c>
      <c r="H3540" s="7">
        <f t="shared" ref="H3540:H3562" si="496">(G3540/100%) + 1</f>
        <v>1.0342198581560285</v>
      </c>
      <c r="I3540" s="7">
        <f t="shared" ref="I3540:I3562" si="497">D3540/H3540</f>
        <v>96.205662770660624</v>
      </c>
      <c r="J3540" s="7">
        <f t="shared" ref="J3540:J3562" si="498">E3540/H3540</f>
        <v>16.358360808134357</v>
      </c>
      <c r="K3540" s="7">
        <f t="shared" ref="K3540:K3562" si="499">F3540/H3540</f>
        <v>1.372193042958944</v>
      </c>
      <c r="L3540">
        <v>8</v>
      </c>
      <c r="M3540">
        <v>5</v>
      </c>
      <c r="N3540">
        <v>1.41</v>
      </c>
      <c r="O3540" s="7">
        <f t="shared" ref="O3540:O3562" si="500">(L3540*H3540)</f>
        <v>8.2737588652482277</v>
      </c>
      <c r="P3540" s="7">
        <f t="shared" ref="P3540:P3562" si="501">(M3540*H3540)</f>
        <v>5.1710992907801421</v>
      </c>
      <c r="Q3540" s="7">
        <f t="shared" ref="Q3540:Q3562" si="502">(N3540*H3540)</f>
        <v>1.45825</v>
      </c>
      <c r="R3540" s="24">
        <f t="shared" si="494"/>
        <v>0.12086404937424995</v>
      </c>
      <c r="S3540" s="24">
        <f t="shared" si="494"/>
        <v>0.19338247899879993</v>
      </c>
      <c r="T3540" s="24">
        <f t="shared" si="494"/>
        <v>0.68575347162695011</v>
      </c>
      <c r="U3540" s="23">
        <f t="shared" si="495"/>
        <v>8.3155188266523974E-2</v>
      </c>
      <c r="V3540" s="23">
        <f t="shared" si="495"/>
        <v>0.30565409692600132</v>
      </c>
      <c r="W3540" s="23">
        <f t="shared" si="495"/>
        <v>1.027552214489829</v>
      </c>
      <c r="X3540" t="s">
        <v>290</v>
      </c>
      <c r="Y3540" t="s">
        <v>298</v>
      </c>
      <c r="Z3540" t="s">
        <v>142</v>
      </c>
      <c r="AA3540" s="75" t="s">
        <v>163</v>
      </c>
      <c r="AB3540" s="75" t="s">
        <v>161</v>
      </c>
      <c r="AC3540" s="119" t="s">
        <v>654</v>
      </c>
      <c r="AD3540" s="25" t="s">
        <v>167</v>
      </c>
      <c r="AE3540" s="133" t="str">
        <f>VLOOKUP(AD3540,cs_lookup!$A$2:$B$55,2,FALSE)</f>
        <v>2</v>
      </c>
    </row>
    <row r="3541" spans="1:31" x14ac:dyDescent="0.25">
      <c r="A3541" s="6">
        <v>0.84532212244357374</v>
      </c>
      <c r="B3541" s="6">
        <v>9.9408961052041389E-2</v>
      </c>
      <c r="C3541" s="6">
        <v>2.8736931193718274E-2</v>
      </c>
      <c r="D3541" s="21">
        <f t="shared" si="493"/>
        <v>1.1829809884890965</v>
      </c>
      <c r="E3541" s="22">
        <f t="shared" si="493"/>
        <v>10.059455298768206</v>
      </c>
      <c r="F3541" s="22">
        <f t="shared" si="493"/>
        <v>34.798426918271431</v>
      </c>
      <c r="G3541" s="132">
        <v>3.0985461400405923E-2</v>
      </c>
      <c r="H3541" s="7">
        <f t="shared" si="496"/>
        <v>1.0309854614004059</v>
      </c>
      <c r="I3541" s="7">
        <f t="shared" si="497"/>
        <v>1.1474274204431867</v>
      </c>
      <c r="J3541" s="7">
        <f t="shared" si="498"/>
        <v>9.7571262402713899</v>
      </c>
      <c r="K3541" s="7">
        <f t="shared" si="499"/>
        <v>33.752587423496841</v>
      </c>
      <c r="L3541">
        <v>1.49</v>
      </c>
      <c r="M3541">
        <v>4.8600000000000003</v>
      </c>
      <c r="N3541">
        <v>6.49</v>
      </c>
      <c r="O3541" s="7">
        <f t="shared" si="500"/>
        <v>1.5361683374866049</v>
      </c>
      <c r="P3541" s="7">
        <f t="shared" si="501"/>
        <v>5.0105893424059733</v>
      </c>
      <c r="Q3541" s="7">
        <f t="shared" si="502"/>
        <v>6.6910956444886347</v>
      </c>
      <c r="R3541" s="24">
        <f t="shared" si="494"/>
        <v>0.65097032375771113</v>
      </c>
      <c r="S3541" s="24">
        <f t="shared" si="494"/>
        <v>0.19957732148127355</v>
      </c>
      <c r="T3541" s="24">
        <f t="shared" si="494"/>
        <v>0.14945235476101534</v>
      </c>
      <c r="U3541" s="23">
        <f t="shared" si="495"/>
        <v>1.2985570794747932</v>
      </c>
      <c r="V3541" s="23">
        <f t="shared" si="495"/>
        <v>0.49809748078700905</v>
      </c>
      <c r="W3541" s="23">
        <f t="shared" si="495"/>
        <v>0.19228155514625794</v>
      </c>
      <c r="X3541" t="s">
        <v>303</v>
      </c>
      <c r="Y3541" t="s">
        <v>126</v>
      </c>
      <c r="Z3541" t="s">
        <v>142</v>
      </c>
      <c r="AA3541" s="75" t="s">
        <v>176</v>
      </c>
      <c r="AB3541" s="75" t="s">
        <v>160</v>
      </c>
      <c r="AC3541" s="119" t="s">
        <v>654</v>
      </c>
      <c r="AD3541" s="25" t="s">
        <v>154</v>
      </c>
      <c r="AE3541" s="133" t="str">
        <f>VLOOKUP(AD3541,cs_lookup!$A$2:$B$55,2,FALSE)</f>
        <v>1</v>
      </c>
    </row>
    <row r="3542" spans="1:31" x14ac:dyDescent="0.25">
      <c r="A3542" s="6">
        <v>0.40647580202382239</v>
      </c>
      <c r="B3542" s="6">
        <v>0.28059854692036446</v>
      </c>
      <c r="C3542" s="6">
        <v>0.29321690432868253</v>
      </c>
      <c r="D3542" s="21">
        <f t="shared" si="493"/>
        <v>2.4601710483651198</v>
      </c>
      <c r="E3542" s="22">
        <f t="shared" si="493"/>
        <v>3.5638103296515147</v>
      </c>
      <c r="F3542" s="22">
        <f t="shared" si="493"/>
        <v>3.4104445727284758</v>
      </c>
      <c r="G3542" s="132">
        <v>3.0278854084432538E-2</v>
      </c>
      <c r="H3542" s="7">
        <f t="shared" si="496"/>
        <v>1.0302788540844325</v>
      </c>
      <c r="I3542" s="7">
        <f t="shared" si="497"/>
        <v>2.3878691080691694</v>
      </c>
      <c r="J3542" s="7">
        <f t="shared" si="498"/>
        <v>3.4590735464706106</v>
      </c>
      <c r="K3542" s="7">
        <f t="shared" si="499"/>
        <v>3.3102150541167816</v>
      </c>
      <c r="L3542">
        <v>5.61</v>
      </c>
      <c r="M3542">
        <v>4.26</v>
      </c>
      <c r="N3542">
        <v>1.62</v>
      </c>
      <c r="O3542" s="7">
        <f t="shared" si="500"/>
        <v>5.7798643714136668</v>
      </c>
      <c r="P3542" s="7">
        <f t="shared" si="501"/>
        <v>4.3889879183996827</v>
      </c>
      <c r="Q3542" s="7">
        <f t="shared" si="502"/>
        <v>1.6690517436167809</v>
      </c>
      <c r="R3542" s="24">
        <f t="shared" si="494"/>
        <v>0.17301444043321301</v>
      </c>
      <c r="S3542" s="24">
        <f t="shared" si="494"/>
        <v>0.22784296028880868</v>
      </c>
      <c r="T3542" s="24">
        <f t="shared" si="494"/>
        <v>0.5991425992779783</v>
      </c>
      <c r="U3542" s="23">
        <f t="shared" si="495"/>
        <v>2.3493750059592862</v>
      </c>
      <c r="V3542" s="23">
        <f t="shared" si="495"/>
        <v>1.2315436323539859</v>
      </c>
      <c r="W3542" s="23">
        <f t="shared" si="495"/>
        <v>0.48939418542770236</v>
      </c>
      <c r="X3542" t="s">
        <v>266</v>
      </c>
      <c r="Y3542" t="s">
        <v>53</v>
      </c>
      <c r="Z3542" t="s">
        <v>143</v>
      </c>
      <c r="AA3542" s="75" t="s">
        <v>151</v>
      </c>
      <c r="AB3542" s="75" t="s">
        <v>166</v>
      </c>
      <c r="AC3542" s="119" t="s">
        <v>654</v>
      </c>
      <c r="AD3542" s="25" t="s">
        <v>153</v>
      </c>
      <c r="AE3542" s="133" t="str">
        <f>VLOOKUP(AD3542,cs_lookup!$A$2:$B$55,2,FALSE)</f>
        <v>2</v>
      </c>
    </row>
    <row r="3543" spans="1:31" x14ac:dyDescent="0.25">
      <c r="A3543" s="6">
        <v>0.87182718310773444</v>
      </c>
      <c r="B3543" s="6">
        <v>0.1009941964986578</v>
      </c>
      <c r="C3543" s="6">
        <v>1.5306831370222998E-2</v>
      </c>
      <c r="D3543" s="21">
        <f t="shared" si="493"/>
        <v>1.1470163116907848</v>
      </c>
      <c r="E3543" s="22">
        <f t="shared" si="493"/>
        <v>9.9015590466457137</v>
      </c>
      <c r="F3543" s="22">
        <f t="shared" si="493"/>
        <v>65.330307482536242</v>
      </c>
      <c r="G3543" s="132">
        <v>3.5246721648010793E-2</v>
      </c>
      <c r="H3543" s="7">
        <f t="shared" si="496"/>
        <v>1.0352467216480108</v>
      </c>
      <c r="I3543" s="7">
        <f t="shared" si="497"/>
        <v>1.1079642057352741</v>
      </c>
      <c r="J3543" s="7">
        <f t="shared" si="498"/>
        <v>9.5644437597285084</v>
      </c>
      <c r="K3543" s="7">
        <f t="shared" si="499"/>
        <v>63.106026917464497</v>
      </c>
      <c r="L3543">
        <v>1.18</v>
      </c>
      <c r="M3543">
        <v>7.32</v>
      </c>
      <c r="N3543">
        <v>19.54</v>
      </c>
      <c r="O3543" s="7">
        <f t="shared" si="500"/>
        <v>1.2215911315446526</v>
      </c>
      <c r="P3543" s="7">
        <f t="shared" si="501"/>
        <v>7.5780060024634395</v>
      </c>
      <c r="Q3543" s="7">
        <f t="shared" si="502"/>
        <v>20.22872094100213</v>
      </c>
      <c r="R3543" s="24">
        <f t="shared" si="494"/>
        <v>0.81860450209354452</v>
      </c>
      <c r="S3543" s="24">
        <f t="shared" si="494"/>
        <v>0.13196083503693748</v>
      </c>
      <c r="T3543" s="24">
        <f t="shared" si="494"/>
        <v>4.9434662869518038E-2</v>
      </c>
      <c r="U3543" s="23">
        <f t="shared" si="495"/>
        <v>1.0650163551239644</v>
      </c>
      <c r="V3543" s="23">
        <f t="shared" si="495"/>
        <v>0.76533462728080093</v>
      </c>
      <c r="W3543" s="23">
        <f t="shared" si="495"/>
        <v>0.30963762027921826</v>
      </c>
      <c r="X3543" t="s">
        <v>131</v>
      </c>
      <c r="Y3543" t="s">
        <v>54</v>
      </c>
      <c r="Z3543" t="s">
        <v>143</v>
      </c>
      <c r="AA3543" s="75" t="s">
        <v>176</v>
      </c>
      <c r="AB3543" s="75" t="s">
        <v>160</v>
      </c>
      <c r="AC3543" s="119" t="s">
        <v>654</v>
      </c>
      <c r="AD3543" s="25" t="s">
        <v>154</v>
      </c>
      <c r="AE3543" s="133" t="str">
        <f>VLOOKUP(AD3543,cs_lookup!$A$2:$B$55,2,FALSE)</f>
        <v>1</v>
      </c>
    </row>
    <row r="3544" spans="1:31" x14ac:dyDescent="0.25">
      <c r="A3544" s="6">
        <v>0.65786148753165608</v>
      </c>
      <c r="B3544" s="6">
        <v>0.20161299122701332</v>
      </c>
      <c r="C3544" s="6">
        <v>0.13463186702739682</v>
      </c>
      <c r="D3544" s="21">
        <f t="shared" si="493"/>
        <v>1.5200768230894202</v>
      </c>
      <c r="E3544" s="22">
        <f t="shared" si="493"/>
        <v>4.9599978350304541</v>
      </c>
      <c r="F3544" s="22">
        <f t="shared" si="493"/>
        <v>7.4276619798825614</v>
      </c>
      <c r="G3544" s="132">
        <v>2.393819274130693E-2</v>
      </c>
      <c r="H3544" s="7">
        <f t="shared" si="496"/>
        <v>1.0239381927413069</v>
      </c>
      <c r="I3544" s="7">
        <f t="shared" si="497"/>
        <v>1.4845396273576255</v>
      </c>
      <c r="J3544" s="7">
        <f t="shared" si="498"/>
        <v>4.8440402655080703</v>
      </c>
      <c r="K3544" s="7">
        <f t="shared" si="499"/>
        <v>7.2540139947286102</v>
      </c>
      <c r="L3544">
        <v>1.78</v>
      </c>
      <c r="M3544">
        <v>3.94</v>
      </c>
      <c r="N3544">
        <v>4.8</v>
      </c>
      <c r="O3544" s="7">
        <f t="shared" si="500"/>
        <v>1.8226099830795264</v>
      </c>
      <c r="P3544" s="7">
        <f t="shared" si="501"/>
        <v>4.0343164794007489</v>
      </c>
      <c r="Q3544" s="7">
        <f t="shared" si="502"/>
        <v>4.9149033251582734</v>
      </c>
      <c r="R3544" s="24">
        <f t="shared" si="494"/>
        <v>0.54866373458043693</v>
      </c>
      <c r="S3544" s="24">
        <f t="shared" si="494"/>
        <v>0.24787346384598424</v>
      </c>
      <c r="T3544" s="24">
        <f t="shared" si="494"/>
        <v>0.20346280157357871</v>
      </c>
      <c r="U3544" s="23">
        <f t="shared" si="495"/>
        <v>1.1990249146587437</v>
      </c>
      <c r="V3544" s="23">
        <f t="shared" si="495"/>
        <v>0.8133706129684185</v>
      </c>
      <c r="W3544" s="23">
        <f t="shared" si="495"/>
        <v>0.66170261092521909</v>
      </c>
      <c r="X3544" t="s">
        <v>71</v>
      </c>
      <c r="Y3544" t="s">
        <v>350</v>
      </c>
      <c r="Z3544" t="s">
        <v>146</v>
      </c>
      <c r="AA3544" s="75" t="s">
        <v>162</v>
      </c>
      <c r="AB3544" s="75" t="s">
        <v>160</v>
      </c>
      <c r="AC3544" s="119" t="s">
        <v>654</v>
      </c>
      <c r="AD3544" s="25" t="s">
        <v>170</v>
      </c>
      <c r="AE3544" s="133" t="str">
        <f>VLOOKUP(AD3544,cs_lookup!$A$2:$B$55,2,FALSE)</f>
        <v>1</v>
      </c>
    </row>
    <row r="3545" spans="1:31" x14ac:dyDescent="0.25">
      <c r="A3545" s="6">
        <v>0.19234672095712413</v>
      </c>
      <c r="B3545" s="6">
        <v>0.30465187635215396</v>
      </c>
      <c r="C3545" s="6">
        <v>0.45562907317952817</v>
      </c>
      <c r="D3545" s="21">
        <f t="shared" si="493"/>
        <v>5.1989448794549986</v>
      </c>
      <c r="E3545" s="22">
        <f t="shared" si="493"/>
        <v>3.2824350598913674</v>
      </c>
      <c r="F3545" s="22">
        <f t="shared" si="493"/>
        <v>2.194767759268903</v>
      </c>
      <c r="G3545" s="132">
        <v>2.3979163663386149E-2</v>
      </c>
      <c r="H3545" s="7">
        <f t="shared" si="496"/>
        <v>1.0239791636633861</v>
      </c>
      <c r="I3545" s="7">
        <f t="shared" si="497"/>
        <v>5.0771979195897519</v>
      </c>
      <c r="J3545" s="7">
        <f t="shared" si="498"/>
        <v>3.2055682150290377</v>
      </c>
      <c r="K3545" s="7">
        <f t="shared" si="499"/>
        <v>2.1433715032021801</v>
      </c>
      <c r="L3545">
        <v>3.98</v>
      </c>
      <c r="M3545">
        <v>3.57</v>
      </c>
      <c r="N3545">
        <v>2.0299999999999998</v>
      </c>
      <c r="O3545" s="7">
        <f t="shared" si="500"/>
        <v>4.0754370713802768</v>
      </c>
      <c r="P3545" s="7">
        <f t="shared" si="501"/>
        <v>3.6556056142782882</v>
      </c>
      <c r="Q3545" s="7">
        <f t="shared" si="502"/>
        <v>2.0786777022366736</v>
      </c>
      <c r="R3545" s="24">
        <f t="shared" si="494"/>
        <v>0.24537245514658826</v>
      </c>
      <c r="S3545" s="24">
        <f t="shared" si="494"/>
        <v>0.27355248500936175</v>
      </c>
      <c r="T3545" s="24">
        <f t="shared" si="494"/>
        <v>0.48107505984404997</v>
      </c>
      <c r="U3545" s="23">
        <f t="shared" si="495"/>
        <v>0.78389695714710139</v>
      </c>
      <c r="V3545" s="23">
        <f t="shared" si="495"/>
        <v>1.1136871095933489</v>
      </c>
      <c r="W3545" s="23">
        <f t="shared" si="495"/>
        <v>0.94710599490904679</v>
      </c>
      <c r="X3545" t="s">
        <v>70</v>
      </c>
      <c r="Y3545" t="s">
        <v>66</v>
      </c>
      <c r="Z3545" t="s">
        <v>146</v>
      </c>
      <c r="AA3545" s="75" t="s">
        <v>151</v>
      </c>
      <c r="AB3545" s="75" t="s">
        <v>166</v>
      </c>
      <c r="AC3545" s="119" t="s">
        <v>654</v>
      </c>
      <c r="AD3545" s="25" t="s">
        <v>150</v>
      </c>
      <c r="AE3545" s="133" t="str">
        <f>VLOOKUP(AD3545,cs_lookup!$A$2:$B$55,2,FALSE)</f>
        <v>X</v>
      </c>
    </row>
    <row r="3546" spans="1:31" x14ac:dyDescent="0.25">
      <c r="A3546" s="6">
        <v>0.40986850421138443</v>
      </c>
      <c r="B3546" s="6">
        <v>0.22767301224407452</v>
      </c>
      <c r="C3546" s="6">
        <v>0.33631625049302771</v>
      </c>
      <c r="D3546" s="21">
        <f t="shared" si="493"/>
        <v>2.4398068886119213</v>
      </c>
      <c r="E3546" s="22">
        <f t="shared" si="493"/>
        <v>4.3922641078247793</v>
      </c>
      <c r="F3546" s="22">
        <f t="shared" si="493"/>
        <v>2.9733918552375491</v>
      </c>
      <c r="G3546" s="132">
        <v>2.074373893245629E-2</v>
      </c>
      <c r="H3546" s="7">
        <f t="shared" si="496"/>
        <v>1.0207437389324563</v>
      </c>
      <c r="I3546" s="7">
        <f t="shared" si="497"/>
        <v>2.3902246916190646</v>
      </c>
      <c r="J3546" s="7">
        <f t="shared" si="498"/>
        <v>4.3030037219904225</v>
      </c>
      <c r="K3546" s="7">
        <f t="shared" si="499"/>
        <v>2.9129660480183475</v>
      </c>
      <c r="L3546">
        <v>2.36</v>
      </c>
      <c r="M3546">
        <v>3.35</v>
      </c>
      <c r="N3546">
        <v>3.35</v>
      </c>
      <c r="O3546" s="7">
        <f t="shared" si="500"/>
        <v>2.4089552238805969</v>
      </c>
      <c r="P3546" s="7">
        <f t="shared" si="501"/>
        <v>3.4194915254237288</v>
      </c>
      <c r="Q3546" s="7">
        <f t="shared" si="502"/>
        <v>3.4194915254237288</v>
      </c>
      <c r="R3546" s="24">
        <f t="shared" si="494"/>
        <v>0.41511771995043373</v>
      </c>
      <c r="S3546" s="24">
        <f t="shared" si="494"/>
        <v>0.29244114002478316</v>
      </c>
      <c r="T3546" s="24">
        <f t="shared" si="494"/>
        <v>0.29244114002478316</v>
      </c>
      <c r="U3546" s="23">
        <f t="shared" si="495"/>
        <v>0.98735487432414082</v>
      </c>
      <c r="V3546" s="23">
        <f t="shared" si="495"/>
        <v>0.77852593593630559</v>
      </c>
      <c r="W3546" s="23">
        <f t="shared" si="495"/>
        <v>1.1500305684231922</v>
      </c>
      <c r="X3546" t="s">
        <v>115</v>
      </c>
      <c r="Y3546" t="s">
        <v>69</v>
      </c>
      <c r="Z3546" t="s">
        <v>146</v>
      </c>
      <c r="AA3546" s="75" t="s">
        <v>150</v>
      </c>
      <c r="AB3546" s="75" t="s">
        <v>166</v>
      </c>
      <c r="AC3546" s="119" t="s">
        <v>654</v>
      </c>
      <c r="AD3546" s="25" t="s">
        <v>164</v>
      </c>
      <c r="AE3546" s="133" t="str">
        <f>VLOOKUP(AD3546,cs_lookup!$A$2:$B$55,2,FALSE)</f>
        <v>1</v>
      </c>
    </row>
    <row r="3547" spans="1:31" x14ac:dyDescent="0.25">
      <c r="A3547" s="6">
        <v>0.64983322323842585</v>
      </c>
      <c r="B3547" s="6">
        <v>0.18671986834509674</v>
      </c>
      <c r="C3547" s="6">
        <v>0.15273834625743107</v>
      </c>
      <c r="D3547" s="21">
        <f t="shared" si="493"/>
        <v>1.5388563776664537</v>
      </c>
      <c r="E3547" s="22">
        <f t="shared" si="493"/>
        <v>5.3556164582967369</v>
      </c>
      <c r="F3547" s="22">
        <f t="shared" si="493"/>
        <v>6.5471443452357514</v>
      </c>
      <c r="G3547" s="132">
        <v>2.2142208852335088E-2</v>
      </c>
      <c r="H3547" s="7">
        <f t="shared" si="496"/>
        <v>1.0221422088523351</v>
      </c>
      <c r="I3547" s="7">
        <f t="shared" si="497"/>
        <v>1.5055208212116464</v>
      </c>
      <c r="J3547" s="7">
        <f t="shared" si="498"/>
        <v>5.239600137744084</v>
      </c>
      <c r="K3547" s="7">
        <f t="shared" si="499"/>
        <v>6.4053164897543056</v>
      </c>
      <c r="L3547">
        <v>2.11</v>
      </c>
      <c r="M3547">
        <v>3.57</v>
      </c>
      <c r="N3547">
        <v>3.73</v>
      </c>
      <c r="O3547" s="7">
        <f t="shared" si="500"/>
        <v>2.1567200606784267</v>
      </c>
      <c r="P3547" s="7">
        <f t="shared" si="501"/>
        <v>3.6490476856028362</v>
      </c>
      <c r="Q3547" s="7">
        <f t="shared" si="502"/>
        <v>3.81259043901921</v>
      </c>
      <c r="R3547" s="24">
        <f t="shared" si="494"/>
        <v>0.46366703691968064</v>
      </c>
      <c r="S3547" s="24">
        <f t="shared" si="494"/>
        <v>0.27404410305336863</v>
      </c>
      <c r="T3547" s="24">
        <f t="shared" si="494"/>
        <v>0.26228886002695068</v>
      </c>
      <c r="U3547" s="23">
        <f t="shared" si="495"/>
        <v>1.4015083486536355</v>
      </c>
      <c r="V3547" s="23">
        <f t="shared" si="495"/>
        <v>0.68134970344074153</v>
      </c>
      <c r="W3547" s="23">
        <f t="shared" si="495"/>
        <v>0.58232875861268718</v>
      </c>
      <c r="X3547" t="s">
        <v>119</v>
      </c>
      <c r="Y3547" t="s">
        <v>64</v>
      </c>
      <c r="Z3547" t="s">
        <v>146</v>
      </c>
      <c r="AA3547" s="75" t="s">
        <v>162</v>
      </c>
      <c r="AB3547" s="75" t="s">
        <v>160</v>
      </c>
      <c r="AC3547" s="119" t="s">
        <v>654</v>
      </c>
      <c r="AD3547" s="25" t="s">
        <v>170</v>
      </c>
      <c r="AE3547" s="133" t="str">
        <f>VLOOKUP(AD3547,cs_lookup!$A$2:$B$55,2,FALSE)</f>
        <v>1</v>
      </c>
    </row>
    <row r="3548" spans="1:31" x14ac:dyDescent="0.25">
      <c r="A3548" s="6">
        <v>0.30112333935321944</v>
      </c>
      <c r="B3548" s="6">
        <v>0.39694628768587342</v>
      </c>
      <c r="C3548" s="6">
        <v>0.28911095881398058</v>
      </c>
      <c r="D3548" s="21">
        <f t="shared" si="493"/>
        <v>3.3208983473280167</v>
      </c>
      <c r="E3548" s="22">
        <f t="shared" si="493"/>
        <v>2.5192325284859645</v>
      </c>
      <c r="F3548" s="22">
        <f t="shared" si="493"/>
        <v>3.4588796083769995</v>
      </c>
      <c r="G3548" s="132">
        <v>3.8425090276855034E-2</v>
      </c>
      <c r="H3548" s="7">
        <f t="shared" si="496"/>
        <v>1.038425090276855</v>
      </c>
      <c r="I3548" s="7">
        <f t="shared" si="497"/>
        <v>3.1980143569553299</v>
      </c>
      <c r="J3548" s="7">
        <f t="shared" si="498"/>
        <v>2.4260127688308364</v>
      </c>
      <c r="K3548" s="7">
        <f t="shared" si="499"/>
        <v>3.330889864626466</v>
      </c>
      <c r="L3548">
        <v>2.09</v>
      </c>
      <c r="M3548">
        <v>3.17</v>
      </c>
      <c r="N3548">
        <v>4.09</v>
      </c>
      <c r="O3548" s="7">
        <f t="shared" si="500"/>
        <v>2.1703084386786267</v>
      </c>
      <c r="P3548" s="7">
        <f t="shared" si="501"/>
        <v>3.2918075361776302</v>
      </c>
      <c r="Q3548" s="7">
        <f t="shared" si="502"/>
        <v>4.2471586192323372</v>
      </c>
      <c r="R3548" s="24">
        <f t="shared" si="494"/>
        <v>0.46076400117986976</v>
      </c>
      <c r="S3548" s="24">
        <f t="shared" si="494"/>
        <v>0.30378446765486677</v>
      </c>
      <c r="T3548" s="24">
        <f t="shared" si="494"/>
        <v>0.23545153116526346</v>
      </c>
      <c r="U3548" s="23">
        <f t="shared" si="495"/>
        <v>0.65353052448137994</v>
      </c>
      <c r="V3548" s="23">
        <f t="shared" si="495"/>
        <v>1.3066707812620919</v>
      </c>
      <c r="W3548" s="23">
        <f t="shared" si="495"/>
        <v>1.2279001006413228</v>
      </c>
      <c r="X3548" t="s">
        <v>348</v>
      </c>
      <c r="Y3548" t="s">
        <v>381</v>
      </c>
      <c r="Z3548" t="s">
        <v>349</v>
      </c>
      <c r="AA3548" s="75" t="s">
        <v>151</v>
      </c>
      <c r="AB3548" s="75" t="s">
        <v>166</v>
      </c>
      <c r="AC3548" s="119" t="s">
        <v>654</v>
      </c>
      <c r="AD3548" s="25" t="s">
        <v>151</v>
      </c>
      <c r="AE3548" s="133" t="str">
        <f>VLOOKUP(AD3548,cs_lookup!$A$2:$B$55,2,FALSE)</f>
        <v>X</v>
      </c>
    </row>
    <row r="3549" spans="1:31" x14ac:dyDescent="0.25">
      <c r="A3549" s="6">
        <v>0.56720755011091972</v>
      </c>
      <c r="B3549" s="6">
        <v>0.31681629180737753</v>
      </c>
      <c r="C3549" s="6">
        <v>0.11425546995822258</v>
      </c>
      <c r="D3549" s="21">
        <f t="shared" si="493"/>
        <v>1.7630230764813444</v>
      </c>
      <c r="E3549" s="22">
        <f t="shared" si="493"/>
        <v>3.1564033348638341</v>
      </c>
      <c r="F3549" s="22">
        <f t="shared" si="493"/>
        <v>8.7523161942762933</v>
      </c>
      <c r="G3549" s="132">
        <v>4.192414886112017E-2</v>
      </c>
      <c r="H3549" s="7">
        <f t="shared" si="496"/>
        <v>1.0419241488611202</v>
      </c>
      <c r="I3549" s="7">
        <f t="shared" si="497"/>
        <v>1.6920838992055465</v>
      </c>
      <c r="J3549" s="7">
        <f t="shared" si="498"/>
        <v>3.0293983859707589</v>
      </c>
      <c r="K3549" s="7">
        <f t="shared" si="499"/>
        <v>8.4001471737103426</v>
      </c>
      <c r="L3549">
        <v>1.88</v>
      </c>
      <c r="M3549">
        <v>3.67</v>
      </c>
      <c r="N3549">
        <v>4.21</v>
      </c>
      <c r="O3549" s="7">
        <f t="shared" si="500"/>
        <v>1.9588173998589058</v>
      </c>
      <c r="P3549" s="7">
        <f t="shared" si="501"/>
        <v>3.8238616263203111</v>
      </c>
      <c r="Q3549" s="7">
        <f t="shared" si="502"/>
        <v>4.3865006667053157</v>
      </c>
      <c r="R3549" s="24">
        <f t="shared" si="494"/>
        <v>0.51051210800559066</v>
      </c>
      <c r="S3549" s="24">
        <f t="shared" si="494"/>
        <v>0.26151573925082028</v>
      </c>
      <c r="T3549" s="24">
        <f t="shared" si="494"/>
        <v>0.22797215274358917</v>
      </c>
      <c r="U3549" s="23">
        <f t="shared" si="495"/>
        <v>1.1110560184886118</v>
      </c>
      <c r="V3549" s="23">
        <f t="shared" si="495"/>
        <v>1.2114616608353288</v>
      </c>
      <c r="W3549" s="23">
        <f t="shared" si="495"/>
        <v>0.50118169514647259</v>
      </c>
      <c r="X3549" t="s">
        <v>73</v>
      </c>
      <c r="Y3549" t="s">
        <v>382</v>
      </c>
      <c r="Z3549" t="s">
        <v>349</v>
      </c>
      <c r="AA3549" s="75" t="s">
        <v>154</v>
      </c>
      <c r="AB3549" s="75" t="s">
        <v>160</v>
      </c>
      <c r="AC3549" s="119" t="s">
        <v>654</v>
      </c>
      <c r="AD3549" s="25" t="s">
        <v>162</v>
      </c>
      <c r="AE3549" s="133" t="str">
        <f>VLOOKUP(AD3549,cs_lookup!$A$2:$B$55,2,FALSE)</f>
        <v>1</v>
      </c>
    </row>
    <row r="3550" spans="1:31" x14ac:dyDescent="0.25">
      <c r="A3550" s="6">
        <v>0.39264238633813453</v>
      </c>
      <c r="B3550" s="6">
        <v>0.25759474111083269</v>
      </c>
      <c r="C3550" s="6">
        <v>0.32476807917124795</v>
      </c>
      <c r="D3550" s="21">
        <f t="shared" si="493"/>
        <v>2.546846786782778</v>
      </c>
      <c r="E3550" s="22">
        <f t="shared" si="493"/>
        <v>3.8820668298105514</v>
      </c>
      <c r="F3550" s="22">
        <f t="shared" si="493"/>
        <v>3.0791203450530831</v>
      </c>
      <c r="G3550" s="132">
        <v>3.9347390873201604E-2</v>
      </c>
      <c r="H3550" s="7">
        <f t="shared" si="496"/>
        <v>1.0393473908732016</v>
      </c>
      <c r="I3550" s="7">
        <f t="shared" si="497"/>
        <v>2.4504288067178961</v>
      </c>
      <c r="J3550" s="7">
        <f t="shared" si="498"/>
        <v>3.73510037538946</v>
      </c>
      <c r="K3550" s="7">
        <f t="shared" si="499"/>
        <v>2.9625516666436025</v>
      </c>
      <c r="L3550">
        <v>2.9</v>
      </c>
      <c r="M3550">
        <v>2.91</v>
      </c>
      <c r="N3550">
        <v>2.85</v>
      </c>
      <c r="O3550" s="7">
        <f t="shared" si="500"/>
        <v>3.0141074335322844</v>
      </c>
      <c r="P3550" s="7">
        <f t="shared" si="501"/>
        <v>3.0245009074410167</v>
      </c>
      <c r="Q3550" s="7">
        <f t="shared" si="502"/>
        <v>2.9621400639886248</v>
      </c>
      <c r="R3550" s="24">
        <f t="shared" si="494"/>
        <v>0.33177317731773176</v>
      </c>
      <c r="S3550" s="24">
        <f t="shared" si="494"/>
        <v>0.33063306330633058</v>
      </c>
      <c r="T3550" s="24">
        <f t="shared" si="494"/>
        <v>0.33759375937593755</v>
      </c>
      <c r="U3550" s="23">
        <f t="shared" si="495"/>
        <v>1.1834663353816264</v>
      </c>
      <c r="V3550" s="23">
        <f t="shared" si="495"/>
        <v>0.77909552824174733</v>
      </c>
      <c r="W3550" s="23">
        <f t="shared" si="495"/>
        <v>0.96200853881778314</v>
      </c>
      <c r="X3550" t="s">
        <v>351</v>
      </c>
      <c r="Y3550" t="s">
        <v>353</v>
      </c>
      <c r="Z3550" t="s">
        <v>349</v>
      </c>
      <c r="AA3550" s="75" t="s">
        <v>151</v>
      </c>
      <c r="AB3550" s="75" t="s">
        <v>166</v>
      </c>
      <c r="AC3550" s="119" t="s">
        <v>654</v>
      </c>
      <c r="AD3550" s="25" t="s">
        <v>151</v>
      </c>
      <c r="AE3550" s="133" t="str">
        <f>VLOOKUP(AD3550,cs_lookup!$A$2:$B$55,2,FALSE)</f>
        <v>X</v>
      </c>
    </row>
    <row r="3551" spans="1:31" x14ac:dyDescent="0.25">
      <c r="A3551" s="6">
        <v>0.59360477950184665</v>
      </c>
      <c r="B3551" s="6">
        <v>0.22181536304397406</v>
      </c>
      <c r="C3551" s="6">
        <v>0.17623451812370866</v>
      </c>
      <c r="D3551" s="21">
        <f t="shared" si="493"/>
        <v>1.6846225544868429</v>
      </c>
      <c r="E3551" s="22">
        <f t="shared" si="493"/>
        <v>4.5082540103489306</v>
      </c>
      <c r="F3551" s="22">
        <f t="shared" si="493"/>
        <v>5.6742572944651242</v>
      </c>
      <c r="G3551" s="132">
        <v>3.9115646258503389E-2</v>
      </c>
      <c r="H3551" s="7">
        <f t="shared" si="496"/>
        <v>1.0391156462585034</v>
      </c>
      <c r="I3551" s="7">
        <f t="shared" si="497"/>
        <v>1.6212079575094331</v>
      </c>
      <c r="J3551" s="7">
        <f t="shared" si="498"/>
        <v>4.3385488675698385</v>
      </c>
      <c r="K3551" s="7">
        <f t="shared" si="499"/>
        <v>5.4606600477012979</v>
      </c>
      <c r="L3551">
        <v>3.36</v>
      </c>
      <c r="M3551">
        <v>3</v>
      </c>
      <c r="N3551">
        <v>2.4500000000000002</v>
      </c>
      <c r="O3551" s="7">
        <f t="shared" si="500"/>
        <v>3.4914285714285711</v>
      </c>
      <c r="P3551" s="7">
        <f t="shared" si="501"/>
        <v>3.1173469387755102</v>
      </c>
      <c r="Q3551" s="7">
        <f t="shared" si="502"/>
        <v>2.5458333333333334</v>
      </c>
      <c r="R3551" s="24">
        <f t="shared" si="494"/>
        <v>0.28641571194762688</v>
      </c>
      <c r="S3551" s="24">
        <f t="shared" si="494"/>
        <v>0.32078559738134205</v>
      </c>
      <c r="T3551" s="24">
        <f t="shared" si="494"/>
        <v>0.39279869067103107</v>
      </c>
      <c r="U3551" s="23">
        <f t="shared" si="495"/>
        <v>2.0725286872893043</v>
      </c>
      <c r="V3551" s="23">
        <f t="shared" si="495"/>
        <v>0.69147544295851093</v>
      </c>
      <c r="W3551" s="23">
        <f t="shared" si="495"/>
        <v>0.44866371072327499</v>
      </c>
      <c r="X3551" t="s">
        <v>543</v>
      </c>
      <c r="Y3551" t="s">
        <v>377</v>
      </c>
      <c r="Z3551" t="s">
        <v>349</v>
      </c>
      <c r="AA3551" s="75" t="s">
        <v>162</v>
      </c>
      <c r="AB3551" s="75" t="s">
        <v>160</v>
      </c>
      <c r="AC3551" s="119" t="s">
        <v>654</v>
      </c>
      <c r="AD3551" s="25" t="s">
        <v>151</v>
      </c>
      <c r="AE3551" s="133" t="str">
        <f>VLOOKUP(AD3551,cs_lookup!$A$2:$B$55,2,FALSE)</f>
        <v>X</v>
      </c>
    </row>
    <row r="3552" spans="1:31" x14ac:dyDescent="0.25">
      <c r="A3552" s="6">
        <v>0.369144961172581</v>
      </c>
      <c r="B3552" s="6">
        <v>0.42052980273259827</v>
      </c>
      <c r="C3552" s="6">
        <v>0.20529388540218421</v>
      </c>
      <c r="D3552" s="21">
        <f t="shared" si="493"/>
        <v>2.7089628877054737</v>
      </c>
      <c r="E3552" s="22">
        <f t="shared" si="493"/>
        <v>2.3779527479432145</v>
      </c>
      <c r="F3552" s="22">
        <f t="shared" si="493"/>
        <v>4.8710656824529099</v>
      </c>
      <c r="G3552" s="132">
        <v>2.8053251948126245E-2</v>
      </c>
      <c r="H3552" s="7">
        <f t="shared" si="496"/>
        <v>1.0280532519481262</v>
      </c>
      <c r="I3552" s="7">
        <f t="shared" si="497"/>
        <v>2.6350414072151227</v>
      </c>
      <c r="J3552" s="7">
        <f t="shared" si="498"/>
        <v>2.3130637867611181</v>
      </c>
      <c r="K3552" s="7">
        <f t="shared" si="499"/>
        <v>4.7381452986237873</v>
      </c>
      <c r="L3552">
        <v>2.12</v>
      </c>
      <c r="M3552">
        <v>3.57</v>
      </c>
      <c r="N3552">
        <v>3.62</v>
      </c>
      <c r="O3552" s="7">
        <f t="shared" si="500"/>
        <v>2.1794728941300279</v>
      </c>
      <c r="P3552" s="7">
        <f t="shared" si="501"/>
        <v>3.6701501094548106</v>
      </c>
      <c r="Q3552" s="7">
        <f t="shared" si="502"/>
        <v>3.7215527720522172</v>
      </c>
      <c r="R3552" s="24">
        <f t="shared" si="494"/>
        <v>0.45882653677102336</v>
      </c>
      <c r="S3552" s="24">
        <f t="shared" si="494"/>
        <v>0.27246841959511758</v>
      </c>
      <c r="T3552" s="24">
        <f t="shared" si="494"/>
        <v>0.268705043633859</v>
      </c>
      <c r="U3552" s="23">
        <f t="shared" si="495"/>
        <v>0.80454143688032187</v>
      </c>
      <c r="V3552" s="23">
        <f t="shared" si="495"/>
        <v>1.5434075015280553</v>
      </c>
      <c r="W3552" s="23">
        <f t="shared" si="495"/>
        <v>0.76401202830386883</v>
      </c>
      <c r="X3552" t="s">
        <v>548</v>
      </c>
      <c r="Y3552" t="s">
        <v>550</v>
      </c>
      <c r="Z3552" t="s">
        <v>147</v>
      </c>
      <c r="AA3552" s="75" t="s">
        <v>154</v>
      </c>
      <c r="AB3552" s="75" t="s">
        <v>160</v>
      </c>
      <c r="AC3552" s="119" t="s">
        <v>654</v>
      </c>
      <c r="AD3552" s="25" t="s">
        <v>154</v>
      </c>
      <c r="AE3552" s="133" t="str">
        <f>VLOOKUP(AD3552,cs_lookup!$A$2:$B$55,2,FALSE)</f>
        <v>1</v>
      </c>
    </row>
    <row r="3553" spans="1:31" x14ac:dyDescent="0.25">
      <c r="A3553" s="6">
        <v>0.40751446987968892</v>
      </c>
      <c r="B3553" s="6">
        <v>0.29488844174250645</v>
      </c>
      <c r="C3553" s="6">
        <v>0.28034198282348305</v>
      </c>
      <c r="D3553" s="21">
        <f t="shared" si="493"/>
        <v>2.4539005947328238</v>
      </c>
      <c r="E3553" s="22">
        <f t="shared" si="493"/>
        <v>3.3911129038865133</v>
      </c>
      <c r="F3553" s="22">
        <f t="shared" si="493"/>
        <v>3.5670718667551431</v>
      </c>
      <c r="G3553" s="132">
        <v>2.9146331428685945E-2</v>
      </c>
      <c r="H3553" s="7">
        <f t="shared" si="496"/>
        <v>1.0291463314286859</v>
      </c>
      <c r="I3553" s="7">
        <f t="shared" si="497"/>
        <v>2.3844039664663232</v>
      </c>
      <c r="J3553" s="7">
        <f t="shared" si="498"/>
        <v>3.2950735967536202</v>
      </c>
      <c r="K3553" s="7">
        <f t="shared" si="499"/>
        <v>3.4660492466637347</v>
      </c>
      <c r="L3553">
        <v>3.02</v>
      </c>
      <c r="M3553">
        <v>3.47</v>
      </c>
      <c r="N3553">
        <v>2.44</v>
      </c>
      <c r="O3553" s="7">
        <f t="shared" si="500"/>
        <v>3.1080219209146316</v>
      </c>
      <c r="P3553" s="7">
        <f t="shared" si="501"/>
        <v>3.5711377700575406</v>
      </c>
      <c r="Q3553" s="7">
        <f t="shared" si="502"/>
        <v>2.5111170486859935</v>
      </c>
      <c r="R3553" s="24">
        <f t="shared" si="494"/>
        <v>0.32174805244157323</v>
      </c>
      <c r="S3553" s="24">
        <f t="shared" si="494"/>
        <v>0.28002280068402047</v>
      </c>
      <c r="T3553" s="24">
        <f t="shared" si="494"/>
        <v>0.39822914687440625</v>
      </c>
      <c r="U3553" s="23">
        <f t="shared" si="495"/>
        <v>1.2665639054759783</v>
      </c>
      <c r="V3553" s="23">
        <f t="shared" si="495"/>
        <v>1.0530872522600774</v>
      </c>
      <c r="W3553" s="23">
        <f t="shared" si="495"/>
        <v>0.70397153253048428</v>
      </c>
      <c r="X3553" t="s">
        <v>78</v>
      </c>
      <c r="Y3553" t="s">
        <v>120</v>
      </c>
      <c r="Z3553" t="s">
        <v>147</v>
      </c>
      <c r="AA3553" s="75" t="s">
        <v>151</v>
      </c>
      <c r="AB3553" s="75" t="s">
        <v>166</v>
      </c>
      <c r="AC3553" s="119" t="s">
        <v>654</v>
      </c>
      <c r="AD3553" s="25" t="s">
        <v>484</v>
      </c>
      <c r="AE3553" s="133" t="str">
        <f>VLOOKUP(AD3553,cs_lookup!$A$2:$B$55,2,FALSE)</f>
        <v>2</v>
      </c>
    </row>
    <row r="3554" spans="1:31" x14ac:dyDescent="0.25">
      <c r="A3554" s="6">
        <v>0.72243383521620264</v>
      </c>
      <c r="B3554" s="6">
        <v>0.16671088178522844</v>
      </c>
      <c r="C3554" s="6">
        <v>0.10209626230158621</v>
      </c>
      <c r="D3554" s="21">
        <f t="shared" si="493"/>
        <v>1.3842098075330735</v>
      </c>
      <c r="E3554" s="22">
        <f t="shared" si="493"/>
        <v>5.9984086778947496</v>
      </c>
      <c r="F3554" s="22">
        <f t="shared" si="493"/>
        <v>9.7946778604495854</v>
      </c>
      <c r="G3554" s="132">
        <v>3.2402871934201549E-2</v>
      </c>
      <c r="H3554" s="7">
        <f t="shared" si="496"/>
        <v>1.0324028719342015</v>
      </c>
      <c r="I3554" s="7">
        <f t="shared" si="497"/>
        <v>1.3407651655789794</v>
      </c>
      <c r="J3554" s="7">
        <f t="shared" si="498"/>
        <v>5.8101433470993369</v>
      </c>
      <c r="K3554" s="7">
        <f t="shared" si="499"/>
        <v>9.4872632832755546</v>
      </c>
      <c r="L3554">
        <v>1.51</v>
      </c>
      <c r="M3554">
        <v>4.5</v>
      </c>
      <c r="N3554">
        <v>6.76</v>
      </c>
      <c r="O3554" s="7">
        <f t="shared" si="500"/>
        <v>1.5589283366206443</v>
      </c>
      <c r="P3554" s="7">
        <f t="shared" si="501"/>
        <v>4.6458129237039074</v>
      </c>
      <c r="Q3554" s="7">
        <f t="shared" si="502"/>
        <v>6.9790434142752025</v>
      </c>
      <c r="R3554" s="24">
        <f t="shared" si="494"/>
        <v>0.6414663050950391</v>
      </c>
      <c r="S3554" s="24">
        <f t="shared" si="494"/>
        <v>0.21524758237633532</v>
      </c>
      <c r="T3554" s="24">
        <f t="shared" si="494"/>
        <v>0.14328611252862558</v>
      </c>
      <c r="U3554" s="23">
        <f t="shared" si="495"/>
        <v>1.1262225770520673</v>
      </c>
      <c r="V3554" s="23">
        <f t="shared" si="495"/>
        <v>0.77450756911988849</v>
      </c>
      <c r="W3554" s="23">
        <f t="shared" si="495"/>
        <v>0.71253424703799884</v>
      </c>
      <c r="X3554" t="s">
        <v>121</v>
      </c>
      <c r="Y3554" t="s">
        <v>123</v>
      </c>
      <c r="Z3554" t="s">
        <v>147</v>
      </c>
      <c r="AA3554" s="75" t="s">
        <v>165</v>
      </c>
      <c r="AB3554" s="75" t="s">
        <v>160</v>
      </c>
      <c r="AC3554" s="119" t="s">
        <v>654</v>
      </c>
      <c r="AD3554" s="25" t="s">
        <v>447</v>
      </c>
      <c r="AE3554" s="133" t="str">
        <f>VLOOKUP(AD3554,cs_lookup!$A$2:$B$55,2,FALSE)</f>
        <v>1</v>
      </c>
    </row>
    <row r="3555" spans="1:31" x14ac:dyDescent="0.25">
      <c r="A3555" s="6">
        <v>0.490558580497723</v>
      </c>
      <c r="B3555" s="6">
        <v>0.22762513085915859</v>
      </c>
      <c r="C3555" s="6">
        <v>0.26449867298609675</v>
      </c>
      <c r="D3555" s="21">
        <f t="shared" si="493"/>
        <v>2.0384925261839175</v>
      </c>
      <c r="E3555" s="22">
        <f t="shared" si="493"/>
        <v>4.3931880290438707</v>
      </c>
      <c r="F3555" s="22">
        <f t="shared" si="493"/>
        <v>3.7807373046917498</v>
      </c>
      <c r="G3555" s="132">
        <v>3.4716098743860391E-2</v>
      </c>
      <c r="H3555" s="7">
        <f t="shared" si="496"/>
        <v>1.0347160987438604</v>
      </c>
      <c r="I3555" s="7">
        <f t="shared" si="497"/>
        <v>1.97009839574221</v>
      </c>
      <c r="J3555" s="7">
        <f t="shared" si="498"/>
        <v>4.2457907385196547</v>
      </c>
      <c r="K3555" s="7">
        <f t="shared" si="499"/>
        <v>3.6538885490247459</v>
      </c>
      <c r="L3555">
        <v>1.87</v>
      </c>
      <c r="M3555">
        <v>3.62</v>
      </c>
      <c r="N3555">
        <v>4.47</v>
      </c>
      <c r="O3555" s="7">
        <f t="shared" si="500"/>
        <v>1.934919104651019</v>
      </c>
      <c r="P3555" s="7">
        <f t="shared" si="501"/>
        <v>3.7456722774527749</v>
      </c>
      <c r="Q3555" s="7">
        <f t="shared" si="502"/>
        <v>4.6251809613850554</v>
      </c>
      <c r="R3555" s="24">
        <f t="shared" si="494"/>
        <v>0.51681747190167904</v>
      </c>
      <c r="S3555" s="24">
        <f t="shared" si="494"/>
        <v>0.26697477139672371</v>
      </c>
      <c r="T3555" s="24">
        <f t="shared" si="494"/>
        <v>0.21620775670159731</v>
      </c>
      <c r="U3555" s="23">
        <f t="shared" si="495"/>
        <v>0.94919116935552905</v>
      </c>
      <c r="V3555" s="23">
        <f t="shared" si="495"/>
        <v>0.85260914231071028</v>
      </c>
      <c r="W3555" s="23">
        <f t="shared" si="495"/>
        <v>1.2233542266069064</v>
      </c>
      <c r="X3555" t="s">
        <v>198</v>
      </c>
      <c r="Y3555" t="s">
        <v>214</v>
      </c>
      <c r="Z3555" t="s">
        <v>202</v>
      </c>
      <c r="AA3555" s="75" t="s">
        <v>162</v>
      </c>
      <c r="AB3555" s="75" t="s">
        <v>160</v>
      </c>
      <c r="AC3555" s="119" t="s">
        <v>655</v>
      </c>
      <c r="AD3555" s="25" t="s">
        <v>393</v>
      </c>
      <c r="AE3555" s="133" t="e">
        <f>VLOOKUP(AD3555,cs_lookup!$A$2:$B$55,2,FALSE)</f>
        <v>#N/A</v>
      </c>
    </row>
    <row r="3556" spans="1:31" x14ac:dyDescent="0.25">
      <c r="A3556" s="6">
        <v>0.66059124097833111</v>
      </c>
      <c r="B3556" s="6">
        <v>0.18285505707907954</v>
      </c>
      <c r="C3556" s="6">
        <v>0.14562313862963303</v>
      </c>
      <c r="D3556" s="21">
        <f t="shared" si="493"/>
        <v>1.513795427440132</v>
      </c>
      <c r="E3556" s="22">
        <f t="shared" si="493"/>
        <v>5.4688123805486484</v>
      </c>
      <c r="F3556" s="22">
        <f t="shared" si="493"/>
        <v>6.8670405638167509</v>
      </c>
      <c r="G3556" s="132">
        <v>4.9637523416908413E-2</v>
      </c>
      <c r="H3556" s="7">
        <f t="shared" si="496"/>
        <v>1.0496375234169084</v>
      </c>
      <c r="I3556" s="7">
        <f t="shared" si="497"/>
        <v>1.4422078038066322</v>
      </c>
      <c r="J3556" s="7">
        <f t="shared" si="498"/>
        <v>5.2101913837320728</v>
      </c>
      <c r="K3556" s="7">
        <f t="shared" si="499"/>
        <v>6.5422971365032003</v>
      </c>
      <c r="L3556">
        <v>1.58</v>
      </c>
      <c r="M3556">
        <v>3.85</v>
      </c>
      <c r="N3556">
        <v>6.37</v>
      </c>
      <c r="O3556" s="7">
        <f t="shared" si="500"/>
        <v>1.6584272869987153</v>
      </c>
      <c r="P3556" s="7">
        <f t="shared" si="501"/>
        <v>4.0411044651550974</v>
      </c>
      <c r="Q3556" s="7">
        <f t="shared" si="502"/>
        <v>6.6861910241657068</v>
      </c>
      <c r="R3556" s="24">
        <f t="shared" si="494"/>
        <v>0.60298091320585867</v>
      </c>
      <c r="S3556" s="24">
        <f t="shared" si="494"/>
        <v>0.24745710204292382</v>
      </c>
      <c r="T3556" s="24">
        <f t="shared" si="494"/>
        <v>0.14956198475121768</v>
      </c>
      <c r="U3556" s="23">
        <f t="shared" si="495"/>
        <v>1.0955425395908083</v>
      </c>
      <c r="V3556" s="23">
        <f t="shared" si="495"/>
        <v>0.73893638763845859</v>
      </c>
      <c r="W3556" s="23">
        <f t="shared" si="495"/>
        <v>0.97366412241629074</v>
      </c>
      <c r="X3556" t="s">
        <v>34</v>
      </c>
      <c r="Y3556" t="s">
        <v>14</v>
      </c>
      <c r="Z3556" t="s">
        <v>139</v>
      </c>
      <c r="AA3556" s="75" t="s">
        <v>165</v>
      </c>
      <c r="AB3556" s="75" t="s">
        <v>160</v>
      </c>
      <c r="AC3556" s="119" t="s">
        <v>655</v>
      </c>
      <c r="AD3556" s="25" t="s">
        <v>151</v>
      </c>
      <c r="AE3556" s="133" t="str">
        <f>VLOOKUP(AD3556,cs_lookup!$A$2:$B$55,2,FALSE)</f>
        <v>X</v>
      </c>
    </row>
    <row r="3557" spans="1:31" x14ac:dyDescent="0.25">
      <c r="A3557" s="6">
        <v>0.77249109455014464</v>
      </c>
      <c r="B3557" s="6">
        <v>0.15791424360789805</v>
      </c>
      <c r="C3557" s="6">
        <v>6.4733722763384433E-2</v>
      </c>
      <c r="D3557" s="21">
        <f t="shared" si="493"/>
        <v>1.2945133051434641</v>
      </c>
      <c r="E3557" s="22">
        <f t="shared" si="493"/>
        <v>6.3325509919358867</v>
      </c>
      <c r="F3557" s="22">
        <f t="shared" si="493"/>
        <v>15.447898827867714</v>
      </c>
      <c r="G3557" s="132">
        <v>2.3918741808649946E-2</v>
      </c>
      <c r="H3557" s="7">
        <f t="shared" si="496"/>
        <v>1.0239187418086499</v>
      </c>
      <c r="I3557" s="7">
        <f t="shared" si="497"/>
        <v>1.264273474335313</v>
      </c>
      <c r="J3557" s="7">
        <f t="shared" si="498"/>
        <v>6.1846226007642651</v>
      </c>
      <c r="K3557" s="7">
        <f t="shared" si="499"/>
        <v>15.087035911248726</v>
      </c>
      <c r="L3557">
        <v>1.44</v>
      </c>
      <c r="M3557">
        <v>5.04</v>
      </c>
      <c r="N3557">
        <v>7.63</v>
      </c>
      <c r="O3557" s="7">
        <f t="shared" si="500"/>
        <v>1.4744429882044559</v>
      </c>
      <c r="P3557" s="7">
        <f t="shared" si="501"/>
        <v>5.1605504587155959</v>
      </c>
      <c r="Q3557" s="7">
        <f t="shared" si="502"/>
        <v>7.8124999999999991</v>
      </c>
      <c r="R3557" s="24">
        <f t="shared" si="494"/>
        <v>0.67822222222222228</v>
      </c>
      <c r="S3557" s="24">
        <f t="shared" si="494"/>
        <v>0.1937777777777778</v>
      </c>
      <c r="T3557" s="24">
        <f t="shared" si="494"/>
        <v>0.128</v>
      </c>
      <c r="U3557" s="23">
        <f t="shared" si="495"/>
        <v>1.1389940778098462</v>
      </c>
      <c r="V3557" s="23">
        <f t="shared" si="495"/>
        <v>0.81492442228846462</v>
      </c>
      <c r="W3557" s="23">
        <f t="shared" si="495"/>
        <v>0.50573220908894079</v>
      </c>
      <c r="X3557" t="s">
        <v>107</v>
      </c>
      <c r="Y3557" t="s">
        <v>103</v>
      </c>
      <c r="Z3557" t="s">
        <v>140</v>
      </c>
      <c r="AA3557" s="75" t="s">
        <v>162</v>
      </c>
      <c r="AB3557" s="75" t="s">
        <v>160</v>
      </c>
      <c r="AC3557" s="119" t="s">
        <v>655</v>
      </c>
      <c r="AD3557" s="25" t="s">
        <v>170</v>
      </c>
      <c r="AE3557" s="133" t="str">
        <f>VLOOKUP(AD3557,cs_lookup!$A$2:$B$55,2,FALSE)</f>
        <v>1</v>
      </c>
    </row>
    <row r="3558" spans="1:31" x14ac:dyDescent="0.25">
      <c r="A3558" s="6">
        <v>0.76670641436513387</v>
      </c>
      <c r="B3558" s="6">
        <v>0.15537216847542415</v>
      </c>
      <c r="C3558" s="6">
        <v>7.1520243954668938E-2</v>
      </c>
      <c r="D3558" s="21">
        <f t="shared" si="493"/>
        <v>1.3042802059091201</v>
      </c>
      <c r="E3558" s="22">
        <f t="shared" si="493"/>
        <v>6.4361591256169799</v>
      </c>
      <c r="F3558" s="22">
        <f t="shared" si="493"/>
        <v>13.982055215497047</v>
      </c>
      <c r="G3558" s="132">
        <v>3.2734845214211328E-2</v>
      </c>
      <c r="H3558" s="7">
        <f t="shared" si="496"/>
        <v>1.0327348452142113</v>
      </c>
      <c r="I3558" s="7">
        <f t="shared" si="497"/>
        <v>1.2629381219712641</v>
      </c>
      <c r="J3558" s="7">
        <f t="shared" si="498"/>
        <v>6.2321506390945709</v>
      </c>
      <c r="K3558" s="7">
        <f t="shared" si="499"/>
        <v>13.53886264251776</v>
      </c>
      <c r="L3558">
        <v>2.33</v>
      </c>
      <c r="M3558">
        <v>3.38</v>
      </c>
      <c r="N3558">
        <v>3.25</v>
      </c>
      <c r="O3558" s="7">
        <f t="shared" si="500"/>
        <v>2.4062721893491124</v>
      </c>
      <c r="P3558" s="7">
        <f t="shared" si="501"/>
        <v>3.4906437768240344</v>
      </c>
      <c r="Q3558" s="7">
        <f t="shared" si="502"/>
        <v>3.356388246946187</v>
      </c>
      <c r="R3558" s="24">
        <f t="shared" si="494"/>
        <v>0.41558058328825065</v>
      </c>
      <c r="S3558" s="24">
        <f t="shared" si="494"/>
        <v>0.2864801062312497</v>
      </c>
      <c r="T3558" s="24">
        <f t="shared" si="494"/>
        <v>0.29793931048049965</v>
      </c>
      <c r="U3558" s="23">
        <f t="shared" si="495"/>
        <v>1.8449043222823984</v>
      </c>
      <c r="V3558" s="23">
        <f t="shared" si="495"/>
        <v>0.54234889298039468</v>
      </c>
      <c r="W3558" s="23">
        <f t="shared" si="495"/>
        <v>0.2400497062281749</v>
      </c>
      <c r="X3558" t="s">
        <v>530</v>
      </c>
      <c r="Y3558" t="s">
        <v>528</v>
      </c>
      <c r="Z3558" t="s">
        <v>142</v>
      </c>
      <c r="AA3558" s="75" t="s">
        <v>162</v>
      </c>
      <c r="AB3558" s="75" t="s">
        <v>160</v>
      </c>
      <c r="AC3558" s="119" t="s">
        <v>655</v>
      </c>
      <c r="AD3558" s="25" t="s">
        <v>167</v>
      </c>
      <c r="AE3558" s="133" t="str">
        <f>VLOOKUP(AD3558,cs_lookup!$A$2:$B$55,2,FALSE)</f>
        <v>2</v>
      </c>
    </row>
    <row r="3559" spans="1:31" x14ac:dyDescent="0.25">
      <c r="A3559" s="6">
        <v>0.21946418165384846</v>
      </c>
      <c r="B3559" s="6">
        <v>0.32671588805548168</v>
      </c>
      <c r="C3559" s="6">
        <v>0.41687378802625191</v>
      </c>
      <c r="D3559" s="21">
        <f t="shared" si="493"/>
        <v>4.5565522012027344</v>
      </c>
      <c r="E3559" s="22">
        <f t="shared" si="493"/>
        <v>3.0607633009576309</v>
      </c>
      <c r="F3559" s="22">
        <f t="shared" si="493"/>
        <v>2.3988075737134777</v>
      </c>
      <c r="G3559" s="132">
        <v>2.157051467063531E-2</v>
      </c>
      <c r="H3559" s="7">
        <f t="shared" si="496"/>
        <v>1.0215705146706353</v>
      </c>
      <c r="I3559" s="7">
        <f t="shared" si="497"/>
        <v>4.460340363946206</v>
      </c>
      <c r="J3559" s="7">
        <f t="shared" si="498"/>
        <v>2.9961351243036338</v>
      </c>
      <c r="K3559" s="7">
        <f t="shared" si="499"/>
        <v>2.3481566267472762</v>
      </c>
      <c r="L3559">
        <v>2.68</v>
      </c>
      <c r="M3559">
        <v>3.13</v>
      </c>
      <c r="N3559">
        <v>3.04</v>
      </c>
      <c r="O3559" s="7">
        <f t="shared" si="500"/>
        <v>2.7378089793173026</v>
      </c>
      <c r="P3559" s="7">
        <f t="shared" si="501"/>
        <v>3.1975157109190886</v>
      </c>
      <c r="Q3559" s="7">
        <f t="shared" si="502"/>
        <v>3.1055743645987315</v>
      </c>
      <c r="R3559" s="24">
        <f t="shared" si="494"/>
        <v>0.36525557756383686</v>
      </c>
      <c r="S3559" s="24">
        <f t="shared" si="494"/>
        <v>0.3127427948469913</v>
      </c>
      <c r="T3559" s="24">
        <f t="shared" si="494"/>
        <v>0.32200162758917195</v>
      </c>
      <c r="U3559" s="23">
        <f t="shared" si="495"/>
        <v>0.60085100717042994</v>
      </c>
      <c r="V3559" s="23">
        <f t="shared" si="495"/>
        <v>1.0446791850642849</v>
      </c>
      <c r="W3559" s="23">
        <f t="shared" si="495"/>
        <v>1.2946325493674935</v>
      </c>
      <c r="X3559" t="s">
        <v>116</v>
      </c>
      <c r="Y3559" t="s">
        <v>114</v>
      </c>
      <c r="Z3559" t="s">
        <v>146</v>
      </c>
      <c r="AA3559" s="75" t="s">
        <v>151</v>
      </c>
      <c r="AB3559" s="75" t="s">
        <v>166</v>
      </c>
      <c r="AC3559" s="119" t="s">
        <v>655</v>
      </c>
      <c r="AD3559" s="25" t="s">
        <v>151</v>
      </c>
      <c r="AE3559" s="133" t="str">
        <f>VLOOKUP(AD3559,cs_lookup!$A$2:$B$55,2,FALSE)</f>
        <v>X</v>
      </c>
    </row>
    <row r="3560" spans="1:31" x14ac:dyDescent="0.25">
      <c r="A3560" s="6">
        <v>0.36160064485863608</v>
      </c>
      <c r="B3560" s="6">
        <v>0.23577210994148673</v>
      </c>
      <c r="C3560" s="6">
        <v>0.37087802191432168</v>
      </c>
      <c r="D3560" s="21">
        <f t="shared" ref="D3560:F3562" si="503">(100%/A3560)</f>
        <v>2.7654817938472962</v>
      </c>
      <c r="E3560" s="22">
        <f t="shared" si="503"/>
        <v>4.2413837677754902</v>
      </c>
      <c r="F3560" s="22">
        <f t="shared" si="503"/>
        <v>2.6963042858091355</v>
      </c>
      <c r="G3560" s="132">
        <v>3.8984617415989797E-2</v>
      </c>
      <c r="H3560" s="7">
        <f t="shared" si="496"/>
        <v>1.0389846174159898</v>
      </c>
      <c r="I3560" s="7">
        <f t="shared" si="497"/>
        <v>2.661715820899444</v>
      </c>
      <c r="J3560" s="7">
        <f t="shared" si="498"/>
        <v>4.0822392330735733</v>
      </c>
      <c r="K3560" s="7">
        <f t="shared" si="499"/>
        <v>2.5951339804385056</v>
      </c>
      <c r="L3560">
        <v>2.16</v>
      </c>
      <c r="M3560">
        <v>3.24</v>
      </c>
      <c r="N3560">
        <v>3.74</v>
      </c>
      <c r="O3560" s="7">
        <f t="shared" si="500"/>
        <v>2.2442067736185383</v>
      </c>
      <c r="P3560" s="7">
        <f t="shared" si="501"/>
        <v>3.366310160427807</v>
      </c>
      <c r="Q3560" s="7">
        <f t="shared" si="502"/>
        <v>3.8858024691358022</v>
      </c>
      <c r="R3560" s="24">
        <f t="shared" ref="R3560:T3562" si="504">(1/O3560)</f>
        <v>0.44559173947577446</v>
      </c>
      <c r="S3560" s="24">
        <f t="shared" si="504"/>
        <v>0.29706115965051633</v>
      </c>
      <c r="T3560" s="24">
        <f t="shared" si="504"/>
        <v>0.25734710087370932</v>
      </c>
      <c r="U3560" s="23">
        <f t="shared" ref="U3560:W3562" si="505">(L3560/I3560)</f>
        <v>0.81150661653658251</v>
      </c>
      <c r="V3560" s="23">
        <f t="shared" si="505"/>
        <v>0.79368204924152874</v>
      </c>
      <c r="W3560" s="23">
        <f t="shared" si="505"/>
        <v>1.4411587333028733</v>
      </c>
      <c r="X3560" t="s">
        <v>352</v>
      </c>
      <c r="Y3560" t="s">
        <v>542</v>
      </c>
      <c r="Z3560" t="s">
        <v>349</v>
      </c>
      <c r="AA3560" s="75" t="s">
        <v>150</v>
      </c>
      <c r="AB3560" s="75" t="s">
        <v>166</v>
      </c>
      <c r="AC3560" s="119" t="s">
        <v>655</v>
      </c>
      <c r="AD3560" s="25" t="s">
        <v>170</v>
      </c>
      <c r="AE3560" s="133" t="str">
        <f>VLOOKUP(AD3560,cs_lookup!$A$2:$B$55,2,FALSE)</f>
        <v>1</v>
      </c>
    </row>
    <row r="3561" spans="1:31" x14ac:dyDescent="0.25">
      <c r="A3561" s="6">
        <v>0.59117351345148539</v>
      </c>
      <c r="B3561" s="6">
        <v>0.23946784704086746</v>
      </c>
      <c r="C3561" s="6">
        <v>0.16298615566590269</v>
      </c>
      <c r="D3561" s="21">
        <f t="shared" si="503"/>
        <v>1.6915507499002067</v>
      </c>
      <c r="E3561" s="22">
        <f t="shared" si="503"/>
        <v>4.175925963995244</v>
      </c>
      <c r="F3561" s="22">
        <f t="shared" si="503"/>
        <v>6.135490440365075</v>
      </c>
      <c r="G3561" s="132">
        <v>3.2320825888425553E-2</v>
      </c>
      <c r="H3561" s="7">
        <f t="shared" si="496"/>
        <v>1.0323208258884256</v>
      </c>
      <c r="I3561" s="7">
        <f t="shared" si="497"/>
        <v>1.6385901625538177</v>
      </c>
      <c r="J3561" s="7">
        <f t="shared" si="498"/>
        <v>4.0451823302134784</v>
      </c>
      <c r="K3561" s="7">
        <f t="shared" si="499"/>
        <v>5.943395005215371</v>
      </c>
      <c r="L3561">
        <v>2.92</v>
      </c>
      <c r="M3561">
        <v>3.45</v>
      </c>
      <c r="N3561">
        <v>2.5</v>
      </c>
      <c r="O3561" s="7">
        <f t="shared" si="500"/>
        <v>3.0143768115942025</v>
      </c>
      <c r="P3561" s="7">
        <f t="shared" si="501"/>
        <v>3.5615068493150686</v>
      </c>
      <c r="Q3561" s="7">
        <f t="shared" si="502"/>
        <v>2.5808020647210639</v>
      </c>
      <c r="R3561" s="24">
        <f t="shared" si="504"/>
        <v>0.33174352859725381</v>
      </c>
      <c r="S3561" s="24">
        <f t="shared" si="504"/>
        <v>0.28078003000115387</v>
      </c>
      <c r="T3561" s="24">
        <f t="shared" si="504"/>
        <v>0.38747644140159243</v>
      </c>
      <c r="U3561" s="23">
        <f t="shared" si="505"/>
        <v>1.7820197305768311</v>
      </c>
      <c r="V3561" s="23">
        <f t="shared" si="505"/>
        <v>0.85286637742678251</v>
      </c>
      <c r="W3561" s="23">
        <f t="shared" si="505"/>
        <v>0.42063500706351042</v>
      </c>
      <c r="X3561" t="s">
        <v>125</v>
      </c>
      <c r="Y3561" t="s">
        <v>24</v>
      </c>
      <c r="Z3561" t="s">
        <v>147</v>
      </c>
      <c r="AA3561" s="75" t="s">
        <v>162</v>
      </c>
      <c r="AB3561" s="75" t="s">
        <v>160</v>
      </c>
      <c r="AC3561" s="119" t="s">
        <v>655</v>
      </c>
      <c r="AD3561" s="25" t="s">
        <v>154</v>
      </c>
      <c r="AE3561" s="133" t="str">
        <f>VLOOKUP(AD3561,cs_lookup!$A$2:$B$55,2,FALSE)</f>
        <v>1</v>
      </c>
    </row>
    <row r="3562" spans="1:31" x14ac:dyDescent="0.25">
      <c r="A3562" s="109">
        <v>0.6305749293323365</v>
      </c>
      <c r="B3562" s="109">
        <v>0.25844117149454149</v>
      </c>
      <c r="C3562" s="109">
        <v>0.1088371797618183</v>
      </c>
      <c r="D3562" s="105">
        <f t="shared" si="503"/>
        <v>1.5858543584325768</v>
      </c>
      <c r="E3562" s="106">
        <f t="shared" si="503"/>
        <v>3.8693525269874458</v>
      </c>
      <c r="F3562" s="106">
        <f t="shared" si="503"/>
        <v>9.1880366818436698</v>
      </c>
      <c r="G3562" s="136">
        <v>3.3967045621928538E-2</v>
      </c>
      <c r="H3562" s="108">
        <f t="shared" si="496"/>
        <v>1.0339670456219285</v>
      </c>
      <c r="I3562" s="108">
        <f t="shared" si="497"/>
        <v>1.5337571590385548</v>
      </c>
      <c r="J3562" s="108">
        <f t="shared" si="498"/>
        <v>3.7422397003572199</v>
      </c>
      <c r="K3562" s="108">
        <f t="shared" si="499"/>
        <v>8.8861987630535069</v>
      </c>
      <c r="L3562" s="96">
        <v>3.41</v>
      </c>
      <c r="M3562" s="96">
        <v>3.52</v>
      </c>
      <c r="N3562" s="96">
        <v>2.19</v>
      </c>
      <c r="O3562" s="108">
        <f t="shared" si="500"/>
        <v>3.5258276255707766</v>
      </c>
      <c r="P3562" s="108">
        <f t="shared" si="501"/>
        <v>3.6395640005891883</v>
      </c>
      <c r="Q3562" s="108">
        <f t="shared" si="502"/>
        <v>2.2643878299120233</v>
      </c>
      <c r="R3562" s="109">
        <f t="shared" si="504"/>
        <v>0.28362135254360754</v>
      </c>
      <c r="S3562" s="109">
        <f t="shared" si="504"/>
        <v>0.27475818527661988</v>
      </c>
      <c r="T3562" s="109">
        <f t="shared" si="504"/>
        <v>0.44162046217977258</v>
      </c>
      <c r="U3562" s="96">
        <f t="shared" si="505"/>
        <v>2.2232985058322923</v>
      </c>
      <c r="V3562" s="96">
        <f t="shared" si="505"/>
        <v>0.94061318404162997</v>
      </c>
      <c r="W3562" s="96">
        <f t="shared" si="505"/>
        <v>0.24644958529460853</v>
      </c>
      <c r="X3562" s="96" t="s">
        <v>80</v>
      </c>
      <c r="Y3562" s="96" t="s">
        <v>81</v>
      </c>
      <c r="Z3562" s="96" t="s">
        <v>147</v>
      </c>
      <c r="AA3562" s="110" t="s">
        <v>154</v>
      </c>
      <c r="AB3562" s="110" t="s">
        <v>160</v>
      </c>
      <c r="AC3562" s="121" t="s">
        <v>655</v>
      </c>
      <c r="AD3562" s="110" t="s">
        <v>168</v>
      </c>
      <c r="AE3562" s="133" t="str">
        <f>VLOOKUP(AD3562,cs_lookup!$A$2:$B$55,2,FALSE)</f>
        <v>1</v>
      </c>
    </row>
    <row r="3563" spans="1:31" x14ac:dyDescent="0.25">
      <c r="A3563" s="6"/>
      <c r="B3563" s="6"/>
      <c r="C3563" s="6"/>
      <c r="D3563" s="21"/>
      <c r="E3563" s="22"/>
      <c r="F3563" s="22"/>
      <c r="G3563" s="132"/>
      <c r="H3563" s="7"/>
      <c r="I3563" s="7"/>
      <c r="J3563" s="7"/>
      <c r="K3563" s="7"/>
      <c r="O3563" s="7"/>
      <c r="P3563" s="7"/>
      <c r="Q3563" s="7"/>
      <c r="R3563" s="24"/>
      <c r="S3563" s="24"/>
      <c r="T3563" s="24"/>
      <c r="U3563" s="23"/>
      <c r="V3563" s="23"/>
      <c r="W3563" s="23"/>
      <c r="AA3563" s="75"/>
      <c r="AB3563" s="75"/>
      <c r="AD3563" s="25"/>
      <c r="AE3563" s="133"/>
    </row>
    <row r="3564" spans="1:31" x14ac:dyDescent="0.25">
      <c r="A3564" s="6"/>
      <c r="B3564" s="6"/>
      <c r="C3564" s="6"/>
      <c r="D3564" s="21"/>
      <c r="E3564" s="22"/>
      <c r="F3564" s="22"/>
      <c r="G3564" s="132"/>
      <c r="H3564" s="7"/>
      <c r="I3564" s="7"/>
      <c r="J3564" s="7"/>
      <c r="K3564" s="7"/>
      <c r="O3564" s="7"/>
      <c r="P3564" s="7"/>
      <c r="Q3564" s="7"/>
      <c r="R3564" s="24"/>
      <c r="S3564" s="24"/>
      <c r="T3564" s="24"/>
      <c r="U3564" s="23"/>
      <c r="V3564" s="23"/>
      <c r="W3564" s="23"/>
      <c r="AA3564" s="75"/>
      <c r="AB3564" s="75"/>
      <c r="AD3564" s="25"/>
      <c r="AE3564" s="133"/>
    </row>
    <row r="3565" spans="1:31" x14ac:dyDescent="0.25">
      <c r="A3565" s="6"/>
      <c r="B3565" s="6"/>
      <c r="C3565" s="6"/>
      <c r="D3565" s="21"/>
      <c r="E3565" s="22"/>
      <c r="F3565" s="22"/>
      <c r="G3565" s="132"/>
      <c r="H3565" s="7"/>
      <c r="I3565" s="7"/>
      <c r="J3565" s="7"/>
      <c r="K3565" s="7"/>
      <c r="O3565" s="7"/>
      <c r="P3565" s="7"/>
      <c r="Q3565" s="7"/>
      <c r="R3565" s="24"/>
      <c r="S3565" s="24"/>
      <c r="T3565" s="24"/>
      <c r="U3565" s="23"/>
      <c r="V3565" s="23"/>
      <c r="W3565" s="23"/>
      <c r="AA3565" s="75"/>
      <c r="AB3565" s="75"/>
      <c r="AD3565" s="25"/>
      <c r="AE3565" s="133"/>
    </row>
    <row r="3566" spans="1:31" x14ac:dyDescent="0.25">
      <c r="A3566" s="6"/>
      <c r="B3566" s="6"/>
      <c r="C3566" s="6"/>
      <c r="D3566" s="21"/>
      <c r="E3566" s="22"/>
      <c r="F3566" s="22"/>
      <c r="G3566" s="132"/>
      <c r="H3566" s="7"/>
      <c r="I3566" s="7"/>
      <c r="J3566" s="7"/>
      <c r="K3566" s="7"/>
      <c r="O3566" s="7"/>
      <c r="P3566" s="7"/>
      <c r="Q3566" s="7"/>
      <c r="R3566" s="24"/>
      <c r="S3566" s="24"/>
      <c r="T3566" s="24"/>
      <c r="U3566" s="23"/>
      <c r="V3566" s="23"/>
      <c r="W3566" s="23"/>
      <c r="AA3566" s="75"/>
      <c r="AB3566" s="75"/>
      <c r="AD3566" s="25"/>
      <c r="AE3566" s="133"/>
    </row>
    <row r="3567" spans="1:31" x14ac:dyDescent="0.25">
      <c r="A3567" s="6"/>
      <c r="B3567" s="6"/>
      <c r="C3567" s="6"/>
      <c r="D3567" s="21"/>
      <c r="E3567" s="22"/>
      <c r="F3567" s="22"/>
      <c r="G3567" s="132"/>
      <c r="H3567" s="7"/>
      <c r="I3567" s="7"/>
      <c r="J3567" s="7"/>
      <c r="K3567" s="7"/>
      <c r="O3567" s="7"/>
      <c r="P3567" s="7"/>
      <c r="Q3567" s="7"/>
      <c r="R3567" s="24"/>
      <c r="S3567" s="24"/>
      <c r="T3567" s="24"/>
      <c r="U3567" s="23"/>
      <c r="V3567" s="23"/>
      <c r="W3567" s="23"/>
      <c r="AA3567" s="75"/>
      <c r="AB3567" s="75"/>
      <c r="AD3567" s="25"/>
      <c r="AE3567" s="133"/>
    </row>
    <row r="3568" spans="1:31" x14ac:dyDescent="0.25">
      <c r="A3568" s="6"/>
      <c r="B3568" s="6"/>
      <c r="C3568" s="6"/>
      <c r="D3568" s="21"/>
      <c r="E3568" s="22"/>
      <c r="F3568" s="22"/>
      <c r="G3568" s="132"/>
      <c r="H3568" s="7"/>
      <c r="I3568" s="7"/>
      <c r="J3568" s="7"/>
      <c r="K3568" s="7"/>
      <c r="O3568" s="7"/>
      <c r="P3568" s="7"/>
      <c r="Q3568" s="7"/>
      <c r="R3568" s="24"/>
      <c r="S3568" s="24"/>
      <c r="T3568" s="24"/>
      <c r="U3568" s="23"/>
      <c r="V3568" s="23"/>
      <c r="W3568" s="23"/>
      <c r="AA3568" s="75"/>
      <c r="AB3568" s="75"/>
      <c r="AD3568" s="25"/>
      <c r="AE3568" s="133"/>
    </row>
    <row r="3569" spans="1:31" x14ac:dyDescent="0.25">
      <c r="A3569" s="6"/>
      <c r="B3569" s="6"/>
      <c r="C3569" s="6"/>
      <c r="D3569" s="21"/>
      <c r="E3569" s="22"/>
      <c r="F3569" s="22"/>
      <c r="G3569" s="132"/>
      <c r="H3569" s="7"/>
      <c r="I3569" s="7"/>
      <c r="J3569" s="7"/>
      <c r="K3569" s="7"/>
      <c r="O3569" s="7"/>
      <c r="P3569" s="7"/>
      <c r="Q3569" s="7"/>
      <c r="R3569" s="24"/>
      <c r="S3569" s="24"/>
      <c r="T3569" s="24"/>
      <c r="U3569" s="23"/>
      <c r="V3569" s="23"/>
      <c r="W3569" s="23"/>
      <c r="AA3569" s="75"/>
      <c r="AB3569" s="75"/>
      <c r="AD3569" s="25"/>
      <c r="AE3569" s="133"/>
    </row>
    <row r="3570" spans="1:31" x14ac:dyDescent="0.25">
      <c r="A3570" s="6"/>
      <c r="B3570" s="6"/>
      <c r="C3570" s="6"/>
      <c r="D3570" s="21"/>
      <c r="E3570" s="22"/>
      <c r="F3570" s="22"/>
      <c r="G3570" s="132"/>
      <c r="H3570" s="7"/>
      <c r="I3570" s="7"/>
      <c r="J3570" s="7"/>
      <c r="K3570" s="7"/>
      <c r="O3570" s="7"/>
      <c r="P3570" s="7"/>
      <c r="Q3570" s="7"/>
      <c r="R3570" s="24"/>
      <c r="S3570" s="24"/>
      <c r="T3570" s="24"/>
      <c r="U3570" s="23"/>
      <c r="V3570" s="23"/>
      <c r="W3570" s="23"/>
      <c r="AA3570" s="75"/>
      <c r="AB3570" s="75"/>
      <c r="AD3570" s="25"/>
      <c r="AE3570" s="133"/>
    </row>
    <row r="3571" spans="1:31" x14ac:dyDescent="0.25">
      <c r="A3571" s="6"/>
      <c r="B3571" s="6"/>
      <c r="C3571" s="6"/>
      <c r="D3571" s="21"/>
      <c r="E3571" s="22"/>
      <c r="F3571" s="22"/>
      <c r="G3571" s="132"/>
      <c r="H3571" s="7"/>
      <c r="I3571" s="7"/>
      <c r="J3571" s="7"/>
      <c r="K3571" s="7"/>
      <c r="O3571" s="7"/>
      <c r="P3571" s="7"/>
      <c r="Q3571" s="7"/>
      <c r="R3571" s="24"/>
      <c r="S3571" s="24"/>
      <c r="T3571" s="24"/>
      <c r="U3571" s="23"/>
      <c r="V3571" s="23"/>
      <c r="W3571" s="23"/>
      <c r="AA3571" s="75"/>
      <c r="AB3571" s="75"/>
      <c r="AD3571" s="25"/>
      <c r="AE3571" s="133"/>
    </row>
    <row r="3572" spans="1:31" x14ac:dyDescent="0.25">
      <c r="A3572" s="6"/>
      <c r="B3572" s="6"/>
      <c r="C3572" s="6"/>
      <c r="D3572" s="21"/>
      <c r="E3572" s="22"/>
      <c r="F3572" s="22"/>
      <c r="G3572" s="132"/>
      <c r="H3572" s="7"/>
      <c r="I3572" s="7"/>
      <c r="J3572" s="7"/>
      <c r="K3572" s="7"/>
      <c r="O3572" s="7"/>
      <c r="P3572" s="7"/>
      <c r="Q3572" s="7"/>
      <c r="R3572" s="24"/>
      <c r="S3572" s="24"/>
      <c r="T3572" s="24"/>
      <c r="U3572" s="23"/>
      <c r="V3572" s="23"/>
      <c r="W3572" s="23"/>
      <c r="AA3572" s="75"/>
      <c r="AB3572" s="75"/>
      <c r="AD3572" s="25"/>
      <c r="AE3572" s="133"/>
    </row>
    <row r="3573" spans="1:31" x14ac:dyDescent="0.25">
      <c r="A3573" s="6"/>
      <c r="B3573" s="6"/>
      <c r="C3573" s="6"/>
      <c r="D3573" s="21"/>
      <c r="E3573" s="22"/>
      <c r="F3573" s="22"/>
      <c r="G3573" s="132"/>
      <c r="H3573" s="7"/>
      <c r="I3573" s="7"/>
      <c r="J3573" s="7"/>
      <c r="K3573" s="7"/>
      <c r="O3573" s="7"/>
      <c r="P3573" s="7"/>
      <c r="Q3573" s="7"/>
      <c r="R3573" s="24"/>
      <c r="S3573" s="24"/>
      <c r="T3573" s="24"/>
      <c r="U3573" s="23"/>
      <c r="V3573" s="23"/>
      <c r="W3573" s="23"/>
      <c r="AA3573" s="75"/>
      <c r="AB3573" s="75"/>
      <c r="AD3573" s="25"/>
      <c r="AE3573" s="133"/>
    </row>
    <row r="3574" spans="1:31" x14ac:dyDescent="0.25">
      <c r="A3574" s="6"/>
      <c r="B3574" s="6"/>
      <c r="C3574" s="6"/>
      <c r="D3574" s="21"/>
      <c r="E3574" s="22"/>
      <c r="F3574" s="22"/>
      <c r="G3574" s="132"/>
      <c r="H3574" s="7"/>
      <c r="I3574" s="7"/>
      <c r="J3574" s="7"/>
      <c r="K3574" s="7"/>
      <c r="O3574" s="7"/>
      <c r="P3574" s="7"/>
      <c r="Q3574" s="7"/>
      <c r="R3574" s="24"/>
      <c r="S3574" s="24"/>
      <c r="T3574" s="24"/>
      <c r="U3574" s="23"/>
      <c r="V3574" s="23"/>
      <c r="W3574" s="23"/>
      <c r="AA3574" s="75"/>
      <c r="AB3574" s="75"/>
      <c r="AD3574" s="25"/>
      <c r="AE3574" s="133"/>
    </row>
    <row r="3575" spans="1:31" x14ac:dyDescent="0.25">
      <c r="A3575" s="6"/>
      <c r="B3575" s="6"/>
      <c r="C3575" s="6"/>
      <c r="D3575" s="21"/>
      <c r="E3575" s="22"/>
      <c r="F3575" s="22"/>
      <c r="G3575" s="132"/>
      <c r="H3575" s="7"/>
      <c r="I3575" s="7"/>
      <c r="J3575" s="7"/>
      <c r="K3575" s="7"/>
      <c r="O3575" s="7"/>
      <c r="P3575" s="7"/>
      <c r="Q3575" s="7"/>
      <c r="R3575" s="24"/>
      <c r="S3575" s="24"/>
      <c r="T3575" s="24"/>
      <c r="U3575" s="23"/>
      <c r="V3575" s="23"/>
      <c r="W3575" s="23"/>
      <c r="AA3575" s="75"/>
      <c r="AB3575" s="75"/>
      <c r="AD3575" s="25"/>
      <c r="AE3575" s="133"/>
    </row>
    <row r="3576" spans="1:31" x14ac:dyDescent="0.25">
      <c r="A3576" s="6"/>
      <c r="B3576" s="6"/>
      <c r="C3576" s="6"/>
      <c r="D3576" s="21"/>
      <c r="E3576" s="22"/>
      <c r="F3576" s="22"/>
      <c r="G3576" s="132"/>
      <c r="H3576" s="7"/>
      <c r="I3576" s="7"/>
      <c r="J3576" s="7"/>
      <c r="K3576" s="7"/>
      <c r="O3576" s="7"/>
      <c r="P3576" s="7"/>
      <c r="Q3576" s="7"/>
      <c r="R3576" s="24"/>
      <c r="S3576" s="24"/>
      <c r="T3576" s="24"/>
      <c r="U3576" s="23"/>
      <c r="V3576" s="23"/>
      <c r="W3576" s="23"/>
      <c r="AA3576" s="75"/>
      <c r="AB3576" s="75"/>
      <c r="AD3576" s="25"/>
      <c r="AE3576" s="133"/>
    </row>
    <row r="3577" spans="1:31" x14ac:dyDescent="0.25">
      <c r="A3577" s="6"/>
      <c r="B3577" s="6"/>
      <c r="C3577" s="6"/>
      <c r="D3577" s="21"/>
      <c r="E3577" s="22"/>
      <c r="F3577" s="22"/>
      <c r="G3577" s="132"/>
      <c r="H3577" s="7"/>
      <c r="I3577" s="7"/>
      <c r="J3577" s="7"/>
      <c r="K3577" s="7"/>
      <c r="O3577" s="7"/>
      <c r="P3577" s="7"/>
      <c r="Q3577" s="7"/>
      <c r="R3577" s="24"/>
      <c r="S3577" s="24"/>
      <c r="T3577" s="24"/>
      <c r="U3577" s="23"/>
      <c r="V3577" s="23"/>
      <c r="W3577" s="23"/>
      <c r="AA3577" s="75"/>
      <c r="AB3577" s="75"/>
      <c r="AD3577" s="25"/>
      <c r="AE3577" s="133"/>
    </row>
    <row r="3578" spans="1:31" x14ac:dyDescent="0.25">
      <c r="A3578" s="6"/>
      <c r="B3578" s="6"/>
      <c r="C3578" s="6"/>
      <c r="D3578" s="21"/>
      <c r="E3578" s="22"/>
      <c r="F3578" s="22"/>
      <c r="G3578" s="132"/>
      <c r="H3578" s="7"/>
      <c r="I3578" s="7"/>
      <c r="J3578" s="7"/>
      <c r="K3578" s="7"/>
      <c r="O3578" s="7"/>
      <c r="P3578" s="7"/>
      <c r="Q3578" s="7"/>
      <c r="R3578" s="24"/>
      <c r="S3578" s="24"/>
      <c r="T3578" s="24"/>
      <c r="U3578" s="23"/>
      <c r="V3578" s="23"/>
      <c r="W3578" s="23"/>
      <c r="AA3578" s="75"/>
      <c r="AB3578" s="75"/>
      <c r="AD3578" s="25"/>
      <c r="AE3578" s="133"/>
    </row>
    <row r="3579" spans="1:31" x14ac:dyDescent="0.25">
      <c r="A3579" s="6"/>
      <c r="B3579" s="6"/>
      <c r="C3579" s="6"/>
      <c r="D3579" s="21"/>
      <c r="E3579" s="22"/>
      <c r="F3579" s="22"/>
      <c r="G3579" s="132"/>
      <c r="H3579" s="7"/>
      <c r="I3579" s="7"/>
      <c r="J3579" s="7"/>
      <c r="K3579" s="7"/>
      <c r="O3579" s="7"/>
      <c r="P3579" s="7"/>
      <c r="Q3579" s="7"/>
      <c r="R3579" s="24"/>
      <c r="S3579" s="24"/>
      <c r="T3579" s="24"/>
      <c r="U3579" s="23"/>
      <c r="V3579" s="23"/>
      <c r="W3579" s="23"/>
      <c r="AA3579" s="75"/>
      <c r="AB3579" s="75"/>
      <c r="AD3579" s="25"/>
      <c r="AE3579" s="133"/>
    </row>
    <row r="3580" spans="1:31" x14ac:dyDescent="0.25">
      <c r="A3580" s="6"/>
      <c r="B3580" s="6"/>
      <c r="C3580" s="6"/>
      <c r="D3580" s="21"/>
      <c r="E3580" s="22"/>
      <c r="F3580" s="22"/>
      <c r="G3580" s="132"/>
      <c r="H3580" s="7"/>
      <c r="I3580" s="7"/>
      <c r="J3580" s="7"/>
      <c r="K3580" s="7"/>
      <c r="O3580" s="7"/>
      <c r="P3580" s="7"/>
      <c r="Q3580" s="7"/>
      <c r="R3580" s="24"/>
      <c r="S3580" s="24"/>
      <c r="T3580" s="24"/>
      <c r="U3580" s="23"/>
      <c r="V3580" s="23"/>
      <c r="W3580" s="23"/>
      <c r="AA3580" s="75"/>
      <c r="AB3580" s="75"/>
      <c r="AD3580" s="25"/>
      <c r="AE3580" s="133"/>
    </row>
    <row r="3581" spans="1:31" x14ac:dyDescent="0.25">
      <c r="A3581" s="6"/>
      <c r="B3581" s="6"/>
      <c r="C3581" s="6"/>
      <c r="D3581" s="21"/>
      <c r="E3581" s="22"/>
      <c r="F3581" s="22"/>
      <c r="G3581" s="132"/>
      <c r="H3581" s="7"/>
      <c r="I3581" s="7"/>
      <c r="J3581" s="7"/>
      <c r="K3581" s="7"/>
      <c r="O3581" s="7"/>
      <c r="P3581" s="7"/>
      <c r="Q3581" s="7"/>
      <c r="R3581" s="24"/>
      <c r="S3581" s="24"/>
      <c r="T3581" s="24"/>
      <c r="U3581" s="23"/>
      <c r="V3581" s="23"/>
      <c r="W3581" s="23"/>
      <c r="AA3581" s="75"/>
      <c r="AB3581" s="75"/>
      <c r="AD3581" s="25"/>
      <c r="AE3581" s="133"/>
    </row>
    <row r="3582" spans="1:31" x14ac:dyDescent="0.25">
      <c r="A3582" s="6"/>
      <c r="B3582" s="6"/>
      <c r="C3582" s="6"/>
      <c r="D3582" s="21"/>
      <c r="E3582" s="22"/>
      <c r="F3582" s="22"/>
      <c r="G3582" s="132"/>
      <c r="H3582" s="7"/>
      <c r="I3582" s="7"/>
      <c r="J3582" s="7"/>
      <c r="K3582" s="7"/>
      <c r="O3582" s="7"/>
      <c r="P3582" s="7"/>
      <c r="Q3582" s="7"/>
      <c r="R3582" s="24"/>
      <c r="S3582" s="24"/>
      <c r="T3582" s="24"/>
      <c r="U3582" s="23"/>
      <c r="V3582" s="23"/>
      <c r="W3582" s="23"/>
      <c r="AA3582" s="75"/>
      <c r="AB3582" s="75"/>
      <c r="AD3582" s="25"/>
      <c r="AE3582" s="133"/>
    </row>
    <row r="3583" spans="1:31" x14ac:dyDescent="0.25">
      <c r="A3583" s="6"/>
      <c r="B3583" s="6"/>
      <c r="C3583" s="6"/>
      <c r="D3583" s="21"/>
      <c r="E3583" s="22"/>
      <c r="F3583" s="22"/>
      <c r="G3583" s="132"/>
      <c r="H3583" s="7"/>
      <c r="I3583" s="7"/>
      <c r="J3583" s="7"/>
      <c r="K3583" s="7"/>
      <c r="O3583" s="7"/>
      <c r="P3583" s="7"/>
      <c r="Q3583" s="7"/>
      <c r="R3583" s="24"/>
      <c r="S3583" s="24"/>
      <c r="T3583" s="24"/>
      <c r="U3583" s="23"/>
      <c r="V3583" s="23"/>
      <c r="W3583" s="23"/>
      <c r="AA3583" s="75"/>
      <c r="AB3583" s="75"/>
      <c r="AD3583" s="25"/>
      <c r="AE3583" s="133"/>
    </row>
    <row r="3584" spans="1:31" x14ac:dyDescent="0.25">
      <c r="A3584" s="6"/>
      <c r="B3584" s="6"/>
      <c r="C3584" s="6"/>
      <c r="D3584" s="21"/>
      <c r="E3584" s="22"/>
      <c r="F3584" s="22"/>
      <c r="G3584" s="132"/>
      <c r="H3584" s="7"/>
      <c r="I3584" s="7"/>
      <c r="J3584" s="7"/>
      <c r="K3584" s="7"/>
      <c r="O3584" s="7"/>
      <c r="P3584" s="7"/>
      <c r="Q3584" s="7"/>
      <c r="R3584" s="24"/>
      <c r="S3584" s="24"/>
      <c r="T3584" s="24"/>
      <c r="U3584" s="23"/>
      <c r="V3584" s="23"/>
      <c r="W3584" s="23"/>
      <c r="AA3584" s="75"/>
      <c r="AB3584" s="75"/>
      <c r="AD3584" s="25"/>
      <c r="AE3584" s="133"/>
    </row>
    <row r="3585" spans="1:31" x14ac:dyDescent="0.25">
      <c r="A3585" s="6"/>
      <c r="B3585" s="6"/>
      <c r="C3585" s="6"/>
      <c r="D3585" s="21"/>
      <c r="E3585" s="22"/>
      <c r="F3585" s="22"/>
      <c r="G3585" s="132"/>
      <c r="H3585" s="7"/>
      <c r="I3585" s="7"/>
      <c r="J3585" s="7"/>
      <c r="K3585" s="7"/>
      <c r="O3585" s="7"/>
      <c r="P3585" s="7"/>
      <c r="Q3585" s="7"/>
      <c r="R3585" s="24"/>
      <c r="S3585" s="24"/>
      <c r="T3585" s="24"/>
      <c r="U3585" s="23"/>
      <c r="V3585" s="23"/>
      <c r="W3585" s="23"/>
      <c r="AA3585" s="75"/>
      <c r="AB3585" s="75"/>
      <c r="AD3585" s="25"/>
      <c r="AE3585" s="133"/>
    </row>
    <row r="3586" spans="1:31" x14ac:dyDescent="0.25">
      <c r="A3586" s="6"/>
      <c r="B3586" s="6"/>
      <c r="C3586" s="6"/>
      <c r="D3586" s="21"/>
      <c r="E3586" s="22"/>
      <c r="F3586" s="22"/>
      <c r="G3586" s="132"/>
      <c r="H3586" s="7"/>
      <c r="I3586" s="7"/>
      <c r="J3586" s="7"/>
      <c r="K3586" s="7"/>
      <c r="O3586" s="7"/>
      <c r="P3586" s="7"/>
      <c r="Q3586" s="7"/>
      <c r="R3586" s="24"/>
      <c r="S3586" s="24"/>
      <c r="T3586" s="24"/>
      <c r="U3586" s="23"/>
      <c r="V3586" s="23"/>
      <c r="W3586" s="23"/>
      <c r="AA3586" s="75"/>
      <c r="AB3586" s="75"/>
      <c r="AD3586" s="25"/>
      <c r="AE3586" s="133"/>
    </row>
    <row r="3587" spans="1:31" x14ac:dyDescent="0.25">
      <c r="A3587" s="6"/>
      <c r="B3587" s="6"/>
      <c r="C3587" s="6"/>
      <c r="D3587" s="21"/>
      <c r="E3587" s="22"/>
      <c r="F3587" s="22"/>
      <c r="G3587" s="132"/>
      <c r="H3587" s="7"/>
      <c r="I3587" s="7"/>
      <c r="J3587" s="7"/>
      <c r="K3587" s="7"/>
      <c r="O3587" s="7"/>
      <c r="P3587" s="7"/>
      <c r="Q3587" s="7"/>
      <c r="R3587" s="24"/>
      <c r="S3587" s="24"/>
      <c r="T3587" s="24"/>
      <c r="U3587" s="23"/>
      <c r="V3587" s="23"/>
      <c r="W3587" s="23"/>
      <c r="AA3587" s="75"/>
      <c r="AB3587" s="75"/>
      <c r="AD3587" s="25"/>
      <c r="AE3587" s="133"/>
    </row>
    <row r="3588" spans="1:31" x14ac:dyDescent="0.25">
      <c r="A3588" s="6"/>
      <c r="B3588" s="6"/>
      <c r="C3588" s="6"/>
      <c r="D3588" s="21"/>
      <c r="E3588" s="22"/>
      <c r="F3588" s="22"/>
      <c r="G3588" s="132"/>
      <c r="H3588" s="7"/>
      <c r="I3588" s="7"/>
      <c r="J3588" s="7"/>
      <c r="K3588" s="7"/>
      <c r="O3588" s="7"/>
      <c r="P3588" s="7"/>
      <c r="Q3588" s="7"/>
      <c r="R3588" s="24"/>
      <c r="S3588" s="24"/>
      <c r="T3588" s="24"/>
      <c r="U3588" s="23"/>
      <c r="V3588" s="23"/>
      <c r="W3588" s="23"/>
      <c r="AA3588" s="75"/>
      <c r="AB3588" s="75"/>
      <c r="AD3588" s="25"/>
      <c r="AE3588" s="133"/>
    </row>
    <row r="3589" spans="1:31" x14ac:dyDescent="0.25">
      <c r="A3589" s="6"/>
      <c r="B3589" s="6"/>
      <c r="C3589" s="6"/>
      <c r="D3589" s="21"/>
      <c r="E3589" s="22"/>
      <c r="F3589" s="22"/>
      <c r="G3589" s="132"/>
      <c r="H3589" s="7"/>
      <c r="I3589" s="7"/>
      <c r="J3589" s="7"/>
      <c r="K3589" s="7"/>
      <c r="O3589" s="7"/>
      <c r="P3589" s="7"/>
      <c r="Q3589" s="7"/>
      <c r="R3589" s="24"/>
      <c r="S3589" s="24"/>
      <c r="T3589" s="24"/>
      <c r="U3589" s="23"/>
      <c r="V3589" s="23"/>
      <c r="W3589" s="23"/>
      <c r="AA3589" s="75"/>
      <c r="AB3589" s="75"/>
      <c r="AD3589" s="25"/>
      <c r="AE3589" s="133"/>
    </row>
    <row r="3590" spans="1:31" x14ac:dyDescent="0.25">
      <c r="A3590" s="6"/>
      <c r="B3590" s="6"/>
      <c r="C3590" s="6"/>
      <c r="D3590" s="21"/>
      <c r="E3590" s="22"/>
      <c r="F3590" s="22"/>
      <c r="G3590" s="132"/>
      <c r="H3590" s="7"/>
      <c r="I3590" s="7"/>
      <c r="J3590" s="7"/>
      <c r="K3590" s="7"/>
      <c r="O3590" s="7"/>
      <c r="P3590" s="7"/>
      <c r="Q3590" s="7"/>
      <c r="R3590" s="24"/>
      <c r="S3590" s="24"/>
      <c r="T3590" s="24"/>
      <c r="U3590" s="23"/>
      <c r="V3590" s="23"/>
      <c r="W3590" s="23"/>
      <c r="AA3590" s="75"/>
      <c r="AB3590" s="75"/>
      <c r="AD3590" s="25"/>
      <c r="AE3590" s="133"/>
    </row>
    <row r="3591" spans="1:31" x14ac:dyDescent="0.25">
      <c r="A3591" s="6"/>
      <c r="B3591" s="6"/>
      <c r="C3591" s="6"/>
      <c r="D3591" s="21"/>
      <c r="E3591" s="22"/>
      <c r="F3591" s="22"/>
      <c r="G3591" s="132"/>
      <c r="H3591" s="7"/>
      <c r="I3591" s="7"/>
      <c r="J3591" s="7"/>
      <c r="K3591" s="7"/>
      <c r="O3591" s="7"/>
      <c r="P3591" s="7"/>
      <c r="Q3591" s="7"/>
      <c r="R3591" s="24"/>
      <c r="S3591" s="24"/>
      <c r="T3591" s="24"/>
      <c r="U3591" s="23"/>
      <c r="V3591" s="23"/>
      <c r="W3591" s="23"/>
      <c r="AA3591" s="75"/>
      <c r="AB3591" s="75"/>
      <c r="AD3591" s="25"/>
      <c r="AE3591" s="133"/>
    </row>
    <row r="3592" spans="1:31" x14ac:dyDescent="0.25">
      <c r="A3592" s="6"/>
      <c r="B3592" s="6"/>
      <c r="C3592" s="6"/>
      <c r="D3592" s="21"/>
      <c r="E3592" s="22"/>
      <c r="F3592" s="22"/>
      <c r="G3592" s="132"/>
      <c r="H3592" s="7"/>
      <c r="I3592" s="7"/>
      <c r="J3592" s="7"/>
      <c r="K3592" s="7"/>
      <c r="O3592" s="7"/>
      <c r="P3592" s="7"/>
      <c r="Q3592" s="7"/>
      <c r="R3592" s="24"/>
      <c r="S3592" s="24"/>
      <c r="T3592" s="24"/>
      <c r="U3592" s="23"/>
      <c r="V3592" s="23"/>
      <c r="W3592" s="23"/>
      <c r="AA3592" s="75"/>
      <c r="AB3592" s="75"/>
      <c r="AD3592" s="25"/>
      <c r="AE3592" s="133"/>
    </row>
    <row r="3593" spans="1:31" x14ac:dyDescent="0.25">
      <c r="A3593" s="6"/>
      <c r="B3593" s="6"/>
      <c r="C3593" s="6"/>
      <c r="D3593" s="21"/>
      <c r="E3593" s="22"/>
      <c r="F3593" s="22"/>
      <c r="G3593" s="132"/>
      <c r="H3593" s="7"/>
      <c r="I3593" s="7"/>
      <c r="J3593" s="7"/>
      <c r="K3593" s="7"/>
      <c r="O3593" s="7"/>
      <c r="P3593" s="7"/>
      <c r="Q3593" s="7"/>
      <c r="R3593" s="24"/>
      <c r="S3593" s="24"/>
      <c r="T3593" s="24"/>
      <c r="U3593" s="23"/>
      <c r="V3593" s="23"/>
      <c r="W3593" s="23"/>
      <c r="AA3593" s="75"/>
      <c r="AB3593" s="75"/>
      <c r="AD3593" s="25"/>
      <c r="AE3593" s="133"/>
    </row>
    <row r="3594" spans="1:31" x14ac:dyDescent="0.25">
      <c r="A3594" s="6"/>
      <c r="B3594" s="6"/>
      <c r="C3594" s="6"/>
      <c r="D3594" s="21"/>
      <c r="E3594" s="22"/>
      <c r="F3594" s="22"/>
      <c r="G3594" s="132"/>
      <c r="H3594" s="7"/>
      <c r="I3594" s="7"/>
      <c r="J3594" s="7"/>
      <c r="K3594" s="7"/>
      <c r="O3594" s="7"/>
      <c r="P3594" s="7"/>
      <c r="Q3594" s="7"/>
      <c r="R3594" s="24"/>
      <c r="S3594" s="24"/>
      <c r="T3594" s="24"/>
      <c r="U3594" s="23"/>
      <c r="V3594" s="23"/>
      <c r="W3594" s="23"/>
      <c r="AA3594" s="75"/>
      <c r="AB3594" s="75"/>
      <c r="AD3594" s="25"/>
      <c r="AE3594" s="133"/>
    </row>
    <row r="3595" spans="1:31" x14ac:dyDescent="0.25">
      <c r="A3595" s="6"/>
      <c r="B3595" s="6"/>
      <c r="C3595" s="6"/>
      <c r="D3595" s="21"/>
      <c r="E3595" s="22"/>
      <c r="F3595" s="22"/>
      <c r="G3595" s="132"/>
      <c r="H3595" s="7"/>
      <c r="I3595" s="7"/>
      <c r="J3595" s="7"/>
      <c r="K3595" s="7"/>
      <c r="O3595" s="7"/>
      <c r="P3595" s="7"/>
      <c r="Q3595" s="7"/>
      <c r="R3595" s="24"/>
      <c r="S3595" s="24"/>
      <c r="T3595" s="24"/>
      <c r="U3595" s="23"/>
      <c r="V3595" s="23"/>
      <c r="W3595" s="23"/>
      <c r="AA3595" s="75"/>
      <c r="AB3595" s="75"/>
      <c r="AD3595" s="25"/>
      <c r="AE3595" s="133"/>
    </row>
    <row r="3596" spans="1:31" x14ac:dyDescent="0.25">
      <c r="A3596" s="6"/>
      <c r="B3596" s="6"/>
      <c r="C3596" s="6"/>
      <c r="D3596" s="21"/>
      <c r="E3596" s="22"/>
      <c r="F3596" s="22"/>
      <c r="G3596" s="132"/>
      <c r="H3596" s="7"/>
      <c r="I3596" s="7"/>
      <c r="J3596" s="7"/>
      <c r="K3596" s="7"/>
      <c r="O3596" s="7"/>
      <c r="P3596" s="7"/>
      <c r="Q3596" s="7"/>
      <c r="R3596" s="24"/>
      <c r="S3596" s="24"/>
      <c r="T3596" s="24"/>
      <c r="U3596" s="23"/>
      <c r="V3596" s="23"/>
      <c r="W3596" s="23"/>
      <c r="AA3596" s="75"/>
      <c r="AB3596" s="75"/>
      <c r="AD3596" s="25"/>
      <c r="AE3596" s="133"/>
    </row>
    <row r="3597" spans="1:31" x14ac:dyDescent="0.25">
      <c r="A3597" s="6"/>
      <c r="B3597" s="6"/>
      <c r="C3597" s="6"/>
      <c r="D3597" s="21"/>
      <c r="E3597" s="22"/>
      <c r="F3597" s="22"/>
      <c r="G3597" s="132"/>
      <c r="H3597" s="7"/>
      <c r="I3597" s="7"/>
      <c r="J3597" s="7"/>
      <c r="K3597" s="7"/>
      <c r="O3597" s="7"/>
      <c r="P3597" s="7"/>
      <c r="Q3597" s="7"/>
      <c r="R3597" s="24"/>
      <c r="S3597" s="24"/>
      <c r="T3597" s="24"/>
      <c r="U3597" s="23"/>
      <c r="V3597" s="23"/>
      <c r="W3597" s="23"/>
      <c r="AA3597" s="75"/>
      <c r="AB3597" s="75"/>
      <c r="AD3597" s="25"/>
      <c r="AE3597" s="133"/>
    </row>
    <row r="3598" spans="1:31" x14ac:dyDescent="0.25">
      <c r="A3598" s="6"/>
      <c r="B3598" s="6"/>
      <c r="C3598" s="6"/>
      <c r="D3598" s="21"/>
      <c r="E3598" s="22"/>
      <c r="F3598" s="22"/>
      <c r="G3598" s="132"/>
      <c r="H3598" s="7"/>
      <c r="I3598" s="7"/>
      <c r="J3598" s="7"/>
      <c r="K3598" s="7"/>
      <c r="O3598" s="7"/>
      <c r="P3598" s="7"/>
      <c r="Q3598" s="7"/>
      <c r="R3598" s="24"/>
      <c r="S3598" s="24"/>
      <c r="T3598" s="24"/>
      <c r="U3598" s="23"/>
      <c r="V3598" s="23"/>
      <c r="W3598" s="23"/>
      <c r="AA3598" s="75"/>
      <c r="AB3598" s="75"/>
      <c r="AD3598" s="25"/>
      <c r="AE3598" s="133"/>
    </row>
    <row r="3599" spans="1:31" x14ac:dyDescent="0.25">
      <c r="A3599" s="6"/>
      <c r="B3599" s="6"/>
      <c r="C3599" s="6"/>
      <c r="D3599" s="21"/>
      <c r="E3599" s="22"/>
      <c r="F3599" s="22"/>
      <c r="G3599" s="132"/>
      <c r="H3599" s="7"/>
      <c r="I3599" s="7"/>
      <c r="J3599" s="7"/>
      <c r="K3599" s="7"/>
      <c r="O3599" s="7"/>
      <c r="P3599" s="7"/>
      <c r="Q3599" s="7"/>
      <c r="R3599" s="24"/>
      <c r="S3599" s="24"/>
      <c r="T3599" s="24"/>
      <c r="U3599" s="23"/>
      <c r="V3599" s="23"/>
      <c r="W3599" s="23"/>
      <c r="AA3599" s="75"/>
      <c r="AB3599" s="75"/>
      <c r="AD3599" s="25"/>
      <c r="AE3599" s="133"/>
    </row>
    <row r="3600" spans="1:31" x14ac:dyDescent="0.25">
      <c r="A3600" s="6"/>
      <c r="B3600" s="6"/>
      <c r="C3600" s="6"/>
      <c r="D3600" s="21"/>
      <c r="E3600" s="22"/>
      <c r="F3600" s="22"/>
      <c r="G3600" s="132"/>
      <c r="H3600" s="7"/>
      <c r="I3600" s="7"/>
      <c r="J3600" s="7"/>
      <c r="K3600" s="7"/>
      <c r="O3600" s="7"/>
      <c r="P3600" s="7"/>
      <c r="Q3600" s="7"/>
      <c r="R3600" s="24"/>
      <c r="S3600" s="24"/>
      <c r="T3600" s="24"/>
      <c r="U3600" s="23"/>
      <c r="V3600" s="23"/>
      <c r="W3600" s="23"/>
      <c r="AA3600" s="75"/>
      <c r="AB3600" s="75"/>
      <c r="AD3600" s="25"/>
      <c r="AE3600" s="133"/>
    </row>
    <row r="3601" spans="1:31" x14ac:dyDescent="0.25">
      <c r="A3601" s="6"/>
      <c r="B3601" s="6"/>
      <c r="C3601" s="6"/>
      <c r="D3601" s="21"/>
      <c r="E3601" s="22"/>
      <c r="F3601" s="22"/>
      <c r="G3601" s="132"/>
      <c r="H3601" s="7"/>
      <c r="I3601" s="7"/>
      <c r="J3601" s="7"/>
      <c r="K3601" s="7"/>
      <c r="O3601" s="7"/>
      <c r="P3601" s="7"/>
      <c r="Q3601" s="7"/>
      <c r="R3601" s="24"/>
      <c r="S3601" s="24"/>
      <c r="T3601" s="24"/>
      <c r="U3601" s="23"/>
      <c r="V3601" s="23"/>
      <c r="W3601" s="23"/>
      <c r="AA3601" s="75"/>
      <c r="AB3601" s="75"/>
      <c r="AD3601" s="25"/>
      <c r="AE3601" s="133"/>
    </row>
    <row r="3602" spans="1:31" x14ac:dyDescent="0.25">
      <c r="A3602" s="17"/>
      <c r="B3602" s="17"/>
      <c r="C3602" s="17"/>
      <c r="D3602" s="81"/>
      <c r="E3602" s="81"/>
      <c r="F3602" s="81"/>
      <c r="G3602" s="82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5"/>
      <c r="AB3602" s="75"/>
      <c r="AD3602" s="75"/>
      <c r="AE3602" s="97"/>
    </row>
    <row r="3603" spans="1:31" x14ac:dyDescent="0.25">
      <c r="A3603" s="17"/>
      <c r="B3603" s="17"/>
      <c r="C3603" s="17"/>
      <c r="D3603" s="81"/>
      <c r="E3603" s="81"/>
      <c r="F3603" s="81"/>
      <c r="G3603" s="82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5"/>
      <c r="AB3603" s="75"/>
      <c r="AD3603" s="75"/>
      <c r="AE3603" s="97"/>
    </row>
    <row r="3604" spans="1:31" x14ac:dyDescent="0.25">
      <c r="A3604" s="17"/>
      <c r="B3604" s="17"/>
      <c r="C3604" s="17"/>
      <c r="D3604" s="81"/>
      <c r="E3604" s="81"/>
      <c r="F3604" s="81"/>
      <c r="G3604" s="82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5"/>
      <c r="AB3604" s="75"/>
      <c r="AD3604" s="75"/>
      <c r="AE3604" s="97"/>
    </row>
    <row r="3605" spans="1:31" x14ac:dyDescent="0.25">
      <c r="A3605" s="17"/>
      <c r="B3605" s="17"/>
      <c r="C3605" s="17"/>
      <c r="D3605" s="81"/>
      <c r="E3605" s="81"/>
      <c r="F3605" s="81"/>
      <c r="G3605" s="82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5"/>
      <c r="AB3605" s="75"/>
      <c r="AD3605" s="75"/>
      <c r="AE3605" s="97"/>
    </row>
    <row r="3606" spans="1:31" x14ac:dyDescent="0.25">
      <c r="A3606" s="17"/>
      <c r="B3606" s="17"/>
      <c r="C3606" s="17"/>
      <c r="D3606" s="81"/>
      <c r="E3606" s="81"/>
      <c r="F3606" s="81"/>
      <c r="G3606" s="82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5"/>
      <c r="AB3606" s="75"/>
      <c r="AD3606" s="75"/>
      <c r="AE3606" s="97"/>
    </row>
    <row r="3607" spans="1:31" x14ac:dyDescent="0.25">
      <c r="A3607" s="17"/>
      <c r="B3607" s="17"/>
      <c r="C3607" s="17"/>
      <c r="D3607" s="81"/>
      <c r="E3607" s="81"/>
      <c r="F3607" s="81"/>
      <c r="G3607" s="82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5"/>
      <c r="AB3607" s="75"/>
      <c r="AD3607" s="75"/>
      <c r="AE3607" s="97"/>
    </row>
    <row r="3608" spans="1:31" x14ac:dyDescent="0.25">
      <c r="A3608" s="17"/>
      <c r="B3608" s="17"/>
      <c r="C3608" s="17"/>
      <c r="D3608" s="81"/>
      <c r="E3608" s="81"/>
      <c r="F3608" s="81"/>
      <c r="G3608" s="82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5"/>
      <c r="AB3608" s="75"/>
      <c r="AD3608" s="75"/>
      <c r="AE3608" s="97"/>
    </row>
    <row r="3609" spans="1:31" x14ac:dyDescent="0.25">
      <c r="A3609" s="17"/>
      <c r="B3609" s="17"/>
      <c r="C3609" s="17"/>
      <c r="D3609" s="81"/>
      <c r="E3609" s="81"/>
      <c r="F3609" s="81"/>
      <c r="G3609" s="82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5"/>
      <c r="AB3609" s="75"/>
      <c r="AD3609" s="75"/>
      <c r="AE3609" s="97"/>
    </row>
    <row r="3610" spans="1:31" x14ac:dyDescent="0.25">
      <c r="A3610" s="17"/>
      <c r="B3610" s="17"/>
      <c r="C3610" s="17"/>
      <c r="D3610" s="81"/>
      <c r="E3610" s="81"/>
      <c r="F3610" s="81"/>
      <c r="G3610" s="82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5"/>
      <c r="AB3610" s="75"/>
      <c r="AD3610" s="75"/>
      <c r="AE3610" s="97"/>
    </row>
    <row r="3611" spans="1:31" x14ac:dyDescent="0.25">
      <c r="A3611" s="17"/>
      <c r="B3611" s="17"/>
      <c r="C3611" s="17"/>
      <c r="D3611" s="81"/>
      <c r="E3611" s="81"/>
      <c r="F3611" s="81"/>
      <c r="G3611" s="82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5"/>
      <c r="AB3611" s="75"/>
      <c r="AD3611" s="75"/>
      <c r="AE3611" s="97"/>
    </row>
    <row r="3612" spans="1:31" x14ac:dyDescent="0.25">
      <c r="A3612" s="17"/>
      <c r="B3612" s="17"/>
      <c r="C3612" s="17"/>
      <c r="D3612" s="81"/>
      <c r="E3612" s="81"/>
      <c r="F3612" s="81"/>
      <c r="G3612" s="82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5"/>
      <c r="AB3612" s="75"/>
      <c r="AD3612" s="75"/>
      <c r="AE3612" s="97"/>
    </row>
    <row r="3613" spans="1:31" x14ac:dyDescent="0.25">
      <c r="A3613" s="17"/>
      <c r="B3613" s="17"/>
      <c r="C3613" s="17"/>
      <c r="D3613" s="81"/>
      <c r="E3613" s="81"/>
      <c r="F3613" s="81"/>
      <c r="G3613" s="82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5"/>
      <c r="AB3613" s="75"/>
      <c r="AD3613" s="75"/>
      <c r="AE3613" s="97"/>
    </row>
    <row r="3614" spans="1:31" x14ac:dyDescent="0.25">
      <c r="A3614" s="17"/>
      <c r="B3614" s="17"/>
      <c r="C3614" s="17"/>
      <c r="D3614" s="81"/>
      <c r="E3614" s="81"/>
      <c r="F3614" s="81"/>
      <c r="G3614" s="82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5"/>
      <c r="AB3614" s="75"/>
      <c r="AD3614" s="75"/>
      <c r="AE3614" s="97"/>
    </row>
    <row r="3615" spans="1:31" x14ac:dyDescent="0.25">
      <c r="A3615" s="17"/>
      <c r="B3615" s="17"/>
      <c r="C3615" s="17"/>
      <c r="D3615" s="81"/>
      <c r="E3615" s="81"/>
      <c r="F3615" s="81"/>
      <c r="G3615" s="82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5"/>
      <c r="AB3615" s="75"/>
      <c r="AD3615" s="75"/>
      <c r="AE3615" s="97"/>
    </row>
    <row r="3616" spans="1:31" x14ac:dyDescent="0.25">
      <c r="A3616" s="17"/>
      <c r="B3616" s="17"/>
      <c r="C3616" s="17"/>
      <c r="D3616" s="81"/>
      <c r="E3616" s="81"/>
      <c r="F3616" s="81"/>
      <c r="G3616" s="82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5"/>
      <c r="AB3616" s="75"/>
      <c r="AD3616" s="75"/>
      <c r="AE3616" s="97"/>
    </row>
    <row r="3617" spans="1:31" x14ac:dyDescent="0.25">
      <c r="A3617" s="17"/>
      <c r="B3617" s="17"/>
      <c r="C3617" s="17"/>
      <c r="D3617" s="81"/>
      <c r="E3617" s="81"/>
      <c r="F3617" s="81"/>
      <c r="G3617" s="82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5"/>
      <c r="AB3617" s="75"/>
      <c r="AD3617" s="75"/>
      <c r="AE3617" s="97"/>
    </row>
    <row r="3618" spans="1:31" x14ac:dyDescent="0.25">
      <c r="A3618" s="17"/>
      <c r="B3618" s="17"/>
      <c r="C3618" s="17"/>
      <c r="D3618" s="81"/>
      <c r="E3618" s="81"/>
      <c r="F3618" s="81"/>
      <c r="G3618" s="82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5"/>
      <c r="AB3618" s="75"/>
      <c r="AD3618" s="75"/>
      <c r="AE3618" s="97"/>
    </row>
    <row r="3619" spans="1:31" x14ac:dyDescent="0.25">
      <c r="A3619" s="17"/>
      <c r="B3619" s="17"/>
      <c r="C3619" s="17"/>
      <c r="D3619" s="81"/>
      <c r="E3619" s="81"/>
      <c r="F3619" s="81"/>
      <c r="G3619" s="82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5"/>
      <c r="AB3619" s="75"/>
      <c r="AD3619" s="75"/>
      <c r="AE3619" s="97"/>
    </row>
    <row r="3620" spans="1:31" x14ac:dyDescent="0.25">
      <c r="A3620" s="17"/>
      <c r="B3620" s="17"/>
      <c r="C3620" s="17"/>
      <c r="D3620" s="81"/>
      <c r="E3620" s="81"/>
      <c r="F3620" s="81"/>
      <c r="G3620" s="82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5"/>
      <c r="AB3620" s="75"/>
      <c r="AD3620" s="75"/>
      <c r="AE3620" s="97"/>
    </row>
    <row r="3621" spans="1:31" x14ac:dyDescent="0.25">
      <c r="A3621" s="17"/>
      <c r="B3621" s="17"/>
      <c r="C3621" s="17"/>
      <c r="D3621" s="81"/>
      <c r="E3621" s="81"/>
      <c r="F3621" s="81"/>
      <c r="G3621" s="82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5"/>
      <c r="AB3621" s="75"/>
      <c r="AD3621" s="75"/>
      <c r="AE3621" s="97"/>
    </row>
    <row r="3622" spans="1:31" x14ac:dyDescent="0.25">
      <c r="A3622" s="17"/>
      <c r="B3622" s="17"/>
      <c r="C3622" s="17"/>
      <c r="D3622" s="81"/>
      <c r="E3622" s="81"/>
      <c r="F3622" s="81"/>
      <c r="G3622" s="82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5"/>
      <c r="AB3622" s="75"/>
      <c r="AD3622" s="75"/>
      <c r="AE3622" s="97"/>
    </row>
    <row r="3623" spans="1:31" x14ac:dyDescent="0.25">
      <c r="A3623" s="17"/>
      <c r="B3623" s="17"/>
      <c r="C3623" s="17"/>
      <c r="D3623" s="81"/>
      <c r="E3623" s="81"/>
      <c r="F3623" s="81"/>
      <c r="G3623" s="82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5"/>
      <c r="AB3623" s="75"/>
      <c r="AD3623" s="75"/>
      <c r="AE3623" s="97"/>
    </row>
    <row r="3624" spans="1:31" x14ac:dyDescent="0.25">
      <c r="A3624" s="17"/>
      <c r="B3624" s="17"/>
      <c r="C3624" s="17"/>
      <c r="D3624" s="81"/>
      <c r="E3624" s="81"/>
      <c r="F3624" s="81"/>
      <c r="G3624" s="82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5"/>
      <c r="AB3624" s="75"/>
      <c r="AD3624" s="75"/>
      <c r="AE3624" s="97"/>
    </row>
    <row r="3625" spans="1:31" x14ac:dyDescent="0.25">
      <c r="A3625" s="17"/>
      <c r="B3625" s="17"/>
      <c r="C3625" s="17"/>
      <c r="D3625" s="81"/>
      <c r="E3625" s="81"/>
      <c r="F3625" s="81"/>
      <c r="G3625" s="82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5"/>
      <c r="AB3625" s="75"/>
      <c r="AD3625" s="75"/>
      <c r="AE3625" s="97"/>
    </row>
    <row r="3626" spans="1:31" x14ac:dyDescent="0.25">
      <c r="A3626" s="17"/>
      <c r="B3626" s="17"/>
      <c r="C3626" s="17"/>
      <c r="D3626" s="81"/>
      <c r="E3626" s="81"/>
      <c r="F3626" s="81"/>
      <c r="G3626" s="82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5"/>
      <c r="AB3626" s="75"/>
      <c r="AD3626" s="75"/>
      <c r="AE3626" s="97"/>
    </row>
    <row r="3627" spans="1:31" x14ac:dyDescent="0.25">
      <c r="A3627" s="17"/>
      <c r="B3627" s="17"/>
      <c r="C3627" s="17"/>
      <c r="D3627" s="81"/>
      <c r="E3627" s="81"/>
      <c r="F3627" s="81"/>
      <c r="G3627" s="82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5"/>
      <c r="AB3627" s="75"/>
      <c r="AD3627" s="75"/>
      <c r="AE3627" s="97"/>
    </row>
    <row r="3628" spans="1:31" x14ac:dyDescent="0.25">
      <c r="A3628" s="17"/>
      <c r="B3628" s="17"/>
      <c r="C3628" s="17"/>
      <c r="D3628" s="81"/>
      <c r="E3628" s="81"/>
      <c r="F3628" s="81"/>
      <c r="G3628" s="82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5"/>
      <c r="AB3628" s="75"/>
      <c r="AD3628" s="75"/>
      <c r="AE3628" s="97"/>
    </row>
    <row r="3629" spans="1:31" x14ac:dyDescent="0.25">
      <c r="A3629" s="17"/>
      <c r="B3629" s="17"/>
      <c r="C3629" s="17"/>
      <c r="D3629" s="81"/>
      <c r="E3629" s="81"/>
      <c r="F3629" s="81"/>
      <c r="G3629" s="82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5"/>
      <c r="AB3629" s="75"/>
      <c r="AD3629" s="75"/>
      <c r="AE3629" s="97"/>
    </row>
    <row r="3630" spans="1:31" x14ac:dyDescent="0.25">
      <c r="A3630" s="17"/>
      <c r="B3630" s="17"/>
      <c r="C3630" s="17"/>
      <c r="D3630" s="81"/>
      <c r="E3630" s="81"/>
      <c r="F3630" s="81"/>
      <c r="G3630" s="82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5"/>
      <c r="AB3630" s="75"/>
      <c r="AD3630" s="75"/>
      <c r="AE3630" s="97"/>
    </row>
    <row r="3631" spans="1:31" x14ac:dyDescent="0.25">
      <c r="A3631" s="17"/>
      <c r="B3631" s="17"/>
      <c r="C3631" s="17"/>
      <c r="D3631" s="81"/>
      <c r="E3631" s="81"/>
      <c r="F3631" s="81"/>
      <c r="G3631" s="82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5"/>
      <c r="AB3631" s="75"/>
      <c r="AD3631" s="75"/>
      <c r="AE3631" s="97"/>
    </row>
    <row r="3632" spans="1:31" x14ac:dyDescent="0.25">
      <c r="A3632" s="17"/>
      <c r="B3632" s="17"/>
      <c r="C3632" s="17"/>
      <c r="D3632" s="81"/>
      <c r="E3632" s="81"/>
      <c r="F3632" s="81"/>
      <c r="G3632" s="82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5"/>
      <c r="AB3632" s="75"/>
      <c r="AD3632" s="75"/>
      <c r="AE3632" s="97"/>
    </row>
    <row r="3633" spans="1:31" x14ac:dyDescent="0.25">
      <c r="A3633" s="17"/>
      <c r="B3633" s="17"/>
      <c r="C3633" s="17"/>
      <c r="D3633" s="81"/>
      <c r="E3633" s="81"/>
      <c r="F3633" s="81"/>
      <c r="G3633" s="82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5"/>
      <c r="AB3633" s="75"/>
      <c r="AD3633" s="75"/>
      <c r="AE3633" s="97"/>
    </row>
    <row r="3634" spans="1:31" x14ac:dyDescent="0.25">
      <c r="A3634" s="17"/>
      <c r="B3634" s="17"/>
      <c r="C3634" s="17"/>
      <c r="D3634" s="81"/>
      <c r="E3634" s="81"/>
      <c r="F3634" s="81"/>
      <c r="G3634" s="82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5"/>
      <c r="AB3634" s="75"/>
      <c r="AD3634" s="75"/>
      <c r="AE3634" s="97"/>
    </row>
    <row r="3635" spans="1:31" x14ac:dyDescent="0.25">
      <c r="A3635" s="17"/>
      <c r="B3635" s="17"/>
      <c r="C3635" s="17"/>
      <c r="D3635" s="81"/>
      <c r="E3635" s="81"/>
      <c r="F3635" s="81"/>
      <c r="G3635" s="82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5"/>
      <c r="AB3635" s="75"/>
      <c r="AD3635" s="75"/>
      <c r="AE3635" s="97"/>
    </row>
    <row r="3636" spans="1:31" x14ac:dyDescent="0.25">
      <c r="A3636" s="17"/>
      <c r="B3636" s="17"/>
      <c r="C3636" s="17"/>
      <c r="D3636" s="81"/>
      <c r="E3636" s="81"/>
      <c r="F3636" s="81"/>
      <c r="G3636" s="82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5"/>
      <c r="AB3636" s="75"/>
      <c r="AD3636" s="75"/>
      <c r="AE3636" s="97"/>
    </row>
    <row r="3637" spans="1:31" x14ac:dyDescent="0.25">
      <c r="A3637" s="17"/>
      <c r="B3637" s="17"/>
      <c r="C3637" s="17"/>
      <c r="D3637" s="81"/>
      <c r="E3637" s="81"/>
      <c r="F3637" s="81"/>
      <c r="G3637" s="82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5"/>
      <c r="AB3637" s="75"/>
      <c r="AD3637" s="75"/>
      <c r="AE3637" s="97"/>
    </row>
    <row r="3638" spans="1:31" x14ac:dyDescent="0.25">
      <c r="A3638" s="17"/>
      <c r="B3638" s="17"/>
      <c r="C3638" s="17"/>
      <c r="D3638" s="81"/>
      <c r="E3638" s="81"/>
      <c r="F3638" s="81"/>
      <c r="G3638" s="82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5"/>
      <c r="AB3638" s="75"/>
      <c r="AD3638" s="75"/>
      <c r="AE3638" s="97"/>
    </row>
    <row r="3639" spans="1:31" x14ac:dyDescent="0.25">
      <c r="A3639" s="17"/>
      <c r="B3639" s="17"/>
      <c r="C3639" s="17"/>
      <c r="D3639" s="81"/>
      <c r="E3639" s="81"/>
      <c r="F3639" s="81"/>
      <c r="G3639" s="82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5"/>
      <c r="AB3639" s="75"/>
      <c r="AD3639" s="75"/>
      <c r="AE3639" s="97"/>
    </row>
    <row r="3640" spans="1:31" x14ac:dyDescent="0.25">
      <c r="A3640" s="17"/>
      <c r="B3640" s="17"/>
      <c r="C3640" s="17"/>
      <c r="D3640" s="81"/>
      <c r="E3640" s="81"/>
      <c r="F3640" s="81"/>
      <c r="G3640" s="82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5"/>
      <c r="AB3640" s="75"/>
      <c r="AD3640" s="75"/>
      <c r="AE3640" s="97"/>
    </row>
    <row r="3641" spans="1:31" x14ac:dyDescent="0.25">
      <c r="A3641" s="17"/>
      <c r="B3641" s="17"/>
      <c r="C3641" s="17"/>
      <c r="D3641" s="81"/>
      <c r="E3641" s="81"/>
      <c r="F3641" s="81"/>
      <c r="G3641" s="82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5"/>
      <c r="AB3641" s="75"/>
      <c r="AD3641" s="75"/>
      <c r="AE3641" s="97"/>
    </row>
    <row r="3642" spans="1:31" x14ac:dyDescent="0.25">
      <c r="A3642" s="17"/>
      <c r="B3642" s="17"/>
      <c r="C3642" s="17"/>
      <c r="D3642" s="81"/>
      <c r="E3642" s="81"/>
      <c r="F3642" s="81"/>
      <c r="G3642" s="82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5"/>
      <c r="AB3642" s="75"/>
      <c r="AD3642" s="75"/>
      <c r="AE3642" s="97"/>
    </row>
    <row r="3643" spans="1:31" x14ac:dyDescent="0.25">
      <c r="A3643" s="17"/>
      <c r="B3643" s="17"/>
      <c r="C3643" s="17"/>
      <c r="D3643" s="81"/>
      <c r="E3643" s="81"/>
      <c r="F3643" s="81"/>
      <c r="G3643" s="82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5"/>
      <c r="AB3643" s="75"/>
      <c r="AD3643" s="75"/>
      <c r="AE3643" s="97"/>
    </row>
    <row r="3644" spans="1:31" x14ac:dyDescent="0.25">
      <c r="A3644" s="17"/>
      <c r="B3644" s="17"/>
      <c r="C3644" s="17"/>
      <c r="D3644" s="81"/>
      <c r="E3644" s="81"/>
      <c r="F3644" s="81"/>
      <c r="G3644" s="82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5"/>
      <c r="AB3644" s="75"/>
      <c r="AD3644" s="75"/>
      <c r="AE3644" s="97"/>
    </row>
    <row r="3645" spans="1:31" x14ac:dyDescent="0.25">
      <c r="A3645" s="17"/>
      <c r="B3645" s="17"/>
      <c r="C3645" s="17"/>
      <c r="D3645" s="81"/>
      <c r="E3645" s="81"/>
      <c r="F3645" s="81"/>
      <c r="G3645" s="82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5"/>
      <c r="AB3645" s="75"/>
      <c r="AD3645" s="75"/>
      <c r="AE3645" s="97"/>
    </row>
    <row r="3646" spans="1:31" x14ac:dyDescent="0.25">
      <c r="A3646" s="17"/>
      <c r="B3646" s="17"/>
      <c r="C3646" s="17"/>
      <c r="D3646" s="81"/>
      <c r="E3646" s="81"/>
      <c r="F3646" s="81"/>
      <c r="G3646" s="82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5"/>
      <c r="AB3646" s="75"/>
      <c r="AD3646" s="75"/>
      <c r="AE3646" s="97"/>
    </row>
    <row r="3647" spans="1:31" x14ac:dyDescent="0.25">
      <c r="A3647" s="17"/>
      <c r="B3647" s="17"/>
      <c r="C3647" s="17"/>
      <c r="D3647" s="81"/>
      <c r="E3647" s="81"/>
      <c r="F3647" s="81"/>
      <c r="G3647" s="82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5"/>
      <c r="AB3647" s="75"/>
      <c r="AD3647" s="75"/>
      <c r="AE3647" s="97"/>
    </row>
    <row r="3648" spans="1:31" x14ac:dyDescent="0.25">
      <c r="A3648" s="17"/>
      <c r="B3648" s="17"/>
      <c r="C3648" s="17"/>
      <c r="D3648" s="81"/>
      <c r="E3648" s="81"/>
      <c r="F3648" s="81"/>
      <c r="G3648" s="82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5"/>
      <c r="AB3648" s="75"/>
      <c r="AD3648" s="75"/>
      <c r="AE3648" s="97"/>
    </row>
    <row r="3649" spans="1:31" x14ac:dyDescent="0.25">
      <c r="A3649" s="17"/>
      <c r="B3649" s="17"/>
      <c r="C3649" s="17"/>
      <c r="D3649" s="81"/>
      <c r="E3649" s="81"/>
      <c r="F3649" s="81"/>
      <c r="G3649" s="82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5"/>
      <c r="AB3649" s="75"/>
      <c r="AD3649" s="75"/>
      <c r="AE3649" s="97"/>
    </row>
    <row r="3650" spans="1:31" x14ac:dyDescent="0.25">
      <c r="A3650" s="17"/>
      <c r="B3650" s="17"/>
      <c r="C3650" s="17"/>
      <c r="D3650" s="81"/>
      <c r="E3650" s="81"/>
      <c r="F3650" s="81"/>
      <c r="G3650" s="82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5"/>
      <c r="AB3650" s="75"/>
      <c r="AD3650" s="75"/>
      <c r="AE3650" s="97"/>
    </row>
    <row r="3651" spans="1:31" x14ac:dyDescent="0.25">
      <c r="A3651" s="17"/>
      <c r="B3651" s="17"/>
      <c r="C3651" s="17"/>
      <c r="D3651" s="81"/>
      <c r="E3651" s="81"/>
      <c r="F3651" s="81"/>
      <c r="G3651" s="82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5"/>
      <c r="AB3651" s="75"/>
      <c r="AD3651" s="75"/>
      <c r="AE3651" s="97"/>
    </row>
    <row r="3652" spans="1:31" x14ac:dyDescent="0.25">
      <c r="A3652" s="17"/>
      <c r="B3652" s="17"/>
      <c r="C3652" s="17"/>
      <c r="D3652" s="81"/>
      <c r="E3652" s="81"/>
      <c r="F3652" s="81"/>
      <c r="G3652" s="82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5"/>
      <c r="AB3652" s="75"/>
      <c r="AD3652" s="75"/>
      <c r="AE3652" s="97"/>
    </row>
    <row r="3653" spans="1:31" x14ac:dyDescent="0.25">
      <c r="A3653" s="17"/>
      <c r="B3653" s="17"/>
      <c r="C3653" s="17"/>
      <c r="D3653" s="81"/>
      <c r="E3653" s="81"/>
      <c r="F3653" s="81"/>
      <c r="G3653" s="82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5"/>
      <c r="AB3653" s="75"/>
      <c r="AD3653" s="75"/>
      <c r="AE3653" s="97"/>
    </row>
    <row r="3654" spans="1:31" x14ac:dyDescent="0.25">
      <c r="A3654" s="17"/>
      <c r="B3654" s="17"/>
      <c r="C3654" s="17"/>
      <c r="D3654" s="81"/>
      <c r="E3654" s="81"/>
      <c r="F3654" s="81"/>
      <c r="G3654" s="82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5"/>
      <c r="AB3654" s="75"/>
      <c r="AD3654" s="75"/>
      <c r="AE3654" s="97"/>
    </row>
    <row r="3655" spans="1:31" x14ac:dyDescent="0.25">
      <c r="A3655" s="17"/>
      <c r="B3655" s="17"/>
      <c r="C3655" s="17"/>
      <c r="D3655" s="81"/>
      <c r="E3655" s="81"/>
      <c r="F3655" s="81"/>
      <c r="G3655" s="82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5"/>
      <c r="AB3655" s="75"/>
      <c r="AD3655" s="75"/>
      <c r="AE3655" s="97"/>
    </row>
    <row r="3656" spans="1:31" x14ac:dyDescent="0.25">
      <c r="A3656" s="17"/>
      <c r="B3656" s="17"/>
      <c r="C3656" s="17"/>
      <c r="D3656" s="81"/>
      <c r="E3656" s="81"/>
      <c r="F3656" s="81"/>
      <c r="G3656" s="82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5"/>
      <c r="AB3656" s="75"/>
      <c r="AD3656" s="75"/>
      <c r="AE3656" s="97"/>
    </row>
    <row r="3657" spans="1:31" x14ac:dyDescent="0.25">
      <c r="A3657" s="17"/>
      <c r="B3657" s="17"/>
      <c r="C3657" s="17"/>
      <c r="D3657" s="81"/>
      <c r="E3657" s="81"/>
      <c r="F3657" s="81"/>
      <c r="G3657" s="82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5"/>
      <c r="AB3657" s="75"/>
      <c r="AD3657" s="75"/>
      <c r="AE3657" s="97"/>
    </row>
    <row r="3658" spans="1:31" x14ac:dyDescent="0.25">
      <c r="A3658" s="17"/>
      <c r="B3658" s="17"/>
      <c r="C3658" s="17"/>
      <c r="D3658" s="81"/>
      <c r="E3658" s="81"/>
      <c r="F3658" s="81"/>
      <c r="G3658" s="82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5"/>
      <c r="AB3658" s="75"/>
      <c r="AD3658" s="75"/>
      <c r="AE3658" s="97"/>
    </row>
    <row r="3659" spans="1:31" x14ac:dyDescent="0.25">
      <c r="A3659" s="17"/>
      <c r="B3659" s="17"/>
      <c r="C3659" s="17"/>
      <c r="D3659" s="81"/>
      <c r="E3659" s="81"/>
      <c r="F3659" s="81"/>
      <c r="G3659" s="82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5"/>
      <c r="AB3659" s="75"/>
      <c r="AD3659" s="75"/>
      <c r="AE3659" s="97"/>
    </row>
    <row r="3660" spans="1:31" x14ac:dyDescent="0.25">
      <c r="A3660" s="17"/>
      <c r="B3660" s="17"/>
      <c r="C3660" s="17"/>
      <c r="D3660" s="81"/>
      <c r="E3660" s="81"/>
      <c r="F3660" s="81"/>
      <c r="G3660" s="82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5"/>
      <c r="AB3660" s="75"/>
      <c r="AD3660" s="75"/>
      <c r="AE3660" s="97"/>
    </row>
    <row r="3661" spans="1:31" x14ac:dyDescent="0.25">
      <c r="A3661" s="17"/>
      <c r="B3661" s="17"/>
      <c r="C3661" s="17"/>
      <c r="D3661" s="81"/>
      <c r="E3661" s="81"/>
      <c r="F3661" s="81"/>
      <c r="G3661" s="82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5"/>
      <c r="AB3661" s="75"/>
      <c r="AD3661" s="75"/>
      <c r="AE3661" s="97"/>
    </row>
    <row r="3662" spans="1:31" x14ac:dyDescent="0.25">
      <c r="A3662" s="17"/>
      <c r="B3662" s="17"/>
      <c r="C3662" s="17"/>
      <c r="D3662" s="81"/>
      <c r="E3662" s="81"/>
      <c r="F3662" s="81"/>
      <c r="G3662" s="82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5"/>
      <c r="AB3662" s="75"/>
      <c r="AD3662" s="75"/>
      <c r="AE3662" s="97"/>
    </row>
    <row r="3663" spans="1:31" x14ac:dyDescent="0.25">
      <c r="A3663" s="17"/>
      <c r="B3663" s="17"/>
      <c r="C3663" s="17"/>
      <c r="D3663" s="81"/>
      <c r="E3663" s="81"/>
      <c r="F3663" s="81"/>
      <c r="G3663" s="82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5"/>
      <c r="AB3663" s="75"/>
      <c r="AD3663" s="75"/>
      <c r="AE3663" s="97"/>
    </row>
    <row r="3664" spans="1:31" x14ac:dyDescent="0.25">
      <c r="A3664" s="17"/>
      <c r="B3664" s="17"/>
      <c r="C3664" s="17"/>
      <c r="D3664" s="81"/>
      <c r="E3664" s="81"/>
      <c r="F3664" s="81"/>
      <c r="G3664" s="82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5"/>
      <c r="AB3664" s="75"/>
      <c r="AD3664" s="75"/>
      <c r="AE3664" s="97"/>
    </row>
    <row r="3665" spans="1:31" x14ac:dyDescent="0.25">
      <c r="A3665" s="17"/>
      <c r="B3665" s="17"/>
      <c r="C3665" s="17"/>
      <c r="D3665" s="81"/>
      <c r="E3665" s="81"/>
      <c r="F3665" s="81"/>
      <c r="G3665" s="82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5"/>
      <c r="AB3665" s="75"/>
      <c r="AD3665" s="75"/>
      <c r="AE3665" s="97"/>
    </row>
    <row r="3666" spans="1:31" x14ac:dyDescent="0.25">
      <c r="A3666" s="17"/>
      <c r="B3666" s="17"/>
      <c r="C3666" s="17"/>
      <c r="D3666" s="81"/>
      <c r="E3666" s="81"/>
      <c r="F3666" s="81"/>
      <c r="G3666" s="82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5"/>
      <c r="AB3666" s="75"/>
      <c r="AD3666" s="75"/>
      <c r="AE3666" s="97"/>
    </row>
    <row r="3667" spans="1:31" x14ac:dyDescent="0.25">
      <c r="A3667" s="17"/>
      <c r="B3667" s="17"/>
      <c r="C3667" s="17"/>
      <c r="D3667" s="81"/>
      <c r="E3667" s="81"/>
      <c r="F3667" s="81"/>
      <c r="G3667" s="82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5"/>
      <c r="AB3667" s="75"/>
      <c r="AD3667" s="75"/>
      <c r="AE3667" s="97"/>
    </row>
    <row r="3668" spans="1:31" x14ac:dyDescent="0.25">
      <c r="A3668" s="17"/>
      <c r="B3668" s="17"/>
      <c r="C3668" s="17"/>
      <c r="D3668" s="81"/>
      <c r="E3668" s="81"/>
      <c r="F3668" s="81"/>
      <c r="G3668" s="82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5"/>
      <c r="AB3668" s="75"/>
      <c r="AD3668" s="75"/>
      <c r="AE3668" s="97"/>
    </row>
    <row r="3669" spans="1:31" x14ac:dyDescent="0.25">
      <c r="A3669" s="17"/>
      <c r="B3669" s="17"/>
      <c r="C3669" s="17"/>
      <c r="D3669" s="81"/>
      <c r="E3669" s="81"/>
      <c r="F3669" s="81"/>
      <c r="G3669" s="82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5"/>
      <c r="AB3669" s="75"/>
      <c r="AD3669" s="75"/>
      <c r="AE3669" s="97"/>
    </row>
    <row r="3670" spans="1:31" x14ac:dyDescent="0.25">
      <c r="A3670" s="17"/>
      <c r="B3670" s="17"/>
      <c r="C3670" s="17"/>
      <c r="D3670" s="81"/>
      <c r="E3670" s="81"/>
      <c r="F3670" s="81"/>
      <c r="G3670" s="82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5"/>
      <c r="AB3670" s="75"/>
      <c r="AD3670" s="75"/>
      <c r="AE3670" s="97"/>
    </row>
    <row r="3671" spans="1:31" x14ac:dyDescent="0.25">
      <c r="A3671" s="17"/>
      <c r="B3671" s="17"/>
      <c r="C3671" s="17"/>
      <c r="D3671" s="81"/>
      <c r="E3671" s="81"/>
      <c r="F3671" s="81"/>
      <c r="G3671" s="82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5"/>
      <c r="AB3671" s="75"/>
      <c r="AD3671" s="75"/>
      <c r="AE3671" s="97"/>
    </row>
    <row r="3672" spans="1:31" x14ac:dyDescent="0.25">
      <c r="A3672" s="17"/>
      <c r="B3672" s="17"/>
      <c r="C3672" s="17"/>
      <c r="D3672" s="81"/>
      <c r="E3672" s="81"/>
      <c r="F3672" s="81"/>
      <c r="G3672" s="82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5"/>
      <c r="AB3672" s="75"/>
      <c r="AD3672" s="75"/>
      <c r="AE3672" s="97"/>
    </row>
    <row r="3673" spans="1:31" x14ac:dyDescent="0.25">
      <c r="A3673" s="17"/>
      <c r="B3673" s="17"/>
      <c r="C3673" s="17"/>
      <c r="D3673" s="81"/>
      <c r="E3673" s="81"/>
      <c r="F3673" s="81"/>
      <c r="G3673" s="82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5"/>
      <c r="AB3673" s="75"/>
      <c r="AD3673" s="75"/>
      <c r="AE3673" s="97"/>
    </row>
    <row r="3674" spans="1:31" x14ac:dyDescent="0.25">
      <c r="A3674" s="17"/>
      <c r="B3674" s="17"/>
      <c r="C3674" s="17"/>
      <c r="D3674" s="81"/>
      <c r="E3674" s="81"/>
      <c r="F3674" s="81"/>
      <c r="G3674" s="82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5"/>
      <c r="AB3674" s="75"/>
      <c r="AD3674" s="75"/>
      <c r="AE3674" s="97"/>
    </row>
    <row r="3675" spans="1:31" x14ac:dyDescent="0.25">
      <c r="A3675" s="17"/>
      <c r="B3675" s="17"/>
      <c r="C3675" s="17"/>
      <c r="D3675" s="81"/>
      <c r="E3675" s="81"/>
      <c r="F3675" s="81"/>
      <c r="G3675" s="82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5"/>
      <c r="AB3675" s="75"/>
      <c r="AD3675" s="75"/>
      <c r="AE3675" s="97"/>
    </row>
    <row r="3676" spans="1:31" x14ac:dyDescent="0.25">
      <c r="A3676" s="17"/>
      <c r="B3676" s="17"/>
      <c r="C3676" s="17"/>
      <c r="D3676" s="81"/>
      <c r="E3676" s="81"/>
      <c r="F3676" s="81"/>
      <c r="G3676" s="82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5"/>
      <c r="AB3676" s="75"/>
      <c r="AD3676" s="75"/>
      <c r="AE3676" s="97"/>
    </row>
    <row r="3677" spans="1:31" x14ac:dyDescent="0.25">
      <c r="A3677" s="17"/>
      <c r="B3677" s="17"/>
      <c r="C3677" s="17"/>
      <c r="D3677" s="81"/>
      <c r="E3677" s="81"/>
      <c r="F3677" s="81"/>
      <c r="G3677" s="82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5"/>
      <c r="AB3677" s="75"/>
      <c r="AD3677" s="75"/>
      <c r="AE3677" s="97"/>
    </row>
    <row r="3678" spans="1:31" x14ac:dyDescent="0.25">
      <c r="A3678" s="17"/>
      <c r="B3678" s="17"/>
      <c r="C3678" s="17"/>
      <c r="D3678" s="81"/>
      <c r="E3678" s="81"/>
      <c r="F3678" s="81"/>
      <c r="G3678" s="82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5"/>
      <c r="AB3678" s="75"/>
      <c r="AD3678" s="75"/>
      <c r="AE3678" s="97"/>
    </row>
    <row r="3679" spans="1:31" x14ac:dyDescent="0.25">
      <c r="A3679" s="17"/>
      <c r="B3679" s="17"/>
      <c r="C3679" s="17"/>
      <c r="D3679" s="81"/>
      <c r="E3679" s="81"/>
      <c r="F3679" s="81"/>
      <c r="G3679" s="82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5"/>
      <c r="AB3679" s="75"/>
      <c r="AD3679" s="75"/>
      <c r="AE3679" s="97"/>
    </row>
    <row r="3680" spans="1:31" x14ac:dyDescent="0.25">
      <c r="A3680" s="17"/>
      <c r="B3680" s="17"/>
      <c r="C3680" s="17"/>
      <c r="D3680" s="81"/>
      <c r="E3680" s="81"/>
      <c r="F3680" s="81"/>
      <c r="G3680" s="82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5"/>
      <c r="AB3680" s="75"/>
      <c r="AD3680" s="75"/>
      <c r="AE3680" s="97"/>
    </row>
    <row r="3681" spans="1:31" x14ac:dyDescent="0.25">
      <c r="A3681" s="17"/>
      <c r="B3681" s="17"/>
      <c r="C3681" s="17"/>
      <c r="D3681" s="81"/>
      <c r="E3681" s="81"/>
      <c r="F3681" s="81"/>
      <c r="G3681" s="82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5"/>
      <c r="AB3681" s="75"/>
      <c r="AD3681" s="75"/>
      <c r="AE3681" s="97"/>
    </row>
    <row r="3682" spans="1:31" x14ac:dyDescent="0.25">
      <c r="A3682" s="17"/>
      <c r="B3682" s="17"/>
      <c r="C3682" s="17"/>
      <c r="D3682" s="81"/>
      <c r="E3682" s="81"/>
      <c r="F3682" s="81"/>
      <c r="G3682" s="82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5"/>
      <c r="AB3682" s="75"/>
      <c r="AD3682" s="75"/>
      <c r="AE3682" s="97"/>
    </row>
    <row r="3683" spans="1:31" x14ac:dyDescent="0.25">
      <c r="A3683" s="17"/>
      <c r="B3683" s="17"/>
      <c r="C3683" s="17"/>
      <c r="D3683" s="81"/>
      <c r="E3683" s="81"/>
      <c r="F3683" s="81"/>
      <c r="G3683" s="82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5"/>
      <c r="AB3683" s="75"/>
      <c r="AD3683" s="75"/>
      <c r="AE3683" s="97"/>
    </row>
    <row r="3684" spans="1:31" x14ac:dyDescent="0.25">
      <c r="A3684" s="17"/>
      <c r="B3684" s="17"/>
      <c r="C3684" s="17"/>
      <c r="D3684" s="81"/>
      <c r="E3684" s="81"/>
      <c r="F3684" s="81"/>
      <c r="G3684" s="82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5"/>
      <c r="AB3684" s="75"/>
      <c r="AD3684" s="75"/>
      <c r="AE3684" s="97"/>
    </row>
    <row r="3685" spans="1:31" x14ac:dyDescent="0.25">
      <c r="A3685" s="17"/>
      <c r="B3685" s="17"/>
      <c r="C3685" s="17"/>
      <c r="D3685" s="81"/>
      <c r="E3685" s="81"/>
      <c r="F3685" s="81"/>
      <c r="G3685" s="82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5"/>
      <c r="AB3685" s="75"/>
      <c r="AD3685" s="75"/>
      <c r="AE3685" s="97"/>
    </row>
    <row r="3686" spans="1:31" x14ac:dyDescent="0.25">
      <c r="A3686" s="17"/>
      <c r="B3686" s="17"/>
      <c r="C3686" s="17"/>
      <c r="D3686" s="81"/>
      <c r="E3686" s="81"/>
      <c r="F3686" s="81"/>
      <c r="G3686" s="82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5"/>
      <c r="AB3686" s="75"/>
      <c r="AD3686" s="75"/>
      <c r="AE3686" s="97"/>
    </row>
    <row r="3687" spans="1:31" x14ac:dyDescent="0.25">
      <c r="A3687" s="17"/>
      <c r="B3687" s="17"/>
      <c r="C3687" s="17"/>
      <c r="D3687" s="81"/>
      <c r="E3687" s="81"/>
      <c r="F3687" s="81"/>
      <c r="G3687" s="82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5"/>
      <c r="AB3687" s="75"/>
      <c r="AD3687" s="75"/>
      <c r="AE3687" s="97"/>
    </row>
    <row r="3688" spans="1:31" x14ac:dyDescent="0.25">
      <c r="A3688" s="17"/>
      <c r="B3688" s="17"/>
      <c r="C3688" s="17"/>
      <c r="D3688" s="81"/>
      <c r="E3688" s="81"/>
      <c r="F3688" s="81"/>
      <c r="G3688" s="82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5"/>
      <c r="AB3688" s="75"/>
      <c r="AD3688" s="75"/>
      <c r="AE3688" s="97"/>
    </row>
    <row r="3689" spans="1:31" x14ac:dyDescent="0.25">
      <c r="A3689" s="17"/>
      <c r="B3689" s="17"/>
      <c r="C3689" s="17"/>
      <c r="D3689" s="81"/>
      <c r="E3689" s="81"/>
      <c r="F3689" s="81"/>
      <c r="G3689" s="82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5"/>
      <c r="AB3689" s="75"/>
      <c r="AD3689" s="75"/>
      <c r="AE3689" s="97"/>
    </row>
    <row r="3690" spans="1:31" x14ac:dyDescent="0.25">
      <c r="A3690" s="17"/>
      <c r="B3690" s="17"/>
      <c r="C3690" s="17"/>
      <c r="D3690" s="81"/>
      <c r="E3690" s="81"/>
      <c r="F3690" s="81"/>
      <c r="G3690" s="82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5"/>
      <c r="AB3690" s="75"/>
      <c r="AD3690" s="75"/>
      <c r="AE3690" s="97"/>
    </row>
    <row r="3691" spans="1:31" x14ac:dyDescent="0.25">
      <c r="A3691" s="17"/>
      <c r="B3691" s="17"/>
      <c r="C3691" s="17"/>
      <c r="D3691" s="81"/>
      <c r="E3691" s="81"/>
      <c r="F3691" s="81"/>
      <c r="G3691" s="82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5"/>
      <c r="AB3691" s="75"/>
      <c r="AD3691" s="75"/>
      <c r="AE3691" s="97"/>
    </row>
    <row r="3692" spans="1:31" x14ac:dyDescent="0.25">
      <c r="A3692" s="17"/>
      <c r="B3692" s="17"/>
      <c r="C3692" s="17"/>
      <c r="D3692" s="81"/>
      <c r="E3692" s="81"/>
      <c r="F3692" s="81"/>
      <c r="G3692" s="82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5"/>
      <c r="AB3692" s="75"/>
      <c r="AD3692" s="75"/>
      <c r="AE3692" s="97"/>
    </row>
    <row r="3693" spans="1:31" x14ac:dyDescent="0.25">
      <c r="A3693" s="17"/>
      <c r="B3693" s="17"/>
      <c r="C3693" s="17"/>
      <c r="D3693" s="81"/>
      <c r="E3693" s="81"/>
      <c r="F3693" s="81"/>
      <c r="G3693" s="82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5"/>
      <c r="AB3693" s="75"/>
      <c r="AD3693" s="75"/>
      <c r="AE3693" s="97"/>
    </row>
    <row r="3694" spans="1:31" x14ac:dyDescent="0.25">
      <c r="A3694" s="17"/>
      <c r="B3694" s="17"/>
      <c r="C3694" s="17"/>
      <c r="D3694" s="81"/>
      <c r="E3694" s="81"/>
      <c r="F3694" s="81"/>
      <c r="G3694" s="82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5"/>
      <c r="AB3694" s="75"/>
      <c r="AD3694" s="75"/>
      <c r="AE3694" s="97"/>
    </row>
    <row r="3695" spans="1:31" x14ac:dyDescent="0.25">
      <c r="A3695" s="17"/>
      <c r="B3695" s="17"/>
      <c r="C3695" s="17"/>
      <c r="D3695" s="81"/>
      <c r="E3695" s="81"/>
      <c r="F3695" s="81"/>
      <c r="G3695" s="82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5"/>
      <c r="AB3695" s="75"/>
      <c r="AD3695" s="75"/>
      <c r="AE3695" s="97"/>
    </row>
    <row r="3696" spans="1:31" x14ac:dyDescent="0.25">
      <c r="A3696" s="17"/>
      <c r="B3696" s="17"/>
      <c r="C3696" s="17"/>
      <c r="D3696" s="81"/>
      <c r="E3696" s="81"/>
      <c r="F3696" s="81"/>
      <c r="G3696" s="82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5"/>
      <c r="AB3696" s="75"/>
      <c r="AD3696" s="75"/>
      <c r="AE3696" s="97"/>
    </row>
    <row r="3697" spans="1:31" x14ac:dyDescent="0.25">
      <c r="A3697" s="17"/>
      <c r="B3697" s="17"/>
      <c r="C3697" s="17"/>
      <c r="D3697" s="81"/>
      <c r="E3697" s="81"/>
      <c r="F3697" s="81"/>
      <c r="G3697" s="82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5"/>
      <c r="AB3697" s="75"/>
      <c r="AD3697" s="75"/>
      <c r="AE3697" s="97"/>
    </row>
    <row r="3698" spans="1:31" x14ac:dyDescent="0.25">
      <c r="A3698" s="17"/>
      <c r="B3698" s="17"/>
      <c r="C3698" s="17"/>
      <c r="D3698" s="81"/>
      <c r="E3698" s="81"/>
      <c r="F3698" s="81"/>
      <c r="G3698" s="82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5"/>
      <c r="AB3698" s="75"/>
      <c r="AD3698" s="75"/>
      <c r="AE3698" s="97"/>
    </row>
    <row r="3699" spans="1:31" x14ac:dyDescent="0.25">
      <c r="A3699" s="17"/>
      <c r="B3699" s="17"/>
      <c r="C3699" s="17"/>
      <c r="D3699" s="81"/>
      <c r="E3699" s="81"/>
      <c r="F3699" s="81"/>
      <c r="G3699" s="82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5"/>
      <c r="AB3699" s="75"/>
      <c r="AD3699" s="75"/>
      <c r="AE3699" s="97"/>
    </row>
    <row r="3700" spans="1:31" x14ac:dyDescent="0.25">
      <c r="A3700" s="17"/>
      <c r="B3700" s="17"/>
      <c r="C3700" s="17"/>
      <c r="D3700" s="81"/>
      <c r="E3700" s="81"/>
      <c r="F3700" s="81"/>
      <c r="G3700" s="82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5"/>
      <c r="AB3700" s="75"/>
      <c r="AD3700" s="75"/>
      <c r="AE3700" s="97"/>
    </row>
    <row r="3701" spans="1:31" x14ac:dyDescent="0.25">
      <c r="A3701" s="17"/>
      <c r="B3701" s="17"/>
      <c r="C3701" s="17"/>
      <c r="D3701" s="81"/>
      <c r="E3701" s="81"/>
      <c r="F3701" s="81"/>
      <c r="G3701" s="82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5"/>
      <c r="AB3701" s="75"/>
      <c r="AD3701" s="75"/>
      <c r="AE3701" s="97"/>
    </row>
    <row r="3702" spans="1:31" x14ac:dyDescent="0.25">
      <c r="A3702" s="17"/>
      <c r="B3702" s="17"/>
      <c r="C3702" s="17"/>
      <c r="D3702" s="81"/>
      <c r="E3702" s="81"/>
      <c r="F3702" s="81"/>
      <c r="G3702" s="82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5"/>
      <c r="AB3702" s="75"/>
      <c r="AD3702" s="75"/>
      <c r="AE3702" s="97"/>
    </row>
    <row r="3703" spans="1:31" x14ac:dyDescent="0.25">
      <c r="A3703" s="17"/>
      <c r="B3703" s="17"/>
      <c r="C3703" s="17"/>
      <c r="D3703" s="81"/>
      <c r="E3703" s="81"/>
      <c r="F3703" s="81"/>
      <c r="G3703" s="82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5"/>
      <c r="AB3703" s="75"/>
      <c r="AD3703" s="75"/>
      <c r="AE3703" s="97"/>
    </row>
    <row r="3704" spans="1:31" x14ac:dyDescent="0.25">
      <c r="A3704" s="17"/>
      <c r="B3704" s="17"/>
      <c r="C3704" s="17"/>
      <c r="D3704" s="81"/>
      <c r="E3704" s="81"/>
      <c r="F3704" s="81"/>
      <c r="G3704" s="82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5"/>
      <c r="AB3704" s="75"/>
      <c r="AD3704" s="75"/>
      <c r="AE3704" s="97"/>
    </row>
    <row r="3705" spans="1:31" x14ac:dyDescent="0.25">
      <c r="A3705" s="17"/>
      <c r="B3705" s="17"/>
      <c r="C3705" s="17"/>
      <c r="D3705" s="81"/>
      <c r="E3705" s="81"/>
      <c r="F3705" s="81"/>
      <c r="G3705" s="82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5"/>
      <c r="AB3705" s="75"/>
      <c r="AD3705" s="75"/>
      <c r="AE3705" s="97"/>
    </row>
    <row r="3706" spans="1:31" x14ac:dyDescent="0.25">
      <c r="A3706" s="17"/>
      <c r="B3706" s="17"/>
      <c r="C3706" s="17"/>
      <c r="D3706" s="81"/>
      <c r="E3706" s="81"/>
      <c r="F3706" s="81"/>
      <c r="G3706" s="82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5"/>
      <c r="AB3706" s="75"/>
      <c r="AD3706" s="75"/>
      <c r="AE3706" s="97"/>
    </row>
    <row r="3707" spans="1:31" x14ac:dyDescent="0.25">
      <c r="A3707" s="17"/>
      <c r="B3707" s="17"/>
      <c r="C3707" s="17"/>
      <c r="D3707" s="81"/>
      <c r="E3707" s="81"/>
      <c r="F3707" s="81"/>
      <c r="G3707" s="82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5"/>
      <c r="AB3707" s="75"/>
      <c r="AD3707" s="75"/>
      <c r="AE3707" s="97"/>
    </row>
    <row r="3708" spans="1:31" x14ac:dyDescent="0.25">
      <c r="A3708" s="17"/>
      <c r="B3708" s="17"/>
      <c r="C3708" s="17"/>
      <c r="D3708" s="81"/>
      <c r="E3708" s="81"/>
      <c r="F3708" s="81"/>
      <c r="G3708" s="82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5"/>
      <c r="AB3708" s="75"/>
      <c r="AD3708" s="75"/>
      <c r="AE3708" s="97"/>
    </row>
    <row r="3709" spans="1:31" x14ac:dyDescent="0.25">
      <c r="A3709" s="17"/>
      <c r="B3709" s="17"/>
      <c r="C3709" s="17"/>
      <c r="D3709" s="81"/>
      <c r="E3709" s="81"/>
      <c r="F3709" s="81"/>
      <c r="G3709" s="82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5"/>
      <c r="AB3709" s="75"/>
      <c r="AD3709" s="75"/>
      <c r="AE3709" s="97"/>
    </row>
    <row r="3710" spans="1:31" x14ac:dyDescent="0.25">
      <c r="A3710" s="17"/>
      <c r="B3710" s="17"/>
      <c r="C3710" s="17"/>
      <c r="D3710" s="81"/>
      <c r="E3710" s="81"/>
      <c r="F3710" s="81"/>
      <c r="G3710" s="82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5"/>
      <c r="AB3710" s="75"/>
      <c r="AD3710" s="75"/>
      <c r="AE3710" s="97"/>
    </row>
    <row r="3711" spans="1:31" x14ac:dyDescent="0.25">
      <c r="A3711" s="17"/>
      <c r="B3711" s="17"/>
      <c r="C3711" s="17"/>
      <c r="D3711" s="81"/>
      <c r="E3711" s="81"/>
      <c r="F3711" s="81"/>
      <c r="G3711" s="82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5"/>
      <c r="AB3711" s="75"/>
      <c r="AD3711" s="75"/>
      <c r="AE3711" s="97"/>
    </row>
    <row r="3712" spans="1:31" x14ac:dyDescent="0.25">
      <c r="A3712" s="17"/>
      <c r="B3712" s="17"/>
      <c r="C3712" s="17"/>
      <c r="D3712" s="81"/>
      <c r="E3712" s="81"/>
      <c r="F3712" s="81"/>
      <c r="G3712" s="82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5"/>
      <c r="AB3712" s="75"/>
      <c r="AD3712" s="75"/>
      <c r="AE3712" s="97"/>
    </row>
    <row r="3713" spans="1:31" x14ac:dyDescent="0.25">
      <c r="A3713" s="17"/>
      <c r="B3713" s="17"/>
      <c r="C3713" s="17"/>
      <c r="D3713" s="81"/>
      <c r="E3713" s="81"/>
      <c r="F3713" s="81"/>
      <c r="G3713" s="82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5"/>
      <c r="AB3713" s="75"/>
      <c r="AD3713" s="75"/>
      <c r="AE3713" s="97"/>
    </row>
    <row r="3714" spans="1:31" x14ac:dyDescent="0.25">
      <c r="A3714" s="17"/>
      <c r="B3714" s="17"/>
      <c r="C3714" s="17"/>
      <c r="D3714" s="81"/>
      <c r="E3714" s="81"/>
      <c r="F3714" s="81"/>
      <c r="G3714" s="82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5"/>
      <c r="AB3714" s="75"/>
      <c r="AD3714" s="75"/>
      <c r="AE3714" s="97"/>
    </row>
    <row r="3715" spans="1:31" x14ac:dyDescent="0.25">
      <c r="A3715" s="17"/>
      <c r="B3715" s="17"/>
      <c r="C3715" s="17"/>
      <c r="D3715" s="81"/>
      <c r="E3715" s="81"/>
      <c r="F3715" s="81"/>
      <c r="G3715" s="82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5"/>
      <c r="AB3715" s="75"/>
      <c r="AD3715" s="75"/>
      <c r="AE3715" s="97"/>
    </row>
    <row r="3716" spans="1:31" x14ac:dyDescent="0.25">
      <c r="A3716" s="17"/>
      <c r="B3716" s="17"/>
      <c r="C3716" s="17"/>
      <c r="D3716" s="81"/>
      <c r="E3716" s="81"/>
      <c r="F3716" s="81"/>
      <c r="G3716" s="82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5"/>
      <c r="AB3716" s="75"/>
      <c r="AD3716" s="75"/>
      <c r="AE3716" s="97"/>
    </row>
    <row r="3717" spans="1:31" x14ac:dyDescent="0.25">
      <c r="A3717" s="17"/>
      <c r="B3717" s="17"/>
      <c r="C3717" s="17"/>
      <c r="D3717" s="81"/>
      <c r="E3717" s="81"/>
      <c r="F3717" s="81"/>
      <c r="G3717" s="82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5"/>
      <c r="AB3717" s="75"/>
      <c r="AD3717" s="75"/>
      <c r="AE3717" s="97"/>
    </row>
    <row r="3718" spans="1:31" x14ac:dyDescent="0.25">
      <c r="A3718" s="17"/>
      <c r="B3718" s="17"/>
      <c r="C3718" s="17"/>
      <c r="D3718" s="81"/>
      <c r="E3718" s="81"/>
      <c r="F3718" s="81"/>
      <c r="G3718" s="82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5"/>
      <c r="AB3718" s="75"/>
      <c r="AD3718" s="75"/>
      <c r="AE3718" s="97"/>
    </row>
    <row r="3719" spans="1:31" x14ac:dyDescent="0.25">
      <c r="A3719" s="17"/>
      <c r="B3719" s="17"/>
      <c r="C3719" s="17"/>
      <c r="D3719" s="81"/>
      <c r="E3719" s="81"/>
      <c r="F3719" s="81"/>
      <c r="G3719" s="82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5"/>
      <c r="AB3719" s="75"/>
      <c r="AD3719" s="75"/>
      <c r="AE3719" s="97"/>
    </row>
    <row r="3720" spans="1:31" x14ac:dyDescent="0.25">
      <c r="A3720" s="17"/>
      <c r="B3720" s="17"/>
      <c r="C3720" s="17"/>
      <c r="D3720" s="81"/>
      <c r="E3720" s="81"/>
      <c r="F3720" s="81"/>
      <c r="G3720" s="82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5"/>
      <c r="AB3720" s="75"/>
      <c r="AD3720" s="75"/>
      <c r="AE3720" s="97"/>
    </row>
    <row r="3721" spans="1:31" x14ac:dyDescent="0.25">
      <c r="A3721" s="17"/>
      <c r="B3721" s="17"/>
      <c r="C3721" s="17"/>
      <c r="D3721" s="81"/>
      <c r="E3721" s="81"/>
      <c r="F3721" s="81"/>
      <c r="G3721" s="82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5"/>
      <c r="AB3721" s="75"/>
      <c r="AD3721" s="75"/>
      <c r="AE3721" s="97"/>
    </row>
    <row r="3722" spans="1:31" x14ac:dyDescent="0.25">
      <c r="A3722" s="17"/>
      <c r="B3722" s="17"/>
      <c r="C3722" s="17"/>
      <c r="D3722" s="81"/>
      <c r="E3722" s="81"/>
      <c r="F3722" s="81"/>
      <c r="G3722" s="82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5"/>
      <c r="AB3722" s="75"/>
      <c r="AD3722" s="75"/>
      <c r="AE3722" s="97"/>
    </row>
    <row r="3723" spans="1:31" x14ac:dyDescent="0.25">
      <c r="A3723" s="17"/>
      <c r="B3723" s="17"/>
      <c r="C3723" s="17"/>
      <c r="D3723" s="81"/>
      <c r="E3723" s="81"/>
      <c r="F3723" s="81"/>
      <c r="G3723" s="82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5"/>
      <c r="AB3723" s="75"/>
      <c r="AD3723" s="75"/>
      <c r="AE3723" s="97"/>
    </row>
    <row r="3724" spans="1:31" x14ac:dyDescent="0.25">
      <c r="A3724" s="17"/>
      <c r="B3724" s="17"/>
      <c r="C3724" s="17"/>
      <c r="D3724" s="81"/>
      <c r="E3724" s="81"/>
      <c r="F3724" s="81"/>
      <c r="G3724" s="82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5"/>
      <c r="AB3724" s="75"/>
      <c r="AD3724" s="75"/>
      <c r="AE3724" s="97"/>
    </row>
    <row r="3725" spans="1:31" x14ac:dyDescent="0.25">
      <c r="A3725" s="17"/>
      <c r="B3725" s="17"/>
      <c r="C3725" s="17"/>
      <c r="D3725" s="81"/>
      <c r="E3725" s="81"/>
      <c r="F3725" s="81"/>
      <c r="G3725" s="82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5"/>
      <c r="AB3725" s="75"/>
      <c r="AD3725" s="75"/>
      <c r="AE3725" s="97"/>
    </row>
    <row r="3726" spans="1:31" x14ac:dyDescent="0.25">
      <c r="A3726" s="17"/>
      <c r="B3726" s="17"/>
      <c r="C3726" s="17"/>
      <c r="D3726" s="81"/>
      <c r="E3726" s="81"/>
      <c r="F3726" s="81"/>
      <c r="G3726" s="82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5"/>
      <c r="AB3726" s="75"/>
      <c r="AD3726" s="75"/>
      <c r="AE3726" s="97"/>
    </row>
    <row r="3727" spans="1:31" x14ac:dyDescent="0.25">
      <c r="A3727" s="17"/>
      <c r="B3727" s="17"/>
      <c r="C3727" s="17"/>
      <c r="D3727" s="81"/>
      <c r="E3727" s="81"/>
      <c r="F3727" s="81"/>
      <c r="G3727" s="82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5"/>
      <c r="AB3727" s="75"/>
      <c r="AD3727" s="75"/>
      <c r="AE3727" s="97"/>
    </row>
    <row r="3728" spans="1:31" x14ac:dyDescent="0.25">
      <c r="A3728" s="17"/>
      <c r="B3728" s="17"/>
      <c r="C3728" s="17"/>
      <c r="D3728" s="81"/>
      <c r="E3728" s="81"/>
      <c r="F3728" s="81"/>
      <c r="G3728" s="82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5"/>
      <c r="AB3728" s="75"/>
      <c r="AD3728" s="75"/>
      <c r="AE3728" s="97"/>
    </row>
    <row r="3729" spans="1:31" x14ac:dyDescent="0.25">
      <c r="A3729" s="17"/>
      <c r="B3729" s="17"/>
      <c r="C3729" s="17"/>
      <c r="D3729" s="81"/>
      <c r="E3729" s="81"/>
      <c r="F3729" s="81"/>
      <c r="G3729" s="82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5"/>
      <c r="AB3729" s="75"/>
      <c r="AD3729" s="75"/>
      <c r="AE3729" s="97"/>
    </row>
    <row r="3730" spans="1:31" x14ac:dyDescent="0.25">
      <c r="A3730" s="17"/>
      <c r="B3730" s="17"/>
      <c r="C3730" s="17"/>
      <c r="D3730" s="81"/>
      <c r="E3730" s="81"/>
      <c r="F3730" s="81"/>
      <c r="G3730" s="82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5"/>
      <c r="AB3730" s="75"/>
      <c r="AD3730" s="75"/>
      <c r="AE3730" s="97"/>
    </row>
    <row r="3731" spans="1:31" x14ac:dyDescent="0.25">
      <c r="A3731" s="17"/>
      <c r="B3731" s="17"/>
      <c r="C3731" s="17"/>
      <c r="D3731" s="81"/>
      <c r="E3731" s="81"/>
      <c r="F3731" s="81"/>
      <c r="G3731" s="82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5"/>
      <c r="AB3731" s="75"/>
      <c r="AD3731" s="75"/>
      <c r="AE3731" s="97"/>
    </row>
    <row r="3732" spans="1:31" x14ac:dyDescent="0.25">
      <c r="A3732" s="17"/>
      <c r="B3732" s="17"/>
      <c r="C3732" s="17"/>
      <c r="D3732" s="81"/>
      <c r="E3732" s="81"/>
      <c r="F3732" s="81"/>
      <c r="G3732" s="82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5"/>
      <c r="AB3732" s="75"/>
      <c r="AD3732" s="75"/>
      <c r="AE3732" s="97"/>
    </row>
    <row r="3733" spans="1:31" x14ac:dyDescent="0.25">
      <c r="A3733" s="17"/>
      <c r="B3733" s="17"/>
      <c r="C3733" s="17"/>
      <c r="D3733" s="81"/>
      <c r="E3733" s="81"/>
      <c r="F3733" s="81"/>
      <c r="G3733" s="82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5"/>
      <c r="AB3733" s="75"/>
      <c r="AD3733" s="75"/>
      <c r="AE3733" s="97"/>
    </row>
    <row r="3734" spans="1:31" x14ac:dyDescent="0.25">
      <c r="A3734" s="17"/>
      <c r="B3734" s="17"/>
      <c r="C3734" s="17"/>
      <c r="D3734" s="81"/>
      <c r="E3734" s="81"/>
      <c r="F3734" s="81"/>
      <c r="G3734" s="82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5"/>
      <c r="AB3734" s="75"/>
      <c r="AD3734" s="75"/>
      <c r="AE3734" s="97"/>
    </row>
    <row r="3735" spans="1:31" x14ac:dyDescent="0.25">
      <c r="A3735" s="17"/>
      <c r="B3735" s="17"/>
      <c r="C3735" s="17"/>
      <c r="D3735" s="81"/>
      <c r="E3735" s="81"/>
      <c r="F3735" s="81"/>
      <c r="G3735" s="82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5"/>
      <c r="AB3735" s="75"/>
      <c r="AD3735" s="75"/>
      <c r="AE3735" s="97"/>
    </row>
    <row r="3736" spans="1:31" x14ac:dyDescent="0.25">
      <c r="A3736" s="17"/>
      <c r="B3736" s="17"/>
      <c r="C3736" s="17"/>
      <c r="D3736" s="81"/>
      <c r="E3736" s="81"/>
      <c r="F3736" s="81"/>
      <c r="G3736" s="82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5"/>
      <c r="AB3736" s="75"/>
      <c r="AD3736" s="75"/>
      <c r="AE3736" s="97"/>
    </row>
    <row r="3737" spans="1:31" x14ac:dyDescent="0.25">
      <c r="A3737" s="17"/>
      <c r="B3737" s="17"/>
      <c r="C3737" s="17"/>
      <c r="D3737" s="81"/>
      <c r="E3737" s="81"/>
      <c r="F3737" s="81"/>
      <c r="G3737" s="82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5"/>
      <c r="AB3737" s="75"/>
      <c r="AD3737" s="75"/>
      <c r="AE3737" s="97"/>
    </row>
    <row r="3738" spans="1:31" x14ac:dyDescent="0.25">
      <c r="A3738" s="17"/>
      <c r="B3738" s="17"/>
      <c r="C3738" s="17"/>
      <c r="D3738" s="81"/>
      <c r="E3738" s="81"/>
      <c r="F3738" s="81"/>
      <c r="G3738" s="82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5"/>
      <c r="AB3738" s="75"/>
      <c r="AD3738" s="75"/>
      <c r="AE3738" s="97"/>
    </row>
    <row r="3739" spans="1:31" x14ac:dyDescent="0.25">
      <c r="A3739" s="17"/>
      <c r="B3739" s="17"/>
      <c r="C3739" s="17"/>
      <c r="D3739" s="81"/>
      <c r="E3739" s="81"/>
      <c r="F3739" s="81"/>
      <c r="G3739" s="82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5"/>
      <c r="AB3739" s="75"/>
      <c r="AD3739" s="75"/>
      <c r="AE3739" s="97"/>
    </row>
    <row r="3740" spans="1:31" x14ac:dyDescent="0.25">
      <c r="A3740" s="17"/>
      <c r="B3740" s="17"/>
      <c r="C3740" s="17"/>
      <c r="D3740" s="81"/>
      <c r="E3740" s="81"/>
      <c r="F3740" s="81"/>
      <c r="G3740" s="82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5"/>
      <c r="AB3740" s="75"/>
      <c r="AD3740" s="75"/>
      <c r="AE3740" s="97"/>
    </row>
    <row r="3741" spans="1:31" x14ac:dyDescent="0.25">
      <c r="A3741" s="17"/>
      <c r="B3741" s="17"/>
      <c r="C3741" s="17"/>
      <c r="D3741" s="81"/>
      <c r="E3741" s="81"/>
      <c r="F3741" s="81"/>
      <c r="G3741" s="82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5"/>
      <c r="AB3741" s="75"/>
      <c r="AD3741" s="75"/>
      <c r="AE3741" s="97"/>
    </row>
    <row r="3742" spans="1:31" x14ac:dyDescent="0.25">
      <c r="A3742" s="17"/>
      <c r="B3742" s="17"/>
      <c r="C3742" s="17"/>
      <c r="D3742" s="81"/>
      <c r="E3742" s="81"/>
      <c r="F3742" s="81"/>
      <c r="G3742" s="82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5"/>
      <c r="AB3742" s="75"/>
      <c r="AD3742" s="75"/>
      <c r="AE3742" s="97"/>
    </row>
    <row r="3743" spans="1:31" x14ac:dyDescent="0.25">
      <c r="A3743" s="17"/>
      <c r="B3743" s="17"/>
      <c r="C3743" s="17"/>
      <c r="D3743" s="81"/>
      <c r="E3743" s="81"/>
      <c r="F3743" s="81"/>
      <c r="G3743" s="82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5"/>
      <c r="AB3743" s="75"/>
      <c r="AD3743" s="75"/>
      <c r="AE3743" s="97"/>
    </row>
    <row r="3744" spans="1:31" x14ac:dyDescent="0.25">
      <c r="A3744" s="17"/>
      <c r="B3744" s="17"/>
      <c r="C3744" s="17"/>
      <c r="D3744" s="81"/>
      <c r="E3744" s="81"/>
      <c r="F3744" s="81"/>
      <c r="G3744" s="82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5"/>
      <c r="AB3744" s="75"/>
      <c r="AD3744" s="75"/>
      <c r="AE3744" s="97"/>
    </row>
    <row r="3745" spans="1:31" x14ac:dyDescent="0.25">
      <c r="A3745" s="17"/>
      <c r="B3745" s="17"/>
      <c r="C3745" s="17"/>
      <c r="D3745" s="81"/>
      <c r="E3745" s="81"/>
      <c r="F3745" s="81"/>
      <c r="G3745" s="82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5"/>
      <c r="AB3745" s="75"/>
      <c r="AD3745" s="75"/>
      <c r="AE3745" s="97"/>
    </row>
    <row r="3746" spans="1:31" x14ac:dyDescent="0.25">
      <c r="A3746" s="17"/>
      <c r="B3746" s="17"/>
      <c r="C3746" s="17"/>
      <c r="D3746" s="81"/>
      <c r="E3746" s="81"/>
      <c r="F3746" s="81"/>
      <c r="G3746" s="82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5"/>
      <c r="AB3746" s="75"/>
      <c r="AD3746" s="75"/>
      <c r="AE3746" s="97"/>
    </row>
    <row r="3747" spans="1:31" x14ac:dyDescent="0.25">
      <c r="A3747" s="17"/>
      <c r="B3747" s="17"/>
      <c r="C3747" s="17"/>
      <c r="D3747" s="81"/>
      <c r="E3747" s="81"/>
      <c r="F3747" s="81"/>
      <c r="G3747" s="82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5"/>
      <c r="AB3747" s="75"/>
      <c r="AD3747" s="75"/>
      <c r="AE3747" s="97"/>
    </row>
    <row r="3748" spans="1:31" x14ac:dyDescent="0.25">
      <c r="A3748" s="17"/>
      <c r="B3748" s="17"/>
      <c r="C3748" s="17"/>
      <c r="D3748" s="81"/>
      <c r="E3748" s="81"/>
      <c r="F3748" s="81"/>
      <c r="G3748" s="82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5"/>
      <c r="AB3748" s="75"/>
      <c r="AD3748" s="75"/>
      <c r="AE3748" s="97"/>
    </row>
    <row r="3749" spans="1:31" x14ac:dyDescent="0.25">
      <c r="A3749" s="17"/>
      <c r="B3749" s="17"/>
      <c r="C3749" s="17"/>
      <c r="D3749" s="81"/>
      <c r="E3749" s="81"/>
      <c r="F3749" s="81"/>
      <c r="G3749" s="82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5"/>
      <c r="AB3749" s="75"/>
      <c r="AD3749" s="75"/>
      <c r="AE3749" s="97"/>
    </row>
    <row r="3750" spans="1:31" x14ac:dyDescent="0.25">
      <c r="A3750" s="17"/>
      <c r="B3750" s="17"/>
      <c r="C3750" s="17"/>
      <c r="D3750" s="81"/>
      <c r="E3750" s="81"/>
      <c r="F3750" s="81"/>
      <c r="G3750" s="82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5"/>
      <c r="AB3750" s="75"/>
      <c r="AD3750" s="75"/>
      <c r="AE3750" s="97"/>
    </row>
    <row r="3751" spans="1:31" x14ac:dyDescent="0.25">
      <c r="A3751" s="17"/>
      <c r="B3751" s="17"/>
      <c r="C3751" s="17"/>
      <c r="D3751" s="81"/>
      <c r="E3751" s="81"/>
      <c r="F3751" s="81"/>
      <c r="G3751" s="82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5"/>
      <c r="AB3751" s="75"/>
      <c r="AD3751" s="75"/>
      <c r="AE3751" s="97"/>
    </row>
    <row r="3752" spans="1:31" x14ac:dyDescent="0.25">
      <c r="A3752" s="17"/>
      <c r="B3752" s="17"/>
      <c r="C3752" s="17"/>
      <c r="D3752" s="81"/>
      <c r="E3752" s="81"/>
      <c r="F3752" s="81"/>
      <c r="G3752" s="82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5"/>
      <c r="AB3752" s="75"/>
      <c r="AD3752" s="75"/>
      <c r="AE3752" s="97"/>
    </row>
    <row r="3753" spans="1:31" x14ac:dyDescent="0.25">
      <c r="A3753" s="17"/>
      <c r="B3753" s="17"/>
      <c r="C3753" s="17"/>
      <c r="D3753" s="81"/>
      <c r="E3753" s="81"/>
      <c r="F3753" s="81"/>
      <c r="G3753" s="82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5"/>
      <c r="AB3753" s="75"/>
      <c r="AD3753" s="75"/>
      <c r="AE3753" s="97"/>
    </row>
    <row r="3754" spans="1:31" x14ac:dyDescent="0.25">
      <c r="A3754" s="17"/>
      <c r="B3754" s="17"/>
      <c r="C3754" s="17"/>
      <c r="D3754" s="81"/>
      <c r="E3754" s="81"/>
      <c r="F3754" s="81"/>
      <c r="G3754" s="82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5"/>
      <c r="AB3754" s="75"/>
      <c r="AD3754" s="75"/>
      <c r="AE3754" s="97"/>
    </row>
    <row r="3755" spans="1:31" x14ac:dyDescent="0.25">
      <c r="A3755" s="17"/>
      <c r="B3755" s="17"/>
      <c r="C3755" s="17"/>
      <c r="D3755" s="81"/>
      <c r="E3755" s="81"/>
      <c r="F3755" s="81"/>
      <c r="G3755" s="82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5"/>
      <c r="AB3755" s="75"/>
      <c r="AD3755" s="75"/>
      <c r="AE3755" s="97"/>
    </row>
    <row r="3756" spans="1:31" x14ac:dyDescent="0.25">
      <c r="A3756" s="17"/>
      <c r="B3756" s="17"/>
      <c r="C3756" s="17"/>
      <c r="D3756" s="81"/>
      <c r="E3756" s="81"/>
      <c r="F3756" s="81"/>
      <c r="G3756" s="82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5"/>
      <c r="AB3756" s="75"/>
      <c r="AD3756" s="75"/>
      <c r="AE3756" s="97"/>
    </row>
    <row r="3757" spans="1:31" x14ac:dyDescent="0.25">
      <c r="A3757" s="17"/>
      <c r="B3757" s="17"/>
      <c r="C3757" s="17"/>
      <c r="D3757" s="81"/>
      <c r="E3757" s="81"/>
      <c r="F3757" s="81"/>
      <c r="G3757" s="82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5"/>
      <c r="AB3757" s="75"/>
      <c r="AD3757" s="75"/>
      <c r="AE3757" s="97"/>
    </row>
    <row r="3758" spans="1:31" x14ac:dyDescent="0.25">
      <c r="A3758" s="17"/>
      <c r="B3758" s="17"/>
      <c r="C3758" s="17"/>
      <c r="D3758" s="81"/>
      <c r="E3758" s="81"/>
      <c r="F3758" s="81"/>
      <c r="G3758" s="82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5"/>
      <c r="AB3758" s="75"/>
      <c r="AD3758" s="75"/>
      <c r="AE3758" s="97"/>
    </row>
    <row r="3759" spans="1:31" x14ac:dyDescent="0.25">
      <c r="A3759" s="17"/>
      <c r="B3759" s="17"/>
      <c r="C3759" s="17"/>
      <c r="D3759" s="81"/>
      <c r="E3759" s="81"/>
      <c r="F3759" s="81"/>
      <c r="G3759" s="82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5"/>
      <c r="AB3759" s="75"/>
      <c r="AD3759" s="75"/>
      <c r="AE3759" s="97"/>
    </row>
    <row r="3760" spans="1:31" x14ac:dyDescent="0.25">
      <c r="A3760" s="17"/>
      <c r="B3760" s="17"/>
      <c r="C3760" s="17"/>
      <c r="D3760" s="81"/>
      <c r="E3760" s="81"/>
      <c r="F3760" s="81"/>
      <c r="G3760" s="82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5"/>
      <c r="AB3760" s="75"/>
      <c r="AD3760" s="75"/>
      <c r="AE3760" s="97"/>
    </row>
    <row r="3761" spans="1:31" x14ac:dyDescent="0.25">
      <c r="A3761" s="17"/>
      <c r="B3761" s="17"/>
      <c r="C3761" s="17"/>
      <c r="D3761" s="81"/>
      <c r="E3761" s="81"/>
      <c r="F3761" s="81"/>
      <c r="G3761" s="82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5"/>
      <c r="AB3761" s="75"/>
      <c r="AD3761" s="75"/>
      <c r="AE3761" s="97"/>
    </row>
    <row r="3762" spans="1:31" x14ac:dyDescent="0.25">
      <c r="A3762" s="17"/>
      <c r="B3762" s="17"/>
      <c r="C3762" s="17"/>
      <c r="D3762" s="81"/>
      <c r="E3762" s="81"/>
      <c r="F3762" s="81"/>
      <c r="G3762" s="82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5"/>
      <c r="AB3762" s="75"/>
      <c r="AD3762" s="75"/>
      <c r="AE3762" s="97"/>
    </row>
    <row r="3763" spans="1:31" x14ac:dyDescent="0.25">
      <c r="A3763" s="17"/>
      <c r="B3763" s="17"/>
      <c r="C3763" s="17"/>
      <c r="D3763" s="81"/>
      <c r="E3763" s="81"/>
      <c r="F3763" s="81"/>
      <c r="G3763" s="82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5"/>
      <c r="AB3763" s="75"/>
      <c r="AD3763" s="75"/>
      <c r="AE3763" s="97"/>
    </row>
    <row r="3764" spans="1:31" x14ac:dyDescent="0.25">
      <c r="A3764" s="17"/>
      <c r="B3764" s="17"/>
      <c r="C3764" s="17"/>
      <c r="D3764" s="81"/>
      <c r="E3764" s="81"/>
      <c r="F3764" s="81"/>
      <c r="G3764" s="82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5"/>
      <c r="AB3764" s="75"/>
      <c r="AD3764" s="75"/>
      <c r="AE3764" s="97"/>
    </row>
    <row r="3765" spans="1:31" x14ac:dyDescent="0.25">
      <c r="A3765" s="17"/>
      <c r="B3765" s="17"/>
      <c r="C3765" s="17"/>
      <c r="D3765" s="81"/>
      <c r="E3765" s="81"/>
      <c r="F3765" s="81"/>
      <c r="G3765" s="82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5"/>
      <c r="AB3765" s="75"/>
      <c r="AD3765" s="75"/>
      <c r="AE3765" s="97"/>
    </row>
    <row r="3766" spans="1:31" x14ac:dyDescent="0.25">
      <c r="A3766" s="17"/>
      <c r="B3766" s="17"/>
      <c r="C3766" s="17"/>
      <c r="D3766" s="81"/>
      <c r="E3766" s="81"/>
      <c r="F3766" s="81"/>
      <c r="G3766" s="82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5"/>
      <c r="AB3766" s="75"/>
      <c r="AD3766" s="75"/>
      <c r="AE3766" s="97"/>
    </row>
    <row r="3767" spans="1:31" x14ac:dyDescent="0.25">
      <c r="A3767" s="17"/>
      <c r="B3767" s="17"/>
      <c r="C3767" s="17"/>
      <c r="D3767" s="81"/>
      <c r="E3767" s="81"/>
      <c r="F3767" s="81"/>
      <c r="G3767" s="82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5"/>
      <c r="AB3767" s="75"/>
      <c r="AD3767" s="75"/>
      <c r="AE3767" s="97"/>
    </row>
    <row r="3768" spans="1:31" x14ac:dyDescent="0.25">
      <c r="A3768" s="17"/>
      <c r="B3768" s="17"/>
      <c r="C3768" s="17"/>
      <c r="D3768" s="81"/>
      <c r="E3768" s="81"/>
      <c r="F3768" s="81"/>
      <c r="G3768" s="82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5"/>
      <c r="AB3768" s="75"/>
      <c r="AD3768" s="75"/>
      <c r="AE3768" s="97"/>
    </row>
    <row r="3769" spans="1:31" x14ac:dyDescent="0.25">
      <c r="A3769" s="17"/>
      <c r="B3769" s="17"/>
      <c r="C3769" s="17"/>
      <c r="D3769" s="81"/>
      <c r="E3769" s="81"/>
      <c r="F3769" s="81"/>
      <c r="G3769" s="82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5"/>
      <c r="AB3769" s="75"/>
      <c r="AD3769" s="75"/>
      <c r="AE3769" s="97"/>
    </row>
    <row r="3770" spans="1:31" x14ac:dyDescent="0.25">
      <c r="A3770" s="17"/>
      <c r="B3770" s="17"/>
      <c r="C3770" s="17"/>
      <c r="D3770" s="81"/>
      <c r="E3770" s="81"/>
      <c r="F3770" s="81"/>
      <c r="G3770" s="82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5"/>
      <c r="AB3770" s="75"/>
      <c r="AD3770" s="75"/>
      <c r="AE3770" s="97"/>
    </row>
    <row r="3771" spans="1:31" x14ac:dyDescent="0.25">
      <c r="A3771" s="17"/>
      <c r="B3771" s="17"/>
      <c r="C3771" s="17"/>
      <c r="D3771" s="81"/>
      <c r="E3771" s="81"/>
      <c r="F3771" s="81"/>
      <c r="G3771" s="82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5"/>
      <c r="AB3771" s="75"/>
      <c r="AD3771" s="75"/>
      <c r="AE3771" s="97"/>
    </row>
    <row r="3772" spans="1:31" x14ac:dyDescent="0.25">
      <c r="A3772" s="17"/>
      <c r="B3772" s="17"/>
      <c r="C3772" s="17"/>
      <c r="D3772" s="81"/>
      <c r="E3772" s="81"/>
      <c r="F3772" s="81"/>
      <c r="G3772" s="82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5"/>
      <c r="AB3772" s="75"/>
      <c r="AD3772" s="75"/>
      <c r="AE3772" s="97"/>
    </row>
    <row r="3773" spans="1:31" x14ac:dyDescent="0.25">
      <c r="A3773" s="17"/>
      <c r="B3773" s="17"/>
      <c r="C3773" s="17"/>
      <c r="D3773" s="81"/>
      <c r="E3773" s="81"/>
      <c r="F3773" s="81"/>
      <c r="G3773" s="82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5"/>
      <c r="AB3773" s="75"/>
      <c r="AD3773" s="75"/>
      <c r="AE3773" s="97"/>
    </row>
    <row r="3774" spans="1:31" x14ac:dyDescent="0.25">
      <c r="A3774" s="17"/>
      <c r="B3774" s="17"/>
      <c r="C3774" s="17"/>
      <c r="D3774" s="81"/>
      <c r="E3774" s="81"/>
      <c r="F3774" s="81"/>
      <c r="G3774" s="82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5"/>
      <c r="AB3774" s="75"/>
      <c r="AD3774" s="75"/>
      <c r="AE3774" s="97"/>
    </row>
    <row r="3775" spans="1:31" x14ac:dyDescent="0.25">
      <c r="A3775" s="17"/>
      <c r="B3775" s="17"/>
      <c r="C3775" s="17"/>
      <c r="D3775" s="81"/>
      <c r="E3775" s="81"/>
      <c r="F3775" s="81"/>
      <c r="G3775" s="82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5"/>
      <c r="AB3775" s="75"/>
      <c r="AD3775" s="75"/>
      <c r="AE3775" s="97"/>
    </row>
    <row r="3776" spans="1:31" x14ac:dyDescent="0.25">
      <c r="A3776" s="17"/>
      <c r="B3776" s="17"/>
      <c r="C3776" s="17"/>
      <c r="D3776" s="81"/>
      <c r="E3776" s="81"/>
      <c r="F3776" s="81"/>
      <c r="G3776" s="82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5"/>
      <c r="AB3776" s="75"/>
      <c r="AD3776" s="75"/>
      <c r="AE3776" s="97"/>
    </row>
    <row r="3777" spans="1:31" x14ac:dyDescent="0.25">
      <c r="A3777" s="17"/>
      <c r="B3777" s="17"/>
      <c r="C3777" s="17"/>
      <c r="D3777" s="81"/>
      <c r="E3777" s="81"/>
      <c r="F3777" s="81"/>
      <c r="G3777" s="82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5"/>
      <c r="AB3777" s="75"/>
      <c r="AD3777" s="75"/>
      <c r="AE3777" s="97"/>
    </row>
    <row r="3778" spans="1:31" x14ac:dyDescent="0.25">
      <c r="A3778" s="17"/>
      <c r="B3778" s="17"/>
      <c r="C3778" s="17"/>
      <c r="D3778" s="81"/>
      <c r="E3778" s="81"/>
      <c r="F3778" s="81"/>
      <c r="G3778" s="82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5"/>
      <c r="AB3778" s="75"/>
      <c r="AD3778" s="75"/>
      <c r="AE3778" s="97"/>
    </row>
    <row r="3779" spans="1:31" x14ac:dyDescent="0.25">
      <c r="A3779" s="17"/>
      <c r="B3779" s="17"/>
      <c r="C3779" s="17"/>
      <c r="D3779" s="81"/>
      <c r="E3779" s="81"/>
      <c r="F3779" s="81"/>
      <c r="G3779" s="82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5"/>
      <c r="AB3779" s="75"/>
      <c r="AD3779" s="75"/>
      <c r="AE3779" s="97"/>
    </row>
    <row r="3780" spans="1:31" x14ac:dyDescent="0.25">
      <c r="A3780" s="17"/>
      <c r="B3780" s="17"/>
      <c r="C3780" s="17"/>
      <c r="D3780" s="81"/>
      <c r="E3780" s="81"/>
      <c r="F3780" s="81"/>
      <c r="G3780" s="82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5"/>
      <c r="AB3780" s="75"/>
      <c r="AD3780" s="75"/>
      <c r="AE3780" s="97"/>
    </row>
    <row r="3781" spans="1:31" x14ac:dyDescent="0.25">
      <c r="A3781" s="17"/>
      <c r="B3781" s="17"/>
      <c r="C3781" s="17"/>
      <c r="D3781" s="81"/>
      <c r="E3781" s="81"/>
      <c r="F3781" s="81"/>
      <c r="G3781" s="82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5"/>
      <c r="AB3781" s="75"/>
      <c r="AD3781" s="75"/>
      <c r="AE3781" s="97"/>
    </row>
    <row r="3782" spans="1:31" x14ac:dyDescent="0.25">
      <c r="A3782" s="17"/>
      <c r="B3782" s="17"/>
      <c r="C3782" s="17"/>
      <c r="D3782" s="81"/>
      <c r="E3782" s="81"/>
      <c r="F3782" s="81"/>
      <c r="G3782" s="82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5"/>
      <c r="AB3782" s="75"/>
      <c r="AD3782" s="75"/>
      <c r="AE3782" s="97"/>
    </row>
    <row r="3783" spans="1:31" x14ac:dyDescent="0.25">
      <c r="A3783" s="17"/>
      <c r="B3783" s="17"/>
      <c r="C3783" s="17"/>
      <c r="D3783" s="81"/>
      <c r="E3783" s="81"/>
      <c r="F3783" s="81"/>
      <c r="G3783" s="82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5"/>
      <c r="AB3783" s="75"/>
      <c r="AD3783" s="75"/>
      <c r="AE3783" s="97"/>
    </row>
    <row r="3784" spans="1:31" x14ac:dyDescent="0.25">
      <c r="A3784" s="17"/>
      <c r="B3784" s="17"/>
      <c r="C3784" s="17"/>
      <c r="D3784" s="81"/>
      <c r="E3784" s="81"/>
      <c r="F3784" s="81"/>
      <c r="G3784" s="82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5"/>
      <c r="AB3784" s="75"/>
      <c r="AD3784" s="75"/>
      <c r="AE3784" s="97"/>
    </row>
    <row r="3785" spans="1:31" x14ac:dyDescent="0.25">
      <c r="A3785" s="17"/>
      <c r="B3785" s="17"/>
      <c r="C3785" s="17"/>
      <c r="D3785" s="81"/>
      <c r="E3785" s="81"/>
      <c r="F3785" s="81"/>
      <c r="G3785" s="82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5"/>
      <c r="AB3785" s="75"/>
      <c r="AD3785" s="75"/>
      <c r="AE3785" s="97"/>
    </row>
    <row r="3786" spans="1:31" x14ac:dyDescent="0.25">
      <c r="A3786" s="17"/>
      <c r="B3786" s="17"/>
      <c r="C3786" s="17"/>
      <c r="D3786" s="81"/>
      <c r="E3786" s="81"/>
      <c r="F3786" s="81"/>
      <c r="G3786" s="82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5"/>
      <c r="AB3786" s="75"/>
      <c r="AD3786" s="75"/>
      <c r="AE3786" s="97"/>
    </row>
    <row r="3787" spans="1:31" x14ac:dyDescent="0.25">
      <c r="A3787" s="17"/>
      <c r="B3787" s="17"/>
      <c r="C3787" s="17"/>
      <c r="D3787" s="81"/>
      <c r="E3787" s="81"/>
      <c r="F3787" s="81"/>
      <c r="G3787" s="82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5"/>
      <c r="AB3787" s="75"/>
      <c r="AD3787" s="75"/>
      <c r="AE3787" s="97"/>
    </row>
    <row r="3788" spans="1:31" x14ac:dyDescent="0.25">
      <c r="A3788" s="17"/>
      <c r="B3788" s="17"/>
      <c r="C3788" s="17"/>
      <c r="D3788" s="81"/>
      <c r="E3788" s="81"/>
      <c r="F3788" s="81"/>
      <c r="G3788" s="82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5"/>
      <c r="AB3788" s="75"/>
      <c r="AD3788" s="75"/>
      <c r="AE3788" s="97"/>
    </row>
    <row r="3789" spans="1:31" x14ac:dyDescent="0.25">
      <c r="A3789" s="17"/>
      <c r="B3789" s="17"/>
      <c r="C3789" s="17"/>
      <c r="D3789" s="81"/>
      <c r="E3789" s="81"/>
      <c r="F3789" s="81"/>
      <c r="G3789" s="82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5"/>
      <c r="AB3789" s="75"/>
      <c r="AD3789" s="75"/>
      <c r="AE3789" s="97"/>
    </row>
    <row r="3790" spans="1:31" x14ac:dyDescent="0.25">
      <c r="A3790" s="17"/>
      <c r="B3790" s="17"/>
      <c r="C3790" s="17"/>
      <c r="D3790" s="81"/>
      <c r="E3790" s="81"/>
      <c r="F3790" s="81"/>
      <c r="G3790" s="82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5"/>
      <c r="AB3790" s="75"/>
      <c r="AD3790" s="75"/>
      <c r="AE3790" s="97"/>
    </row>
    <row r="3791" spans="1:31" x14ac:dyDescent="0.25">
      <c r="A3791" s="17"/>
      <c r="B3791" s="17"/>
      <c r="C3791" s="17"/>
      <c r="D3791" s="81"/>
      <c r="E3791" s="81"/>
      <c r="F3791" s="81"/>
      <c r="G3791" s="82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5"/>
      <c r="AB3791" s="75"/>
      <c r="AD3791" s="75"/>
      <c r="AE3791" s="97"/>
    </row>
    <row r="3792" spans="1:31" x14ac:dyDescent="0.25">
      <c r="A3792" s="17"/>
      <c r="B3792" s="17"/>
      <c r="C3792" s="17"/>
      <c r="D3792" s="81"/>
      <c r="E3792" s="81"/>
      <c r="F3792" s="81"/>
      <c r="G3792" s="82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5"/>
      <c r="AB3792" s="75"/>
      <c r="AD3792" s="75"/>
      <c r="AE3792" s="97"/>
    </row>
    <row r="3793" spans="1:31" x14ac:dyDescent="0.25">
      <c r="A3793" s="17"/>
      <c r="B3793" s="17"/>
      <c r="C3793" s="17"/>
      <c r="D3793" s="81"/>
      <c r="E3793" s="81"/>
      <c r="F3793" s="81"/>
      <c r="G3793" s="82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5"/>
      <c r="AB3793" s="75"/>
      <c r="AD3793" s="75"/>
      <c r="AE3793" s="97"/>
    </row>
    <row r="3794" spans="1:31" x14ac:dyDescent="0.25">
      <c r="A3794" s="17"/>
      <c r="B3794" s="17"/>
      <c r="C3794" s="17"/>
      <c r="D3794" s="81"/>
      <c r="E3794" s="81"/>
      <c r="F3794" s="81"/>
      <c r="G3794" s="82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5"/>
      <c r="AB3794" s="75"/>
      <c r="AD3794" s="75"/>
      <c r="AE3794" s="97"/>
    </row>
    <row r="3795" spans="1:31" x14ac:dyDescent="0.25">
      <c r="A3795" s="17"/>
      <c r="B3795" s="17"/>
      <c r="C3795" s="17"/>
      <c r="D3795" s="81"/>
      <c r="E3795" s="81"/>
      <c r="F3795" s="81"/>
      <c r="G3795" s="82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5"/>
      <c r="AB3795" s="75"/>
      <c r="AD3795" s="75"/>
      <c r="AE3795" s="97"/>
    </row>
    <row r="3796" spans="1:31" x14ac:dyDescent="0.25">
      <c r="A3796" s="17"/>
      <c r="B3796" s="17"/>
      <c r="C3796" s="17"/>
      <c r="D3796" s="81"/>
      <c r="E3796" s="81"/>
      <c r="F3796" s="81"/>
      <c r="G3796" s="82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5"/>
      <c r="AB3796" s="75"/>
      <c r="AD3796" s="75"/>
      <c r="AE3796" s="97"/>
    </row>
    <row r="3797" spans="1:31" x14ac:dyDescent="0.25">
      <c r="A3797" s="17"/>
      <c r="B3797" s="17"/>
      <c r="C3797" s="17"/>
      <c r="D3797" s="81"/>
      <c r="E3797" s="81"/>
      <c r="F3797" s="81"/>
      <c r="G3797" s="82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5"/>
      <c r="AB3797" s="75"/>
      <c r="AD3797" s="75"/>
      <c r="AE3797" s="97"/>
    </row>
    <row r="3798" spans="1:31" x14ac:dyDescent="0.25">
      <c r="A3798" s="17"/>
      <c r="B3798" s="17"/>
      <c r="C3798" s="17"/>
      <c r="D3798" s="81"/>
      <c r="E3798" s="81"/>
      <c r="F3798" s="81"/>
      <c r="G3798" s="82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5"/>
      <c r="AB3798" s="75"/>
      <c r="AD3798" s="75"/>
      <c r="AE3798" s="97"/>
    </row>
    <row r="3799" spans="1:31" x14ac:dyDescent="0.25">
      <c r="A3799" s="17"/>
      <c r="B3799" s="17"/>
      <c r="C3799" s="17"/>
      <c r="D3799" s="81"/>
      <c r="E3799" s="81"/>
      <c r="F3799" s="81"/>
      <c r="G3799" s="82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5"/>
      <c r="AB3799" s="75"/>
      <c r="AD3799" s="75"/>
      <c r="AE3799" s="97"/>
    </row>
    <row r="3800" spans="1:31" x14ac:dyDescent="0.25">
      <c r="A3800" s="17"/>
      <c r="B3800" s="17"/>
      <c r="C3800" s="17"/>
      <c r="D3800" s="81"/>
      <c r="E3800" s="81"/>
      <c r="F3800" s="81"/>
      <c r="G3800" s="82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5"/>
      <c r="AB3800" s="75"/>
      <c r="AD3800" s="75"/>
      <c r="AE3800" s="97"/>
    </row>
    <row r="3801" spans="1:31" x14ac:dyDescent="0.25">
      <c r="A3801" s="17"/>
      <c r="B3801" s="17"/>
      <c r="C3801" s="17"/>
      <c r="D3801" s="81"/>
      <c r="E3801" s="81"/>
      <c r="F3801" s="81"/>
      <c r="G3801" s="82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5"/>
      <c r="AB3801" s="75"/>
      <c r="AD3801" s="75"/>
      <c r="AE3801" s="97"/>
    </row>
    <row r="3802" spans="1:31" x14ac:dyDescent="0.25">
      <c r="A3802" s="17"/>
      <c r="B3802" s="17"/>
      <c r="C3802" s="17"/>
      <c r="D3802" s="81"/>
      <c r="E3802" s="81"/>
      <c r="F3802" s="81"/>
      <c r="G3802" s="82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5"/>
      <c r="AB3802" s="75"/>
      <c r="AD3802" s="75"/>
      <c r="AE3802" s="97"/>
    </row>
    <row r="3803" spans="1:31" x14ac:dyDescent="0.25">
      <c r="A3803" s="17"/>
      <c r="B3803" s="17"/>
      <c r="C3803" s="17"/>
      <c r="D3803" s="81"/>
      <c r="E3803" s="81"/>
      <c r="F3803" s="81"/>
      <c r="G3803" s="82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5"/>
      <c r="AB3803" s="75"/>
      <c r="AD3803" s="75"/>
      <c r="AE3803" s="97"/>
    </row>
    <row r="3804" spans="1:31" x14ac:dyDescent="0.25">
      <c r="A3804" s="17"/>
      <c r="B3804" s="17"/>
      <c r="C3804" s="17"/>
      <c r="D3804" s="81"/>
      <c r="E3804" s="81"/>
      <c r="F3804" s="81"/>
      <c r="G3804" s="82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5"/>
      <c r="AB3804" s="75"/>
      <c r="AD3804" s="75"/>
      <c r="AE3804" s="97"/>
    </row>
    <row r="3805" spans="1:31" x14ac:dyDescent="0.25">
      <c r="A3805" s="17"/>
      <c r="B3805" s="17"/>
      <c r="C3805" s="17"/>
      <c r="D3805" s="81"/>
      <c r="E3805" s="81"/>
      <c r="F3805" s="81"/>
      <c r="G3805" s="82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5"/>
      <c r="AB3805" s="75"/>
      <c r="AD3805" s="75"/>
      <c r="AE3805" s="97"/>
    </row>
    <row r="3806" spans="1:31" x14ac:dyDescent="0.25">
      <c r="A3806" s="17"/>
      <c r="B3806" s="17"/>
      <c r="C3806" s="17"/>
      <c r="D3806" s="81"/>
      <c r="E3806" s="81"/>
      <c r="F3806" s="81"/>
      <c r="G3806" s="82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5"/>
      <c r="AB3806" s="75"/>
      <c r="AD3806" s="75"/>
      <c r="AE3806" s="97"/>
    </row>
    <row r="3807" spans="1:31" x14ac:dyDescent="0.25">
      <c r="A3807" s="17"/>
      <c r="B3807" s="17"/>
      <c r="C3807" s="17"/>
      <c r="D3807" s="81"/>
      <c r="E3807" s="81"/>
      <c r="F3807" s="81"/>
      <c r="G3807" s="82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5"/>
      <c r="AB3807" s="75"/>
      <c r="AD3807" s="75"/>
      <c r="AE3807" s="97"/>
    </row>
    <row r="3808" spans="1:31" x14ac:dyDescent="0.25">
      <c r="A3808" s="17"/>
      <c r="B3808" s="17"/>
      <c r="C3808" s="17"/>
      <c r="D3808" s="81"/>
      <c r="E3808" s="81"/>
      <c r="F3808" s="81"/>
      <c r="G3808" s="82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5"/>
      <c r="AB3808" s="75"/>
      <c r="AD3808" s="75"/>
      <c r="AE3808" s="97"/>
    </row>
    <row r="3809" spans="1:31" x14ac:dyDescent="0.25">
      <c r="A3809" s="17"/>
      <c r="B3809" s="17"/>
      <c r="C3809" s="17"/>
      <c r="D3809" s="81"/>
      <c r="E3809" s="81"/>
      <c r="F3809" s="81"/>
      <c r="G3809" s="82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5"/>
      <c r="AB3809" s="75"/>
      <c r="AD3809" s="75"/>
      <c r="AE3809" s="97"/>
    </row>
    <row r="3810" spans="1:31" x14ac:dyDescent="0.25">
      <c r="A3810" s="17"/>
      <c r="B3810" s="17"/>
      <c r="C3810" s="17"/>
      <c r="D3810" s="81"/>
      <c r="E3810" s="81"/>
      <c r="F3810" s="81"/>
      <c r="G3810" s="82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5"/>
      <c r="AB3810" s="75"/>
      <c r="AD3810" s="75"/>
      <c r="AE3810" s="97"/>
    </row>
    <row r="3811" spans="1:31" x14ac:dyDescent="0.25">
      <c r="A3811" s="17"/>
      <c r="B3811" s="17"/>
      <c r="C3811" s="17"/>
      <c r="D3811" s="81"/>
      <c r="E3811" s="81"/>
      <c r="F3811" s="81"/>
      <c r="G3811" s="82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5"/>
      <c r="AB3811" s="75"/>
      <c r="AD3811" s="75"/>
      <c r="AE3811" s="97"/>
    </row>
    <row r="3812" spans="1:31" x14ac:dyDescent="0.25">
      <c r="A3812" s="17"/>
      <c r="B3812" s="17"/>
      <c r="C3812" s="17"/>
      <c r="D3812" s="81"/>
      <c r="E3812" s="81"/>
      <c r="F3812" s="81"/>
      <c r="G3812" s="82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5"/>
      <c r="AB3812" s="75"/>
      <c r="AD3812" s="75"/>
      <c r="AE3812" s="97"/>
    </row>
    <row r="3813" spans="1:31" x14ac:dyDescent="0.25">
      <c r="A3813" s="17"/>
      <c r="B3813" s="17"/>
      <c r="C3813" s="17"/>
      <c r="D3813" s="81"/>
      <c r="E3813" s="81"/>
      <c r="F3813" s="81"/>
      <c r="G3813" s="82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5"/>
      <c r="AB3813" s="75"/>
      <c r="AD3813" s="75"/>
      <c r="AE3813" s="97"/>
    </row>
    <row r="3814" spans="1:31" x14ac:dyDescent="0.25">
      <c r="A3814" s="17"/>
      <c r="B3814" s="17"/>
      <c r="C3814" s="17"/>
      <c r="D3814" s="81"/>
      <c r="E3814" s="81"/>
      <c r="F3814" s="81"/>
      <c r="G3814" s="82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5"/>
      <c r="AB3814" s="75"/>
      <c r="AD3814" s="75"/>
      <c r="AE3814" s="97"/>
    </row>
    <row r="3815" spans="1:31" x14ac:dyDescent="0.25">
      <c r="A3815" s="17"/>
      <c r="B3815" s="17"/>
      <c r="C3815" s="17"/>
      <c r="D3815" s="81"/>
      <c r="E3815" s="81"/>
      <c r="F3815" s="81"/>
      <c r="G3815" s="82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5"/>
      <c r="AB3815" s="75"/>
      <c r="AD3815" s="75"/>
      <c r="AE3815" s="97"/>
    </row>
    <row r="3816" spans="1:31" x14ac:dyDescent="0.25">
      <c r="A3816" s="17"/>
      <c r="B3816" s="17"/>
      <c r="C3816" s="17"/>
      <c r="D3816" s="81"/>
      <c r="E3816" s="81"/>
      <c r="F3816" s="81"/>
      <c r="G3816" s="82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5"/>
      <c r="AB3816" s="75"/>
      <c r="AD3816" s="75"/>
      <c r="AE3816" s="97"/>
    </row>
    <row r="3817" spans="1:31" x14ac:dyDescent="0.25">
      <c r="A3817" s="17"/>
      <c r="B3817" s="17"/>
      <c r="C3817" s="17"/>
      <c r="D3817" s="81"/>
      <c r="E3817" s="81"/>
      <c r="F3817" s="81"/>
      <c r="G3817" s="82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5"/>
      <c r="AB3817" s="75"/>
      <c r="AD3817" s="75"/>
      <c r="AE3817" s="97"/>
    </row>
    <row r="3818" spans="1:31" x14ac:dyDescent="0.25">
      <c r="A3818" s="17"/>
      <c r="B3818" s="17"/>
      <c r="C3818" s="17"/>
      <c r="D3818" s="81"/>
      <c r="E3818" s="81"/>
      <c r="F3818" s="81"/>
      <c r="G3818" s="82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5"/>
      <c r="AB3818" s="75"/>
      <c r="AD3818" s="75"/>
      <c r="AE3818" s="97"/>
    </row>
    <row r="3819" spans="1:31" x14ac:dyDescent="0.25">
      <c r="A3819" s="17"/>
      <c r="B3819" s="17"/>
      <c r="C3819" s="17"/>
      <c r="D3819" s="81"/>
      <c r="E3819" s="81"/>
      <c r="F3819" s="81"/>
      <c r="G3819" s="82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5"/>
      <c r="AB3819" s="75"/>
      <c r="AD3819" s="75"/>
      <c r="AE3819" s="98"/>
    </row>
    <row r="3820" spans="1:31" x14ac:dyDescent="0.25">
      <c r="A3820" s="17"/>
      <c r="B3820" s="17"/>
      <c r="C3820" s="17"/>
      <c r="D3820" s="81"/>
      <c r="E3820" s="81"/>
      <c r="F3820" s="81"/>
      <c r="G3820" s="82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5"/>
      <c r="AB3820" s="75"/>
      <c r="AD3820" s="75"/>
      <c r="AE3820" s="98"/>
    </row>
    <row r="3821" spans="1:31" x14ac:dyDescent="0.25">
      <c r="A3821" s="17"/>
      <c r="B3821" s="17"/>
      <c r="C3821" s="17"/>
      <c r="D3821" s="81"/>
      <c r="E3821" s="81"/>
      <c r="F3821" s="81"/>
      <c r="G3821" s="82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5"/>
      <c r="AB3821" s="75"/>
      <c r="AD3821" s="75"/>
      <c r="AE3821" s="98"/>
    </row>
    <row r="3822" spans="1:31" x14ac:dyDescent="0.25">
      <c r="A3822" s="17"/>
      <c r="B3822" s="17"/>
      <c r="C3822" s="17"/>
      <c r="D3822" s="81"/>
      <c r="E3822" s="81"/>
      <c r="F3822" s="81"/>
      <c r="G3822" s="82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5"/>
      <c r="AB3822" s="75"/>
      <c r="AD3822" s="75"/>
      <c r="AE3822" s="98"/>
    </row>
    <row r="3823" spans="1:31" x14ac:dyDescent="0.25">
      <c r="A3823" s="17"/>
      <c r="B3823" s="17"/>
      <c r="C3823" s="17"/>
      <c r="D3823" s="81"/>
      <c r="E3823" s="81"/>
      <c r="F3823" s="81"/>
      <c r="G3823" s="82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5"/>
      <c r="AB3823" s="75"/>
      <c r="AD3823" s="75"/>
      <c r="AE3823" s="98"/>
    </row>
    <row r="3824" spans="1:31" x14ac:dyDescent="0.25">
      <c r="A3824" s="17"/>
      <c r="B3824" s="17"/>
      <c r="C3824" s="17"/>
      <c r="D3824" s="81"/>
      <c r="E3824" s="81"/>
      <c r="F3824" s="81"/>
      <c r="G3824" s="82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5"/>
      <c r="AB3824" s="75"/>
      <c r="AD3824" s="75"/>
      <c r="AE3824" s="98"/>
    </row>
    <row r="3825" spans="1:31" x14ac:dyDescent="0.25">
      <c r="A3825" s="17"/>
      <c r="B3825" s="17"/>
      <c r="C3825" s="17"/>
      <c r="D3825" s="81"/>
      <c r="E3825" s="81"/>
      <c r="F3825" s="81"/>
      <c r="G3825" s="82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5"/>
      <c r="AB3825" s="75"/>
      <c r="AD3825" s="75"/>
      <c r="AE3825" s="98"/>
    </row>
    <row r="3826" spans="1:31" x14ac:dyDescent="0.25">
      <c r="A3826" s="17"/>
      <c r="B3826" s="17"/>
      <c r="C3826" s="17"/>
      <c r="D3826" s="81"/>
      <c r="E3826" s="81"/>
      <c r="F3826" s="81"/>
      <c r="G3826" s="82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5"/>
      <c r="AB3826" s="75"/>
      <c r="AD3826" s="75"/>
      <c r="AE3826" s="98"/>
    </row>
    <row r="3827" spans="1:31" x14ac:dyDescent="0.25">
      <c r="A3827" s="17"/>
      <c r="B3827" s="17"/>
      <c r="C3827" s="17"/>
      <c r="D3827" s="81"/>
      <c r="E3827" s="81"/>
      <c r="F3827" s="81"/>
      <c r="G3827" s="82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5"/>
      <c r="AB3827" s="75"/>
      <c r="AD3827" s="75"/>
      <c r="AE3827" s="98"/>
    </row>
    <row r="3828" spans="1:31" x14ac:dyDescent="0.25">
      <c r="A3828" s="17"/>
      <c r="B3828" s="17"/>
      <c r="C3828" s="17"/>
      <c r="D3828" s="81"/>
      <c r="E3828" s="81"/>
      <c r="F3828" s="81"/>
      <c r="G3828" s="82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5"/>
      <c r="AB3828" s="75"/>
      <c r="AD3828" s="75"/>
      <c r="AE3828" s="98"/>
    </row>
    <row r="3829" spans="1:31" x14ac:dyDescent="0.25">
      <c r="A3829" s="17"/>
      <c r="B3829" s="17"/>
      <c r="C3829" s="17"/>
      <c r="D3829" s="81"/>
      <c r="E3829" s="81"/>
      <c r="F3829" s="81"/>
      <c r="G3829" s="82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5"/>
      <c r="AB3829" s="75"/>
      <c r="AD3829" s="75"/>
      <c r="AE3829" s="98"/>
    </row>
    <row r="3830" spans="1:31" x14ac:dyDescent="0.25">
      <c r="A3830" s="17"/>
      <c r="B3830" s="17"/>
      <c r="C3830" s="17"/>
      <c r="D3830" s="81"/>
      <c r="E3830" s="81"/>
      <c r="F3830" s="81"/>
      <c r="G3830" s="82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5"/>
      <c r="AB3830" s="75"/>
      <c r="AD3830" s="75"/>
      <c r="AE3830" s="98"/>
    </row>
    <row r="3831" spans="1:31" x14ac:dyDescent="0.25">
      <c r="A3831" s="17"/>
      <c r="B3831" s="17"/>
      <c r="C3831" s="17"/>
      <c r="D3831" s="81"/>
      <c r="E3831" s="81"/>
      <c r="F3831" s="81"/>
      <c r="G3831" s="82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5"/>
      <c r="AB3831" s="75"/>
      <c r="AD3831" s="75"/>
      <c r="AE3831" s="98"/>
    </row>
    <row r="3832" spans="1:31" x14ac:dyDescent="0.25">
      <c r="A3832" s="17"/>
      <c r="B3832" s="17"/>
      <c r="C3832" s="17"/>
      <c r="D3832" s="81"/>
      <c r="E3832" s="81"/>
      <c r="F3832" s="81"/>
      <c r="G3832" s="82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5"/>
      <c r="AB3832" s="75"/>
      <c r="AD3832" s="75"/>
      <c r="AE3832" s="98"/>
    </row>
    <row r="3833" spans="1:31" x14ac:dyDescent="0.25">
      <c r="A3833" s="17"/>
      <c r="B3833" s="17"/>
      <c r="C3833" s="17"/>
      <c r="D3833" s="81"/>
      <c r="E3833" s="81"/>
      <c r="F3833" s="81"/>
      <c r="G3833" s="82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5"/>
      <c r="AB3833" s="75"/>
      <c r="AD3833" s="75"/>
      <c r="AE3833" s="98"/>
    </row>
    <row r="3834" spans="1:31" x14ac:dyDescent="0.25">
      <c r="A3834" s="17"/>
      <c r="B3834" s="17"/>
      <c r="C3834" s="17"/>
      <c r="D3834" s="81"/>
      <c r="E3834" s="81"/>
      <c r="F3834" s="81"/>
      <c r="G3834" s="82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5"/>
      <c r="AB3834" s="75"/>
      <c r="AD3834" s="75"/>
      <c r="AE3834" s="98"/>
    </row>
    <row r="3835" spans="1:31" x14ac:dyDescent="0.25">
      <c r="A3835" s="17"/>
      <c r="B3835" s="17"/>
      <c r="C3835" s="17"/>
      <c r="D3835" s="81"/>
      <c r="E3835" s="81"/>
      <c r="F3835" s="81"/>
      <c r="G3835" s="82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5"/>
      <c r="AB3835" s="75"/>
      <c r="AD3835" s="75"/>
      <c r="AE3835" s="98"/>
    </row>
    <row r="3836" spans="1:31" x14ac:dyDescent="0.25">
      <c r="A3836" s="17"/>
      <c r="B3836" s="17"/>
      <c r="C3836" s="17"/>
      <c r="D3836" s="81"/>
      <c r="E3836" s="81"/>
      <c r="F3836" s="81"/>
      <c r="G3836" s="82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5"/>
      <c r="AB3836" s="75"/>
      <c r="AD3836" s="75"/>
      <c r="AE3836" s="98"/>
    </row>
    <row r="3837" spans="1:31" x14ac:dyDescent="0.25">
      <c r="A3837" s="17"/>
      <c r="B3837" s="17"/>
      <c r="C3837" s="17"/>
      <c r="D3837" s="81"/>
      <c r="E3837" s="81"/>
      <c r="F3837" s="81"/>
      <c r="G3837" s="82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5"/>
      <c r="AB3837" s="75"/>
      <c r="AD3837" s="75"/>
      <c r="AE3837" s="98"/>
    </row>
    <row r="3838" spans="1:31" x14ac:dyDescent="0.25">
      <c r="A3838" s="17"/>
      <c r="B3838" s="17"/>
      <c r="C3838" s="17"/>
      <c r="D3838" s="81"/>
      <c r="E3838" s="81"/>
      <c r="F3838" s="81"/>
      <c r="G3838" s="82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5"/>
      <c r="AB3838" s="75"/>
      <c r="AD3838" s="75"/>
      <c r="AE3838" s="98"/>
    </row>
    <row r="3839" spans="1:31" x14ac:dyDescent="0.25">
      <c r="A3839" s="17"/>
      <c r="B3839" s="17"/>
      <c r="C3839" s="17"/>
      <c r="D3839" s="81"/>
      <c r="E3839" s="81"/>
      <c r="F3839" s="81"/>
      <c r="G3839" s="82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5"/>
      <c r="AB3839" s="75"/>
      <c r="AD3839" s="75"/>
      <c r="AE3839" s="98"/>
    </row>
    <row r="3840" spans="1:31" x14ac:dyDescent="0.25">
      <c r="A3840" s="17"/>
      <c r="B3840" s="17"/>
      <c r="C3840" s="17"/>
      <c r="D3840" s="81"/>
      <c r="E3840" s="81"/>
      <c r="F3840" s="81"/>
      <c r="G3840" s="82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5"/>
      <c r="AB3840" s="75"/>
      <c r="AD3840" s="75"/>
      <c r="AE3840" s="98"/>
    </row>
    <row r="3841" spans="1:31" x14ac:dyDescent="0.25">
      <c r="A3841" s="17"/>
      <c r="B3841" s="17"/>
      <c r="C3841" s="17"/>
      <c r="D3841" s="81"/>
      <c r="E3841" s="81"/>
      <c r="F3841" s="81"/>
      <c r="G3841" s="82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5"/>
      <c r="AB3841" s="75"/>
      <c r="AD3841" s="75"/>
      <c r="AE3841" s="98"/>
    </row>
    <row r="3842" spans="1:31" x14ac:dyDescent="0.25">
      <c r="A3842" s="17"/>
      <c r="B3842" s="17"/>
      <c r="C3842" s="17"/>
      <c r="D3842" s="81"/>
      <c r="E3842" s="81"/>
      <c r="F3842" s="81"/>
      <c r="G3842" s="82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5"/>
      <c r="AB3842" s="75"/>
      <c r="AD3842" s="75"/>
      <c r="AE3842" s="98"/>
    </row>
    <row r="3843" spans="1:31" x14ac:dyDescent="0.25">
      <c r="A3843" s="17"/>
      <c r="B3843" s="17"/>
      <c r="C3843" s="17"/>
      <c r="D3843" s="81"/>
      <c r="E3843" s="81"/>
      <c r="F3843" s="81"/>
      <c r="G3843" s="82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5"/>
      <c r="AB3843" s="75"/>
      <c r="AD3843" s="75"/>
      <c r="AE3843" s="98"/>
    </row>
    <row r="3844" spans="1:31" x14ac:dyDescent="0.25">
      <c r="A3844" s="17"/>
      <c r="B3844" s="17"/>
      <c r="C3844" s="17"/>
      <c r="D3844" s="81"/>
      <c r="E3844" s="81"/>
      <c r="F3844" s="81"/>
      <c r="G3844" s="82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5"/>
      <c r="AB3844" s="75"/>
      <c r="AD3844" s="75"/>
      <c r="AE3844" s="98"/>
    </row>
    <row r="3845" spans="1:31" x14ac:dyDescent="0.25">
      <c r="A3845" s="17"/>
      <c r="B3845" s="17"/>
      <c r="C3845" s="17"/>
      <c r="D3845" s="81"/>
      <c r="E3845" s="81"/>
      <c r="F3845" s="81"/>
      <c r="G3845" s="82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5"/>
      <c r="AB3845" s="75"/>
      <c r="AD3845" s="75"/>
      <c r="AE3845" s="98"/>
    </row>
    <row r="3846" spans="1:31" x14ac:dyDescent="0.25">
      <c r="A3846" s="17"/>
      <c r="B3846" s="17"/>
      <c r="C3846" s="17"/>
      <c r="D3846" s="81"/>
      <c r="E3846" s="81"/>
      <c r="F3846" s="81"/>
      <c r="G3846" s="82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5"/>
      <c r="AB3846" s="75"/>
      <c r="AD3846" s="75"/>
      <c r="AE3846" s="98"/>
    </row>
    <row r="3847" spans="1:31" x14ac:dyDescent="0.25">
      <c r="A3847" s="17"/>
      <c r="B3847" s="17"/>
      <c r="C3847" s="17"/>
      <c r="D3847" s="81"/>
      <c r="E3847" s="81"/>
      <c r="F3847" s="81"/>
      <c r="G3847" s="82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5"/>
      <c r="AB3847" s="75"/>
      <c r="AD3847" s="75"/>
      <c r="AE3847" s="98"/>
    </row>
    <row r="3848" spans="1:31" x14ac:dyDescent="0.25">
      <c r="A3848" s="17"/>
      <c r="B3848" s="17"/>
      <c r="C3848" s="17"/>
      <c r="D3848" s="81"/>
      <c r="E3848" s="81"/>
      <c r="F3848" s="81"/>
      <c r="G3848" s="82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5"/>
      <c r="AB3848" s="75"/>
      <c r="AD3848" s="75"/>
      <c r="AE3848" s="98"/>
    </row>
    <row r="3849" spans="1:31" x14ac:dyDescent="0.25">
      <c r="A3849" s="17"/>
      <c r="B3849" s="17"/>
      <c r="C3849" s="17"/>
      <c r="D3849" s="81"/>
      <c r="E3849" s="81"/>
      <c r="F3849" s="81"/>
      <c r="G3849" s="82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5"/>
      <c r="AB3849" s="75"/>
      <c r="AD3849" s="75"/>
      <c r="AE3849" s="98"/>
    </row>
    <row r="3850" spans="1:31" x14ac:dyDescent="0.25">
      <c r="A3850" s="17"/>
      <c r="B3850" s="17"/>
      <c r="C3850" s="17"/>
      <c r="D3850" s="81"/>
      <c r="E3850" s="81"/>
      <c r="F3850" s="81"/>
      <c r="G3850" s="82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5"/>
      <c r="AB3850" s="75"/>
      <c r="AD3850" s="75"/>
      <c r="AE3850" s="98"/>
    </row>
    <row r="3851" spans="1:31" x14ac:dyDescent="0.25">
      <c r="A3851" s="17"/>
      <c r="B3851" s="17"/>
      <c r="C3851" s="17"/>
      <c r="D3851" s="81"/>
      <c r="E3851" s="81"/>
      <c r="F3851" s="81"/>
      <c r="G3851" s="82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5"/>
      <c r="AB3851" s="75"/>
      <c r="AD3851" s="75"/>
      <c r="AE3851" s="98"/>
    </row>
    <row r="3852" spans="1:31" x14ac:dyDescent="0.25">
      <c r="A3852" s="17"/>
      <c r="B3852" s="17"/>
      <c r="C3852" s="17"/>
      <c r="D3852" s="81"/>
      <c r="E3852" s="81"/>
      <c r="F3852" s="81"/>
      <c r="G3852" s="82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5"/>
      <c r="AB3852" s="75"/>
      <c r="AD3852" s="75"/>
      <c r="AE3852" s="98"/>
    </row>
    <row r="3853" spans="1:31" x14ac:dyDescent="0.25">
      <c r="A3853" s="17"/>
      <c r="B3853" s="17"/>
      <c r="C3853" s="17"/>
      <c r="D3853" s="81"/>
      <c r="E3853" s="81"/>
      <c r="F3853" s="81"/>
      <c r="G3853" s="82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5"/>
      <c r="AB3853" s="75"/>
      <c r="AD3853" s="75"/>
      <c r="AE3853" s="98"/>
    </row>
    <row r="3854" spans="1:31" x14ac:dyDescent="0.25">
      <c r="A3854" s="17"/>
      <c r="B3854" s="17"/>
      <c r="C3854" s="17"/>
      <c r="D3854" s="81"/>
      <c r="E3854" s="81"/>
      <c r="F3854" s="81"/>
      <c r="G3854" s="82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5"/>
      <c r="AB3854" s="75"/>
      <c r="AD3854" s="75"/>
      <c r="AE3854" s="98"/>
    </row>
    <row r="3855" spans="1:31" x14ac:dyDescent="0.25">
      <c r="A3855" s="17"/>
      <c r="B3855" s="17"/>
      <c r="C3855" s="17"/>
      <c r="D3855" s="81"/>
      <c r="E3855" s="81"/>
      <c r="F3855" s="81"/>
      <c r="G3855" s="82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5"/>
      <c r="AB3855" s="75"/>
      <c r="AD3855" s="75"/>
      <c r="AE3855" s="98"/>
    </row>
    <row r="3856" spans="1:31" x14ac:dyDescent="0.25">
      <c r="A3856" s="17"/>
      <c r="B3856" s="17"/>
      <c r="C3856" s="17"/>
      <c r="D3856" s="81"/>
      <c r="E3856" s="81"/>
      <c r="F3856" s="81"/>
      <c r="G3856" s="82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5"/>
      <c r="AB3856" s="75"/>
      <c r="AD3856" s="75"/>
      <c r="AE3856" s="98"/>
    </row>
    <row r="3857" spans="1:31" x14ac:dyDescent="0.25">
      <c r="A3857" s="17"/>
      <c r="B3857" s="17"/>
      <c r="C3857" s="17"/>
      <c r="D3857" s="81"/>
      <c r="E3857" s="81"/>
      <c r="F3857" s="81"/>
      <c r="G3857" s="82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5"/>
      <c r="AB3857" s="75"/>
      <c r="AD3857" s="75"/>
      <c r="AE3857" s="98"/>
    </row>
    <row r="3858" spans="1:31" x14ac:dyDescent="0.25">
      <c r="A3858" s="17"/>
      <c r="B3858" s="17"/>
      <c r="C3858" s="17"/>
      <c r="D3858" s="81"/>
      <c r="E3858" s="81"/>
      <c r="F3858" s="81"/>
      <c r="G3858" s="82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5"/>
      <c r="AB3858" s="75"/>
      <c r="AD3858" s="75"/>
      <c r="AE3858" s="98"/>
    </row>
    <row r="3859" spans="1:31" x14ac:dyDescent="0.25">
      <c r="A3859" s="17"/>
      <c r="B3859" s="17"/>
      <c r="C3859" s="17"/>
      <c r="D3859" s="81"/>
      <c r="E3859" s="81"/>
      <c r="F3859" s="81"/>
      <c r="G3859" s="82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5"/>
      <c r="AB3859" s="75"/>
      <c r="AD3859" s="75"/>
      <c r="AE3859" s="98"/>
    </row>
    <row r="3860" spans="1:31" x14ac:dyDescent="0.25">
      <c r="A3860" s="17"/>
      <c r="B3860" s="17"/>
      <c r="C3860" s="17"/>
      <c r="D3860" s="81"/>
      <c r="E3860" s="81"/>
      <c r="F3860" s="81"/>
      <c r="G3860" s="82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5"/>
      <c r="AB3860" s="75"/>
      <c r="AD3860" s="75"/>
      <c r="AE3860" s="98"/>
    </row>
    <row r="3861" spans="1:31" x14ac:dyDescent="0.25">
      <c r="A3861" s="17"/>
      <c r="B3861" s="17"/>
      <c r="C3861" s="17"/>
      <c r="D3861" s="81"/>
      <c r="E3861" s="81"/>
      <c r="F3861" s="81"/>
      <c r="G3861" s="82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5"/>
      <c r="AB3861" s="75"/>
      <c r="AD3861" s="75"/>
      <c r="AE3861" s="98"/>
    </row>
    <row r="3862" spans="1:31" x14ac:dyDescent="0.25">
      <c r="A3862" s="17"/>
      <c r="B3862" s="17"/>
      <c r="C3862" s="17"/>
      <c r="D3862" s="81"/>
      <c r="E3862" s="81"/>
      <c r="F3862" s="81"/>
      <c r="G3862" s="82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5"/>
      <c r="AB3862" s="75"/>
      <c r="AD3862" s="75"/>
      <c r="AE3862" s="98"/>
    </row>
    <row r="3863" spans="1:31" x14ac:dyDescent="0.25">
      <c r="A3863" s="17"/>
      <c r="B3863" s="17"/>
      <c r="C3863" s="17"/>
      <c r="D3863" s="81"/>
      <c r="E3863" s="81"/>
      <c r="F3863" s="81"/>
      <c r="G3863" s="82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5"/>
      <c r="AB3863" s="75"/>
      <c r="AD3863" s="75"/>
      <c r="AE3863" s="98"/>
    </row>
    <row r="3864" spans="1:31" x14ac:dyDescent="0.25">
      <c r="A3864" s="17"/>
      <c r="B3864" s="17"/>
      <c r="C3864" s="17"/>
      <c r="D3864" s="81"/>
      <c r="E3864" s="81"/>
      <c r="F3864" s="81"/>
      <c r="G3864" s="82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5"/>
      <c r="AB3864" s="75"/>
      <c r="AD3864" s="75"/>
      <c r="AE3864" s="98"/>
    </row>
    <row r="3865" spans="1:31" x14ac:dyDescent="0.25">
      <c r="A3865" s="17"/>
      <c r="B3865" s="17"/>
      <c r="C3865" s="17"/>
      <c r="D3865" s="81"/>
      <c r="E3865" s="81"/>
      <c r="F3865" s="81"/>
      <c r="G3865" s="82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5"/>
      <c r="AB3865" s="75"/>
      <c r="AD3865" s="75"/>
      <c r="AE3865" s="98"/>
    </row>
    <row r="3866" spans="1:31" x14ac:dyDescent="0.25">
      <c r="A3866" s="17"/>
      <c r="B3866" s="17"/>
      <c r="C3866" s="17"/>
      <c r="D3866" s="81"/>
      <c r="E3866" s="81"/>
      <c r="F3866" s="81"/>
      <c r="G3866" s="82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5"/>
      <c r="AB3866" s="75"/>
      <c r="AD3866" s="75"/>
      <c r="AE3866" s="98"/>
    </row>
    <row r="3867" spans="1:31" x14ac:dyDescent="0.25">
      <c r="A3867" s="17"/>
      <c r="B3867" s="17"/>
      <c r="C3867" s="17"/>
      <c r="D3867" s="81"/>
      <c r="E3867" s="81"/>
      <c r="F3867" s="81"/>
      <c r="G3867" s="82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5"/>
      <c r="AB3867" s="75"/>
      <c r="AD3867" s="75"/>
      <c r="AE3867" s="98"/>
    </row>
    <row r="3868" spans="1:31" x14ac:dyDescent="0.25">
      <c r="A3868" s="17"/>
      <c r="B3868" s="17"/>
      <c r="C3868" s="17"/>
      <c r="D3868" s="81"/>
      <c r="E3868" s="81"/>
      <c r="F3868" s="81"/>
      <c r="G3868" s="82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5"/>
      <c r="AB3868" s="75"/>
      <c r="AC3868" s="19"/>
      <c r="AD3868" s="75"/>
      <c r="AE3868" s="98"/>
    </row>
    <row r="3869" spans="1:31" x14ac:dyDescent="0.25">
      <c r="A3869" s="17"/>
      <c r="B3869" s="17"/>
      <c r="C3869" s="17"/>
      <c r="D3869" s="81"/>
      <c r="E3869" s="81"/>
      <c r="F3869" s="81"/>
      <c r="G3869" s="82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5"/>
      <c r="AB3869" s="75"/>
      <c r="AC3869" s="19"/>
      <c r="AD3869" s="75"/>
      <c r="AE3869" s="98"/>
    </row>
    <row r="3870" spans="1:31" x14ac:dyDescent="0.25">
      <c r="A3870" s="17"/>
      <c r="B3870" s="17"/>
      <c r="C3870" s="17"/>
      <c r="D3870" s="81"/>
      <c r="E3870" s="81"/>
      <c r="F3870" s="81"/>
      <c r="G3870" s="82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5"/>
      <c r="AB3870" s="75"/>
      <c r="AC3870" s="19"/>
      <c r="AD3870" s="75"/>
      <c r="AE3870" s="98"/>
    </row>
    <row r="3871" spans="1:31" x14ac:dyDescent="0.25">
      <c r="A3871" s="17"/>
      <c r="B3871" s="17"/>
      <c r="C3871" s="17"/>
      <c r="D3871" s="81"/>
      <c r="E3871" s="81"/>
      <c r="F3871" s="81"/>
      <c r="G3871" s="82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5"/>
      <c r="AB3871" s="75"/>
      <c r="AC3871" s="19"/>
      <c r="AD3871" s="75"/>
      <c r="AE3871" s="98"/>
    </row>
    <row r="3872" spans="1:31" x14ac:dyDescent="0.25">
      <c r="A3872" s="17"/>
      <c r="B3872" s="17"/>
      <c r="C3872" s="17"/>
      <c r="D3872" s="81"/>
      <c r="E3872" s="81"/>
      <c r="F3872" s="81"/>
      <c r="G3872" s="82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5"/>
      <c r="AB3872" s="75"/>
      <c r="AC3872" s="19"/>
      <c r="AD3872" s="75"/>
      <c r="AE3872" s="98"/>
    </row>
    <row r="3873" spans="1:31" x14ac:dyDescent="0.25">
      <c r="A3873" s="17"/>
      <c r="B3873" s="17"/>
      <c r="C3873" s="17"/>
      <c r="D3873" s="81"/>
      <c r="E3873" s="81"/>
      <c r="F3873" s="81"/>
      <c r="G3873" s="82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5"/>
      <c r="AB3873" s="75"/>
      <c r="AC3873" s="19"/>
      <c r="AD3873" s="75"/>
      <c r="AE3873" s="98"/>
    </row>
    <row r="3874" spans="1:31" x14ac:dyDescent="0.25">
      <c r="A3874" s="17"/>
      <c r="B3874" s="17"/>
      <c r="C3874" s="17"/>
      <c r="D3874" s="81"/>
      <c r="E3874" s="81"/>
      <c r="F3874" s="81"/>
      <c r="G3874" s="82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5"/>
      <c r="AB3874" s="75"/>
      <c r="AC3874" s="19"/>
      <c r="AD3874" s="75"/>
      <c r="AE3874" s="98"/>
    </row>
    <row r="3875" spans="1:31" x14ac:dyDescent="0.25">
      <c r="A3875" s="17"/>
      <c r="B3875" s="17"/>
      <c r="C3875" s="17"/>
      <c r="D3875" s="81"/>
      <c r="E3875" s="81"/>
      <c r="F3875" s="81"/>
      <c r="G3875" s="82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5"/>
      <c r="AB3875" s="75"/>
      <c r="AC3875" s="19"/>
      <c r="AD3875" s="75"/>
      <c r="AE3875" s="98"/>
    </row>
    <row r="3876" spans="1:31" x14ac:dyDescent="0.25">
      <c r="A3876" s="17"/>
      <c r="B3876" s="17"/>
      <c r="C3876" s="17"/>
      <c r="D3876" s="81"/>
      <c r="E3876" s="81"/>
      <c r="F3876" s="81"/>
      <c r="G3876" s="82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5"/>
      <c r="AB3876" s="75"/>
      <c r="AC3876" s="19"/>
      <c r="AD3876" s="75"/>
      <c r="AE3876" s="98"/>
    </row>
    <row r="3877" spans="1:31" x14ac:dyDescent="0.25">
      <c r="A3877" s="17"/>
      <c r="B3877" s="17"/>
      <c r="C3877" s="17"/>
      <c r="D3877" s="81"/>
      <c r="E3877" s="81"/>
      <c r="F3877" s="81"/>
      <c r="G3877" s="82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5"/>
      <c r="AB3877" s="75"/>
      <c r="AC3877" s="19"/>
      <c r="AD3877" s="75"/>
      <c r="AE3877" s="98"/>
    </row>
    <row r="3878" spans="1:31" x14ac:dyDescent="0.25">
      <c r="A3878" s="17"/>
      <c r="B3878" s="17"/>
      <c r="C3878" s="17"/>
      <c r="D3878" s="81"/>
      <c r="E3878" s="81"/>
      <c r="F3878" s="81"/>
      <c r="G3878" s="82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5"/>
      <c r="AB3878" s="75"/>
      <c r="AC3878" s="19"/>
      <c r="AD3878" s="75"/>
      <c r="AE3878" s="98"/>
    </row>
    <row r="3879" spans="1:31" x14ac:dyDescent="0.25">
      <c r="A3879" s="17"/>
      <c r="B3879" s="17"/>
      <c r="C3879" s="17"/>
      <c r="D3879" s="81"/>
      <c r="E3879" s="81"/>
      <c r="F3879" s="81"/>
      <c r="G3879" s="82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5"/>
      <c r="AB3879" s="75"/>
      <c r="AC3879" s="19"/>
      <c r="AD3879" s="75"/>
      <c r="AE3879" s="98"/>
    </row>
    <row r="3880" spans="1:31" x14ac:dyDescent="0.25">
      <c r="A3880" s="17"/>
      <c r="B3880" s="17"/>
      <c r="C3880" s="17"/>
      <c r="D3880" s="81"/>
      <c r="E3880" s="81"/>
      <c r="F3880" s="81"/>
      <c r="G3880" s="82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5"/>
      <c r="AB3880" s="75"/>
      <c r="AC3880" s="19"/>
      <c r="AD3880" s="75"/>
      <c r="AE3880" s="98"/>
    </row>
    <row r="3881" spans="1:31" x14ac:dyDescent="0.25">
      <c r="A3881" s="17"/>
      <c r="B3881" s="17"/>
      <c r="C3881" s="17"/>
      <c r="D3881" s="81"/>
      <c r="E3881" s="81"/>
      <c r="F3881" s="81"/>
      <c r="G3881" s="82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5"/>
      <c r="AB3881" s="75"/>
      <c r="AC3881" s="19"/>
      <c r="AD3881" s="75"/>
      <c r="AE3881" s="98"/>
    </row>
    <row r="3882" spans="1:31" x14ac:dyDescent="0.25">
      <c r="A3882" s="17"/>
      <c r="B3882" s="17"/>
      <c r="C3882" s="17"/>
      <c r="D3882" s="81"/>
      <c r="E3882" s="81"/>
      <c r="F3882" s="81"/>
      <c r="G3882" s="82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5"/>
      <c r="AB3882" s="75"/>
      <c r="AC3882" s="19"/>
      <c r="AD3882" s="75"/>
      <c r="AE3882" s="98"/>
    </row>
    <row r="3883" spans="1:31" x14ac:dyDescent="0.25">
      <c r="A3883" s="17"/>
      <c r="B3883" s="17"/>
      <c r="C3883" s="17"/>
      <c r="D3883" s="81"/>
      <c r="E3883" s="81"/>
      <c r="F3883" s="81"/>
      <c r="G3883" s="82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5"/>
      <c r="AB3883" s="75"/>
      <c r="AC3883" s="19"/>
      <c r="AD3883" s="75"/>
      <c r="AE3883" s="98"/>
    </row>
    <row r="3884" spans="1:31" x14ac:dyDescent="0.25">
      <c r="A3884" s="17"/>
      <c r="B3884" s="17"/>
      <c r="C3884" s="17"/>
      <c r="D3884" s="81"/>
      <c r="E3884" s="81"/>
      <c r="F3884" s="81"/>
      <c r="G3884" s="82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5"/>
      <c r="AB3884" s="75"/>
      <c r="AC3884" s="19"/>
      <c r="AD3884" s="75"/>
      <c r="AE3884" s="98"/>
    </row>
    <row r="3885" spans="1:31" x14ac:dyDescent="0.25">
      <c r="A3885" s="17"/>
      <c r="B3885" s="17"/>
      <c r="C3885" s="17"/>
      <c r="D3885" s="81"/>
      <c r="E3885" s="81"/>
      <c r="F3885" s="81"/>
      <c r="G3885" s="82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5"/>
      <c r="AB3885" s="75"/>
      <c r="AC3885" s="19"/>
      <c r="AD3885" s="75"/>
      <c r="AE3885" s="98"/>
    </row>
    <row r="3886" spans="1:31" x14ac:dyDescent="0.25">
      <c r="A3886" s="17"/>
      <c r="B3886" s="17"/>
      <c r="C3886" s="17"/>
      <c r="D3886" s="81"/>
      <c r="E3886" s="81"/>
      <c r="F3886" s="81"/>
      <c r="G3886" s="82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5"/>
      <c r="AB3886" s="75"/>
      <c r="AC3886" s="19"/>
      <c r="AD3886" s="75"/>
      <c r="AE3886" s="98"/>
    </row>
    <row r="3887" spans="1:31" x14ac:dyDescent="0.25">
      <c r="A3887" s="17"/>
      <c r="B3887" s="17"/>
      <c r="C3887" s="17"/>
      <c r="D3887" s="81"/>
      <c r="E3887" s="81"/>
      <c r="F3887" s="81"/>
      <c r="G3887" s="82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5"/>
      <c r="AB3887" s="75"/>
      <c r="AC3887" s="19"/>
      <c r="AD3887" s="75"/>
      <c r="AE3887" s="98"/>
    </row>
    <row r="3888" spans="1:31" x14ac:dyDescent="0.25">
      <c r="A3888" s="17"/>
      <c r="B3888" s="17"/>
      <c r="C3888" s="17"/>
      <c r="D3888" s="81"/>
      <c r="E3888" s="81"/>
      <c r="F3888" s="81"/>
      <c r="G3888" s="82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5"/>
      <c r="AB3888" s="75"/>
      <c r="AC3888" s="19"/>
      <c r="AD3888" s="75"/>
      <c r="AE3888" s="98"/>
    </row>
    <row r="3889" spans="1:31" x14ac:dyDescent="0.25">
      <c r="A3889" s="17"/>
      <c r="B3889" s="17"/>
      <c r="C3889" s="17"/>
      <c r="D3889" s="81"/>
      <c r="E3889" s="81"/>
      <c r="F3889" s="81"/>
      <c r="G3889" s="82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5"/>
      <c r="AB3889" s="75"/>
      <c r="AC3889" s="19"/>
      <c r="AD3889" s="75"/>
      <c r="AE3889" s="98"/>
    </row>
    <row r="3890" spans="1:31" x14ac:dyDescent="0.25">
      <c r="A3890" s="17"/>
      <c r="B3890" s="17"/>
      <c r="C3890" s="17"/>
      <c r="D3890" s="81"/>
      <c r="E3890" s="81"/>
      <c r="F3890" s="81"/>
      <c r="G3890" s="82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5"/>
      <c r="AB3890" s="75"/>
      <c r="AC3890" s="19"/>
      <c r="AD3890" s="75"/>
      <c r="AE3890" s="98"/>
    </row>
    <row r="3891" spans="1:31" x14ac:dyDescent="0.25">
      <c r="A3891" s="17"/>
      <c r="B3891" s="17"/>
      <c r="C3891" s="17"/>
      <c r="D3891" s="81"/>
      <c r="E3891" s="81"/>
      <c r="F3891" s="81"/>
      <c r="G3891" s="82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5"/>
      <c r="AB3891" s="75"/>
      <c r="AC3891" s="19"/>
      <c r="AD3891" s="75"/>
      <c r="AE3891" s="98"/>
    </row>
    <row r="3892" spans="1:31" x14ac:dyDescent="0.25">
      <c r="A3892" s="17"/>
      <c r="B3892" s="17"/>
      <c r="C3892" s="17"/>
      <c r="D3892" s="81"/>
      <c r="E3892" s="81"/>
      <c r="F3892" s="81"/>
      <c r="G3892" s="82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5"/>
      <c r="AB3892" s="75"/>
      <c r="AC3892" s="19"/>
      <c r="AD3892" s="75"/>
      <c r="AE3892" s="98"/>
    </row>
    <row r="3893" spans="1:31" x14ac:dyDescent="0.25">
      <c r="A3893" s="17"/>
      <c r="B3893" s="17"/>
      <c r="C3893" s="17"/>
      <c r="D3893" s="81"/>
      <c r="E3893" s="81"/>
      <c r="F3893" s="81"/>
      <c r="G3893" s="82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5"/>
      <c r="AB3893" s="75"/>
      <c r="AC3893" s="19"/>
      <c r="AD3893" s="75"/>
      <c r="AE3893" s="98"/>
    </row>
    <row r="3894" spans="1:31" x14ac:dyDescent="0.25">
      <c r="A3894" s="17"/>
      <c r="B3894" s="17"/>
      <c r="C3894" s="17"/>
      <c r="D3894" s="81"/>
      <c r="E3894" s="81"/>
      <c r="F3894" s="81"/>
      <c r="G3894" s="82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5"/>
      <c r="AB3894" s="75"/>
      <c r="AC3894" s="19"/>
      <c r="AD3894" s="75"/>
      <c r="AE3894" s="98"/>
    </row>
    <row r="3895" spans="1:31" x14ac:dyDescent="0.25">
      <c r="A3895" s="17"/>
      <c r="B3895" s="17"/>
      <c r="C3895" s="17"/>
      <c r="D3895" s="81"/>
      <c r="E3895" s="81"/>
      <c r="F3895" s="81"/>
      <c r="G3895" s="82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5"/>
      <c r="AB3895" s="75"/>
      <c r="AC3895" s="19"/>
      <c r="AD3895" s="75"/>
      <c r="AE3895" s="98"/>
    </row>
    <row r="3896" spans="1:31" x14ac:dyDescent="0.25">
      <c r="A3896" s="17"/>
      <c r="B3896" s="17"/>
      <c r="C3896" s="17"/>
      <c r="D3896" s="81"/>
      <c r="E3896" s="81"/>
      <c r="F3896" s="81"/>
      <c r="G3896" s="82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5"/>
      <c r="AB3896" s="75"/>
      <c r="AC3896" s="19"/>
      <c r="AD3896" s="75"/>
      <c r="AE3896" s="98"/>
    </row>
    <row r="3897" spans="1:31" x14ac:dyDescent="0.25">
      <c r="A3897" s="17"/>
      <c r="B3897" s="17"/>
      <c r="C3897" s="17"/>
      <c r="D3897" s="81"/>
      <c r="E3897" s="81"/>
      <c r="F3897" s="81"/>
      <c r="G3897" s="82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5"/>
      <c r="AB3897" s="75"/>
      <c r="AC3897" s="19"/>
      <c r="AD3897" s="75"/>
      <c r="AE3897" s="98"/>
    </row>
    <row r="3898" spans="1:31" x14ac:dyDescent="0.25">
      <c r="A3898" s="17"/>
      <c r="B3898" s="17"/>
      <c r="C3898" s="17"/>
      <c r="D3898" s="81"/>
      <c r="E3898" s="81"/>
      <c r="F3898" s="81"/>
      <c r="G3898" s="82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5"/>
      <c r="AB3898" s="75"/>
      <c r="AC3898" s="19"/>
      <c r="AD3898" s="75"/>
      <c r="AE3898" s="98"/>
    </row>
    <row r="3899" spans="1:31" x14ac:dyDescent="0.25">
      <c r="A3899" s="17"/>
      <c r="B3899" s="17"/>
      <c r="C3899" s="17"/>
      <c r="D3899" s="81"/>
      <c r="E3899" s="81"/>
      <c r="F3899" s="81"/>
      <c r="G3899" s="82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5"/>
      <c r="AB3899" s="75"/>
      <c r="AC3899" s="19"/>
      <c r="AD3899" s="75"/>
      <c r="AE3899" s="98"/>
    </row>
    <row r="3900" spans="1:31" x14ac:dyDescent="0.25">
      <c r="A3900" s="17"/>
      <c r="B3900" s="17"/>
      <c r="C3900" s="17"/>
      <c r="D3900" s="81"/>
      <c r="E3900" s="81"/>
      <c r="F3900" s="81"/>
      <c r="G3900" s="82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5"/>
      <c r="AB3900" s="75"/>
      <c r="AC3900" s="19"/>
      <c r="AD3900" s="75"/>
      <c r="AE3900" s="98"/>
    </row>
    <row r="3901" spans="1:31" x14ac:dyDescent="0.25">
      <c r="A3901" s="17"/>
      <c r="B3901" s="17"/>
      <c r="C3901" s="17"/>
      <c r="D3901" s="81"/>
      <c r="E3901" s="81"/>
      <c r="F3901" s="81"/>
      <c r="G3901" s="82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5"/>
      <c r="AB3901" s="75"/>
      <c r="AC3901" s="19"/>
      <c r="AD3901" s="75"/>
      <c r="AE3901" s="98"/>
    </row>
    <row r="3902" spans="1:31" x14ac:dyDescent="0.25">
      <c r="A3902" s="17"/>
      <c r="B3902" s="17"/>
      <c r="C3902" s="17"/>
      <c r="D3902" s="81"/>
      <c r="E3902" s="81"/>
      <c r="F3902" s="81"/>
      <c r="G3902" s="82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5"/>
      <c r="AB3902" s="75"/>
      <c r="AC3902" s="19"/>
      <c r="AD3902" s="75"/>
      <c r="AE3902" s="98"/>
    </row>
    <row r="3903" spans="1:31" x14ac:dyDescent="0.25">
      <c r="A3903" s="17"/>
      <c r="B3903" s="17"/>
      <c r="C3903" s="17"/>
      <c r="D3903" s="81"/>
      <c r="E3903" s="81"/>
      <c r="F3903" s="81"/>
      <c r="G3903" s="82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5"/>
      <c r="AB3903" s="75"/>
      <c r="AC3903" s="19"/>
      <c r="AD3903" s="75"/>
      <c r="AE3903" s="98"/>
    </row>
    <row r="3904" spans="1:31" x14ac:dyDescent="0.25">
      <c r="A3904" s="17"/>
      <c r="B3904" s="17"/>
      <c r="C3904" s="17"/>
      <c r="D3904" s="81"/>
      <c r="E3904" s="81"/>
      <c r="F3904" s="81"/>
      <c r="G3904" s="82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5"/>
      <c r="AB3904" s="75"/>
      <c r="AC3904" s="19"/>
      <c r="AD3904" s="75"/>
      <c r="AE3904" s="98"/>
    </row>
    <row r="3905" spans="1:31" x14ac:dyDescent="0.25">
      <c r="A3905" s="17"/>
      <c r="B3905" s="17"/>
      <c r="C3905" s="17"/>
      <c r="D3905" s="81"/>
      <c r="E3905" s="81"/>
      <c r="F3905" s="81"/>
      <c r="G3905" s="82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5"/>
      <c r="AB3905" s="75"/>
      <c r="AC3905" s="19"/>
      <c r="AD3905" s="75"/>
      <c r="AE3905" s="98"/>
    </row>
    <row r="3906" spans="1:31" x14ac:dyDescent="0.25">
      <c r="A3906" s="17"/>
      <c r="B3906" s="17"/>
      <c r="C3906" s="17"/>
      <c r="D3906" s="81"/>
      <c r="E3906" s="81"/>
      <c r="F3906" s="81"/>
      <c r="G3906" s="82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5"/>
      <c r="AB3906" s="75"/>
      <c r="AC3906" s="19"/>
      <c r="AD3906" s="75"/>
      <c r="AE3906" s="98"/>
    </row>
    <row r="3907" spans="1:31" x14ac:dyDescent="0.25">
      <c r="A3907" s="17"/>
      <c r="B3907" s="17"/>
      <c r="C3907" s="17"/>
      <c r="D3907" s="81"/>
      <c r="E3907" s="81"/>
      <c r="F3907" s="81"/>
      <c r="G3907" s="82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5"/>
      <c r="AB3907" s="75"/>
      <c r="AC3907" s="19"/>
      <c r="AD3907" s="75"/>
      <c r="AE3907" s="98"/>
    </row>
    <row r="3908" spans="1:31" x14ac:dyDescent="0.25">
      <c r="A3908" s="17"/>
      <c r="B3908" s="17"/>
      <c r="C3908" s="17"/>
      <c r="D3908" s="81"/>
      <c r="E3908" s="81"/>
      <c r="F3908" s="81"/>
      <c r="G3908" s="82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5"/>
      <c r="AB3908" s="75"/>
      <c r="AC3908" s="19"/>
      <c r="AD3908" s="75"/>
      <c r="AE3908" s="98"/>
    </row>
    <row r="3909" spans="1:31" x14ac:dyDescent="0.25">
      <c r="A3909" s="17"/>
      <c r="B3909" s="17"/>
      <c r="C3909" s="17"/>
      <c r="D3909" s="81"/>
      <c r="E3909" s="81"/>
      <c r="F3909" s="81"/>
      <c r="G3909" s="82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5"/>
      <c r="AB3909" s="75"/>
      <c r="AC3909" s="19"/>
      <c r="AD3909" s="75"/>
      <c r="AE3909" s="98"/>
    </row>
    <row r="3910" spans="1:31" x14ac:dyDescent="0.25">
      <c r="A3910" s="17"/>
      <c r="B3910" s="17"/>
      <c r="C3910" s="17"/>
      <c r="D3910" s="81"/>
      <c r="E3910" s="81"/>
      <c r="F3910" s="81"/>
      <c r="G3910" s="82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5"/>
      <c r="AB3910" s="75"/>
      <c r="AC3910" s="19"/>
      <c r="AD3910" s="75"/>
      <c r="AE3910" s="98"/>
    </row>
    <row r="3911" spans="1:31" x14ac:dyDescent="0.25">
      <c r="A3911" s="17"/>
      <c r="B3911" s="17"/>
      <c r="C3911" s="17"/>
      <c r="D3911" s="81"/>
      <c r="E3911" s="81"/>
      <c r="F3911" s="81"/>
      <c r="G3911" s="82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5"/>
      <c r="AB3911" s="75"/>
      <c r="AC3911" s="19"/>
      <c r="AD3911" s="75"/>
      <c r="AE3911" s="98"/>
    </row>
    <row r="3912" spans="1:31" x14ac:dyDescent="0.25">
      <c r="A3912" s="17"/>
      <c r="B3912" s="17"/>
      <c r="C3912" s="17"/>
      <c r="D3912" s="81"/>
      <c r="E3912" s="81"/>
      <c r="F3912" s="81"/>
      <c r="G3912" s="82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5"/>
      <c r="AB3912" s="75"/>
      <c r="AC3912" s="19"/>
      <c r="AD3912" s="75"/>
      <c r="AE3912" s="98"/>
    </row>
    <row r="3913" spans="1:31" x14ac:dyDescent="0.25">
      <c r="A3913" s="17"/>
      <c r="B3913" s="17"/>
      <c r="C3913" s="17"/>
      <c r="D3913" s="81"/>
      <c r="E3913" s="81"/>
      <c r="F3913" s="81"/>
      <c r="G3913" s="82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5"/>
      <c r="AB3913" s="75"/>
      <c r="AC3913" s="19"/>
      <c r="AD3913" s="75"/>
      <c r="AE3913" s="98"/>
    </row>
    <row r="3914" spans="1:31" x14ac:dyDescent="0.25">
      <c r="A3914" s="17"/>
      <c r="B3914" s="17"/>
      <c r="C3914" s="17"/>
      <c r="D3914" s="81"/>
      <c r="E3914" s="81"/>
      <c r="F3914" s="81"/>
      <c r="G3914" s="82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5"/>
      <c r="AB3914" s="75"/>
      <c r="AC3914" s="19"/>
      <c r="AD3914" s="75"/>
      <c r="AE3914" s="98"/>
    </row>
    <row r="3915" spans="1:31" x14ac:dyDescent="0.25">
      <c r="A3915" s="17"/>
      <c r="B3915" s="17"/>
      <c r="C3915" s="17"/>
      <c r="D3915" s="81"/>
      <c r="E3915" s="81"/>
      <c r="F3915" s="81"/>
      <c r="G3915" s="82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5"/>
      <c r="AB3915" s="75"/>
      <c r="AC3915" s="19"/>
      <c r="AD3915" s="75"/>
      <c r="AE3915" s="98"/>
    </row>
    <row r="3916" spans="1:31" x14ac:dyDescent="0.25">
      <c r="A3916" s="17"/>
      <c r="B3916" s="17"/>
      <c r="C3916" s="17"/>
      <c r="D3916" s="81"/>
      <c r="E3916" s="81"/>
      <c r="F3916" s="81"/>
      <c r="G3916" s="82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5"/>
      <c r="AB3916" s="75"/>
      <c r="AC3916" s="19"/>
      <c r="AD3916" s="75"/>
      <c r="AE3916" s="98"/>
    </row>
    <row r="3917" spans="1:31" x14ac:dyDescent="0.25">
      <c r="A3917" s="17"/>
      <c r="B3917" s="17"/>
      <c r="C3917" s="17"/>
      <c r="D3917" s="81"/>
      <c r="E3917" s="81"/>
      <c r="F3917" s="81"/>
      <c r="G3917" s="82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5"/>
      <c r="AB3917" s="75"/>
      <c r="AC3917" s="19"/>
      <c r="AD3917" s="75"/>
      <c r="AE3917" s="98"/>
    </row>
    <row r="3918" spans="1:31" x14ac:dyDescent="0.25">
      <c r="A3918" s="17"/>
      <c r="B3918" s="17"/>
      <c r="C3918" s="17"/>
      <c r="D3918" s="81"/>
      <c r="E3918" s="81"/>
      <c r="F3918" s="81"/>
      <c r="G3918" s="82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5"/>
      <c r="AB3918" s="75"/>
      <c r="AC3918" s="19"/>
      <c r="AD3918" s="75"/>
      <c r="AE3918" s="98"/>
    </row>
    <row r="3919" spans="1:31" x14ac:dyDescent="0.25">
      <c r="A3919" s="17"/>
      <c r="B3919" s="17"/>
      <c r="C3919" s="17"/>
      <c r="D3919" s="81"/>
      <c r="E3919" s="81"/>
      <c r="F3919" s="81"/>
      <c r="G3919" s="82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5"/>
      <c r="AB3919" s="75"/>
      <c r="AC3919" s="19"/>
      <c r="AD3919" s="75"/>
      <c r="AE3919" s="98"/>
    </row>
    <row r="3920" spans="1:31" x14ac:dyDescent="0.25">
      <c r="A3920" s="17"/>
      <c r="B3920" s="17"/>
      <c r="C3920" s="17"/>
      <c r="D3920" s="81"/>
      <c r="E3920" s="81"/>
      <c r="F3920" s="81"/>
      <c r="G3920" s="82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5"/>
      <c r="AB3920" s="75"/>
      <c r="AC3920" s="19"/>
      <c r="AD3920" s="75"/>
      <c r="AE3920" s="98"/>
    </row>
    <row r="3921" spans="1:31" x14ac:dyDescent="0.25">
      <c r="A3921" s="17"/>
      <c r="B3921" s="17"/>
      <c r="C3921" s="17"/>
      <c r="D3921" s="81"/>
      <c r="E3921" s="81"/>
      <c r="F3921" s="81"/>
      <c r="G3921" s="82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5"/>
      <c r="AB3921" s="75"/>
      <c r="AC3921" s="19"/>
      <c r="AD3921" s="75"/>
      <c r="AE3921" s="98"/>
    </row>
    <row r="3922" spans="1:31" x14ac:dyDescent="0.25">
      <c r="A3922" s="17"/>
      <c r="B3922" s="17"/>
      <c r="C3922" s="17"/>
      <c r="D3922" s="81"/>
      <c r="E3922" s="81"/>
      <c r="F3922" s="81"/>
      <c r="G3922" s="82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5"/>
      <c r="AB3922" s="75"/>
      <c r="AC3922" s="19"/>
      <c r="AD3922" s="75"/>
      <c r="AE3922" s="98"/>
    </row>
    <row r="3923" spans="1:31" x14ac:dyDescent="0.25">
      <c r="A3923" s="17"/>
      <c r="B3923" s="17"/>
      <c r="C3923" s="17"/>
      <c r="D3923" s="81"/>
      <c r="E3923" s="81"/>
      <c r="F3923" s="81"/>
      <c r="G3923" s="82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5"/>
      <c r="AB3923" s="75"/>
      <c r="AC3923" s="19"/>
      <c r="AD3923" s="75"/>
      <c r="AE3923" s="98"/>
    </row>
    <row r="3924" spans="1:31" x14ac:dyDescent="0.25">
      <c r="A3924" s="17"/>
      <c r="B3924" s="17"/>
      <c r="C3924" s="17"/>
      <c r="D3924" s="81"/>
      <c r="E3924" s="81"/>
      <c r="F3924" s="81"/>
      <c r="G3924" s="82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5"/>
      <c r="AB3924" s="75"/>
      <c r="AC3924" s="19"/>
      <c r="AD3924" s="75"/>
      <c r="AE3924" s="98"/>
    </row>
    <row r="3925" spans="1:31" x14ac:dyDescent="0.25">
      <c r="A3925" s="17"/>
      <c r="B3925" s="17"/>
      <c r="C3925" s="17"/>
      <c r="D3925" s="81"/>
      <c r="E3925" s="81"/>
      <c r="F3925" s="81"/>
      <c r="G3925" s="82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5"/>
      <c r="AB3925" s="75"/>
      <c r="AC3925" s="19"/>
      <c r="AD3925" s="75"/>
      <c r="AE3925" s="98"/>
    </row>
    <row r="3926" spans="1:31" x14ac:dyDescent="0.25">
      <c r="A3926" s="17"/>
      <c r="B3926" s="17"/>
      <c r="C3926" s="17"/>
      <c r="D3926" s="81"/>
      <c r="E3926" s="81"/>
      <c r="F3926" s="81"/>
      <c r="G3926" s="82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5"/>
      <c r="AB3926" s="75"/>
      <c r="AC3926" s="19"/>
      <c r="AD3926" s="75"/>
      <c r="AE3926" s="98"/>
    </row>
    <row r="3927" spans="1:31" x14ac:dyDescent="0.25">
      <c r="A3927" s="17"/>
      <c r="B3927" s="17"/>
      <c r="C3927" s="17"/>
      <c r="D3927" s="81"/>
      <c r="E3927" s="81"/>
      <c r="F3927" s="81"/>
      <c r="G3927" s="82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5"/>
      <c r="AB3927" s="75"/>
      <c r="AC3927" s="19"/>
      <c r="AD3927" s="75"/>
      <c r="AE3927" s="98"/>
    </row>
    <row r="3928" spans="1:31" x14ac:dyDescent="0.25">
      <c r="A3928" s="17"/>
      <c r="B3928" s="17"/>
      <c r="C3928" s="17"/>
      <c r="D3928" s="81"/>
      <c r="E3928" s="81"/>
      <c r="F3928" s="81"/>
      <c r="G3928" s="82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5"/>
      <c r="AB3928" s="75"/>
      <c r="AC3928" s="19"/>
      <c r="AD3928" s="75"/>
      <c r="AE3928" s="98"/>
    </row>
    <row r="3929" spans="1:31" x14ac:dyDescent="0.25">
      <c r="A3929" s="17"/>
      <c r="B3929" s="17"/>
      <c r="C3929" s="17"/>
      <c r="D3929" s="81"/>
      <c r="E3929" s="81"/>
      <c r="F3929" s="81"/>
      <c r="G3929" s="82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5"/>
      <c r="AB3929" s="75"/>
      <c r="AC3929" s="19"/>
      <c r="AD3929" s="75"/>
      <c r="AE3929" s="98"/>
    </row>
    <row r="3930" spans="1:31" x14ac:dyDescent="0.25">
      <c r="A3930" s="17"/>
      <c r="B3930" s="17"/>
      <c r="C3930" s="17"/>
      <c r="D3930" s="81"/>
      <c r="E3930" s="81"/>
      <c r="F3930" s="81"/>
      <c r="G3930" s="82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5"/>
      <c r="AB3930" s="75"/>
      <c r="AC3930" s="19"/>
      <c r="AD3930" s="75"/>
      <c r="AE3930" s="98"/>
    </row>
    <row r="3931" spans="1:31" x14ac:dyDescent="0.25">
      <c r="A3931" s="17"/>
      <c r="B3931" s="17"/>
      <c r="C3931" s="17"/>
      <c r="D3931" s="81"/>
      <c r="E3931" s="81"/>
      <c r="F3931" s="81"/>
      <c r="G3931" s="82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5"/>
      <c r="AB3931" s="75"/>
      <c r="AC3931" s="19"/>
      <c r="AD3931" s="75"/>
      <c r="AE3931" s="98"/>
    </row>
    <row r="3932" spans="1:31" x14ac:dyDescent="0.25">
      <c r="A3932" s="17"/>
      <c r="B3932" s="17"/>
      <c r="C3932" s="17"/>
      <c r="D3932" s="81"/>
      <c r="E3932" s="81"/>
      <c r="F3932" s="81"/>
      <c r="G3932" s="82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5"/>
      <c r="AB3932" s="75"/>
      <c r="AC3932" s="19"/>
      <c r="AD3932" s="75"/>
      <c r="AE3932" s="98"/>
    </row>
    <row r="3933" spans="1:31" x14ac:dyDescent="0.25">
      <c r="A3933" s="17"/>
      <c r="B3933" s="17"/>
      <c r="C3933" s="17"/>
      <c r="D3933" s="81"/>
      <c r="E3933" s="81"/>
      <c r="F3933" s="81"/>
      <c r="G3933" s="82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5"/>
      <c r="AB3933" s="75"/>
      <c r="AC3933" s="19"/>
      <c r="AD3933" s="75"/>
      <c r="AE3933" s="98"/>
    </row>
    <row r="3934" spans="1:31" x14ac:dyDescent="0.25">
      <c r="A3934" s="17"/>
      <c r="B3934" s="17"/>
      <c r="C3934" s="17"/>
      <c r="D3934" s="81"/>
      <c r="E3934" s="81"/>
      <c r="F3934" s="81"/>
      <c r="G3934" s="82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5"/>
      <c r="AB3934" s="75"/>
      <c r="AC3934" s="19"/>
      <c r="AD3934" s="75"/>
      <c r="AE3934" s="98"/>
    </row>
    <row r="3935" spans="1:31" x14ac:dyDescent="0.25">
      <c r="A3935" s="17"/>
      <c r="B3935" s="17"/>
      <c r="C3935" s="17"/>
      <c r="D3935" s="81"/>
      <c r="E3935" s="81"/>
      <c r="F3935" s="81"/>
      <c r="G3935" s="82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5"/>
      <c r="AB3935" s="75"/>
      <c r="AC3935" s="19"/>
      <c r="AD3935" s="75"/>
      <c r="AE3935" s="98"/>
    </row>
    <row r="3936" spans="1:31" x14ac:dyDescent="0.25">
      <c r="A3936" s="17"/>
      <c r="B3936" s="17"/>
      <c r="C3936" s="17"/>
      <c r="D3936" s="81"/>
      <c r="E3936" s="81"/>
      <c r="F3936" s="81"/>
      <c r="G3936" s="82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5"/>
      <c r="AB3936" s="75"/>
      <c r="AC3936" s="19"/>
      <c r="AD3936" s="75"/>
      <c r="AE3936" s="98"/>
    </row>
    <row r="3937" spans="1:31" x14ac:dyDescent="0.25">
      <c r="A3937" s="17"/>
      <c r="B3937" s="17"/>
      <c r="C3937" s="17"/>
      <c r="D3937" s="81"/>
      <c r="E3937" s="81"/>
      <c r="F3937" s="81"/>
      <c r="G3937" s="82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5"/>
      <c r="AB3937" s="75"/>
      <c r="AC3937" s="19"/>
      <c r="AD3937" s="75"/>
      <c r="AE3937" s="98"/>
    </row>
    <row r="3938" spans="1:31" x14ac:dyDescent="0.25">
      <c r="A3938" s="17"/>
      <c r="B3938" s="17"/>
      <c r="C3938" s="17"/>
      <c r="D3938" s="81"/>
      <c r="E3938" s="81"/>
      <c r="F3938" s="81"/>
      <c r="G3938" s="82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5"/>
      <c r="AB3938" s="75"/>
      <c r="AC3938" s="19"/>
      <c r="AD3938" s="75"/>
      <c r="AE3938" s="98"/>
    </row>
    <row r="3939" spans="1:31" x14ac:dyDescent="0.25">
      <c r="A3939" s="17"/>
      <c r="B3939" s="17"/>
      <c r="C3939" s="17"/>
      <c r="D3939" s="81"/>
      <c r="E3939" s="81"/>
      <c r="F3939" s="81"/>
      <c r="G3939" s="82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5"/>
      <c r="AB3939" s="75"/>
      <c r="AC3939" s="19"/>
      <c r="AD3939" s="75"/>
      <c r="AE3939" s="98"/>
    </row>
    <row r="3940" spans="1:31" x14ac:dyDescent="0.25">
      <c r="A3940" s="17"/>
      <c r="B3940" s="17"/>
      <c r="C3940" s="17"/>
      <c r="D3940" s="81"/>
      <c r="E3940" s="81"/>
      <c r="F3940" s="81"/>
      <c r="G3940" s="82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5"/>
      <c r="AB3940" s="75"/>
      <c r="AC3940" s="19"/>
      <c r="AD3940" s="75"/>
      <c r="AE3940" s="98"/>
    </row>
    <row r="3941" spans="1:31" x14ac:dyDescent="0.25">
      <c r="A3941" s="17"/>
      <c r="B3941" s="17"/>
      <c r="C3941" s="17"/>
      <c r="D3941" s="81"/>
      <c r="E3941" s="81"/>
      <c r="F3941" s="81"/>
      <c r="G3941" s="82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5"/>
      <c r="AB3941" s="75"/>
      <c r="AC3941" s="19"/>
      <c r="AD3941" s="75"/>
      <c r="AE3941" s="98"/>
    </row>
    <row r="3942" spans="1:31" x14ac:dyDescent="0.25">
      <c r="A3942" s="17"/>
      <c r="B3942" s="17"/>
      <c r="C3942" s="17"/>
      <c r="D3942" s="81"/>
      <c r="E3942" s="81"/>
      <c r="F3942" s="81"/>
      <c r="G3942" s="82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5"/>
      <c r="AB3942" s="75"/>
      <c r="AC3942" s="19"/>
      <c r="AD3942" s="75"/>
      <c r="AE3942" s="98"/>
    </row>
    <row r="3943" spans="1:31" x14ac:dyDescent="0.25">
      <c r="A3943" s="17"/>
      <c r="B3943" s="17"/>
      <c r="C3943" s="17"/>
      <c r="D3943" s="81"/>
      <c r="E3943" s="81"/>
      <c r="F3943" s="81"/>
      <c r="G3943" s="82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5"/>
      <c r="AB3943" s="75"/>
      <c r="AC3943" s="19"/>
      <c r="AD3943" s="75"/>
      <c r="AE3943" s="98"/>
    </row>
    <row r="3944" spans="1:31" x14ac:dyDescent="0.25">
      <c r="A3944" s="17"/>
      <c r="B3944" s="17"/>
      <c r="C3944" s="17"/>
      <c r="D3944" s="81"/>
      <c r="E3944" s="81"/>
      <c r="F3944" s="81"/>
      <c r="G3944" s="82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5"/>
      <c r="AB3944" s="75"/>
      <c r="AC3944" s="19"/>
      <c r="AD3944" s="75"/>
      <c r="AE3944" s="98"/>
    </row>
    <row r="3945" spans="1:31" x14ac:dyDescent="0.25">
      <c r="A3945" s="17"/>
      <c r="B3945" s="17"/>
      <c r="C3945" s="17"/>
      <c r="D3945" s="81"/>
      <c r="E3945" s="81"/>
      <c r="F3945" s="81"/>
      <c r="G3945" s="82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5"/>
      <c r="AB3945" s="75"/>
      <c r="AC3945" s="19"/>
      <c r="AD3945" s="75"/>
      <c r="AE3945" s="98"/>
    </row>
    <row r="3946" spans="1:31" x14ac:dyDescent="0.25">
      <c r="A3946" s="17"/>
      <c r="B3946" s="17"/>
      <c r="C3946" s="17"/>
      <c r="D3946" s="81"/>
      <c r="E3946" s="81"/>
      <c r="F3946" s="81"/>
      <c r="G3946" s="82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5"/>
      <c r="AB3946" s="75"/>
      <c r="AC3946" s="19"/>
      <c r="AD3946" s="75"/>
      <c r="AE3946" s="98"/>
    </row>
    <row r="3947" spans="1:31" x14ac:dyDescent="0.25">
      <c r="A3947" s="17"/>
      <c r="B3947" s="17"/>
      <c r="C3947" s="17"/>
      <c r="D3947" s="81"/>
      <c r="E3947" s="81"/>
      <c r="F3947" s="81"/>
      <c r="G3947" s="82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5"/>
      <c r="AB3947" s="75"/>
      <c r="AC3947" s="19"/>
      <c r="AD3947" s="75"/>
      <c r="AE3947" s="98"/>
    </row>
    <row r="3948" spans="1:31" x14ac:dyDescent="0.25">
      <c r="A3948" s="17"/>
      <c r="B3948" s="17"/>
      <c r="C3948" s="17"/>
      <c r="D3948" s="81"/>
      <c r="E3948" s="81"/>
      <c r="F3948" s="81"/>
      <c r="G3948" s="82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5"/>
      <c r="AB3948" s="75"/>
      <c r="AC3948" s="19"/>
      <c r="AD3948" s="75"/>
      <c r="AE3948" s="98"/>
    </row>
    <row r="3949" spans="1:31" x14ac:dyDescent="0.25">
      <c r="A3949" s="17"/>
      <c r="B3949" s="17"/>
      <c r="C3949" s="17"/>
      <c r="D3949" s="81"/>
      <c r="E3949" s="81"/>
      <c r="F3949" s="81"/>
      <c r="G3949" s="82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5"/>
      <c r="AB3949" s="75"/>
      <c r="AC3949" s="19"/>
      <c r="AD3949" s="75"/>
      <c r="AE3949" s="98"/>
    </row>
    <row r="3950" spans="1:31" x14ac:dyDescent="0.25">
      <c r="A3950" s="17"/>
      <c r="B3950" s="17"/>
      <c r="C3950" s="17"/>
      <c r="D3950" s="81"/>
      <c r="E3950" s="81"/>
      <c r="F3950" s="81"/>
      <c r="G3950" s="82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5"/>
      <c r="AB3950" s="75"/>
      <c r="AC3950" s="19"/>
      <c r="AD3950" s="75"/>
      <c r="AE3950" s="98"/>
    </row>
    <row r="3951" spans="1:31" x14ac:dyDescent="0.25">
      <c r="A3951" s="17"/>
      <c r="B3951" s="17"/>
      <c r="C3951" s="17"/>
      <c r="D3951" s="81"/>
      <c r="E3951" s="81"/>
      <c r="F3951" s="81"/>
      <c r="G3951" s="82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5"/>
      <c r="AB3951" s="75"/>
      <c r="AC3951" s="19"/>
      <c r="AD3951" s="75"/>
      <c r="AE3951" s="98"/>
    </row>
    <row r="3952" spans="1:31" x14ac:dyDescent="0.25">
      <c r="A3952" s="17"/>
      <c r="B3952" s="17"/>
      <c r="C3952" s="17"/>
      <c r="D3952" s="81"/>
      <c r="E3952" s="81"/>
      <c r="F3952" s="81"/>
      <c r="G3952" s="82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5"/>
      <c r="AB3952" s="75"/>
      <c r="AC3952" s="19"/>
      <c r="AD3952" s="75"/>
      <c r="AE3952" s="98"/>
    </row>
    <row r="3953" spans="1:31" x14ac:dyDescent="0.25">
      <c r="A3953" s="17"/>
      <c r="B3953" s="17"/>
      <c r="C3953" s="17"/>
      <c r="D3953" s="81"/>
      <c r="E3953" s="81"/>
      <c r="F3953" s="81"/>
      <c r="G3953" s="82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5"/>
      <c r="AB3953" s="75"/>
      <c r="AC3953" s="19"/>
      <c r="AD3953" s="75"/>
      <c r="AE3953" s="98"/>
    </row>
    <row r="3954" spans="1:31" x14ac:dyDescent="0.25">
      <c r="A3954" s="17"/>
      <c r="B3954" s="17"/>
      <c r="C3954" s="17"/>
      <c r="D3954" s="81"/>
      <c r="E3954" s="81"/>
      <c r="F3954" s="81"/>
      <c r="G3954" s="82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5"/>
      <c r="AB3954" s="75"/>
      <c r="AC3954" s="19"/>
      <c r="AD3954" s="75"/>
      <c r="AE3954" s="98"/>
    </row>
    <row r="3955" spans="1:31" x14ac:dyDescent="0.25">
      <c r="A3955" s="17"/>
      <c r="B3955" s="17"/>
      <c r="C3955" s="17"/>
      <c r="D3955" s="81"/>
      <c r="E3955" s="81"/>
      <c r="F3955" s="81"/>
      <c r="G3955" s="82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5"/>
      <c r="AB3955" s="75"/>
      <c r="AC3955" s="19"/>
      <c r="AD3955" s="75"/>
      <c r="AE3955" s="98"/>
    </row>
    <row r="3956" spans="1:31" x14ac:dyDescent="0.25">
      <c r="A3956" s="17"/>
      <c r="B3956" s="17"/>
      <c r="C3956" s="17"/>
      <c r="D3956" s="81"/>
      <c r="E3956" s="81"/>
      <c r="F3956" s="81"/>
      <c r="G3956" s="82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5"/>
      <c r="AB3956" s="75"/>
      <c r="AC3956" s="19"/>
      <c r="AD3956" s="75"/>
      <c r="AE3956" s="98"/>
    </row>
    <row r="3957" spans="1:31" x14ac:dyDescent="0.25">
      <c r="A3957" s="17"/>
      <c r="B3957" s="17"/>
      <c r="C3957" s="17"/>
      <c r="D3957" s="81"/>
      <c r="E3957" s="81"/>
      <c r="F3957" s="81"/>
      <c r="G3957" s="82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5"/>
      <c r="AB3957" s="75"/>
      <c r="AC3957" s="19"/>
      <c r="AD3957" s="75"/>
      <c r="AE3957" s="98"/>
    </row>
    <row r="3958" spans="1:31" x14ac:dyDescent="0.25">
      <c r="A3958" s="17"/>
      <c r="B3958" s="17"/>
      <c r="C3958" s="17"/>
      <c r="D3958" s="81"/>
      <c r="E3958" s="81"/>
      <c r="F3958" s="81"/>
      <c r="G3958" s="82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5"/>
      <c r="AB3958" s="75"/>
      <c r="AC3958" s="19"/>
      <c r="AD3958" s="75"/>
      <c r="AE3958" s="98"/>
    </row>
    <row r="3959" spans="1:31" x14ac:dyDescent="0.25">
      <c r="A3959" s="17"/>
      <c r="B3959" s="17"/>
      <c r="C3959" s="17"/>
      <c r="D3959" s="81"/>
      <c r="E3959" s="81"/>
      <c r="F3959" s="81"/>
      <c r="G3959" s="82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5"/>
      <c r="AB3959" s="75"/>
      <c r="AC3959" s="19"/>
      <c r="AD3959" s="75"/>
      <c r="AE3959" s="98"/>
    </row>
    <row r="3960" spans="1:31" x14ac:dyDescent="0.25">
      <c r="A3960" s="17"/>
      <c r="B3960" s="17"/>
      <c r="C3960" s="17"/>
      <c r="D3960" s="81"/>
      <c r="E3960" s="81"/>
      <c r="F3960" s="81"/>
      <c r="G3960" s="82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5"/>
      <c r="AB3960" s="75"/>
      <c r="AC3960" s="19"/>
      <c r="AD3960" s="75"/>
      <c r="AE3960" s="98"/>
    </row>
    <row r="3961" spans="1:31" x14ac:dyDescent="0.25">
      <c r="A3961" s="17"/>
      <c r="B3961" s="17"/>
      <c r="C3961" s="17"/>
      <c r="D3961" s="81"/>
      <c r="E3961" s="81"/>
      <c r="F3961" s="81"/>
      <c r="G3961" s="82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5"/>
      <c r="AB3961" s="75"/>
      <c r="AC3961" s="19"/>
      <c r="AD3961" s="75"/>
      <c r="AE3961" s="98"/>
    </row>
    <row r="3962" spans="1:31" x14ac:dyDescent="0.25">
      <c r="A3962" s="17"/>
      <c r="B3962" s="17"/>
      <c r="C3962" s="17"/>
      <c r="D3962" s="81"/>
      <c r="E3962" s="81"/>
      <c r="F3962" s="81"/>
      <c r="G3962" s="82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5"/>
      <c r="AB3962" s="75"/>
      <c r="AC3962" s="19"/>
      <c r="AD3962" s="75"/>
      <c r="AE3962" s="98"/>
    </row>
    <row r="3963" spans="1:31" x14ac:dyDescent="0.25">
      <c r="A3963" s="17"/>
      <c r="B3963" s="17"/>
      <c r="C3963" s="17"/>
      <c r="D3963" s="81"/>
      <c r="E3963" s="81"/>
      <c r="F3963" s="81"/>
      <c r="G3963" s="82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5"/>
      <c r="AB3963" s="75"/>
      <c r="AC3963" s="19"/>
      <c r="AD3963" s="75"/>
      <c r="AE3963" s="98"/>
    </row>
    <row r="3964" spans="1:31" x14ac:dyDescent="0.25">
      <c r="A3964" s="17"/>
      <c r="B3964" s="17"/>
      <c r="C3964" s="17"/>
      <c r="D3964" s="81"/>
      <c r="E3964" s="81"/>
      <c r="F3964" s="81"/>
      <c r="G3964" s="82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5"/>
      <c r="AB3964" s="75"/>
      <c r="AC3964" s="19"/>
      <c r="AD3964" s="75"/>
      <c r="AE3964" s="98"/>
    </row>
    <row r="3965" spans="1:31" x14ac:dyDescent="0.25">
      <c r="A3965" s="17"/>
      <c r="B3965" s="17"/>
      <c r="C3965" s="17"/>
      <c r="D3965" s="81"/>
      <c r="E3965" s="81"/>
      <c r="F3965" s="81"/>
      <c r="G3965" s="82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5"/>
      <c r="AB3965" s="75"/>
      <c r="AC3965" s="19"/>
      <c r="AD3965" s="75"/>
      <c r="AE3965" s="98"/>
    </row>
    <row r="3966" spans="1:31" x14ac:dyDescent="0.25">
      <c r="A3966" s="17"/>
      <c r="B3966" s="17"/>
      <c r="C3966" s="17"/>
      <c r="D3966" s="81"/>
      <c r="E3966" s="81"/>
      <c r="F3966" s="81"/>
      <c r="G3966" s="82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5"/>
      <c r="AB3966" s="75"/>
      <c r="AC3966" s="19"/>
      <c r="AD3966" s="75"/>
      <c r="AE3966" s="98"/>
    </row>
    <row r="3967" spans="1:31" x14ac:dyDescent="0.25">
      <c r="A3967" s="17"/>
      <c r="B3967" s="17"/>
      <c r="C3967" s="17"/>
      <c r="D3967" s="81"/>
      <c r="E3967" s="81"/>
      <c r="F3967" s="81"/>
      <c r="G3967" s="82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5"/>
      <c r="AB3967" s="75"/>
      <c r="AC3967" s="19"/>
      <c r="AD3967" s="75"/>
      <c r="AE3967" s="98"/>
    </row>
    <row r="3968" spans="1:31" x14ac:dyDescent="0.25">
      <c r="A3968" s="17"/>
      <c r="B3968" s="17"/>
      <c r="C3968" s="17"/>
      <c r="D3968" s="81"/>
      <c r="E3968" s="81"/>
      <c r="F3968" s="81"/>
      <c r="G3968" s="82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5"/>
      <c r="AB3968" s="75"/>
      <c r="AC3968" s="19"/>
      <c r="AD3968" s="75"/>
      <c r="AE3968" s="98"/>
    </row>
    <row r="3969" spans="1:31" x14ac:dyDescent="0.25">
      <c r="A3969" s="17"/>
      <c r="B3969" s="17"/>
      <c r="C3969" s="17"/>
      <c r="D3969" s="81"/>
      <c r="E3969" s="81"/>
      <c r="F3969" s="81"/>
      <c r="G3969" s="82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5"/>
      <c r="AB3969" s="75"/>
      <c r="AC3969" s="19"/>
      <c r="AD3969" s="75"/>
      <c r="AE3969" s="98"/>
    </row>
    <row r="3970" spans="1:31" x14ac:dyDescent="0.25">
      <c r="A3970" s="17"/>
      <c r="B3970" s="17"/>
      <c r="C3970" s="17"/>
      <c r="D3970" s="81"/>
      <c r="E3970" s="81"/>
      <c r="F3970" s="81"/>
      <c r="G3970" s="82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5"/>
      <c r="AB3970" s="75"/>
      <c r="AC3970" s="19"/>
      <c r="AD3970" s="75"/>
      <c r="AE3970" s="98"/>
    </row>
    <row r="3971" spans="1:31" x14ac:dyDescent="0.25">
      <c r="A3971" s="17"/>
      <c r="B3971" s="17"/>
      <c r="C3971" s="17"/>
      <c r="D3971" s="81"/>
      <c r="E3971" s="81"/>
      <c r="F3971" s="81"/>
      <c r="G3971" s="82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5"/>
      <c r="AB3971" s="75"/>
      <c r="AC3971" s="19"/>
      <c r="AD3971" s="75"/>
      <c r="AE3971" s="98"/>
    </row>
    <row r="3972" spans="1:31" x14ac:dyDescent="0.25">
      <c r="A3972" s="17"/>
      <c r="B3972" s="17"/>
      <c r="C3972" s="17"/>
      <c r="D3972" s="81"/>
      <c r="E3972" s="81"/>
      <c r="F3972" s="81"/>
      <c r="G3972" s="82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5"/>
      <c r="AB3972" s="75"/>
      <c r="AC3972" s="19"/>
      <c r="AD3972" s="75"/>
      <c r="AE3972" s="98"/>
    </row>
    <row r="3973" spans="1:31" x14ac:dyDescent="0.25">
      <c r="A3973" s="17"/>
      <c r="B3973" s="17"/>
      <c r="C3973" s="17"/>
      <c r="D3973" s="81"/>
      <c r="E3973" s="81"/>
      <c r="F3973" s="81"/>
      <c r="G3973" s="82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5"/>
      <c r="AB3973" s="75"/>
      <c r="AC3973" s="19"/>
      <c r="AD3973" s="75"/>
      <c r="AE3973" s="98"/>
    </row>
    <row r="3974" spans="1:31" x14ac:dyDescent="0.25">
      <c r="A3974" s="17"/>
      <c r="B3974" s="17"/>
      <c r="C3974" s="17"/>
      <c r="D3974" s="81"/>
      <c r="E3974" s="81"/>
      <c r="F3974" s="81"/>
      <c r="G3974" s="82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5"/>
      <c r="AB3974" s="75"/>
      <c r="AC3974" s="19"/>
      <c r="AD3974" s="75"/>
      <c r="AE3974" s="98"/>
    </row>
    <row r="3975" spans="1:31" x14ac:dyDescent="0.25">
      <c r="A3975" s="17"/>
      <c r="B3975" s="17"/>
      <c r="C3975" s="17"/>
      <c r="D3975" s="81"/>
      <c r="E3975" s="81"/>
      <c r="F3975" s="81"/>
      <c r="G3975" s="82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5"/>
      <c r="AB3975" s="75"/>
      <c r="AC3975" s="19"/>
      <c r="AD3975" s="75"/>
      <c r="AE3975" s="98"/>
    </row>
    <row r="3976" spans="1:31" x14ac:dyDescent="0.25">
      <c r="A3976" s="17"/>
      <c r="B3976" s="17"/>
      <c r="C3976" s="17"/>
      <c r="D3976" s="81"/>
      <c r="E3976" s="81"/>
      <c r="F3976" s="81"/>
      <c r="G3976" s="82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5"/>
      <c r="AB3976" s="75"/>
      <c r="AC3976" s="19"/>
      <c r="AD3976" s="75"/>
      <c r="AE3976" s="98"/>
    </row>
    <row r="3977" spans="1:31" x14ac:dyDescent="0.25">
      <c r="A3977" s="17"/>
      <c r="B3977" s="17"/>
      <c r="C3977" s="17"/>
      <c r="D3977" s="81"/>
      <c r="E3977" s="81"/>
      <c r="F3977" s="81"/>
      <c r="G3977" s="82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5"/>
      <c r="AB3977" s="75"/>
      <c r="AC3977" s="19"/>
      <c r="AD3977" s="75"/>
      <c r="AE3977" s="98"/>
    </row>
    <row r="3978" spans="1:31" x14ac:dyDescent="0.25">
      <c r="A3978" s="17"/>
      <c r="B3978" s="17"/>
      <c r="C3978" s="17"/>
      <c r="D3978" s="81"/>
      <c r="E3978" s="81"/>
      <c r="F3978" s="81"/>
      <c r="G3978" s="82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5"/>
      <c r="AB3978" s="75"/>
      <c r="AC3978" s="19"/>
      <c r="AD3978" s="75"/>
      <c r="AE3978" s="98"/>
    </row>
    <row r="3979" spans="1:31" x14ac:dyDescent="0.25">
      <c r="A3979" s="17"/>
      <c r="B3979" s="17"/>
      <c r="C3979" s="17"/>
      <c r="D3979" s="81"/>
      <c r="E3979" s="81"/>
      <c r="F3979" s="81"/>
      <c r="G3979" s="82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5"/>
      <c r="AB3979" s="75"/>
      <c r="AC3979" s="19"/>
      <c r="AD3979" s="75"/>
      <c r="AE3979" s="98"/>
    </row>
    <row r="3980" spans="1:31" x14ac:dyDescent="0.25">
      <c r="A3980" s="17"/>
      <c r="B3980" s="17"/>
      <c r="C3980" s="17"/>
      <c r="D3980" s="81"/>
      <c r="E3980" s="81"/>
      <c r="F3980" s="81"/>
      <c r="G3980" s="82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5"/>
      <c r="AB3980" s="75"/>
      <c r="AC3980" s="19"/>
      <c r="AD3980" s="75"/>
      <c r="AE3980" s="98"/>
    </row>
    <row r="3981" spans="1:31" x14ac:dyDescent="0.25">
      <c r="A3981" s="17"/>
      <c r="B3981" s="17"/>
      <c r="C3981" s="17"/>
      <c r="D3981" s="81"/>
      <c r="E3981" s="81"/>
      <c r="F3981" s="81"/>
      <c r="G3981" s="82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5"/>
      <c r="AB3981" s="75"/>
      <c r="AC3981" s="19"/>
      <c r="AD3981" s="75"/>
      <c r="AE3981" s="98"/>
    </row>
    <row r="3982" spans="1:31" x14ac:dyDescent="0.25">
      <c r="A3982" s="17"/>
      <c r="B3982" s="17"/>
      <c r="C3982" s="17"/>
      <c r="D3982" s="81"/>
      <c r="E3982" s="81"/>
      <c r="F3982" s="81"/>
      <c r="G3982" s="82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5"/>
      <c r="AB3982" s="75"/>
      <c r="AC3982" s="19"/>
      <c r="AD3982" s="75"/>
      <c r="AE3982" s="98"/>
    </row>
    <row r="3983" spans="1:31" x14ac:dyDescent="0.25">
      <c r="A3983" s="17"/>
      <c r="B3983" s="17"/>
      <c r="C3983" s="17"/>
      <c r="D3983" s="81"/>
      <c r="E3983" s="81"/>
      <c r="F3983" s="81"/>
      <c r="G3983" s="82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5"/>
      <c r="AB3983" s="75"/>
      <c r="AC3983" s="19"/>
      <c r="AD3983" s="75"/>
      <c r="AE3983" s="98"/>
    </row>
    <row r="3984" spans="1:31" x14ac:dyDescent="0.25">
      <c r="A3984" s="17"/>
      <c r="B3984" s="17"/>
      <c r="C3984" s="17"/>
      <c r="D3984" s="81"/>
      <c r="E3984" s="81"/>
      <c r="F3984" s="81"/>
      <c r="G3984" s="82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5"/>
      <c r="AB3984" s="75"/>
      <c r="AC3984" s="19"/>
      <c r="AD3984" s="75"/>
      <c r="AE3984" s="98"/>
    </row>
    <row r="3985" spans="1:31" x14ac:dyDescent="0.25">
      <c r="A3985" s="17"/>
      <c r="B3985" s="17"/>
      <c r="C3985" s="17"/>
      <c r="D3985" s="81"/>
      <c r="E3985" s="81"/>
      <c r="F3985" s="81"/>
      <c r="G3985" s="82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5"/>
      <c r="AB3985" s="75"/>
      <c r="AC3985" s="19"/>
      <c r="AD3985" s="75"/>
      <c r="AE3985" s="98"/>
    </row>
    <row r="3986" spans="1:31" x14ac:dyDescent="0.25">
      <c r="A3986" s="17"/>
      <c r="B3986" s="17"/>
      <c r="C3986" s="17"/>
      <c r="D3986" s="81"/>
      <c r="E3986" s="81"/>
      <c r="F3986" s="81"/>
      <c r="G3986" s="82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5"/>
      <c r="AB3986" s="75"/>
      <c r="AC3986" s="19"/>
      <c r="AD3986" s="75"/>
      <c r="AE3986" s="98"/>
    </row>
    <row r="3987" spans="1:31" x14ac:dyDescent="0.25">
      <c r="A3987" s="17"/>
      <c r="B3987" s="17"/>
      <c r="C3987" s="17"/>
      <c r="D3987" s="81"/>
      <c r="E3987" s="81"/>
      <c r="F3987" s="81"/>
      <c r="G3987" s="82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5"/>
      <c r="AB3987" s="75"/>
      <c r="AC3987" s="19"/>
      <c r="AD3987" s="75"/>
      <c r="AE3987" s="98"/>
    </row>
    <row r="3988" spans="1:31" x14ac:dyDescent="0.25">
      <c r="A3988" s="17"/>
      <c r="B3988" s="17"/>
      <c r="C3988" s="17"/>
      <c r="D3988" s="81"/>
      <c r="E3988" s="81"/>
      <c r="F3988" s="81"/>
      <c r="G3988" s="82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5"/>
      <c r="AB3988" s="75"/>
      <c r="AC3988" s="19"/>
      <c r="AD3988" s="75"/>
      <c r="AE3988" s="98"/>
    </row>
    <row r="3989" spans="1:31" x14ac:dyDescent="0.25">
      <c r="A3989" s="17"/>
      <c r="B3989" s="17"/>
      <c r="C3989" s="17"/>
      <c r="D3989" s="81"/>
      <c r="E3989" s="81"/>
      <c r="F3989" s="81"/>
      <c r="G3989" s="82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5"/>
      <c r="AB3989" s="75"/>
      <c r="AC3989" s="19"/>
      <c r="AD3989" s="75"/>
      <c r="AE3989" s="98"/>
    </row>
    <row r="3990" spans="1:31" x14ac:dyDescent="0.25">
      <c r="A3990" s="17"/>
      <c r="B3990" s="17"/>
      <c r="C3990" s="17"/>
      <c r="D3990" s="81"/>
      <c r="E3990" s="81"/>
      <c r="F3990" s="81"/>
      <c r="G3990" s="82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5"/>
      <c r="AB3990" s="75"/>
      <c r="AC3990" s="19"/>
      <c r="AD3990" s="75"/>
      <c r="AE3990" s="98"/>
    </row>
    <row r="3991" spans="1:31" x14ac:dyDescent="0.25">
      <c r="A3991" s="17"/>
      <c r="B3991" s="17"/>
      <c r="C3991" s="17"/>
      <c r="D3991" s="81"/>
      <c r="E3991" s="81"/>
      <c r="F3991" s="81"/>
      <c r="G3991" s="82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5"/>
      <c r="AB3991" s="75"/>
      <c r="AC3991" s="19"/>
      <c r="AD3991" s="75"/>
      <c r="AE3991" s="98"/>
    </row>
    <row r="3992" spans="1:31" x14ac:dyDescent="0.25">
      <c r="A3992" s="17"/>
      <c r="B3992" s="17"/>
      <c r="C3992" s="17"/>
      <c r="D3992" s="81"/>
      <c r="E3992" s="81"/>
      <c r="F3992" s="81"/>
      <c r="G3992" s="82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5"/>
      <c r="AB3992" s="75"/>
      <c r="AC3992" s="19"/>
      <c r="AD3992" s="75"/>
      <c r="AE3992" s="98"/>
    </row>
    <row r="3993" spans="1:31" x14ac:dyDescent="0.25">
      <c r="A3993" s="17"/>
      <c r="B3993" s="17"/>
      <c r="C3993" s="17"/>
      <c r="D3993" s="81"/>
      <c r="E3993" s="81"/>
      <c r="F3993" s="81"/>
      <c r="G3993" s="82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5"/>
      <c r="AB3993" s="75"/>
      <c r="AC3993" s="19"/>
      <c r="AD3993" s="75"/>
      <c r="AE3993" s="98"/>
    </row>
    <row r="3994" spans="1:31" x14ac:dyDescent="0.25">
      <c r="A3994" s="17"/>
      <c r="B3994" s="17"/>
      <c r="C3994" s="17"/>
      <c r="D3994" s="81"/>
      <c r="E3994" s="81"/>
      <c r="F3994" s="81"/>
      <c r="G3994" s="82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5"/>
      <c r="AB3994" s="75"/>
      <c r="AC3994" s="19"/>
      <c r="AD3994" s="75"/>
      <c r="AE3994" s="98"/>
    </row>
    <row r="3995" spans="1:31" x14ac:dyDescent="0.25">
      <c r="A3995" s="17"/>
      <c r="B3995" s="17"/>
      <c r="C3995" s="17"/>
      <c r="D3995" s="81"/>
      <c r="E3995" s="81"/>
      <c r="F3995" s="81"/>
      <c r="G3995" s="82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5"/>
      <c r="AB3995" s="75"/>
      <c r="AC3995" s="19"/>
      <c r="AD3995" s="75"/>
      <c r="AE3995" s="98"/>
    </row>
    <row r="3996" spans="1:31" x14ac:dyDescent="0.25">
      <c r="A3996" s="17"/>
      <c r="B3996" s="17"/>
      <c r="C3996" s="17"/>
      <c r="D3996" s="81"/>
      <c r="E3996" s="81"/>
      <c r="F3996" s="81"/>
      <c r="G3996" s="82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5"/>
      <c r="AB3996" s="75"/>
      <c r="AC3996" s="19"/>
      <c r="AD3996" s="75"/>
      <c r="AE3996" s="98"/>
    </row>
    <row r="3997" spans="1:31" x14ac:dyDescent="0.25">
      <c r="A3997" s="17"/>
      <c r="B3997" s="17"/>
      <c r="C3997" s="17"/>
      <c r="D3997" s="81"/>
      <c r="E3997" s="81"/>
      <c r="F3997" s="81"/>
      <c r="G3997" s="82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5"/>
      <c r="AB3997" s="75"/>
      <c r="AC3997" s="19"/>
      <c r="AD3997" s="75"/>
      <c r="AE3997" s="98"/>
    </row>
    <row r="3998" spans="1:31" x14ac:dyDescent="0.25">
      <c r="A3998" s="17"/>
      <c r="B3998" s="17"/>
      <c r="C3998" s="17"/>
      <c r="D3998" s="81"/>
      <c r="E3998" s="81"/>
      <c r="F3998" s="81"/>
      <c r="G3998" s="82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5"/>
      <c r="AB3998" s="75"/>
      <c r="AC3998" s="19"/>
      <c r="AD3998" s="75"/>
      <c r="AE3998" s="98"/>
    </row>
    <row r="3999" spans="1:31" x14ac:dyDescent="0.25">
      <c r="A3999" s="17"/>
      <c r="B3999" s="17"/>
      <c r="C3999" s="17"/>
      <c r="D3999" s="81"/>
      <c r="E3999" s="81"/>
      <c r="F3999" s="81"/>
      <c r="G3999" s="82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5"/>
      <c r="AB3999" s="75"/>
      <c r="AC3999" s="19"/>
      <c r="AD3999" s="75"/>
      <c r="AE3999" s="98"/>
    </row>
    <row r="4000" spans="1:31" x14ac:dyDescent="0.25">
      <c r="A4000" s="17"/>
      <c r="B4000" s="17"/>
      <c r="C4000" s="17"/>
      <c r="D4000" s="81"/>
      <c r="E4000" s="81"/>
      <c r="F4000" s="81"/>
      <c r="G4000" s="82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5"/>
      <c r="AB4000" s="75"/>
      <c r="AC4000" s="19"/>
      <c r="AD4000" s="75"/>
      <c r="AE4000" s="98"/>
    </row>
    <row r="4001" spans="1:31" x14ac:dyDescent="0.25">
      <c r="A4001" s="17"/>
      <c r="B4001" s="17"/>
      <c r="C4001" s="17"/>
      <c r="D4001" s="81"/>
      <c r="E4001" s="81"/>
      <c r="F4001" s="81"/>
      <c r="G4001" s="82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5"/>
      <c r="AB4001" s="75"/>
      <c r="AC4001" s="19"/>
      <c r="AD4001" s="75"/>
      <c r="AE4001" s="98"/>
    </row>
    <row r="4002" spans="1:31" x14ac:dyDescent="0.25">
      <c r="A4002" s="17"/>
      <c r="B4002" s="17"/>
      <c r="C4002" s="17"/>
      <c r="D4002" s="81"/>
      <c r="E4002" s="81"/>
      <c r="F4002" s="81"/>
      <c r="G4002" s="82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5"/>
      <c r="AB4002" s="75"/>
      <c r="AC4002" s="19"/>
      <c r="AD4002" s="75"/>
      <c r="AE4002" s="98"/>
    </row>
    <row r="4003" spans="1:31" x14ac:dyDescent="0.25">
      <c r="A4003" s="17"/>
      <c r="B4003" s="17"/>
      <c r="C4003" s="17"/>
      <c r="D4003" s="81"/>
      <c r="E4003" s="81"/>
      <c r="F4003" s="81"/>
      <c r="G4003" s="82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5"/>
      <c r="AB4003" s="75"/>
      <c r="AC4003" s="19"/>
      <c r="AD4003" s="75"/>
      <c r="AE4003" s="98"/>
    </row>
    <row r="4004" spans="1:31" x14ac:dyDescent="0.25">
      <c r="A4004" s="17"/>
      <c r="B4004" s="17"/>
      <c r="C4004" s="17"/>
      <c r="D4004" s="81"/>
      <c r="E4004" s="81"/>
      <c r="F4004" s="81"/>
      <c r="G4004" s="82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5"/>
      <c r="AB4004" s="75"/>
      <c r="AC4004" s="19"/>
      <c r="AD4004" s="75"/>
      <c r="AE4004" s="98"/>
    </row>
    <row r="4005" spans="1:31" x14ac:dyDescent="0.25">
      <c r="A4005" s="17"/>
      <c r="B4005" s="17"/>
      <c r="C4005" s="17"/>
      <c r="D4005" s="81"/>
      <c r="E4005" s="81"/>
      <c r="F4005" s="81"/>
      <c r="G4005" s="82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5"/>
      <c r="AB4005" s="75"/>
      <c r="AC4005" s="19"/>
      <c r="AD4005" s="75"/>
      <c r="AE4005" s="98"/>
    </row>
    <row r="4006" spans="1:31" x14ac:dyDescent="0.25">
      <c r="A4006" s="17"/>
      <c r="B4006" s="17"/>
      <c r="C4006" s="17"/>
      <c r="D4006" s="81"/>
      <c r="E4006" s="81"/>
      <c r="F4006" s="81"/>
      <c r="G4006" s="82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5"/>
      <c r="AB4006" s="75"/>
      <c r="AC4006" s="19"/>
      <c r="AD4006" s="75"/>
      <c r="AE4006" s="98"/>
    </row>
    <row r="4007" spans="1:31" x14ac:dyDescent="0.25">
      <c r="A4007" s="17"/>
      <c r="B4007" s="17"/>
      <c r="C4007" s="17"/>
      <c r="D4007" s="81"/>
      <c r="E4007" s="81"/>
      <c r="F4007" s="81"/>
      <c r="G4007" s="82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5"/>
      <c r="AB4007" s="75"/>
      <c r="AC4007" s="19"/>
      <c r="AD4007" s="75"/>
      <c r="AE4007" s="98"/>
    </row>
    <row r="4008" spans="1:31" x14ac:dyDescent="0.25">
      <c r="A4008" s="17"/>
      <c r="B4008" s="17"/>
      <c r="C4008" s="17"/>
      <c r="D4008" s="81"/>
      <c r="E4008" s="81"/>
      <c r="F4008" s="81"/>
      <c r="G4008" s="82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5"/>
      <c r="AB4008" s="75"/>
      <c r="AC4008" s="19"/>
      <c r="AD4008" s="75"/>
      <c r="AE4008" s="98"/>
    </row>
    <row r="4009" spans="1:31" x14ac:dyDescent="0.25">
      <c r="A4009" s="17"/>
      <c r="B4009" s="17"/>
      <c r="C4009" s="17"/>
      <c r="D4009" s="81"/>
      <c r="E4009" s="81"/>
      <c r="F4009" s="81"/>
      <c r="G4009" s="82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5"/>
      <c r="AB4009" s="75"/>
      <c r="AC4009" s="19"/>
      <c r="AD4009" s="75"/>
      <c r="AE4009" s="98"/>
    </row>
    <row r="4010" spans="1:31" x14ac:dyDescent="0.25">
      <c r="A4010" s="17"/>
      <c r="B4010" s="17"/>
      <c r="C4010" s="17"/>
      <c r="D4010" s="81"/>
      <c r="E4010" s="81"/>
      <c r="F4010" s="81"/>
      <c r="G4010" s="82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5"/>
      <c r="AB4010" s="75"/>
      <c r="AC4010" s="19"/>
      <c r="AD4010" s="75"/>
      <c r="AE4010" s="98"/>
    </row>
    <row r="4011" spans="1:31" x14ac:dyDescent="0.25">
      <c r="A4011" s="17"/>
      <c r="B4011" s="17"/>
      <c r="C4011" s="17"/>
      <c r="D4011" s="81"/>
      <c r="E4011" s="81"/>
      <c r="F4011" s="81"/>
      <c r="G4011" s="82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5"/>
      <c r="AB4011" s="75"/>
      <c r="AD4011" s="75"/>
      <c r="AE4011" s="98"/>
    </row>
    <row r="4012" spans="1:31" x14ac:dyDescent="0.25">
      <c r="A4012" s="17"/>
      <c r="B4012" s="17"/>
      <c r="C4012" s="17"/>
      <c r="D4012" s="81"/>
      <c r="E4012" s="81"/>
      <c r="F4012" s="81"/>
      <c r="G4012" s="82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5"/>
      <c r="AB4012" s="75"/>
      <c r="AD4012" s="75"/>
      <c r="AE4012" s="98"/>
    </row>
    <row r="4013" spans="1:31" x14ac:dyDescent="0.25">
      <c r="A4013" s="17"/>
      <c r="B4013" s="17"/>
      <c r="C4013" s="17"/>
      <c r="D4013" s="81"/>
      <c r="E4013" s="81"/>
      <c r="F4013" s="81"/>
      <c r="G4013" s="82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5"/>
      <c r="AB4013" s="75"/>
      <c r="AD4013" s="75"/>
      <c r="AE4013" s="98"/>
    </row>
    <row r="4014" spans="1:31" x14ac:dyDescent="0.25">
      <c r="A4014" s="17"/>
      <c r="B4014" s="17"/>
      <c r="C4014" s="17"/>
      <c r="D4014" s="81"/>
      <c r="E4014" s="81"/>
      <c r="F4014" s="81"/>
      <c r="G4014" s="82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5"/>
      <c r="AB4014" s="75"/>
      <c r="AD4014" s="75"/>
      <c r="AE4014" s="98"/>
    </row>
    <row r="4015" spans="1:31" x14ac:dyDescent="0.25">
      <c r="A4015" s="17"/>
      <c r="B4015" s="17"/>
      <c r="C4015" s="17"/>
      <c r="D4015" s="81"/>
      <c r="E4015" s="81"/>
      <c r="F4015" s="81"/>
      <c r="G4015" s="82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5"/>
      <c r="AB4015" s="75"/>
      <c r="AD4015" s="75"/>
      <c r="AE4015" s="98"/>
    </row>
    <row r="4016" spans="1:31" x14ac:dyDescent="0.25">
      <c r="A4016" s="17"/>
      <c r="B4016" s="17"/>
      <c r="C4016" s="17"/>
      <c r="D4016" s="81"/>
      <c r="E4016" s="81"/>
      <c r="F4016" s="81"/>
      <c r="G4016" s="82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5"/>
      <c r="AB4016" s="75"/>
      <c r="AD4016" s="75"/>
      <c r="AE4016" s="98"/>
    </row>
    <row r="4017" spans="1:31" x14ac:dyDescent="0.25">
      <c r="A4017" s="17"/>
      <c r="B4017" s="17"/>
      <c r="C4017" s="17"/>
      <c r="D4017" s="81"/>
      <c r="E4017" s="81"/>
      <c r="F4017" s="81"/>
      <c r="G4017" s="82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5"/>
      <c r="AB4017" s="75"/>
      <c r="AD4017" s="75"/>
      <c r="AE4017" s="98"/>
    </row>
    <row r="4018" spans="1:31" x14ac:dyDescent="0.25">
      <c r="A4018" s="17"/>
      <c r="B4018" s="17"/>
      <c r="C4018" s="17"/>
      <c r="D4018" s="81"/>
      <c r="E4018" s="81"/>
      <c r="F4018" s="81"/>
      <c r="G4018" s="82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5"/>
      <c r="AB4018" s="75"/>
      <c r="AD4018" s="75"/>
      <c r="AE4018" s="98"/>
    </row>
    <row r="4019" spans="1:31" x14ac:dyDescent="0.25">
      <c r="A4019" s="17"/>
      <c r="B4019" s="17"/>
      <c r="C4019" s="17"/>
      <c r="D4019" s="81"/>
      <c r="E4019" s="81"/>
      <c r="F4019" s="81"/>
      <c r="G4019" s="82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5"/>
      <c r="AB4019" s="75"/>
      <c r="AD4019" s="75"/>
      <c r="AE4019" s="98"/>
    </row>
    <row r="4020" spans="1:31" x14ac:dyDescent="0.25">
      <c r="A4020" s="17"/>
      <c r="B4020" s="17"/>
      <c r="C4020" s="17"/>
      <c r="D4020" s="81"/>
      <c r="E4020" s="81"/>
      <c r="F4020" s="81"/>
      <c r="G4020" s="82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5"/>
      <c r="AB4020" s="75"/>
      <c r="AD4020" s="75"/>
      <c r="AE4020" s="98"/>
    </row>
    <row r="4021" spans="1:31" x14ac:dyDescent="0.25">
      <c r="A4021" s="17"/>
      <c r="B4021" s="17"/>
      <c r="C4021" s="17"/>
      <c r="D4021" s="81"/>
      <c r="E4021" s="81"/>
      <c r="F4021" s="81"/>
      <c r="G4021" s="82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5"/>
      <c r="AB4021" s="75"/>
      <c r="AD4021" s="75"/>
      <c r="AE4021" s="98"/>
    </row>
    <row r="4022" spans="1:31" x14ac:dyDescent="0.25">
      <c r="A4022" s="17"/>
      <c r="B4022" s="17"/>
      <c r="C4022" s="17"/>
      <c r="D4022" s="81"/>
      <c r="E4022" s="81"/>
      <c r="F4022" s="81"/>
      <c r="G4022" s="82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5"/>
      <c r="AB4022" s="75"/>
      <c r="AD4022" s="75"/>
      <c r="AE4022" s="98"/>
    </row>
    <row r="4023" spans="1:31" x14ac:dyDescent="0.25">
      <c r="A4023" s="17"/>
      <c r="B4023" s="17"/>
      <c r="C4023" s="17"/>
      <c r="D4023" s="81"/>
      <c r="E4023" s="81"/>
      <c r="F4023" s="81"/>
      <c r="G4023" s="82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5"/>
      <c r="AB4023" s="75"/>
      <c r="AD4023" s="75"/>
      <c r="AE4023" s="98"/>
    </row>
    <row r="4024" spans="1:31" x14ac:dyDescent="0.25">
      <c r="A4024" s="17"/>
      <c r="B4024" s="17"/>
      <c r="C4024" s="17"/>
      <c r="D4024" s="81"/>
      <c r="E4024" s="81"/>
      <c r="F4024" s="81"/>
      <c r="G4024" s="82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5"/>
      <c r="AB4024" s="75"/>
      <c r="AD4024" s="75"/>
      <c r="AE4024" s="98"/>
    </row>
    <row r="4025" spans="1:31" x14ac:dyDescent="0.25">
      <c r="A4025" s="17"/>
      <c r="B4025" s="17"/>
      <c r="C4025" s="17"/>
      <c r="D4025" s="81"/>
      <c r="E4025" s="81"/>
      <c r="F4025" s="81"/>
      <c r="G4025" s="82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5"/>
      <c r="AB4025" s="75"/>
      <c r="AC4025" s="19"/>
      <c r="AD4025" s="75"/>
      <c r="AE4025" s="99"/>
    </row>
    <row r="4026" spans="1:31" x14ac:dyDescent="0.25">
      <c r="A4026" s="17"/>
      <c r="B4026" s="17"/>
      <c r="C4026" s="17"/>
      <c r="D4026" s="81"/>
      <c r="E4026" s="81"/>
      <c r="F4026" s="81"/>
      <c r="G4026" s="82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5"/>
      <c r="AB4026" s="75"/>
      <c r="AC4026" s="19"/>
      <c r="AD4026" s="75"/>
      <c r="AE4026" s="99"/>
    </row>
    <row r="4027" spans="1:31" x14ac:dyDescent="0.25">
      <c r="A4027" s="17"/>
      <c r="B4027" s="17"/>
      <c r="C4027" s="17"/>
      <c r="D4027" s="81"/>
      <c r="E4027" s="81"/>
      <c r="F4027" s="81"/>
      <c r="G4027" s="82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5"/>
      <c r="AB4027" s="75"/>
      <c r="AC4027" s="19"/>
      <c r="AD4027" s="75"/>
      <c r="AE4027" s="99"/>
    </row>
    <row r="4028" spans="1:31" x14ac:dyDescent="0.25">
      <c r="A4028" s="17"/>
      <c r="B4028" s="17"/>
      <c r="C4028" s="17"/>
      <c r="D4028" s="81"/>
      <c r="E4028" s="81"/>
      <c r="F4028" s="81"/>
      <c r="G4028" s="82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5"/>
      <c r="AB4028" s="75"/>
      <c r="AC4028" s="19"/>
      <c r="AD4028" s="75"/>
      <c r="AE4028" s="99"/>
    </row>
    <row r="4029" spans="1:31" x14ac:dyDescent="0.25">
      <c r="A4029" s="17"/>
      <c r="B4029" s="17"/>
      <c r="C4029" s="17"/>
      <c r="D4029" s="81"/>
      <c r="E4029" s="81"/>
      <c r="F4029" s="81"/>
      <c r="G4029" s="82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5"/>
      <c r="AB4029" s="75"/>
      <c r="AC4029" s="19"/>
      <c r="AD4029" s="75"/>
      <c r="AE4029" s="99"/>
    </row>
    <row r="4030" spans="1:31" x14ac:dyDescent="0.25">
      <c r="A4030" s="17"/>
      <c r="B4030" s="17"/>
      <c r="C4030" s="17"/>
      <c r="D4030" s="81"/>
      <c r="E4030" s="81"/>
      <c r="F4030" s="81"/>
      <c r="G4030" s="82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5"/>
      <c r="AB4030" s="75"/>
      <c r="AC4030" s="19"/>
      <c r="AD4030" s="75"/>
      <c r="AE4030" s="99"/>
    </row>
    <row r="4031" spans="1:31" x14ac:dyDescent="0.25">
      <c r="A4031" s="17"/>
      <c r="B4031" s="17"/>
      <c r="C4031" s="17"/>
      <c r="D4031" s="81"/>
      <c r="E4031" s="81"/>
      <c r="F4031" s="81"/>
      <c r="G4031" s="82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5"/>
      <c r="AB4031" s="75"/>
      <c r="AC4031" s="19"/>
      <c r="AD4031" s="75"/>
      <c r="AE4031" s="99"/>
    </row>
    <row r="4032" spans="1:31" x14ac:dyDescent="0.25">
      <c r="A4032" s="17"/>
      <c r="B4032" s="17"/>
      <c r="C4032" s="17"/>
      <c r="D4032" s="81"/>
      <c r="E4032" s="81"/>
      <c r="F4032" s="81"/>
      <c r="G4032" s="82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5"/>
      <c r="AB4032" s="75"/>
      <c r="AC4032" s="19"/>
      <c r="AD4032" s="75"/>
      <c r="AE4032" s="99"/>
    </row>
    <row r="4033" spans="1:31" x14ac:dyDescent="0.25">
      <c r="A4033" s="17"/>
      <c r="B4033" s="17"/>
      <c r="C4033" s="17"/>
      <c r="D4033" s="81"/>
      <c r="E4033" s="81"/>
      <c r="F4033" s="81"/>
      <c r="G4033" s="82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5"/>
      <c r="AB4033" s="75"/>
      <c r="AC4033" s="19"/>
      <c r="AD4033" s="75"/>
      <c r="AE4033" s="99"/>
    </row>
    <row r="4034" spans="1:31" x14ac:dyDescent="0.25">
      <c r="A4034" s="17"/>
      <c r="B4034" s="17"/>
      <c r="C4034" s="17"/>
      <c r="D4034" s="81"/>
      <c r="E4034" s="81"/>
      <c r="F4034" s="81"/>
      <c r="G4034" s="82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5"/>
      <c r="AB4034" s="75"/>
      <c r="AC4034" s="19"/>
      <c r="AD4034" s="75"/>
      <c r="AE4034" s="99"/>
    </row>
    <row r="4035" spans="1:31" x14ac:dyDescent="0.25">
      <c r="A4035" s="17"/>
      <c r="B4035" s="17"/>
      <c r="C4035" s="17"/>
      <c r="D4035" s="81"/>
      <c r="E4035" s="81"/>
      <c r="F4035" s="81"/>
      <c r="G4035" s="82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5"/>
      <c r="AB4035" s="75"/>
      <c r="AC4035" s="19"/>
      <c r="AD4035" s="75"/>
      <c r="AE4035" s="99"/>
    </row>
    <row r="4036" spans="1:31" x14ac:dyDescent="0.25">
      <c r="A4036" s="17"/>
      <c r="B4036" s="17"/>
      <c r="C4036" s="17"/>
      <c r="D4036" s="81"/>
      <c r="E4036" s="81"/>
      <c r="F4036" s="81"/>
      <c r="G4036" s="82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5"/>
      <c r="AB4036" s="75"/>
      <c r="AC4036" s="19"/>
      <c r="AD4036" s="75"/>
      <c r="AE4036" s="99"/>
    </row>
    <row r="4037" spans="1:31" x14ac:dyDescent="0.25">
      <c r="A4037" s="17"/>
      <c r="B4037" s="17"/>
      <c r="C4037" s="17"/>
      <c r="D4037" s="81"/>
      <c r="E4037" s="81"/>
      <c r="F4037" s="81"/>
      <c r="G4037" s="82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5"/>
      <c r="AB4037" s="75"/>
      <c r="AC4037" s="19"/>
      <c r="AD4037" s="75"/>
      <c r="AE4037" s="99"/>
    </row>
    <row r="4038" spans="1:31" x14ac:dyDescent="0.25">
      <c r="A4038" s="17"/>
      <c r="B4038" s="17"/>
      <c r="C4038" s="17"/>
      <c r="D4038" s="81"/>
      <c r="E4038" s="81"/>
      <c r="F4038" s="81"/>
      <c r="G4038" s="82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5"/>
      <c r="AB4038" s="75"/>
      <c r="AC4038" s="19"/>
      <c r="AD4038" s="75"/>
      <c r="AE4038" s="99"/>
    </row>
    <row r="4039" spans="1:31" x14ac:dyDescent="0.25">
      <c r="A4039" s="17"/>
      <c r="B4039" s="17"/>
      <c r="C4039" s="17"/>
      <c r="D4039" s="81"/>
      <c r="E4039" s="81"/>
      <c r="F4039" s="81"/>
      <c r="G4039" s="82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5"/>
      <c r="AB4039" s="75"/>
      <c r="AC4039" s="19"/>
      <c r="AD4039" s="75"/>
      <c r="AE4039" s="99"/>
    </row>
    <row r="4040" spans="1:31" x14ac:dyDescent="0.25">
      <c r="A4040" s="17"/>
      <c r="B4040" s="17"/>
      <c r="C4040" s="17"/>
      <c r="D4040" s="81"/>
      <c r="E4040" s="81"/>
      <c r="F4040" s="81"/>
      <c r="G4040" s="82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5"/>
      <c r="AB4040" s="75"/>
      <c r="AC4040" s="19"/>
      <c r="AD4040" s="75"/>
      <c r="AE4040" s="99"/>
    </row>
    <row r="4041" spans="1:31" x14ac:dyDescent="0.25">
      <c r="A4041" s="17"/>
      <c r="B4041" s="17"/>
      <c r="C4041" s="17"/>
      <c r="D4041" s="81"/>
      <c r="E4041" s="81"/>
      <c r="F4041" s="81"/>
      <c r="G4041" s="82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5"/>
      <c r="AB4041" s="75"/>
      <c r="AC4041" s="19"/>
      <c r="AD4041" s="75"/>
      <c r="AE4041" s="99"/>
    </row>
    <row r="4042" spans="1:31" x14ac:dyDescent="0.25">
      <c r="A4042" s="17"/>
      <c r="B4042" s="17"/>
      <c r="C4042" s="17"/>
      <c r="D4042" s="81"/>
      <c r="E4042" s="81"/>
      <c r="F4042" s="81"/>
      <c r="G4042" s="82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5"/>
      <c r="AB4042" s="75"/>
      <c r="AC4042" s="19"/>
      <c r="AD4042" s="75"/>
      <c r="AE4042" s="99"/>
    </row>
    <row r="4043" spans="1:31" x14ac:dyDescent="0.25">
      <c r="A4043" s="17"/>
      <c r="B4043" s="17"/>
      <c r="C4043" s="17"/>
      <c r="D4043" s="81"/>
      <c r="E4043" s="81"/>
      <c r="F4043" s="81"/>
      <c r="G4043" s="82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5"/>
      <c r="AB4043" s="75"/>
      <c r="AC4043" s="19"/>
      <c r="AD4043" s="75"/>
      <c r="AE4043" s="99"/>
    </row>
    <row r="4044" spans="1:31" x14ac:dyDescent="0.25">
      <c r="A4044" s="17"/>
      <c r="B4044" s="17"/>
      <c r="C4044" s="17"/>
      <c r="D4044" s="81"/>
      <c r="E4044" s="81"/>
      <c r="F4044" s="81"/>
      <c r="G4044" s="82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5"/>
      <c r="AB4044" s="75"/>
      <c r="AC4044" s="19"/>
      <c r="AD4044" s="75"/>
      <c r="AE4044" s="99"/>
    </row>
    <row r="4045" spans="1:31" x14ac:dyDescent="0.25">
      <c r="A4045" s="17"/>
      <c r="B4045" s="17"/>
      <c r="C4045" s="17"/>
      <c r="D4045" s="81"/>
      <c r="E4045" s="81"/>
      <c r="F4045" s="81"/>
      <c r="G4045" s="82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5"/>
      <c r="AB4045" s="75"/>
      <c r="AC4045" s="19"/>
      <c r="AD4045" s="75"/>
      <c r="AE4045" s="99"/>
    </row>
    <row r="4046" spans="1:31" x14ac:dyDescent="0.25">
      <c r="A4046" s="17"/>
      <c r="B4046" s="17"/>
      <c r="C4046" s="17"/>
      <c r="D4046" s="81"/>
      <c r="E4046" s="81"/>
      <c r="F4046" s="81"/>
      <c r="G4046" s="82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5"/>
      <c r="AB4046" s="75"/>
      <c r="AC4046" s="19"/>
      <c r="AD4046" s="75"/>
      <c r="AE4046" s="99"/>
    </row>
    <row r="4047" spans="1:31" x14ac:dyDescent="0.25">
      <c r="A4047" s="17"/>
      <c r="B4047" s="17"/>
      <c r="C4047" s="17"/>
      <c r="D4047" s="81"/>
      <c r="E4047" s="81"/>
      <c r="F4047" s="81"/>
      <c r="G4047" s="82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5"/>
      <c r="AB4047" s="75"/>
      <c r="AC4047" s="19"/>
      <c r="AD4047" s="75"/>
      <c r="AE4047" s="99"/>
    </row>
    <row r="4048" spans="1:31" x14ac:dyDescent="0.25">
      <c r="A4048" s="17"/>
      <c r="B4048" s="17"/>
      <c r="C4048" s="17"/>
      <c r="D4048" s="81"/>
      <c r="E4048" s="81"/>
      <c r="F4048" s="81"/>
      <c r="G4048" s="82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5"/>
      <c r="AB4048" s="75"/>
      <c r="AC4048" s="19"/>
      <c r="AD4048" s="75"/>
      <c r="AE4048" s="99"/>
    </row>
    <row r="4049" spans="1:31" x14ac:dyDescent="0.25">
      <c r="A4049" s="17"/>
      <c r="B4049" s="17"/>
      <c r="C4049" s="17"/>
      <c r="D4049" s="81"/>
      <c r="E4049" s="81"/>
      <c r="F4049" s="81"/>
      <c r="G4049" s="82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5"/>
      <c r="AB4049" s="75"/>
      <c r="AC4049" s="19"/>
      <c r="AD4049" s="75"/>
      <c r="AE4049" s="99"/>
    </row>
    <row r="4050" spans="1:31" x14ac:dyDescent="0.25">
      <c r="A4050" s="17"/>
      <c r="B4050" s="17"/>
      <c r="C4050" s="17"/>
      <c r="D4050" s="81"/>
      <c r="E4050" s="81"/>
      <c r="F4050" s="81"/>
      <c r="G4050" s="82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5"/>
      <c r="AB4050" s="75"/>
      <c r="AC4050" s="19"/>
      <c r="AD4050" s="75"/>
      <c r="AE4050" s="99"/>
    </row>
    <row r="4051" spans="1:31" x14ac:dyDescent="0.25">
      <c r="A4051" s="17"/>
      <c r="B4051" s="17"/>
      <c r="C4051" s="17"/>
      <c r="D4051" s="81"/>
      <c r="E4051" s="81"/>
      <c r="F4051" s="81"/>
      <c r="G4051" s="82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5"/>
      <c r="AB4051" s="75"/>
      <c r="AC4051" s="19"/>
      <c r="AD4051" s="75"/>
      <c r="AE4051" s="99"/>
    </row>
    <row r="4052" spans="1:31" x14ac:dyDescent="0.25">
      <c r="A4052" s="17"/>
      <c r="B4052" s="17"/>
      <c r="C4052" s="17"/>
      <c r="D4052" s="81"/>
      <c r="E4052" s="81"/>
      <c r="F4052" s="81"/>
      <c r="G4052" s="82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5"/>
      <c r="AB4052" s="75"/>
      <c r="AC4052" s="19"/>
      <c r="AD4052" s="75"/>
      <c r="AE4052" s="99"/>
    </row>
    <row r="4053" spans="1:31" x14ac:dyDescent="0.25">
      <c r="A4053" s="17"/>
      <c r="B4053" s="17"/>
      <c r="C4053" s="17"/>
      <c r="D4053" s="81"/>
      <c r="E4053" s="81"/>
      <c r="F4053" s="81"/>
      <c r="G4053" s="82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5"/>
      <c r="AB4053" s="75"/>
      <c r="AC4053" s="19"/>
      <c r="AD4053" s="75"/>
      <c r="AE4053" s="99"/>
    </row>
    <row r="4054" spans="1:31" x14ac:dyDescent="0.25">
      <c r="A4054" s="17"/>
      <c r="B4054" s="17"/>
      <c r="C4054" s="17"/>
      <c r="D4054" s="81"/>
      <c r="E4054" s="81"/>
      <c r="F4054" s="81"/>
      <c r="G4054" s="82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5"/>
      <c r="AB4054" s="75"/>
      <c r="AC4054" s="19"/>
      <c r="AD4054" s="75"/>
      <c r="AE4054" s="99"/>
    </row>
    <row r="4055" spans="1:31" x14ac:dyDescent="0.25">
      <c r="A4055" s="17"/>
      <c r="B4055" s="17"/>
      <c r="C4055" s="17"/>
      <c r="D4055" s="81"/>
      <c r="E4055" s="81"/>
      <c r="F4055" s="81"/>
      <c r="G4055" s="82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5"/>
      <c r="AB4055" s="75"/>
      <c r="AC4055" s="19"/>
      <c r="AD4055" s="75"/>
      <c r="AE4055" s="99"/>
    </row>
    <row r="4056" spans="1:31" x14ac:dyDescent="0.25">
      <c r="A4056" s="17"/>
      <c r="B4056" s="17"/>
      <c r="C4056" s="17"/>
      <c r="D4056" s="81"/>
      <c r="E4056" s="81"/>
      <c r="F4056" s="81"/>
      <c r="G4056" s="82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5"/>
      <c r="AB4056" s="75"/>
      <c r="AC4056" s="19"/>
      <c r="AD4056" s="75"/>
      <c r="AE4056" s="99"/>
    </row>
    <row r="4057" spans="1:31" x14ac:dyDescent="0.25">
      <c r="A4057" s="17"/>
      <c r="B4057" s="17"/>
      <c r="C4057" s="17"/>
      <c r="D4057" s="81"/>
      <c r="E4057" s="81"/>
      <c r="F4057" s="81"/>
      <c r="G4057" s="82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5"/>
      <c r="AB4057" s="75"/>
      <c r="AC4057" s="19"/>
      <c r="AD4057" s="75"/>
      <c r="AE4057" s="99"/>
    </row>
    <row r="4058" spans="1:31" x14ac:dyDescent="0.25">
      <c r="A4058" s="17"/>
      <c r="B4058" s="17"/>
      <c r="C4058" s="17"/>
      <c r="D4058" s="81"/>
      <c r="E4058" s="81"/>
      <c r="F4058" s="81"/>
      <c r="G4058" s="82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5"/>
      <c r="AB4058" s="75"/>
      <c r="AC4058" s="19"/>
      <c r="AD4058" s="75"/>
      <c r="AE4058" s="99"/>
    </row>
    <row r="4059" spans="1:31" x14ac:dyDescent="0.25">
      <c r="A4059" s="17"/>
      <c r="B4059" s="17"/>
      <c r="C4059" s="17"/>
      <c r="D4059" s="81"/>
      <c r="E4059" s="81"/>
      <c r="F4059" s="81"/>
      <c r="G4059" s="82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5"/>
      <c r="AB4059" s="75"/>
      <c r="AC4059" s="19"/>
      <c r="AD4059" s="75"/>
      <c r="AE4059" s="99"/>
    </row>
    <row r="4060" spans="1:31" x14ac:dyDescent="0.25">
      <c r="A4060" s="17"/>
      <c r="B4060" s="17"/>
      <c r="C4060" s="17"/>
      <c r="D4060" s="81"/>
      <c r="E4060" s="81"/>
      <c r="F4060" s="81"/>
      <c r="G4060" s="82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5"/>
      <c r="AB4060" s="75"/>
      <c r="AC4060" s="19"/>
      <c r="AD4060" s="75"/>
      <c r="AE4060" s="99"/>
    </row>
    <row r="4061" spans="1:31" x14ac:dyDescent="0.25">
      <c r="A4061" s="17"/>
      <c r="B4061" s="17"/>
      <c r="C4061" s="17"/>
      <c r="D4061" s="81"/>
      <c r="E4061" s="81"/>
      <c r="F4061" s="81"/>
      <c r="G4061" s="82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5"/>
      <c r="AB4061" s="75"/>
      <c r="AC4061" s="19"/>
      <c r="AD4061" s="75"/>
      <c r="AE4061" s="99"/>
    </row>
    <row r="4062" spans="1:31" x14ac:dyDescent="0.25">
      <c r="A4062" s="17"/>
      <c r="B4062" s="17"/>
      <c r="C4062" s="17"/>
      <c r="D4062" s="81"/>
      <c r="E4062" s="81"/>
      <c r="F4062" s="81"/>
      <c r="G4062" s="82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5"/>
      <c r="AB4062" s="75"/>
      <c r="AC4062" s="19"/>
      <c r="AD4062" s="75"/>
      <c r="AE4062" s="99"/>
    </row>
    <row r="4063" spans="1:31" x14ac:dyDescent="0.25">
      <c r="A4063" s="17"/>
      <c r="B4063" s="17"/>
      <c r="C4063" s="17"/>
      <c r="D4063" s="81"/>
      <c r="E4063" s="81"/>
      <c r="F4063" s="81"/>
      <c r="G4063" s="82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5"/>
      <c r="AB4063" s="75"/>
      <c r="AC4063" s="19"/>
      <c r="AD4063" s="75"/>
      <c r="AE4063" s="99"/>
    </row>
    <row r="4064" spans="1:31" x14ac:dyDescent="0.25">
      <c r="A4064" s="17"/>
      <c r="B4064" s="17"/>
      <c r="C4064" s="17"/>
      <c r="D4064" s="81"/>
      <c r="E4064" s="81"/>
      <c r="F4064" s="81"/>
      <c r="G4064" s="82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5"/>
      <c r="AB4064" s="75"/>
      <c r="AC4064" s="19"/>
      <c r="AD4064" s="75"/>
      <c r="AE4064" s="99"/>
    </row>
    <row r="4065" spans="1:31" x14ac:dyDescent="0.25">
      <c r="A4065" s="17"/>
      <c r="B4065" s="17"/>
      <c r="C4065" s="17"/>
      <c r="D4065" s="81"/>
      <c r="E4065" s="81"/>
      <c r="F4065" s="81"/>
      <c r="G4065" s="82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5"/>
      <c r="AB4065" s="75"/>
      <c r="AC4065" s="19"/>
      <c r="AD4065" s="75"/>
      <c r="AE4065" s="99"/>
    </row>
    <row r="4066" spans="1:31" x14ac:dyDescent="0.25">
      <c r="A4066" s="17"/>
      <c r="B4066" s="17"/>
      <c r="C4066" s="17"/>
      <c r="D4066" s="81"/>
      <c r="E4066" s="81"/>
      <c r="F4066" s="81"/>
      <c r="G4066" s="82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5"/>
      <c r="AB4066" s="75"/>
      <c r="AC4066" s="19"/>
      <c r="AD4066" s="75"/>
      <c r="AE4066" s="99"/>
    </row>
    <row r="4067" spans="1:31" x14ac:dyDescent="0.25">
      <c r="A4067" s="17"/>
      <c r="B4067" s="17"/>
      <c r="C4067" s="17"/>
      <c r="D4067" s="81"/>
      <c r="E4067" s="81"/>
      <c r="F4067" s="81"/>
      <c r="G4067" s="82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5"/>
      <c r="AB4067" s="75"/>
      <c r="AC4067" s="19"/>
      <c r="AD4067" s="75"/>
      <c r="AE4067" s="99"/>
    </row>
    <row r="4068" spans="1:31" x14ac:dyDescent="0.25">
      <c r="A4068" s="17"/>
      <c r="B4068" s="17"/>
      <c r="C4068" s="17"/>
      <c r="D4068" s="81"/>
      <c r="E4068" s="81"/>
      <c r="F4068" s="81"/>
      <c r="G4068" s="82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5"/>
      <c r="AB4068" s="75"/>
      <c r="AC4068" s="19"/>
      <c r="AD4068" s="75"/>
      <c r="AE4068" s="99"/>
    </row>
    <row r="4069" spans="1:31" x14ac:dyDescent="0.25">
      <c r="A4069" s="17"/>
      <c r="B4069" s="17"/>
      <c r="C4069" s="17"/>
      <c r="D4069" s="81"/>
      <c r="E4069" s="81"/>
      <c r="F4069" s="81"/>
      <c r="G4069" s="82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5"/>
      <c r="AB4069" s="75"/>
      <c r="AC4069" s="19"/>
      <c r="AD4069" s="75"/>
      <c r="AE4069" s="99"/>
    </row>
    <row r="4070" spans="1:31" x14ac:dyDescent="0.25">
      <c r="A4070" s="17"/>
      <c r="B4070" s="17"/>
      <c r="C4070" s="17"/>
      <c r="D4070" s="81"/>
      <c r="E4070" s="81"/>
      <c r="F4070" s="81"/>
      <c r="G4070" s="82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5"/>
      <c r="AB4070" s="75"/>
      <c r="AC4070" s="19"/>
      <c r="AD4070" s="75"/>
      <c r="AE4070" s="99"/>
    </row>
    <row r="4071" spans="1:31" x14ac:dyDescent="0.25">
      <c r="A4071" s="17"/>
      <c r="B4071" s="17"/>
      <c r="C4071" s="17"/>
      <c r="D4071" s="81"/>
      <c r="E4071" s="81"/>
      <c r="F4071" s="81"/>
      <c r="G4071" s="82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5"/>
      <c r="AB4071" s="75"/>
      <c r="AC4071" s="19"/>
      <c r="AD4071" s="75"/>
      <c r="AE4071" s="99"/>
    </row>
    <row r="4072" spans="1:31" x14ac:dyDescent="0.25">
      <c r="A4072" s="17"/>
      <c r="B4072" s="17"/>
      <c r="C4072" s="17"/>
      <c r="D4072" s="81"/>
      <c r="E4072" s="81"/>
      <c r="F4072" s="81"/>
      <c r="G4072" s="82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5"/>
      <c r="AB4072" s="75"/>
      <c r="AC4072" s="19"/>
      <c r="AD4072" s="75"/>
      <c r="AE4072" s="99"/>
    </row>
    <row r="4073" spans="1:31" x14ac:dyDescent="0.25">
      <c r="A4073" s="17"/>
      <c r="B4073" s="17"/>
      <c r="C4073" s="17"/>
      <c r="D4073" s="81"/>
      <c r="E4073" s="81"/>
      <c r="F4073" s="81"/>
      <c r="G4073" s="82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5"/>
      <c r="AB4073" s="75"/>
      <c r="AC4073" s="19"/>
      <c r="AD4073" s="75"/>
      <c r="AE4073" s="99"/>
    </row>
    <row r="4074" spans="1:31" x14ac:dyDescent="0.25">
      <c r="A4074" s="17"/>
      <c r="B4074" s="17"/>
      <c r="C4074" s="17"/>
      <c r="D4074" s="81"/>
      <c r="E4074" s="81"/>
      <c r="F4074" s="81"/>
      <c r="G4074" s="82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5"/>
      <c r="AB4074" s="75"/>
      <c r="AC4074" s="19"/>
      <c r="AD4074" s="75"/>
      <c r="AE4074" s="99"/>
    </row>
    <row r="4075" spans="1:31" x14ac:dyDescent="0.25">
      <c r="A4075" s="17"/>
      <c r="B4075" s="17"/>
      <c r="C4075" s="17"/>
      <c r="D4075" s="81"/>
      <c r="E4075" s="81"/>
      <c r="F4075" s="81"/>
      <c r="G4075" s="82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5"/>
      <c r="AB4075" s="75"/>
      <c r="AC4075" s="19"/>
      <c r="AD4075" s="75"/>
      <c r="AE4075" s="99"/>
    </row>
    <row r="4076" spans="1:31" x14ac:dyDescent="0.25">
      <c r="A4076" s="17"/>
      <c r="B4076" s="17"/>
      <c r="C4076" s="17"/>
      <c r="D4076" s="81"/>
      <c r="E4076" s="81"/>
      <c r="F4076" s="81"/>
      <c r="G4076" s="82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5"/>
      <c r="AB4076" s="75"/>
      <c r="AC4076" s="19"/>
      <c r="AD4076" s="75"/>
      <c r="AE4076" s="99"/>
    </row>
    <row r="4077" spans="1:31" x14ac:dyDescent="0.25">
      <c r="A4077" s="17"/>
      <c r="B4077" s="17"/>
      <c r="C4077" s="17"/>
      <c r="D4077" s="81"/>
      <c r="E4077" s="81"/>
      <c r="F4077" s="81"/>
      <c r="G4077" s="82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5"/>
      <c r="AB4077" s="75"/>
      <c r="AC4077" s="19"/>
      <c r="AD4077" s="75"/>
      <c r="AE4077" s="99"/>
    </row>
    <row r="4078" spans="1:31" x14ac:dyDescent="0.25">
      <c r="A4078" s="17"/>
      <c r="B4078" s="17"/>
      <c r="C4078" s="17"/>
      <c r="D4078" s="81"/>
      <c r="E4078" s="81"/>
      <c r="F4078" s="81"/>
      <c r="G4078" s="82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5"/>
      <c r="AB4078" s="75"/>
      <c r="AC4078" s="19"/>
      <c r="AD4078" s="75"/>
      <c r="AE4078" s="99"/>
    </row>
    <row r="4079" spans="1:31" x14ac:dyDescent="0.25">
      <c r="A4079" s="17"/>
      <c r="B4079" s="17"/>
      <c r="C4079" s="17"/>
      <c r="D4079" s="81"/>
      <c r="E4079" s="81"/>
      <c r="F4079" s="81"/>
      <c r="G4079" s="82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5"/>
      <c r="AB4079" s="75"/>
      <c r="AC4079" s="19"/>
      <c r="AD4079" s="75"/>
      <c r="AE4079" s="99"/>
    </row>
    <row r="4080" spans="1:31" x14ac:dyDescent="0.25">
      <c r="A4080" s="17"/>
      <c r="B4080" s="17"/>
      <c r="C4080" s="17"/>
      <c r="D4080" s="81"/>
      <c r="E4080" s="81"/>
      <c r="F4080" s="81"/>
      <c r="G4080" s="82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5"/>
      <c r="AB4080" s="75"/>
      <c r="AC4080" s="19"/>
      <c r="AD4080" s="75"/>
      <c r="AE4080" s="99"/>
    </row>
    <row r="4081" spans="1:31" x14ac:dyDescent="0.25">
      <c r="A4081" s="17"/>
      <c r="B4081" s="17"/>
      <c r="C4081" s="17"/>
      <c r="D4081" s="81"/>
      <c r="E4081" s="81"/>
      <c r="F4081" s="81"/>
      <c r="G4081" s="82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5"/>
      <c r="AB4081" s="75"/>
      <c r="AC4081" s="19"/>
      <c r="AD4081" s="75"/>
      <c r="AE4081" s="99"/>
    </row>
    <row r="4082" spans="1:31" x14ac:dyDescent="0.25">
      <c r="A4082" s="17"/>
      <c r="B4082" s="17"/>
      <c r="C4082" s="17"/>
      <c r="D4082" s="81"/>
      <c r="E4082" s="81"/>
      <c r="F4082" s="81"/>
      <c r="G4082" s="82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5"/>
      <c r="AB4082" s="75"/>
      <c r="AC4082" s="19"/>
      <c r="AD4082" s="75"/>
      <c r="AE4082" s="99"/>
    </row>
    <row r="4083" spans="1:31" x14ac:dyDescent="0.25">
      <c r="A4083" s="17"/>
      <c r="B4083" s="17"/>
      <c r="C4083" s="17"/>
      <c r="D4083" s="81"/>
      <c r="E4083" s="81"/>
      <c r="F4083" s="81"/>
      <c r="G4083" s="82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5"/>
      <c r="AB4083" s="75"/>
      <c r="AC4083" s="19"/>
      <c r="AD4083" s="75"/>
      <c r="AE4083" s="99"/>
    </row>
    <row r="4084" spans="1:31" x14ac:dyDescent="0.25">
      <c r="A4084" s="17"/>
      <c r="B4084" s="17"/>
      <c r="C4084" s="17"/>
      <c r="D4084" s="81"/>
      <c r="E4084" s="81"/>
      <c r="F4084" s="81"/>
      <c r="G4084" s="82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5"/>
      <c r="AB4084" s="75"/>
      <c r="AC4084" s="19"/>
      <c r="AD4084" s="75"/>
      <c r="AE4084" s="99"/>
    </row>
    <row r="4085" spans="1:31" x14ac:dyDescent="0.25">
      <c r="A4085" s="17"/>
      <c r="B4085" s="17"/>
      <c r="C4085" s="17"/>
      <c r="D4085" s="81"/>
      <c r="E4085" s="81"/>
      <c r="F4085" s="81"/>
      <c r="G4085" s="82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5"/>
      <c r="AB4085" s="75"/>
      <c r="AC4085" s="19"/>
      <c r="AD4085" s="75"/>
      <c r="AE4085" s="99"/>
    </row>
    <row r="4086" spans="1:31" x14ac:dyDescent="0.25">
      <c r="A4086" s="17"/>
      <c r="B4086" s="17"/>
      <c r="C4086" s="17"/>
      <c r="D4086" s="81"/>
      <c r="E4086" s="81"/>
      <c r="F4086" s="81"/>
      <c r="G4086" s="82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5"/>
      <c r="AB4086" s="75"/>
      <c r="AC4086" s="19"/>
      <c r="AD4086" s="75"/>
      <c r="AE4086" s="99"/>
    </row>
    <row r="4087" spans="1:31" x14ac:dyDescent="0.25">
      <c r="A4087" s="17"/>
      <c r="B4087" s="17"/>
      <c r="C4087" s="17"/>
      <c r="D4087" s="81"/>
      <c r="E4087" s="81"/>
      <c r="F4087" s="81"/>
      <c r="G4087" s="82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5"/>
      <c r="AB4087" s="75"/>
      <c r="AC4087" s="19"/>
      <c r="AD4087" s="75"/>
      <c r="AE4087" s="99"/>
    </row>
    <row r="4088" spans="1:31" x14ac:dyDescent="0.25">
      <c r="A4088" s="17"/>
      <c r="B4088" s="17"/>
      <c r="C4088" s="17"/>
      <c r="D4088" s="81"/>
      <c r="E4088" s="81"/>
      <c r="F4088" s="81"/>
      <c r="G4088" s="82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5"/>
      <c r="AB4088" s="75"/>
      <c r="AC4088" s="19"/>
      <c r="AD4088" s="75"/>
      <c r="AE4088" s="99"/>
    </row>
    <row r="4089" spans="1:31" x14ac:dyDescent="0.25">
      <c r="A4089" s="17"/>
      <c r="B4089" s="17"/>
      <c r="C4089" s="17"/>
      <c r="D4089" s="81"/>
      <c r="E4089" s="81"/>
      <c r="F4089" s="81"/>
      <c r="G4089" s="82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5"/>
      <c r="AB4089" s="75"/>
      <c r="AC4089" s="19"/>
      <c r="AD4089" s="75"/>
      <c r="AE4089" s="99"/>
    </row>
    <row r="4090" spans="1:31" x14ac:dyDescent="0.25">
      <c r="A4090" s="17"/>
      <c r="B4090" s="17"/>
      <c r="C4090" s="17"/>
      <c r="D4090" s="81"/>
      <c r="E4090" s="81"/>
      <c r="F4090" s="81"/>
      <c r="G4090" s="82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5"/>
      <c r="AB4090" s="75"/>
      <c r="AC4090" s="19"/>
      <c r="AD4090" s="75"/>
      <c r="AE4090" s="99"/>
    </row>
    <row r="4091" spans="1:31" x14ac:dyDescent="0.25">
      <c r="A4091" s="17"/>
      <c r="B4091" s="17"/>
      <c r="C4091" s="17"/>
      <c r="D4091" s="81"/>
      <c r="E4091" s="81"/>
      <c r="F4091" s="81"/>
      <c r="G4091" s="82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5"/>
      <c r="AB4091" s="75"/>
      <c r="AC4091" s="19"/>
      <c r="AD4091" s="75"/>
      <c r="AE4091" s="99"/>
    </row>
    <row r="4092" spans="1:31" x14ac:dyDescent="0.25">
      <c r="A4092" s="17"/>
      <c r="B4092" s="17"/>
      <c r="C4092" s="17"/>
      <c r="D4092" s="81"/>
      <c r="E4092" s="81"/>
      <c r="F4092" s="81"/>
      <c r="G4092" s="82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5"/>
      <c r="AB4092" s="75"/>
      <c r="AC4092" s="19"/>
      <c r="AD4092" s="75"/>
      <c r="AE4092" s="99"/>
    </row>
    <row r="4093" spans="1:31" x14ac:dyDescent="0.25">
      <c r="A4093" s="17"/>
      <c r="B4093" s="17"/>
      <c r="C4093" s="17"/>
      <c r="D4093" s="81"/>
      <c r="E4093" s="81"/>
      <c r="F4093" s="81"/>
      <c r="G4093" s="82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5"/>
      <c r="AB4093" s="75"/>
      <c r="AC4093" s="19"/>
      <c r="AD4093" s="75"/>
      <c r="AE4093" s="99"/>
    </row>
    <row r="4094" spans="1:31" x14ac:dyDescent="0.25">
      <c r="A4094" s="17"/>
      <c r="B4094" s="17"/>
      <c r="C4094" s="17"/>
      <c r="D4094" s="81"/>
      <c r="E4094" s="81"/>
      <c r="F4094" s="81"/>
      <c r="G4094" s="82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5"/>
      <c r="AB4094" s="75"/>
      <c r="AC4094" s="19"/>
      <c r="AD4094" s="75"/>
      <c r="AE4094" s="99"/>
    </row>
    <row r="4095" spans="1:31" x14ac:dyDescent="0.25">
      <c r="A4095" s="17"/>
      <c r="B4095" s="17"/>
      <c r="C4095" s="17"/>
      <c r="D4095" s="81"/>
      <c r="E4095" s="81"/>
      <c r="F4095" s="81"/>
      <c r="G4095" s="82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5"/>
      <c r="AB4095" s="75"/>
      <c r="AC4095" s="19"/>
      <c r="AD4095" s="75"/>
      <c r="AE4095" s="99"/>
    </row>
    <row r="4096" spans="1:31" x14ac:dyDescent="0.25">
      <c r="A4096" s="17"/>
      <c r="B4096" s="17"/>
      <c r="C4096" s="17"/>
      <c r="D4096" s="81"/>
      <c r="E4096" s="81"/>
      <c r="F4096" s="81"/>
      <c r="G4096" s="82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5"/>
      <c r="AB4096" s="75"/>
      <c r="AC4096" s="19"/>
      <c r="AD4096" s="75"/>
      <c r="AE4096" s="99"/>
    </row>
    <row r="4097" spans="1:31" x14ac:dyDescent="0.25">
      <c r="A4097" s="17"/>
      <c r="B4097" s="17"/>
      <c r="C4097" s="17"/>
      <c r="D4097" s="81"/>
      <c r="E4097" s="81"/>
      <c r="F4097" s="81"/>
      <c r="G4097" s="82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5"/>
      <c r="AB4097" s="75"/>
      <c r="AC4097" s="19"/>
      <c r="AD4097" s="75"/>
      <c r="AE4097" s="99"/>
    </row>
    <row r="4098" spans="1:31" x14ac:dyDescent="0.25">
      <c r="A4098" s="17"/>
      <c r="B4098" s="17"/>
      <c r="C4098" s="17"/>
      <c r="D4098" s="81"/>
      <c r="E4098" s="81"/>
      <c r="F4098" s="81"/>
      <c r="G4098" s="82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5"/>
      <c r="AB4098" s="75"/>
      <c r="AC4098" s="19"/>
      <c r="AD4098" s="75"/>
      <c r="AE4098" s="99"/>
    </row>
    <row r="4099" spans="1:31" x14ac:dyDescent="0.25">
      <c r="A4099" s="17"/>
      <c r="B4099" s="17"/>
      <c r="C4099" s="17"/>
      <c r="D4099" s="81"/>
      <c r="E4099" s="81"/>
      <c r="F4099" s="81"/>
      <c r="G4099" s="82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5"/>
      <c r="AB4099" s="75"/>
      <c r="AC4099" s="19"/>
      <c r="AD4099" s="75"/>
      <c r="AE4099" s="99"/>
    </row>
    <row r="4100" spans="1:31" x14ac:dyDescent="0.25">
      <c r="A4100" s="17"/>
      <c r="B4100" s="17"/>
      <c r="C4100" s="17"/>
      <c r="D4100" s="81"/>
      <c r="E4100" s="81"/>
      <c r="F4100" s="81"/>
      <c r="G4100" s="82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5"/>
      <c r="AB4100" s="75"/>
      <c r="AC4100" s="19"/>
      <c r="AD4100" s="75"/>
      <c r="AE4100" s="99"/>
    </row>
    <row r="4101" spans="1:31" x14ac:dyDescent="0.25">
      <c r="A4101" s="17"/>
      <c r="B4101" s="17"/>
      <c r="C4101" s="17"/>
      <c r="D4101" s="81"/>
      <c r="E4101" s="81"/>
      <c r="F4101" s="81"/>
      <c r="G4101" s="82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5"/>
      <c r="AB4101" s="75"/>
      <c r="AC4101" s="19"/>
      <c r="AD4101" s="75"/>
      <c r="AE4101" s="99"/>
    </row>
    <row r="4102" spans="1:31" x14ac:dyDescent="0.25">
      <c r="A4102" s="17"/>
      <c r="B4102" s="17"/>
      <c r="C4102" s="17"/>
      <c r="D4102" s="81"/>
      <c r="E4102" s="81"/>
      <c r="F4102" s="81"/>
      <c r="G4102" s="82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5"/>
      <c r="AB4102" s="75"/>
      <c r="AC4102" s="19"/>
      <c r="AD4102" s="75"/>
      <c r="AE4102" s="99"/>
    </row>
    <row r="4103" spans="1:31" x14ac:dyDescent="0.25">
      <c r="A4103" s="17"/>
      <c r="B4103" s="17"/>
      <c r="C4103" s="17"/>
      <c r="D4103" s="81"/>
      <c r="E4103" s="81"/>
      <c r="F4103" s="81"/>
      <c r="G4103" s="82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5"/>
      <c r="AB4103" s="75"/>
      <c r="AC4103" s="19"/>
      <c r="AD4103" s="75"/>
      <c r="AE4103" s="99"/>
    </row>
    <row r="4104" spans="1:31" x14ac:dyDescent="0.25">
      <c r="A4104" s="17"/>
      <c r="B4104" s="17"/>
      <c r="C4104" s="17"/>
      <c r="D4104" s="81"/>
      <c r="E4104" s="81"/>
      <c r="F4104" s="81"/>
      <c r="G4104" s="82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5"/>
      <c r="AB4104" s="75"/>
      <c r="AC4104" s="19"/>
      <c r="AD4104" s="75"/>
      <c r="AE4104" s="99"/>
    </row>
    <row r="4105" spans="1:31" x14ac:dyDescent="0.25">
      <c r="A4105" s="17"/>
      <c r="B4105" s="17"/>
      <c r="C4105" s="17"/>
      <c r="D4105" s="81"/>
      <c r="E4105" s="81"/>
      <c r="F4105" s="81"/>
      <c r="G4105" s="82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5"/>
      <c r="AB4105" s="75"/>
      <c r="AC4105" s="19"/>
      <c r="AD4105" s="75"/>
      <c r="AE4105" s="99"/>
    </row>
    <row r="4106" spans="1:31" x14ac:dyDescent="0.25">
      <c r="A4106" s="17"/>
      <c r="B4106" s="17"/>
      <c r="C4106" s="17"/>
      <c r="D4106" s="81"/>
      <c r="E4106" s="81"/>
      <c r="F4106" s="81"/>
      <c r="G4106" s="82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5"/>
      <c r="AB4106" s="75"/>
      <c r="AC4106" s="19"/>
      <c r="AD4106" s="75"/>
      <c r="AE4106" s="99"/>
    </row>
    <row r="4107" spans="1:31" x14ac:dyDescent="0.25">
      <c r="A4107" s="17"/>
      <c r="B4107" s="17"/>
      <c r="C4107" s="17"/>
      <c r="D4107" s="81"/>
      <c r="E4107" s="81"/>
      <c r="F4107" s="81"/>
      <c r="G4107" s="82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5"/>
      <c r="AB4107" s="75"/>
      <c r="AC4107" s="19"/>
      <c r="AD4107" s="75"/>
      <c r="AE4107" s="99"/>
    </row>
    <row r="4108" spans="1:31" x14ac:dyDescent="0.25">
      <c r="A4108" s="17"/>
      <c r="B4108" s="17"/>
      <c r="C4108" s="17"/>
      <c r="D4108" s="81"/>
      <c r="E4108" s="81"/>
      <c r="F4108" s="81"/>
      <c r="G4108" s="82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5"/>
      <c r="AB4108" s="75"/>
      <c r="AC4108" s="19"/>
      <c r="AD4108" s="75"/>
      <c r="AE4108" s="99"/>
    </row>
    <row r="4109" spans="1:31" x14ac:dyDescent="0.25">
      <c r="A4109" s="17"/>
      <c r="B4109" s="17"/>
      <c r="C4109" s="17"/>
      <c r="D4109" s="81"/>
      <c r="E4109" s="81"/>
      <c r="F4109" s="81"/>
      <c r="G4109" s="82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5"/>
      <c r="AB4109" s="75"/>
      <c r="AC4109" s="19"/>
      <c r="AD4109" s="75"/>
      <c r="AE4109" s="99"/>
    </row>
    <row r="4110" spans="1:31" x14ac:dyDescent="0.25">
      <c r="A4110" s="17"/>
      <c r="B4110" s="17"/>
      <c r="C4110" s="17"/>
      <c r="D4110" s="81"/>
      <c r="E4110" s="81"/>
      <c r="F4110" s="81"/>
      <c r="G4110" s="82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5"/>
      <c r="AB4110" s="75"/>
      <c r="AC4110" s="19"/>
      <c r="AD4110" s="75"/>
      <c r="AE4110" s="99"/>
    </row>
    <row r="4111" spans="1:31" x14ac:dyDescent="0.25">
      <c r="A4111" s="17"/>
      <c r="B4111" s="17"/>
      <c r="C4111" s="17"/>
      <c r="D4111" s="81"/>
      <c r="E4111" s="81"/>
      <c r="F4111" s="81"/>
      <c r="G4111" s="82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5"/>
      <c r="AB4111" s="75"/>
      <c r="AC4111" s="19"/>
      <c r="AD4111" s="75"/>
      <c r="AE4111" s="99"/>
    </row>
    <row r="4112" spans="1:31" x14ac:dyDescent="0.25">
      <c r="A4112" s="17"/>
      <c r="B4112" s="17"/>
      <c r="C4112" s="17"/>
      <c r="D4112" s="81"/>
      <c r="E4112" s="81"/>
      <c r="F4112" s="81"/>
      <c r="G4112" s="82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5"/>
      <c r="AB4112" s="75"/>
      <c r="AC4112" s="19"/>
      <c r="AD4112" s="75"/>
      <c r="AE4112" s="99"/>
    </row>
    <row r="4113" spans="1:31" x14ac:dyDescent="0.25">
      <c r="A4113" s="17"/>
      <c r="B4113" s="17"/>
      <c r="C4113" s="17"/>
      <c r="D4113" s="81"/>
      <c r="E4113" s="81"/>
      <c r="F4113" s="81"/>
      <c r="G4113" s="82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5"/>
      <c r="AB4113" s="75"/>
      <c r="AC4113" s="19"/>
      <c r="AD4113" s="75"/>
      <c r="AE4113" s="99"/>
    </row>
    <row r="4114" spans="1:31" x14ac:dyDescent="0.25">
      <c r="A4114" s="17"/>
      <c r="B4114" s="17"/>
      <c r="C4114" s="17"/>
      <c r="D4114" s="81"/>
      <c r="E4114" s="81"/>
      <c r="F4114" s="81"/>
      <c r="G4114" s="82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5"/>
      <c r="AB4114" s="75"/>
      <c r="AC4114" s="19"/>
      <c r="AD4114" s="75"/>
      <c r="AE4114" s="99"/>
    </row>
    <row r="4115" spans="1:31" x14ac:dyDescent="0.25">
      <c r="A4115" s="17"/>
      <c r="B4115" s="17"/>
      <c r="C4115" s="17"/>
      <c r="D4115" s="81"/>
      <c r="E4115" s="81"/>
      <c r="F4115" s="81"/>
      <c r="G4115" s="82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5"/>
      <c r="AB4115" s="75"/>
      <c r="AC4115" s="19"/>
      <c r="AD4115" s="75"/>
      <c r="AE4115" s="99"/>
    </row>
    <row r="4116" spans="1:31" x14ac:dyDescent="0.25">
      <c r="A4116" s="17"/>
      <c r="B4116" s="17"/>
      <c r="C4116" s="17"/>
      <c r="D4116" s="81"/>
      <c r="E4116" s="81"/>
      <c r="F4116" s="81"/>
      <c r="G4116" s="82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5"/>
      <c r="AB4116" s="75"/>
      <c r="AC4116" s="19"/>
      <c r="AD4116" s="75"/>
      <c r="AE4116" s="99"/>
    </row>
    <row r="4117" spans="1:31" x14ac:dyDescent="0.25">
      <c r="A4117" s="17"/>
      <c r="B4117" s="17"/>
      <c r="C4117" s="17"/>
      <c r="D4117" s="81"/>
      <c r="E4117" s="81"/>
      <c r="F4117" s="81"/>
      <c r="G4117" s="82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5"/>
      <c r="AB4117" s="75"/>
      <c r="AC4117" s="19"/>
      <c r="AD4117" s="75"/>
      <c r="AE4117" s="99"/>
    </row>
    <row r="4118" spans="1:31" x14ac:dyDescent="0.25">
      <c r="A4118" s="17"/>
      <c r="B4118" s="17"/>
      <c r="C4118" s="17"/>
      <c r="D4118" s="81"/>
      <c r="E4118" s="81"/>
      <c r="F4118" s="81"/>
      <c r="G4118" s="82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5"/>
      <c r="AB4118" s="75"/>
      <c r="AC4118" s="19"/>
      <c r="AD4118" s="75"/>
      <c r="AE4118" s="99"/>
    </row>
    <row r="4119" spans="1:31" x14ac:dyDescent="0.25">
      <c r="A4119" s="17"/>
      <c r="B4119" s="17"/>
      <c r="C4119" s="17"/>
      <c r="D4119" s="81"/>
      <c r="E4119" s="81"/>
      <c r="F4119" s="81"/>
      <c r="G4119" s="82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5"/>
      <c r="AB4119" s="75"/>
      <c r="AC4119" s="19"/>
      <c r="AD4119" s="75"/>
      <c r="AE4119" s="99"/>
    </row>
    <row r="4120" spans="1:31" x14ac:dyDescent="0.25">
      <c r="A4120" s="17"/>
      <c r="B4120" s="17"/>
      <c r="C4120" s="17"/>
      <c r="D4120" s="81"/>
      <c r="E4120" s="81"/>
      <c r="F4120" s="81"/>
      <c r="G4120" s="82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5"/>
      <c r="AB4120" s="75"/>
      <c r="AC4120" s="19"/>
      <c r="AD4120" s="75"/>
      <c r="AE4120" s="99"/>
    </row>
    <row r="4121" spans="1:31" x14ac:dyDescent="0.25">
      <c r="A4121" s="17"/>
      <c r="B4121" s="17"/>
      <c r="C4121" s="17"/>
      <c r="D4121" s="81"/>
      <c r="E4121" s="81"/>
      <c r="F4121" s="81"/>
      <c r="G4121" s="82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5"/>
      <c r="AB4121" s="75"/>
      <c r="AC4121" s="19"/>
      <c r="AD4121" s="75"/>
      <c r="AE4121" s="99"/>
    </row>
    <row r="4122" spans="1:31" x14ac:dyDescent="0.25">
      <c r="A4122" s="17"/>
      <c r="B4122" s="17"/>
      <c r="C4122" s="17"/>
      <c r="D4122" s="81"/>
      <c r="E4122" s="81"/>
      <c r="F4122" s="81"/>
      <c r="G4122" s="82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5"/>
      <c r="AB4122" s="75"/>
      <c r="AC4122" s="19"/>
      <c r="AD4122" s="75"/>
      <c r="AE4122" s="99"/>
    </row>
    <row r="4123" spans="1:31" x14ac:dyDescent="0.25">
      <c r="A4123" s="17"/>
      <c r="B4123" s="17"/>
      <c r="C4123" s="17"/>
      <c r="D4123" s="81"/>
      <c r="E4123" s="81"/>
      <c r="F4123" s="81"/>
      <c r="G4123" s="82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5"/>
      <c r="AB4123" s="75"/>
      <c r="AC4123" s="19"/>
      <c r="AD4123" s="75"/>
      <c r="AE4123" s="99"/>
    </row>
    <row r="4124" spans="1:31" x14ac:dyDescent="0.25">
      <c r="A4124" s="17"/>
      <c r="B4124" s="17"/>
      <c r="C4124" s="17"/>
      <c r="D4124" s="81"/>
      <c r="E4124" s="81"/>
      <c r="F4124" s="81"/>
      <c r="G4124" s="82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5"/>
      <c r="AB4124" s="75"/>
      <c r="AC4124" s="19"/>
      <c r="AD4124" s="75"/>
      <c r="AE4124" s="99"/>
    </row>
    <row r="4125" spans="1:31" x14ac:dyDescent="0.25">
      <c r="A4125" s="17"/>
      <c r="B4125" s="17"/>
      <c r="C4125" s="17"/>
      <c r="D4125" s="81"/>
      <c r="E4125" s="81"/>
      <c r="F4125" s="81"/>
      <c r="G4125" s="82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5"/>
      <c r="AB4125" s="75"/>
      <c r="AC4125" s="19"/>
      <c r="AD4125" s="75"/>
      <c r="AE4125" s="99"/>
    </row>
    <row r="4126" spans="1:31" x14ac:dyDescent="0.25">
      <c r="A4126" s="17"/>
      <c r="B4126" s="17"/>
      <c r="C4126" s="17"/>
      <c r="D4126" s="81"/>
      <c r="E4126" s="81"/>
      <c r="F4126" s="81"/>
      <c r="G4126" s="82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5"/>
      <c r="AB4126" s="75"/>
      <c r="AC4126" s="19"/>
      <c r="AD4126" s="75"/>
      <c r="AE4126" s="99"/>
    </row>
    <row r="4127" spans="1:31" x14ac:dyDescent="0.25">
      <c r="A4127" s="17"/>
      <c r="B4127" s="17"/>
      <c r="C4127" s="17"/>
      <c r="D4127" s="81"/>
      <c r="E4127" s="81"/>
      <c r="F4127" s="81"/>
      <c r="G4127" s="82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5"/>
      <c r="AB4127" s="75"/>
      <c r="AC4127" s="19"/>
      <c r="AD4127" s="75"/>
      <c r="AE4127" s="99"/>
    </row>
    <row r="4128" spans="1:31" x14ac:dyDescent="0.25">
      <c r="A4128" s="17"/>
      <c r="B4128" s="17"/>
      <c r="C4128" s="17"/>
      <c r="D4128" s="81"/>
      <c r="E4128" s="81"/>
      <c r="F4128" s="81"/>
      <c r="G4128" s="82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5"/>
      <c r="AB4128" s="75"/>
      <c r="AC4128" s="19"/>
      <c r="AD4128" s="75"/>
      <c r="AE4128" s="99"/>
    </row>
    <row r="4129" spans="1:31" x14ac:dyDescent="0.25">
      <c r="A4129" s="17"/>
      <c r="B4129" s="17"/>
      <c r="C4129" s="17"/>
      <c r="D4129" s="81"/>
      <c r="E4129" s="81"/>
      <c r="F4129" s="81"/>
      <c r="G4129" s="82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5"/>
      <c r="AB4129" s="75"/>
      <c r="AC4129" s="19"/>
      <c r="AD4129" s="75"/>
      <c r="AE4129" s="99"/>
    </row>
    <row r="4130" spans="1:31" x14ac:dyDescent="0.25">
      <c r="A4130" s="17"/>
      <c r="B4130" s="17"/>
      <c r="C4130" s="17"/>
      <c r="D4130" s="81"/>
      <c r="E4130" s="81"/>
      <c r="F4130" s="81"/>
      <c r="G4130" s="82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5"/>
      <c r="AB4130" s="75"/>
      <c r="AC4130" s="19"/>
      <c r="AD4130" s="75"/>
      <c r="AE4130" s="99"/>
    </row>
    <row r="4131" spans="1:31" x14ac:dyDescent="0.25">
      <c r="A4131" s="17"/>
      <c r="B4131" s="17"/>
      <c r="C4131" s="17"/>
      <c r="D4131" s="81"/>
      <c r="E4131" s="81"/>
      <c r="F4131" s="81"/>
      <c r="G4131" s="82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5"/>
      <c r="AB4131" s="75"/>
      <c r="AC4131" s="19"/>
      <c r="AD4131" s="75"/>
      <c r="AE4131" s="99"/>
    </row>
    <row r="4132" spans="1:31" x14ac:dyDescent="0.25">
      <c r="A4132" s="17"/>
      <c r="B4132" s="17"/>
      <c r="C4132" s="17"/>
      <c r="D4132" s="81"/>
      <c r="E4132" s="81"/>
      <c r="F4132" s="81"/>
      <c r="G4132" s="82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5"/>
      <c r="AB4132" s="75"/>
      <c r="AC4132" s="19"/>
      <c r="AD4132" s="75"/>
      <c r="AE4132" s="99"/>
    </row>
    <row r="4133" spans="1:31" x14ac:dyDescent="0.25">
      <c r="A4133" s="17"/>
      <c r="B4133" s="17"/>
      <c r="C4133" s="17"/>
      <c r="D4133" s="81"/>
      <c r="E4133" s="81"/>
      <c r="F4133" s="81"/>
      <c r="G4133" s="82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5"/>
      <c r="AB4133" s="75"/>
      <c r="AC4133" s="19"/>
      <c r="AD4133" s="75"/>
      <c r="AE4133" s="99"/>
    </row>
    <row r="4134" spans="1:31" x14ac:dyDescent="0.25">
      <c r="A4134" s="17"/>
      <c r="B4134" s="17"/>
      <c r="C4134" s="17"/>
      <c r="D4134" s="81"/>
      <c r="E4134" s="81"/>
      <c r="F4134" s="81"/>
      <c r="G4134" s="82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5"/>
      <c r="AB4134" s="75"/>
      <c r="AC4134" s="19"/>
      <c r="AD4134" s="75"/>
      <c r="AE4134" s="99"/>
    </row>
    <row r="4135" spans="1:31" x14ac:dyDescent="0.25">
      <c r="A4135" s="17"/>
      <c r="B4135" s="17"/>
      <c r="C4135" s="17"/>
      <c r="D4135" s="81"/>
      <c r="E4135" s="81"/>
      <c r="F4135" s="81"/>
      <c r="G4135" s="82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5"/>
      <c r="AB4135" s="75"/>
      <c r="AC4135" s="19"/>
      <c r="AD4135" s="75"/>
      <c r="AE4135" s="99"/>
    </row>
    <row r="4136" spans="1:31" x14ac:dyDescent="0.25">
      <c r="A4136" s="17"/>
      <c r="B4136" s="17"/>
      <c r="C4136" s="17"/>
      <c r="D4136" s="81"/>
      <c r="E4136" s="81"/>
      <c r="F4136" s="81"/>
      <c r="G4136" s="82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5"/>
      <c r="AB4136" s="75"/>
      <c r="AC4136" s="19"/>
      <c r="AD4136" s="75"/>
      <c r="AE4136" s="99"/>
    </row>
    <row r="4137" spans="1:31" x14ac:dyDescent="0.25">
      <c r="A4137" s="17"/>
      <c r="B4137" s="17"/>
      <c r="C4137" s="17"/>
      <c r="D4137" s="81"/>
      <c r="E4137" s="81"/>
      <c r="F4137" s="81"/>
      <c r="G4137" s="82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5"/>
      <c r="AB4137" s="75"/>
      <c r="AC4137" s="19"/>
      <c r="AD4137" s="75"/>
      <c r="AE4137" s="99"/>
    </row>
    <row r="4138" spans="1:31" x14ac:dyDescent="0.25">
      <c r="A4138" s="17"/>
      <c r="B4138" s="17"/>
      <c r="C4138" s="17"/>
      <c r="D4138" s="81"/>
      <c r="E4138" s="81"/>
      <c r="F4138" s="81"/>
      <c r="G4138" s="82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5"/>
      <c r="AB4138" s="75"/>
      <c r="AC4138" s="19"/>
      <c r="AD4138" s="75"/>
      <c r="AE4138" s="99"/>
    </row>
    <row r="4139" spans="1:31" x14ac:dyDescent="0.25">
      <c r="A4139" s="17"/>
      <c r="B4139" s="17"/>
      <c r="C4139" s="17"/>
      <c r="D4139" s="81"/>
      <c r="E4139" s="81"/>
      <c r="F4139" s="81"/>
      <c r="G4139" s="82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5"/>
      <c r="AB4139" s="75"/>
      <c r="AC4139" s="19"/>
      <c r="AD4139" s="75"/>
      <c r="AE4139" s="99"/>
    </row>
    <row r="4140" spans="1:31" x14ac:dyDescent="0.25">
      <c r="A4140" s="17"/>
      <c r="B4140" s="17"/>
      <c r="C4140" s="17"/>
      <c r="D4140" s="81"/>
      <c r="E4140" s="81"/>
      <c r="F4140" s="81"/>
      <c r="G4140" s="82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5"/>
      <c r="AB4140" s="75"/>
      <c r="AC4140" s="19"/>
      <c r="AD4140" s="75"/>
      <c r="AE4140" s="99"/>
    </row>
    <row r="4141" spans="1:31" x14ac:dyDescent="0.25">
      <c r="A4141" s="17"/>
      <c r="B4141" s="17"/>
      <c r="C4141" s="17"/>
      <c r="D4141" s="81"/>
      <c r="E4141" s="81"/>
      <c r="F4141" s="81"/>
      <c r="G4141" s="82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5"/>
      <c r="AB4141" s="75"/>
      <c r="AC4141" s="19"/>
      <c r="AD4141" s="75"/>
      <c r="AE4141" s="99"/>
    </row>
    <row r="4142" spans="1:31" x14ac:dyDescent="0.25">
      <c r="A4142" s="17"/>
      <c r="B4142" s="17"/>
      <c r="C4142" s="17"/>
      <c r="D4142" s="81"/>
      <c r="E4142" s="81"/>
      <c r="F4142" s="81"/>
      <c r="G4142" s="82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5"/>
      <c r="AB4142" s="75"/>
      <c r="AC4142" s="19"/>
      <c r="AD4142" s="75"/>
      <c r="AE4142" s="99"/>
    </row>
    <row r="4143" spans="1:31" x14ac:dyDescent="0.25">
      <c r="A4143" s="17"/>
      <c r="B4143" s="17"/>
      <c r="C4143" s="17"/>
      <c r="D4143" s="81"/>
      <c r="E4143" s="81"/>
      <c r="F4143" s="81"/>
      <c r="G4143" s="82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5"/>
      <c r="AB4143" s="75"/>
      <c r="AC4143" s="19"/>
      <c r="AD4143" s="75"/>
      <c r="AE4143" s="99"/>
    </row>
    <row r="4144" spans="1:31" x14ac:dyDescent="0.25">
      <c r="A4144" s="17"/>
      <c r="B4144" s="17"/>
      <c r="C4144" s="17"/>
      <c r="D4144" s="81"/>
      <c r="E4144" s="81"/>
      <c r="F4144" s="81"/>
      <c r="G4144" s="82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5"/>
      <c r="AB4144" s="75"/>
      <c r="AC4144" s="19"/>
      <c r="AD4144" s="75"/>
      <c r="AE4144" s="99"/>
    </row>
    <row r="4145" spans="1:31" x14ac:dyDescent="0.25">
      <c r="A4145" s="17"/>
      <c r="B4145" s="17"/>
      <c r="C4145" s="17"/>
      <c r="D4145" s="81"/>
      <c r="E4145" s="81"/>
      <c r="F4145" s="81"/>
      <c r="G4145" s="82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5"/>
      <c r="AB4145" s="75"/>
      <c r="AC4145" s="19"/>
      <c r="AD4145" s="75"/>
      <c r="AE4145" s="99"/>
    </row>
    <row r="4146" spans="1:31" x14ac:dyDescent="0.25">
      <c r="A4146" s="17"/>
      <c r="B4146" s="17"/>
      <c r="C4146" s="17"/>
      <c r="D4146" s="81"/>
      <c r="E4146" s="81"/>
      <c r="F4146" s="81"/>
      <c r="G4146" s="82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5"/>
      <c r="AB4146" s="75"/>
      <c r="AC4146" s="19"/>
      <c r="AD4146" s="75"/>
      <c r="AE4146" s="99"/>
    </row>
    <row r="4147" spans="1:31" x14ac:dyDescent="0.25">
      <c r="A4147" s="17"/>
      <c r="B4147" s="17"/>
      <c r="C4147" s="17"/>
      <c r="D4147" s="81"/>
      <c r="E4147" s="81"/>
      <c r="F4147" s="81"/>
      <c r="G4147" s="82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5"/>
      <c r="AB4147" s="75"/>
      <c r="AC4147" s="19"/>
      <c r="AD4147" s="75"/>
      <c r="AE4147" s="99"/>
    </row>
    <row r="4148" spans="1:31" x14ac:dyDescent="0.25">
      <c r="A4148" s="17"/>
      <c r="B4148" s="17"/>
      <c r="C4148" s="17"/>
      <c r="D4148" s="81"/>
      <c r="E4148" s="81"/>
      <c r="F4148" s="81"/>
      <c r="G4148" s="82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5"/>
      <c r="AB4148" s="75"/>
      <c r="AC4148" s="19"/>
      <c r="AD4148" s="75"/>
      <c r="AE4148" s="99"/>
    </row>
    <row r="4149" spans="1:31" x14ac:dyDescent="0.25">
      <c r="A4149" s="17"/>
      <c r="B4149" s="17"/>
      <c r="C4149" s="17"/>
      <c r="D4149" s="81"/>
      <c r="E4149" s="81"/>
      <c r="F4149" s="81"/>
      <c r="G4149" s="82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5"/>
      <c r="AB4149" s="75"/>
      <c r="AC4149" s="19"/>
      <c r="AD4149" s="75"/>
      <c r="AE4149" s="99"/>
    </row>
    <row r="4150" spans="1:31" x14ac:dyDescent="0.25">
      <c r="A4150" s="17"/>
      <c r="B4150" s="17"/>
      <c r="C4150" s="17"/>
      <c r="D4150" s="81"/>
      <c r="E4150" s="81"/>
      <c r="F4150" s="81"/>
      <c r="G4150" s="82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5"/>
      <c r="AB4150" s="75"/>
      <c r="AC4150" s="19"/>
      <c r="AD4150" s="75"/>
      <c r="AE4150" s="99"/>
    </row>
    <row r="4151" spans="1:31" x14ac:dyDescent="0.25">
      <c r="A4151" s="17"/>
      <c r="B4151" s="17"/>
      <c r="C4151" s="17"/>
      <c r="D4151" s="81"/>
      <c r="E4151" s="81"/>
      <c r="F4151" s="81"/>
      <c r="G4151" s="82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5"/>
      <c r="AB4151" s="75"/>
      <c r="AC4151" s="19"/>
      <c r="AD4151" s="75"/>
      <c r="AE4151" s="99"/>
    </row>
    <row r="4152" spans="1:31" x14ac:dyDescent="0.25">
      <c r="A4152" s="17"/>
      <c r="B4152" s="17"/>
      <c r="C4152" s="17"/>
      <c r="D4152" s="81"/>
      <c r="E4152" s="81"/>
      <c r="F4152" s="81"/>
      <c r="G4152" s="82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5"/>
      <c r="AB4152" s="75"/>
      <c r="AC4152" s="19"/>
      <c r="AD4152" s="75"/>
      <c r="AE4152" s="99"/>
    </row>
    <row r="4153" spans="1:31" x14ac:dyDescent="0.25">
      <c r="A4153" s="17"/>
      <c r="B4153" s="17"/>
      <c r="C4153" s="17"/>
      <c r="D4153" s="81"/>
      <c r="E4153" s="81"/>
      <c r="F4153" s="81"/>
      <c r="G4153" s="82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5"/>
      <c r="AB4153" s="75"/>
      <c r="AC4153" s="19"/>
      <c r="AD4153" s="75"/>
      <c r="AE4153" s="99"/>
    </row>
    <row r="4154" spans="1:31" x14ac:dyDescent="0.25">
      <c r="A4154" s="17"/>
      <c r="B4154" s="17"/>
      <c r="C4154" s="17"/>
      <c r="D4154" s="81"/>
      <c r="E4154" s="81"/>
      <c r="F4154" s="81"/>
      <c r="G4154" s="82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5"/>
      <c r="AB4154" s="75"/>
      <c r="AC4154" s="19"/>
      <c r="AD4154" s="75"/>
      <c r="AE4154" s="99"/>
    </row>
    <row r="4155" spans="1:31" x14ac:dyDescent="0.25">
      <c r="A4155" s="17"/>
      <c r="B4155" s="17"/>
      <c r="C4155" s="17"/>
      <c r="D4155" s="81"/>
      <c r="E4155" s="81"/>
      <c r="F4155" s="81"/>
      <c r="G4155" s="82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5"/>
      <c r="AB4155" s="75"/>
      <c r="AC4155" s="19"/>
      <c r="AD4155" s="75"/>
      <c r="AE4155" s="99"/>
    </row>
    <row r="4156" spans="1:31" x14ac:dyDescent="0.25">
      <c r="A4156" s="17"/>
      <c r="B4156" s="17"/>
      <c r="C4156" s="17"/>
      <c r="D4156" s="81"/>
      <c r="E4156" s="81"/>
      <c r="F4156" s="81"/>
      <c r="G4156" s="82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5"/>
      <c r="AB4156" s="75"/>
      <c r="AC4156" s="19"/>
      <c r="AD4156" s="75"/>
      <c r="AE4156" s="99"/>
    </row>
    <row r="4157" spans="1:31" x14ac:dyDescent="0.25">
      <c r="A4157" s="17"/>
      <c r="B4157" s="17"/>
      <c r="C4157" s="17"/>
      <c r="D4157" s="81"/>
      <c r="E4157" s="81"/>
      <c r="F4157" s="81"/>
      <c r="G4157" s="82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5"/>
      <c r="AB4157" s="75"/>
      <c r="AC4157" s="19"/>
      <c r="AD4157" s="75"/>
      <c r="AE4157" s="99"/>
    </row>
    <row r="4158" spans="1:31" x14ac:dyDescent="0.25">
      <c r="A4158" s="17"/>
      <c r="B4158" s="17"/>
      <c r="C4158" s="17"/>
      <c r="D4158" s="81"/>
      <c r="E4158" s="81"/>
      <c r="F4158" s="81"/>
      <c r="G4158" s="82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5"/>
      <c r="AB4158" s="75"/>
      <c r="AC4158" s="19"/>
      <c r="AD4158" s="75"/>
      <c r="AE4158" s="99"/>
    </row>
    <row r="4159" spans="1:31" x14ac:dyDescent="0.25">
      <c r="A4159" s="17"/>
      <c r="B4159" s="17"/>
      <c r="C4159" s="17"/>
      <c r="D4159" s="81"/>
      <c r="E4159" s="81"/>
      <c r="F4159" s="81"/>
      <c r="G4159" s="82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5"/>
      <c r="AB4159" s="75"/>
      <c r="AC4159" s="19"/>
      <c r="AD4159" s="75"/>
      <c r="AE4159" s="99"/>
    </row>
    <row r="4160" spans="1:31" x14ac:dyDescent="0.25">
      <c r="A4160" s="17"/>
      <c r="B4160" s="17"/>
      <c r="C4160" s="17"/>
      <c r="D4160" s="81"/>
      <c r="E4160" s="81"/>
      <c r="F4160" s="81"/>
      <c r="G4160" s="82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5"/>
      <c r="AB4160" s="75"/>
      <c r="AC4160" s="19"/>
      <c r="AD4160" s="75"/>
      <c r="AE4160" s="99"/>
    </row>
    <row r="4161" spans="1:31" x14ac:dyDescent="0.25">
      <c r="A4161" s="17"/>
      <c r="B4161" s="17"/>
      <c r="C4161" s="17"/>
      <c r="D4161" s="81"/>
      <c r="E4161" s="81"/>
      <c r="F4161" s="81"/>
      <c r="G4161" s="82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5"/>
      <c r="AB4161" s="75"/>
      <c r="AC4161" s="19"/>
      <c r="AD4161" s="75"/>
      <c r="AE4161" s="99"/>
    </row>
    <row r="4162" spans="1:31" x14ac:dyDescent="0.25">
      <c r="A4162" s="17"/>
      <c r="B4162" s="17"/>
      <c r="C4162" s="17"/>
      <c r="D4162" s="81"/>
      <c r="E4162" s="81"/>
      <c r="F4162" s="81"/>
      <c r="G4162" s="82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5"/>
      <c r="AB4162" s="75"/>
      <c r="AC4162" s="19"/>
      <c r="AD4162" s="75"/>
      <c r="AE4162" s="99"/>
    </row>
    <row r="4163" spans="1:31" x14ac:dyDescent="0.25">
      <c r="A4163" s="17"/>
      <c r="B4163" s="17"/>
      <c r="C4163" s="17"/>
      <c r="D4163" s="81"/>
      <c r="E4163" s="81"/>
      <c r="F4163" s="81"/>
      <c r="G4163" s="82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5"/>
      <c r="AB4163" s="75"/>
      <c r="AC4163" s="19"/>
      <c r="AD4163" s="75"/>
      <c r="AE4163" s="99"/>
    </row>
    <row r="4164" spans="1:31" x14ac:dyDescent="0.25">
      <c r="A4164" s="17"/>
      <c r="B4164" s="17"/>
      <c r="C4164" s="17"/>
      <c r="D4164" s="81"/>
      <c r="E4164" s="81"/>
      <c r="F4164" s="81"/>
      <c r="G4164" s="82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5"/>
      <c r="AB4164" s="75"/>
      <c r="AC4164" s="19"/>
      <c r="AD4164" s="75"/>
      <c r="AE4164" s="99"/>
    </row>
    <row r="4165" spans="1:31" x14ac:dyDescent="0.25">
      <c r="A4165" s="17"/>
      <c r="B4165" s="17"/>
      <c r="C4165" s="17"/>
      <c r="D4165" s="81"/>
      <c r="E4165" s="81"/>
      <c r="F4165" s="81"/>
      <c r="G4165" s="82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5"/>
      <c r="AB4165" s="75"/>
      <c r="AC4165" s="19"/>
      <c r="AD4165" s="75"/>
      <c r="AE4165" s="99"/>
    </row>
    <row r="4166" spans="1:31" x14ac:dyDescent="0.25">
      <c r="A4166" s="17"/>
      <c r="B4166" s="17"/>
      <c r="C4166" s="17"/>
      <c r="D4166" s="81"/>
      <c r="E4166" s="81"/>
      <c r="F4166" s="81"/>
      <c r="G4166" s="82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5"/>
      <c r="AB4166" s="75"/>
      <c r="AC4166" s="19"/>
      <c r="AD4166" s="75"/>
      <c r="AE4166" s="99"/>
    </row>
    <row r="4167" spans="1:31" x14ac:dyDescent="0.25">
      <c r="A4167" s="17"/>
      <c r="B4167" s="17"/>
      <c r="C4167" s="17"/>
      <c r="D4167" s="81"/>
      <c r="E4167" s="81"/>
      <c r="F4167" s="81"/>
      <c r="G4167" s="82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5"/>
      <c r="AB4167" s="75"/>
      <c r="AC4167" s="19"/>
      <c r="AD4167" s="75"/>
      <c r="AE4167" s="99"/>
    </row>
    <row r="4168" spans="1:31" x14ac:dyDescent="0.25">
      <c r="A4168" s="17"/>
      <c r="B4168" s="17"/>
      <c r="C4168" s="17"/>
      <c r="D4168" s="81"/>
      <c r="E4168" s="81"/>
      <c r="F4168" s="81"/>
      <c r="G4168" s="82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5"/>
      <c r="AB4168" s="75"/>
      <c r="AC4168" s="19"/>
      <c r="AD4168" s="75"/>
      <c r="AE4168" s="99"/>
    </row>
    <row r="4169" spans="1:31" x14ac:dyDescent="0.25">
      <c r="A4169" s="17"/>
      <c r="B4169" s="17"/>
      <c r="C4169" s="17"/>
      <c r="D4169" s="81"/>
      <c r="E4169" s="81"/>
      <c r="F4169" s="81"/>
      <c r="G4169" s="82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5"/>
      <c r="AB4169" s="75"/>
      <c r="AC4169" s="19"/>
      <c r="AD4169" s="75"/>
      <c r="AE4169" s="99"/>
    </row>
    <row r="4170" spans="1:31" x14ac:dyDescent="0.25">
      <c r="A4170" s="17"/>
      <c r="B4170" s="17"/>
      <c r="C4170" s="17"/>
      <c r="D4170" s="81"/>
      <c r="E4170" s="81"/>
      <c r="F4170" s="81"/>
      <c r="G4170" s="82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5"/>
      <c r="AB4170" s="75"/>
      <c r="AC4170" s="19"/>
      <c r="AD4170" s="75"/>
      <c r="AE4170" s="99"/>
    </row>
    <row r="4171" spans="1:31" x14ac:dyDescent="0.25">
      <c r="A4171" s="17"/>
      <c r="B4171" s="17"/>
      <c r="C4171" s="17"/>
      <c r="D4171" s="81"/>
      <c r="E4171" s="81"/>
      <c r="F4171" s="81"/>
      <c r="G4171" s="82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5"/>
      <c r="AB4171" s="75"/>
      <c r="AC4171" s="19"/>
      <c r="AD4171" s="75"/>
      <c r="AE4171" s="99"/>
    </row>
    <row r="4172" spans="1:31" x14ac:dyDescent="0.25">
      <c r="A4172" s="17"/>
      <c r="B4172" s="17"/>
      <c r="C4172" s="17"/>
      <c r="D4172" s="81"/>
      <c r="E4172" s="81"/>
      <c r="F4172" s="81"/>
      <c r="G4172" s="82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5"/>
      <c r="AB4172" s="75"/>
      <c r="AC4172" s="19"/>
      <c r="AD4172" s="75"/>
      <c r="AE4172" s="99"/>
    </row>
    <row r="4173" spans="1:31" x14ac:dyDescent="0.25">
      <c r="A4173" s="17"/>
      <c r="B4173" s="17"/>
      <c r="C4173" s="17"/>
      <c r="D4173" s="81"/>
      <c r="E4173" s="81"/>
      <c r="F4173" s="81"/>
      <c r="G4173" s="82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5"/>
      <c r="AB4173" s="75"/>
      <c r="AC4173" s="19"/>
      <c r="AD4173" s="75"/>
      <c r="AE4173" s="99"/>
    </row>
    <row r="4174" spans="1:31" x14ac:dyDescent="0.25">
      <c r="A4174" s="17"/>
      <c r="B4174" s="17"/>
      <c r="C4174" s="17"/>
      <c r="D4174" s="81"/>
      <c r="E4174" s="81"/>
      <c r="F4174" s="81"/>
      <c r="G4174" s="82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5"/>
      <c r="AB4174" s="75"/>
      <c r="AC4174" s="19"/>
      <c r="AD4174" s="75"/>
      <c r="AE4174" s="99"/>
    </row>
    <row r="4175" spans="1:31" x14ac:dyDescent="0.25">
      <c r="A4175" s="17"/>
      <c r="B4175" s="17"/>
      <c r="C4175" s="17"/>
      <c r="D4175" s="81"/>
      <c r="E4175" s="81"/>
      <c r="F4175" s="81"/>
      <c r="G4175" s="82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5"/>
      <c r="AB4175" s="75"/>
      <c r="AC4175" s="19"/>
      <c r="AD4175" s="75"/>
      <c r="AE4175" s="99"/>
    </row>
    <row r="4176" spans="1:31" x14ac:dyDescent="0.25">
      <c r="A4176" s="17"/>
      <c r="B4176" s="17"/>
      <c r="C4176" s="17"/>
      <c r="D4176" s="81"/>
      <c r="E4176" s="81"/>
      <c r="F4176" s="81"/>
      <c r="G4176" s="82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5"/>
      <c r="AB4176" s="75"/>
      <c r="AC4176" s="19"/>
      <c r="AD4176" s="75"/>
      <c r="AE4176" s="99"/>
    </row>
    <row r="4177" spans="1:31" x14ac:dyDescent="0.25">
      <c r="A4177" s="17"/>
      <c r="B4177" s="17"/>
      <c r="C4177" s="17"/>
      <c r="D4177" s="81"/>
      <c r="E4177" s="81"/>
      <c r="F4177" s="81"/>
      <c r="G4177" s="82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5"/>
      <c r="AB4177" s="75"/>
      <c r="AC4177" s="19"/>
      <c r="AD4177" s="75"/>
      <c r="AE4177" s="99"/>
    </row>
    <row r="4178" spans="1:31" x14ac:dyDescent="0.25">
      <c r="A4178" s="17"/>
      <c r="B4178" s="17"/>
      <c r="C4178" s="17"/>
      <c r="D4178" s="81"/>
      <c r="E4178" s="81"/>
      <c r="F4178" s="81"/>
      <c r="G4178" s="82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5"/>
      <c r="AB4178" s="75"/>
      <c r="AC4178" s="19"/>
      <c r="AD4178" s="75"/>
      <c r="AE4178" s="99"/>
    </row>
    <row r="4179" spans="1:31" x14ac:dyDescent="0.25">
      <c r="A4179" s="17"/>
      <c r="B4179" s="17"/>
      <c r="C4179" s="17"/>
      <c r="D4179" s="81"/>
      <c r="E4179" s="81"/>
      <c r="F4179" s="81"/>
      <c r="G4179" s="82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5"/>
      <c r="AB4179" s="75"/>
      <c r="AC4179" s="19"/>
      <c r="AD4179" s="75"/>
      <c r="AE4179" s="99"/>
    </row>
    <row r="4180" spans="1:31" x14ac:dyDescent="0.25">
      <c r="A4180" s="17"/>
      <c r="B4180" s="17"/>
      <c r="C4180" s="17"/>
      <c r="D4180" s="81"/>
      <c r="E4180" s="81"/>
      <c r="F4180" s="81"/>
      <c r="G4180" s="82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5"/>
      <c r="AB4180" s="75"/>
      <c r="AC4180" s="19"/>
      <c r="AD4180" s="75"/>
      <c r="AE4180" s="99"/>
    </row>
    <row r="4181" spans="1:31" x14ac:dyDescent="0.25">
      <c r="A4181" s="17"/>
      <c r="B4181" s="17"/>
      <c r="C4181" s="17"/>
      <c r="D4181" s="81"/>
      <c r="E4181" s="81"/>
      <c r="F4181" s="81"/>
      <c r="G4181" s="82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5"/>
      <c r="AB4181" s="75"/>
      <c r="AC4181" s="19"/>
      <c r="AD4181" s="75"/>
      <c r="AE4181" s="99"/>
    </row>
    <row r="4182" spans="1:31" x14ac:dyDescent="0.25">
      <c r="A4182" s="17"/>
      <c r="B4182" s="17"/>
      <c r="C4182" s="17"/>
      <c r="D4182" s="81"/>
      <c r="E4182" s="81"/>
      <c r="F4182" s="81"/>
      <c r="G4182" s="82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5"/>
      <c r="AB4182" s="75"/>
      <c r="AC4182" s="19"/>
      <c r="AD4182" s="75"/>
      <c r="AE4182" s="99"/>
    </row>
    <row r="4183" spans="1:31" x14ac:dyDescent="0.25">
      <c r="A4183" s="17"/>
      <c r="B4183" s="17"/>
      <c r="C4183" s="17"/>
      <c r="D4183" s="81"/>
      <c r="E4183" s="81"/>
      <c r="F4183" s="81"/>
      <c r="G4183" s="82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5"/>
      <c r="AB4183" s="75"/>
      <c r="AC4183" s="19"/>
      <c r="AD4183" s="75"/>
      <c r="AE4183" s="99"/>
    </row>
    <row r="4184" spans="1:31" x14ac:dyDescent="0.25">
      <c r="A4184" s="17"/>
      <c r="B4184" s="17"/>
      <c r="C4184" s="17"/>
      <c r="D4184" s="81"/>
      <c r="E4184" s="81"/>
      <c r="F4184" s="81"/>
      <c r="G4184" s="82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5"/>
      <c r="AB4184" s="75"/>
      <c r="AC4184" s="19"/>
      <c r="AD4184" s="75"/>
      <c r="AE4184" s="99"/>
    </row>
    <row r="4185" spans="1:31" x14ac:dyDescent="0.25">
      <c r="A4185" s="17"/>
      <c r="B4185" s="17"/>
      <c r="C4185" s="17"/>
      <c r="D4185" s="81"/>
      <c r="E4185" s="81"/>
      <c r="F4185" s="81"/>
      <c r="G4185" s="82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5"/>
      <c r="AB4185" s="75"/>
      <c r="AC4185" s="19"/>
      <c r="AD4185" s="75"/>
      <c r="AE4185" s="99"/>
    </row>
    <row r="4186" spans="1:31" x14ac:dyDescent="0.25">
      <c r="A4186" s="17"/>
      <c r="B4186" s="17"/>
      <c r="C4186" s="17"/>
      <c r="D4186" s="81"/>
      <c r="E4186" s="81"/>
      <c r="F4186" s="81"/>
      <c r="G4186" s="82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5"/>
      <c r="AB4186" s="75"/>
      <c r="AC4186" s="19"/>
      <c r="AD4186" s="75"/>
      <c r="AE4186" s="99"/>
    </row>
    <row r="4187" spans="1:31" x14ac:dyDescent="0.25">
      <c r="A4187" s="17"/>
      <c r="B4187" s="17"/>
      <c r="C4187" s="17"/>
      <c r="D4187" s="81"/>
      <c r="E4187" s="81"/>
      <c r="F4187" s="81"/>
      <c r="G4187" s="82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5"/>
      <c r="AB4187" s="75"/>
      <c r="AC4187" s="19"/>
      <c r="AD4187" s="75"/>
      <c r="AE4187" s="99"/>
    </row>
    <row r="4188" spans="1:31" x14ac:dyDescent="0.25">
      <c r="A4188" s="17"/>
      <c r="B4188" s="17"/>
      <c r="C4188" s="17"/>
      <c r="D4188" s="81"/>
      <c r="E4188" s="81"/>
      <c r="F4188" s="81"/>
      <c r="G4188" s="82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5"/>
      <c r="AB4188" s="75"/>
      <c r="AC4188" s="19"/>
      <c r="AD4188" s="75"/>
      <c r="AE4188" s="99"/>
    </row>
    <row r="4189" spans="1:31" x14ac:dyDescent="0.25">
      <c r="A4189" s="17"/>
      <c r="B4189" s="17"/>
      <c r="C4189" s="17"/>
      <c r="D4189" s="81"/>
      <c r="E4189" s="81"/>
      <c r="F4189" s="81"/>
      <c r="G4189" s="82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5"/>
      <c r="AB4189" s="75"/>
      <c r="AC4189" s="19"/>
      <c r="AD4189" s="75"/>
      <c r="AE4189" s="99"/>
    </row>
    <row r="4190" spans="1:31" x14ac:dyDescent="0.25">
      <c r="A4190" s="17"/>
      <c r="B4190" s="17"/>
      <c r="C4190" s="17"/>
      <c r="D4190" s="81"/>
      <c r="E4190" s="81"/>
      <c r="F4190" s="81"/>
      <c r="G4190" s="82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5"/>
      <c r="AB4190" s="75"/>
      <c r="AC4190" s="19"/>
      <c r="AD4190" s="75"/>
      <c r="AE4190" s="99"/>
    </row>
    <row r="4191" spans="1:31" x14ac:dyDescent="0.25">
      <c r="A4191" s="17"/>
      <c r="B4191" s="17"/>
      <c r="C4191" s="17"/>
      <c r="D4191" s="81"/>
      <c r="E4191" s="81"/>
      <c r="F4191" s="81"/>
      <c r="G4191" s="82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5"/>
      <c r="AB4191" s="75"/>
      <c r="AC4191" s="19"/>
      <c r="AD4191" s="75"/>
      <c r="AE4191" s="99"/>
    </row>
    <row r="4192" spans="1:31" x14ac:dyDescent="0.25">
      <c r="A4192" s="17"/>
      <c r="B4192" s="17"/>
      <c r="C4192" s="17"/>
      <c r="D4192" s="81"/>
      <c r="E4192" s="81"/>
      <c r="F4192" s="81"/>
      <c r="G4192" s="82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5"/>
      <c r="AB4192" s="75"/>
      <c r="AC4192" s="19"/>
      <c r="AD4192" s="75"/>
      <c r="AE4192" s="99"/>
    </row>
    <row r="4193" spans="1:31" x14ac:dyDescent="0.25">
      <c r="A4193" s="17"/>
      <c r="B4193" s="17"/>
      <c r="C4193" s="17"/>
      <c r="D4193" s="81"/>
      <c r="E4193" s="81"/>
      <c r="F4193" s="81"/>
      <c r="G4193" s="82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5"/>
      <c r="AB4193" s="75"/>
      <c r="AC4193" s="19"/>
      <c r="AD4193" s="75"/>
      <c r="AE4193" s="99"/>
    </row>
    <row r="4194" spans="1:31" x14ac:dyDescent="0.25">
      <c r="A4194" s="17"/>
      <c r="B4194" s="17"/>
      <c r="C4194" s="17"/>
      <c r="D4194" s="81"/>
      <c r="E4194" s="81"/>
      <c r="F4194" s="81"/>
      <c r="G4194" s="82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5"/>
      <c r="AB4194" s="75"/>
      <c r="AC4194" s="19"/>
      <c r="AD4194" s="75"/>
      <c r="AE4194" s="99"/>
    </row>
    <row r="4195" spans="1:31" x14ac:dyDescent="0.25">
      <c r="A4195" s="17"/>
      <c r="B4195" s="17"/>
      <c r="C4195" s="17"/>
      <c r="D4195" s="81"/>
      <c r="E4195" s="81"/>
      <c r="F4195" s="81"/>
      <c r="G4195" s="82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5"/>
      <c r="AB4195" s="75"/>
      <c r="AC4195" s="19"/>
      <c r="AD4195" s="75"/>
      <c r="AE4195" s="99"/>
    </row>
    <row r="4196" spans="1:31" x14ac:dyDescent="0.25">
      <c r="A4196" s="17"/>
      <c r="B4196" s="17"/>
      <c r="C4196" s="17"/>
      <c r="D4196" s="81"/>
      <c r="E4196" s="81"/>
      <c r="F4196" s="81"/>
      <c r="G4196" s="82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5"/>
      <c r="AB4196" s="75"/>
      <c r="AC4196" s="19"/>
      <c r="AD4196" s="75"/>
      <c r="AE4196" s="99"/>
    </row>
    <row r="4197" spans="1:31" x14ac:dyDescent="0.25">
      <c r="A4197" s="17"/>
      <c r="B4197" s="17"/>
      <c r="C4197" s="17"/>
      <c r="D4197" s="81"/>
      <c r="E4197" s="81"/>
      <c r="F4197" s="81"/>
      <c r="G4197" s="82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5"/>
      <c r="AB4197" s="75"/>
      <c r="AC4197" s="19"/>
      <c r="AD4197" s="75"/>
      <c r="AE4197" s="99"/>
    </row>
    <row r="4198" spans="1:31" x14ac:dyDescent="0.25">
      <c r="A4198" s="17"/>
      <c r="B4198" s="17"/>
      <c r="C4198" s="17"/>
      <c r="D4198" s="81"/>
      <c r="E4198" s="81"/>
      <c r="F4198" s="81"/>
      <c r="G4198" s="82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5"/>
      <c r="AB4198" s="75"/>
      <c r="AC4198" s="19"/>
      <c r="AD4198" s="75"/>
      <c r="AE4198" s="99"/>
    </row>
    <row r="4199" spans="1:31" x14ac:dyDescent="0.25">
      <c r="A4199" s="17"/>
      <c r="B4199" s="17"/>
      <c r="C4199" s="17"/>
      <c r="D4199" s="81"/>
      <c r="E4199" s="81"/>
      <c r="F4199" s="81"/>
      <c r="G4199" s="82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5"/>
      <c r="AB4199" s="75"/>
      <c r="AC4199" s="19"/>
      <c r="AD4199" s="75"/>
      <c r="AE4199" s="99"/>
    </row>
    <row r="4200" spans="1:31" x14ac:dyDescent="0.25">
      <c r="A4200" s="17"/>
      <c r="B4200" s="17"/>
      <c r="C4200" s="17"/>
      <c r="D4200" s="81"/>
      <c r="E4200" s="81"/>
      <c r="F4200" s="81"/>
      <c r="G4200" s="82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5"/>
      <c r="AB4200" s="75"/>
      <c r="AC4200" s="19"/>
      <c r="AD4200" s="75"/>
      <c r="AE4200" s="99"/>
    </row>
    <row r="4201" spans="1:31" x14ac:dyDescent="0.25">
      <c r="A4201" s="17"/>
      <c r="B4201" s="17"/>
      <c r="C4201" s="17"/>
      <c r="D4201" s="81"/>
      <c r="E4201" s="81"/>
      <c r="F4201" s="81"/>
      <c r="G4201" s="82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5"/>
      <c r="AB4201" s="75"/>
      <c r="AC4201" s="19"/>
      <c r="AD4201" s="75"/>
      <c r="AE4201" s="99"/>
    </row>
    <row r="4202" spans="1:31" x14ac:dyDescent="0.25">
      <c r="A4202" s="17"/>
      <c r="B4202" s="17"/>
      <c r="C4202" s="17"/>
      <c r="D4202" s="81"/>
      <c r="E4202" s="81"/>
      <c r="F4202" s="81"/>
      <c r="G4202" s="82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5"/>
      <c r="AB4202" s="75"/>
      <c r="AC4202" s="19"/>
      <c r="AD4202" s="75"/>
      <c r="AE4202" s="99"/>
    </row>
    <row r="4203" spans="1:31" x14ac:dyDescent="0.25">
      <c r="A4203" s="17"/>
      <c r="B4203" s="17"/>
      <c r="C4203" s="17"/>
      <c r="D4203" s="81"/>
      <c r="E4203" s="81"/>
      <c r="F4203" s="81"/>
      <c r="G4203" s="82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5"/>
      <c r="AB4203" s="75"/>
      <c r="AC4203" s="19"/>
      <c r="AD4203" s="75"/>
      <c r="AE4203" s="99"/>
    </row>
    <row r="4204" spans="1:31" x14ac:dyDescent="0.25">
      <c r="A4204" s="17"/>
      <c r="B4204" s="17"/>
      <c r="C4204" s="17"/>
      <c r="D4204" s="81"/>
      <c r="E4204" s="81"/>
      <c r="F4204" s="81"/>
      <c r="G4204" s="82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5"/>
      <c r="AB4204" s="75"/>
      <c r="AC4204" s="19"/>
      <c r="AD4204" s="75"/>
      <c r="AE4204" s="99"/>
    </row>
    <row r="4205" spans="1:31" x14ac:dyDescent="0.25">
      <c r="A4205" s="17"/>
      <c r="B4205" s="17"/>
      <c r="C4205" s="17"/>
      <c r="D4205" s="81"/>
      <c r="E4205" s="81"/>
      <c r="F4205" s="81"/>
      <c r="G4205" s="82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5"/>
      <c r="AB4205" s="75"/>
      <c r="AC4205" s="19"/>
      <c r="AD4205" s="75"/>
      <c r="AE4205" s="99"/>
    </row>
    <row r="4206" spans="1:31" x14ac:dyDescent="0.25">
      <c r="A4206" s="17"/>
      <c r="B4206" s="17"/>
      <c r="C4206" s="17"/>
      <c r="D4206" s="81"/>
      <c r="E4206" s="81"/>
      <c r="F4206" s="81"/>
      <c r="G4206" s="82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5"/>
      <c r="AB4206" s="75"/>
      <c r="AC4206" s="19"/>
      <c r="AD4206" s="75"/>
      <c r="AE4206" s="99"/>
    </row>
    <row r="4207" spans="1:31" x14ac:dyDescent="0.25">
      <c r="A4207" s="17"/>
      <c r="B4207" s="17"/>
      <c r="C4207" s="17"/>
      <c r="D4207" s="81"/>
      <c r="E4207" s="81"/>
      <c r="F4207" s="81"/>
      <c r="G4207" s="82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5"/>
      <c r="AB4207" s="75"/>
      <c r="AC4207" s="19"/>
      <c r="AD4207" s="75"/>
      <c r="AE4207" s="99"/>
    </row>
    <row r="4208" spans="1:31" x14ac:dyDescent="0.25">
      <c r="A4208" s="17"/>
      <c r="B4208" s="17"/>
      <c r="C4208" s="17"/>
      <c r="D4208" s="81"/>
      <c r="E4208" s="81"/>
      <c r="F4208" s="81"/>
      <c r="G4208" s="82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5"/>
      <c r="AB4208" s="75"/>
      <c r="AC4208" s="19"/>
      <c r="AD4208" s="75"/>
      <c r="AE4208" s="99"/>
    </row>
    <row r="4209" spans="1:31" x14ac:dyDescent="0.25">
      <c r="A4209" s="17"/>
      <c r="B4209" s="17"/>
      <c r="C4209" s="17"/>
      <c r="D4209" s="81"/>
      <c r="E4209" s="81"/>
      <c r="F4209" s="81"/>
      <c r="G4209" s="82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5"/>
      <c r="AB4209" s="75"/>
      <c r="AC4209" s="19"/>
      <c r="AD4209" s="75"/>
      <c r="AE4209" s="99"/>
    </row>
    <row r="4210" spans="1:31" x14ac:dyDescent="0.25">
      <c r="A4210" s="17"/>
      <c r="B4210" s="17"/>
      <c r="C4210" s="17"/>
      <c r="D4210" s="81"/>
      <c r="E4210" s="81"/>
      <c r="F4210" s="81"/>
      <c r="G4210" s="82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5"/>
      <c r="AB4210" s="75"/>
      <c r="AC4210" s="19"/>
      <c r="AD4210" s="75"/>
      <c r="AE4210" s="99"/>
    </row>
    <row r="4211" spans="1:31" x14ac:dyDescent="0.25">
      <c r="A4211" s="17"/>
      <c r="B4211" s="17"/>
      <c r="C4211" s="17"/>
      <c r="D4211" s="81"/>
      <c r="E4211" s="81"/>
      <c r="F4211" s="81"/>
      <c r="G4211" s="82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5"/>
      <c r="AB4211" s="75"/>
      <c r="AC4211" s="19"/>
      <c r="AD4211" s="75"/>
      <c r="AE4211" s="99"/>
    </row>
    <row r="4212" spans="1:31" x14ac:dyDescent="0.25">
      <c r="A4212" s="17"/>
      <c r="B4212" s="17"/>
      <c r="C4212" s="17"/>
      <c r="D4212" s="81"/>
      <c r="E4212" s="81"/>
      <c r="F4212" s="81"/>
      <c r="G4212" s="82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5"/>
      <c r="AB4212" s="75"/>
      <c r="AC4212" s="19"/>
      <c r="AD4212" s="75"/>
      <c r="AE4212" s="99"/>
    </row>
    <row r="4213" spans="1:31" x14ac:dyDescent="0.25">
      <c r="A4213" s="17"/>
      <c r="B4213" s="17"/>
      <c r="C4213" s="17"/>
      <c r="D4213" s="81"/>
      <c r="E4213" s="81"/>
      <c r="F4213" s="81"/>
      <c r="G4213" s="82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5"/>
      <c r="AB4213" s="75"/>
      <c r="AC4213" s="19"/>
      <c r="AD4213" s="75"/>
      <c r="AE4213" s="99"/>
    </row>
    <row r="4214" spans="1:31" x14ac:dyDescent="0.25">
      <c r="A4214" s="17"/>
      <c r="B4214" s="17"/>
      <c r="C4214" s="17"/>
      <c r="D4214" s="81"/>
      <c r="E4214" s="81"/>
      <c r="F4214" s="81"/>
      <c r="G4214" s="82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5"/>
      <c r="AB4214" s="75"/>
      <c r="AC4214" s="19"/>
      <c r="AD4214" s="75"/>
      <c r="AE4214" s="99"/>
    </row>
    <row r="4215" spans="1:31" x14ac:dyDescent="0.25">
      <c r="A4215" s="17"/>
      <c r="B4215" s="17"/>
      <c r="C4215" s="17"/>
      <c r="D4215" s="81"/>
      <c r="E4215" s="81"/>
      <c r="F4215" s="81"/>
      <c r="G4215" s="82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5"/>
      <c r="AB4215" s="75"/>
      <c r="AC4215" s="19"/>
      <c r="AD4215" s="75"/>
      <c r="AE4215" s="99"/>
    </row>
    <row r="4216" spans="1:31" x14ac:dyDescent="0.25">
      <c r="A4216" s="17"/>
      <c r="B4216" s="17"/>
      <c r="C4216" s="17"/>
      <c r="D4216" s="81"/>
      <c r="E4216" s="81"/>
      <c r="F4216" s="81"/>
      <c r="G4216" s="82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5"/>
      <c r="AB4216" s="75"/>
      <c r="AC4216" s="19"/>
      <c r="AD4216" s="75"/>
      <c r="AE4216" s="99"/>
    </row>
    <row r="4217" spans="1:31" x14ac:dyDescent="0.25">
      <c r="A4217" s="17"/>
      <c r="B4217" s="17"/>
      <c r="C4217" s="17"/>
      <c r="D4217" s="81"/>
      <c r="E4217" s="81"/>
      <c r="F4217" s="81"/>
      <c r="G4217" s="82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5"/>
      <c r="AB4217" s="75"/>
      <c r="AC4217" s="19"/>
      <c r="AD4217" s="75"/>
      <c r="AE4217" s="99"/>
    </row>
    <row r="4218" spans="1:31" x14ac:dyDescent="0.25">
      <c r="A4218" s="17"/>
      <c r="B4218" s="17"/>
      <c r="C4218" s="17"/>
      <c r="D4218" s="81"/>
      <c r="E4218" s="81"/>
      <c r="F4218" s="81"/>
      <c r="G4218" s="82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5"/>
      <c r="AB4218" s="75"/>
      <c r="AC4218" s="19"/>
      <c r="AD4218" s="75"/>
      <c r="AE4218" s="99"/>
    </row>
    <row r="4219" spans="1:31" x14ac:dyDescent="0.25">
      <c r="A4219" s="17"/>
      <c r="B4219" s="17"/>
      <c r="C4219" s="17"/>
      <c r="D4219" s="81"/>
      <c r="E4219" s="81"/>
      <c r="F4219" s="81"/>
      <c r="G4219" s="82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5"/>
      <c r="AB4219" s="75"/>
      <c r="AC4219" s="19"/>
      <c r="AD4219" s="75"/>
      <c r="AE4219" s="99"/>
    </row>
    <row r="4220" spans="1:31" x14ac:dyDescent="0.25">
      <c r="A4220" s="17"/>
      <c r="B4220" s="17"/>
      <c r="C4220" s="17"/>
      <c r="D4220" s="81"/>
      <c r="E4220" s="81"/>
      <c r="F4220" s="81"/>
      <c r="G4220" s="82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5"/>
      <c r="AB4220" s="75"/>
      <c r="AC4220" s="19"/>
      <c r="AD4220" s="75"/>
      <c r="AE4220" s="99"/>
    </row>
    <row r="4221" spans="1:31" x14ac:dyDescent="0.25">
      <c r="A4221" s="17"/>
      <c r="B4221" s="17"/>
      <c r="C4221" s="17"/>
      <c r="D4221" s="81"/>
      <c r="E4221" s="81"/>
      <c r="F4221" s="81"/>
      <c r="G4221" s="82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5"/>
      <c r="AB4221" s="75"/>
      <c r="AC4221" s="19"/>
      <c r="AD4221" s="75"/>
      <c r="AE4221" s="99"/>
    </row>
    <row r="4222" spans="1:31" x14ac:dyDescent="0.25">
      <c r="A4222" s="17"/>
      <c r="B4222" s="17"/>
      <c r="C4222" s="17"/>
      <c r="D4222" s="81"/>
      <c r="E4222" s="81"/>
      <c r="F4222" s="81"/>
      <c r="G4222" s="82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5"/>
      <c r="AB4222" s="75"/>
      <c r="AC4222" s="19"/>
      <c r="AD4222" s="75"/>
      <c r="AE4222" s="99"/>
    </row>
    <row r="4223" spans="1:31" x14ac:dyDescent="0.25">
      <c r="A4223" s="17"/>
      <c r="B4223" s="17"/>
      <c r="C4223" s="17"/>
      <c r="D4223" s="81"/>
      <c r="E4223" s="81"/>
      <c r="F4223" s="81"/>
      <c r="G4223" s="82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5"/>
      <c r="AB4223" s="75"/>
      <c r="AC4223" s="19"/>
      <c r="AD4223" s="75"/>
      <c r="AE4223" s="99"/>
    </row>
    <row r="4224" spans="1:31" x14ac:dyDescent="0.25">
      <c r="A4224" s="17"/>
      <c r="B4224" s="17"/>
      <c r="C4224" s="17"/>
      <c r="D4224" s="81"/>
      <c r="E4224" s="81"/>
      <c r="F4224" s="81"/>
      <c r="G4224" s="82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5"/>
      <c r="AB4224" s="75"/>
      <c r="AC4224" s="19"/>
      <c r="AD4224" s="75"/>
      <c r="AE4224" s="99"/>
    </row>
    <row r="4225" spans="1:31" x14ac:dyDescent="0.25">
      <c r="A4225" s="17"/>
      <c r="B4225" s="17"/>
      <c r="C4225" s="17"/>
      <c r="D4225" s="81"/>
      <c r="E4225" s="81"/>
      <c r="F4225" s="81"/>
      <c r="G4225" s="82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5"/>
      <c r="AB4225" s="75"/>
      <c r="AC4225" s="19"/>
      <c r="AD4225" s="75"/>
      <c r="AE4225" s="99"/>
    </row>
    <row r="4226" spans="1:31" x14ac:dyDescent="0.25">
      <c r="A4226" s="17"/>
      <c r="B4226" s="17"/>
      <c r="C4226" s="17"/>
      <c r="D4226" s="81"/>
      <c r="E4226" s="81"/>
      <c r="F4226" s="81"/>
      <c r="G4226" s="82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5"/>
      <c r="AB4226" s="75"/>
      <c r="AC4226" s="19"/>
      <c r="AD4226" s="75"/>
      <c r="AE4226" s="99"/>
    </row>
    <row r="4227" spans="1:31" x14ac:dyDescent="0.25">
      <c r="A4227" s="17"/>
      <c r="B4227" s="17"/>
      <c r="C4227" s="17"/>
      <c r="D4227" s="81"/>
      <c r="E4227" s="81"/>
      <c r="F4227" s="81"/>
      <c r="G4227" s="82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5"/>
      <c r="AB4227" s="75"/>
      <c r="AC4227" s="19"/>
      <c r="AD4227" s="75"/>
      <c r="AE4227" s="99"/>
    </row>
    <row r="4228" spans="1:31" x14ac:dyDescent="0.25">
      <c r="A4228" s="17"/>
      <c r="B4228" s="17"/>
      <c r="C4228" s="17"/>
      <c r="D4228" s="81"/>
      <c r="E4228" s="81"/>
      <c r="F4228" s="81"/>
      <c r="G4228" s="82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5"/>
      <c r="AB4228" s="75"/>
      <c r="AC4228" s="19"/>
      <c r="AD4228" s="75"/>
      <c r="AE4228" s="99"/>
    </row>
    <row r="4229" spans="1:31" x14ac:dyDescent="0.25">
      <c r="A4229" s="17"/>
      <c r="B4229" s="17"/>
      <c r="C4229" s="17"/>
      <c r="D4229" s="81"/>
      <c r="E4229" s="81"/>
      <c r="F4229" s="81"/>
      <c r="G4229" s="82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5"/>
      <c r="AB4229" s="75"/>
      <c r="AC4229" s="19"/>
      <c r="AD4229" s="75"/>
      <c r="AE4229" s="99"/>
    </row>
    <row r="4230" spans="1:31" x14ac:dyDescent="0.25">
      <c r="A4230" s="17"/>
      <c r="B4230" s="17"/>
      <c r="C4230" s="17"/>
      <c r="D4230" s="81"/>
      <c r="E4230" s="81"/>
      <c r="F4230" s="81"/>
      <c r="G4230" s="82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5"/>
      <c r="AB4230" s="75"/>
      <c r="AC4230" s="19"/>
      <c r="AD4230" s="75"/>
      <c r="AE4230" s="99"/>
    </row>
    <row r="4231" spans="1:31" x14ac:dyDescent="0.25">
      <c r="A4231" s="17"/>
      <c r="B4231" s="17"/>
      <c r="C4231" s="17"/>
      <c r="D4231" s="81"/>
      <c r="E4231" s="81"/>
      <c r="F4231" s="81"/>
      <c r="G4231" s="82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5"/>
      <c r="AB4231" s="75"/>
      <c r="AC4231" s="19"/>
      <c r="AD4231" s="75"/>
      <c r="AE4231" s="99"/>
    </row>
    <row r="4232" spans="1:31" x14ac:dyDescent="0.25">
      <c r="A4232" s="17"/>
      <c r="B4232" s="17"/>
      <c r="C4232" s="17"/>
      <c r="D4232" s="81"/>
      <c r="E4232" s="81"/>
      <c r="F4232" s="81"/>
      <c r="G4232" s="82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5"/>
      <c r="AB4232" s="75"/>
      <c r="AC4232" s="19"/>
      <c r="AD4232" s="75"/>
      <c r="AE4232" s="99"/>
    </row>
    <row r="4233" spans="1:31" x14ac:dyDescent="0.25">
      <c r="A4233" s="17"/>
      <c r="B4233" s="17"/>
      <c r="C4233" s="17"/>
      <c r="D4233" s="81"/>
      <c r="E4233" s="81"/>
      <c r="F4233" s="81"/>
      <c r="G4233" s="82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5"/>
      <c r="AB4233" s="75"/>
      <c r="AC4233" s="19"/>
      <c r="AD4233" s="75"/>
      <c r="AE4233" s="99"/>
    </row>
    <row r="4234" spans="1:31" x14ac:dyDescent="0.25">
      <c r="A4234" s="17"/>
      <c r="B4234" s="17"/>
      <c r="C4234" s="17"/>
      <c r="D4234" s="81"/>
      <c r="E4234" s="81"/>
      <c r="F4234" s="81"/>
      <c r="G4234" s="82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5"/>
      <c r="AB4234" s="75"/>
      <c r="AC4234" s="19"/>
      <c r="AD4234" s="75"/>
      <c r="AE4234" s="99"/>
    </row>
    <row r="4235" spans="1:31" x14ac:dyDescent="0.25">
      <c r="A4235" s="17"/>
      <c r="B4235" s="17"/>
      <c r="C4235" s="17"/>
      <c r="D4235" s="81"/>
      <c r="E4235" s="81"/>
      <c r="F4235" s="81"/>
      <c r="G4235" s="82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5"/>
      <c r="AB4235" s="75"/>
      <c r="AC4235" s="19"/>
      <c r="AD4235" s="75"/>
      <c r="AE4235" s="99"/>
    </row>
    <row r="4236" spans="1:31" x14ac:dyDescent="0.25">
      <c r="A4236" s="17"/>
      <c r="B4236" s="17"/>
      <c r="C4236" s="17"/>
      <c r="D4236" s="81"/>
      <c r="E4236" s="81"/>
      <c r="F4236" s="81"/>
      <c r="G4236" s="82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5"/>
      <c r="AB4236" s="75"/>
      <c r="AC4236" s="19"/>
      <c r="AD4236" s="75"/>
      <c r="AE4236" s="99"/>
    </row>
    <row r="4237" spans="1:31" x14ac:dyDescent="0.25">
      <c r="A4237" s="17"/>
      <c r="B4237" s="17"/>
      <c r="C4237" s="17"/>
      <c r="D4237" s="81"/>
      <c r="E4237" s="81"/>
      <c r="F4237" s="81"/>
      <c r="G4237" s="82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5"/>
      <c r="AB4237" s="75"/>
      <c r="AC4237" s="19"/>
      <c r="AD4237" s="75"/>
      <c r="AE4237" s="99"/>
    </row>
    <row r="4238" spans="1:31" x14ac:dyDescent="0.25">
      <c r="A4238" s="17"/>
      <c r="B4238" s="17"/>
      <c r="C4238" s="17"/>
      <c r="D4238" s="81"/>
      <c r="E4238" s="81"/>
      <c r="F4238" s="81"/>
      <c r="G4238" s="82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5"/>
      <c r="AB4238" s="75"/>
      <c r="AC4238" s="19"/>
      <c r="AD4238" s="75"/>
      <c r="AE4238" s="99"/>
    </row>
    <row r="4239" spans="1:31" x14ac:dyDescent="0.25">
      <c r="A4239" s="17"/>
      <c r="B4239" s="17"/>
      <c r="C4239" s="17"/>
      <c r="D4239" s="81"/>
      <c r="E4239" s="81"/>
      <c r="F4239" s="81"/>
      <c r="G4239" s="82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5"/>
      <c r="AB4239" s="75"/>
      <c r="AC4239" s="19"/>
      <c r="AD4239" s="75"/>
      <c r="AE4239" s="99"/>
    </row>
    <row r="4240" spans="1:31" x14ac:dyDescent="0.25">
      <c r="A4240" s="17"/>
      <c r="B4240" s="17"/>
      <c r="C4240" s="17"/>
      <c r="D4240" s="81"/>
      <c r="E4240" s="81"/>
      <c r="F4240" s="81"/>
      <c r="G4240" s="82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5"/>
      <c r="AB4240" s="75"/>
      <c r="AC4240" s="19"/>
      <c r="AD4240" s="75"/>
      <c r="AE4240" s="99"/>
    </row>
    <row r="4241" spans="1:31" x14ac:dyDescent="0.25">
      <c r="A4241" s="17"/>
      <c r="B4241" s="17"/>
      <c r="C4241" s="17"/>
      <c r="D4241" s="81"/>
      <c r="E4241" s="81"/>
      <c r="F4241" s="81"/>
      <c r="G4241" s="82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5"/>
      <c r="AB4241" s="75"/>
      <c r="AC4241" s="19"/>
      <c r="AD4241" s="75"/>
      <c r="AE4241" s="99"/>
    </row>
    <row r="4242" spans="1:31" x14ac:dyDescent="0.25">
      <c r="A4242" s="17"/>
      <c r="B4242" s="17"/>
      <c r="C4242" s="17"/>
      <c r="D4242" s="81"/>
      <c r="E4242" s="81"/>
      <c r="F4242" s="81"/>
      <c r="G4242" s="82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5"/>
      <c r="AB4242" s="75"/>
      <c r="AC4242" s="19"/>
      <c r="AD4242" s="75"/>
      <c r="AE4242" s="99"/>
    </row>
    <row r="4243" spans="1:31" x14ac:dyDescent="0.25">
      <c r="A4243" s="17"/>
      <c r="B4243" s="17"/>
      <c r="C4243" s="17"/>
      <c r="D4243" s="81"/>
      <c r="E4243" s="81"/>
      <c r="F4243" s="81"/>
      <c r="G4243" s="82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5"/>
      <c r="AB4243" s="75"/>
      <c r="AC4243" s="19"/>
      <c r="AD4243" s="75"/>
      <c r="AE4243" s="99"/>
    </row>
    <row r="4244" spans="1:31" x14ac:dyDescent="0.25">
      <c r="A4244" s="17"/>
      <c r="B4244" s="17"/>
      <c r="C4244" s="17"/>
      <c r="D4244" s="81"/>
      <c r="E4244" s="81"/>
      <c r="F4244" s="81"/>
      <c r="G4244" s="82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5"/>
      <c r="AB4244" s="75"/>
      <c r="AC4244" s="19"/>
      <c r="AD4244" s="75"/>
      <c r="AE4244" s="99"/>
    </row>
    <row r="4245" spans="1:31" x14ac:dyDescent="0.25">
      <c r="A4245" s="17"/>
      <c r="B4245" s="17"/>
      <c r="C4245" s="17"/>
      <c r="D4245" s="81"/>
      <c r="E4245" s="81"/>
      <c r="F4245" s="81"/>
      <c r="G4245" s="82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5"/>
      <c r="AB4245" s="75"/>
      <c r="AC4245" s="19"/>
      <c r="AD4245" s="75"/>
      <c r="AE4245" s="99"/>
    </row>
    <row r="4246" spans="1:31" x14ac:dyDescent="0.25">
      <c r="A4246" s="17"/>
      <c r="B4246" s="17"/>
      <c r="C4246" s="17"/>
      <c r="D4246" s="81"/>
      <c r="E4246" s="81"/>
      <c r="F4246" s="81"/>
      <c r="G4246" s="82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5"/>
      <c r="AB4246" s="75"/>
      <c r="AC4246" s="19"/>
      <c r="AD4246" s="75"/>
      <c r="AE4246" s="99"/>
    </row>
    <row r="4247" spans="1:31" x14ac:dyDescent="0.25">
      <c r="A4247" s="17"/>
      <c r="B4247" s="17"/>
      <c r="C4247" s="17"/>
      <c r="D4247" s="81"/>
      <c r="E4247" s="81"/>
      <c r="F4247" s="81"/>
      <c r="G4247" s="82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5"/>
      <c r="AB4247" s="75"/>
      <c r="AC4247" s="19"/>
      <c r="AD4247" s="75"/>
      <c r="AE4247" s="99"/>
    </row>
    <row r="4248" spans="1:31" x14ac:dyDescent="0.25">
      <c r="A4248" s="17"/>
      <c r="B4248" s="17"/>
      <c r="C4248" s="17"/>
      <c r="D4248" s="81"/>
      <c r="E4248" s="81"/>
      <c r="F4248" s="81"/>
      <c r="G4248" s="82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5"/>
      <c r="AB4248" s="75"/>
      <c r="AC4248" s="19"/>
      <c r="AD4248" s="75"/>
      <c r="AE4248" s="99"/>
    </row>
    <row r="4249" spans="1:31" x14ac:dyDescent="0.25">
      <c r="A4249" s="17"/>
      <c r="B4249" s="17"/>
      <c r="C4249" s="17"/>
      <c r="D4249" s="81"/>
      <c r="E4249" s="81"/>
      <c r="F4249" s="81"/>
      <c r="G4249" s="82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5"/>
      <c r="AB4249" s="75"/>
      <c r="AC4249" s="19"/>
      <c r="AD4249" s="75"/>
      <c r="AE4249" s="99"/>
    </row>
    <row r="4250" spans="1:31" x14ac:dyDescent="0.25">
      <c r="A4250" s="17"/>
      <c r="B4250" s="17"/>
      <c r="C4250" s="17"/>
      <c r="D4250" s="81"/>
      <c r="E4250" s="81"/>
      <c r="F4250" s="81"/>
      <c r="G4250" s="82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5"/>
      <c r="AB4250" s="75"/>
      <c r="AC4250" s="19"/>
      <c r="AD4250" s="75"/>
      <c r="AE4250" s="99"/>
    </row>
    <row r="4251" spans="1:31" x14ac:dyDescent="0.25">
      <c r="A4251" s="17"/>
      <c r="B4251" s="17"/>
      <c r="C4251" s="17"/>
      <c r="D4251" s="81"/>
      <c r="E4251" s="81"/>
      <c r="F4251" s="81"/>
      <c r="G4251" s="82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5"/>
      <c r="AB4251" s="75"/>
      <c r="AC4251" s="19"/>
      <c r="AD4251" s="75"/>
      <c r="AE4251" s="99"/>
    </row>
    <row r="4252" spans="1:31" x14ac:dyDescent="0.25">
      <c r="A4252" s="17"/>
      <c r="B4252" s="17"/>
      <c r="C4252" s="17"/>
      <c r="D4252" s="81"/>
      <c r="E4252" s="81"/>
      <c r="F4252" s="81"/>
      <c r="G4252" s="82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5"/>
      <c r="AB4252" s="75"/>
      <c r="AC4252" s="19"/>
      <c r="AD4252" s="75"/>
      <c r="AE4252" s="99"/>
    </row>
    <row r="4253" spans="1:31" x14ac:dyDescent="0.25">
      <c r="A4253" s="17"/>
      <c r="B4253" s="17"/>
      <c r="C4253" s="17"/>
      <c r="D4253" s="81"/>
      <c r="E4253" s="81"/>
      <c r="F4253" s="81"/>
      <c r="G4253" s="82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5"/>
      <c r="AB4253" s="75"/>
      <c r="AC4253" s="19"/>
      <c r="AD4253" s="75"/>
      <c r="AE4253" s="99"/>
    </row>
    <row r="4254" spans="1:31" x14ac:dyDescent="0.25">
      <c r="A4254" s="17"/>
      <c r="B4254" s="17"/>
      <c r="C4254" s="17"/>
      <c r="D4254" s="81"/>
      <c r="E4254" s="81"/>
      <c r="F4254" s="81"/>
      <c r="G4254" s="82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5"/>
      <c r="AB4254" s="75"/>
      <c r="AC4254" s="19"/>
      <c r="AD4254" s="75"/>
      <c r="AE4254" s="99"/>
    </row>
    <row r="4255" spans="1:31" x14ac:dyDescent="0.25">
      <c r="A4255" s="17"/>
      <c r="B4255" s="17"/>
      <c r="C4255" s="17"/>
      <c r="D4255" s="81"/>
      <c r="E4255" s="81"/>
      <c r="F4255" s="81"/>
      <c r="G4255" s="82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5"/>
      <c r="AB4255" s="75"/>
      <c r="AC4255" s="19"/>
      <c r="AD4255" s="75"/>
      <c r="AE4255" s="99"/>
    </row>
    <row r="4256" spans="1:31" x14ac:dyDescent="0.25">
      <c r="A4256" s="17"/>
      <c r="B4256" s="17"/>
      <c r="C4256" s="17"/>
      <c r="D4256" s="81"/>
      <c r="E4256" s="81"/>
      <c r="F4256" s="81"/>
      <c r="G4256" s="82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5"/>
      <c r="AB4256" s="75"/>
      <c r="AC4256" s="19"/>
      <c r="AD4256" s="75"/>
      <c r="AE4256" s="99"/>
    </row>
    <row r="4257" spans="1:31" x14ac:dyDescent="0.25">
      <c r="A4257" s="17"/>
      <c r="B4257" s="17"/>
      <c r="C4257" s="17"/>
      <c r="D4257" s="81"/>
      <c r="E4257" s="81"/>
      <c r="F4257" s="81"/>
      <c r="G4257" s="82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5"/>
      <c r="AB4257" s="75"/>
      <c r="AC4257" s="19"/>
      <c r="AD4257" s="75"/>
      <c r="AE4257" s="100"/>
    </row>
    <row r="4258" spans="1:31" x14ac:dyDescent="0.25">
      <c r="A4258" s="17"/>
      <c r="B4258" s="17"/>
      <c r="C4258" s="17"/>
      <c r="D4258" s="81"/>
      <c r="E4258" s="81"/>
      <c r="F4258" s="81"/>
      <c r="G4258" s="82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5"/>
      <c r="AB4258" s="75"/>
      <c r="AC4258" s="19"/>
      <c r="AD4258" s="75"/>
      <c r="AE4258" s="100"/>
    </row>
    <row r="4259" spans="1:31" x14ac:dyDescent="0.25">
      <c r="A4259" s="17"/>
      <c r="B4259" s="17"/>
      <c r="C4259" s="17"/>
      <c r="D4259" s="81"/>
      <c r="E4259" s="81"/>
      <c r="F4259" s="81"/>
      <c r="G4259" s="82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5"/>
      <c r="AB4259" s="75"/>
      <c r="AC4259" s="19"/>
      <c r="AD4259" s="75"/>
      <c r="AE4259" s="100"/>
    </row>
    <row r="4260" spans="1:31" x14ac:dyDescent="0.25">
      <c r="A4260" s="17"/>
      <c r="B4260" s="17"/>
      <c r="C4260" s="17"/>
      <c r="D4260" s="81"/>
      <c r="E4260" s="81"/>
      <c r="F4260" s="81"/>
      <c r="G4260" s="82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5"/>
      <c r="AB4260" s="75"/>
      <c r="AC4260" s="19"/>
      <c r="AD4260" s="75"/>
      <c r="AE4260" s="100"/>
    </row>
    <row r="4261" spans="1:31" x14ac:dyDescent="0.25">
      <c r="A4261" s="17"/>
      <c r="B4261" s="17"/>
      <c r="C4261" s="17"/>
      <c r="D4261" s="81"/>
      <c r="E4261" s="81"/>
      <c r="F4261" s="81"/>
      <c r="G4261" s="82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5"/>
      <c r="AB4261" s="75"/>
      <c r="AC4261" s="19"/>
      <c r="AD4261" s="75"/>
      <c r="AE4261" s="100"/>
    </row>
    <row r="4262" spans="1:31" x14ac:dyDescent="0.25">
      <c r="A4262" s="17"/>
      <c r="B4262" s="17"/>
      <c r="C4262" s="17"/>
      <c r="D4262" s="81"/>
      <c r="E4262" s="81"/>
      <c r="F4262" s="81"/>
      <c r="G4262" s="82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5"/>
      <c r="AB4262" s="75"/>
      <c r="AC4262" s="19"/>
      <c r="AD4262" s="75"/>
      <c r="AE4262" s="100"/>
    </row>
    <row r="4263" spans="1:31" x14ac:dyDescent="0.25">
      <c r="A4263" s="17"/>
      <c r="B4263" s="17"/>
      <c r="C4263" s="17"/>
      <c r="D4263" s="81"/>
      <c r="E4263" s="81"/>
      <c r="F4263" s="81"/>
      <c r="G4263" s="82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5"/>
      <c r="AB4263" s="75"/>
      <c r="AC4263" s="19"/>
      <c r="AD4263" s="75"/>
      <c r="AE4263" s="100"/>
    </row>
    <row r="4264" spans="1:31" x14ac:dyDescent="0.25">
      <c r="A4264" s="17"/>
      <c r="B4264" s="17"/>
      <c r="C4264" s="17"/>
      <c r="D4264" s="81"/>
      <c r="E4264" s="81"/>
      <c r="F4264" s="81"/>
      <c r="G4264" s="82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5"/>
      <c r="AB4264" s="75"/>
      <c r="AC4264" s="19"/>
      <c r="AD4264" s="75"/>
      <c r="AE4264" s="100"/>
    </row>
    <row r="4265" spans="1:31" x14ac:dyDescent="0.25">
      <c r="A4265" s="17"/>
      <c r="B4265" s="17"/>
      <c r="C4265" s="17"/>
      <c r="D4265" s="81"/>
      <c r="E4265" s="81"/>
      <c r="F4265" s="81"/>
      <c r="G4265" s="82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5"/>
      <c r="AB4265" s="75"/>
      <c r="AC4265" s="19"/>
      <c r="AD4265" s="75"/>
      <c r="AE4265" s="100"/>
    </row>
    <row r="4266" spans="1:31" x14ac:dyDescent="0.25">
      <c r="A4266" s="17"/>
      <c r="B4266" s="17"/>
      <c r="C4266" s="17"/>
      <c r="D4266" s="81"/>
      <c r="E4266" s="81"/>
      <c r="F4266" s="81"/>
      <c r="G4266" s="82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5"/>
      <c r="AB4266" s="75"/>
      <c r="AC4266" s="19"/>
      <c r="AD4266" s="75"/>
      <c r="AE4266" s="100"/>
    </row>
    <row r="4267" spans="1:31" x14ac:dyDescent="0.25">
      <c r="A4267" s="17"/>
      <c r="B4267" s="17"/>
      <c r="C4267" s="17"/>
      <c r="D4267" s="81"/>
      <c r="E4267" s="81"/>
      <c r="F4267" s="81"/>
      <c r="G4267" s="82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5"/>
      <c r="AB4267" s="75"/>
      <c r="AC4267" s="19"/>
      <c r="AD4267" s="75"/>
      <c r="AE4267" s="100"/>
    </row>
    <row r="4268" spans="1:31" x14ac:dyDescent="0.25">
      <c r="A4268" s="17"/>
      <c r="B4268" s="17"/>
      <c r="C4268" s="17"/>
      <c r="D4268" s="81"/>
      <c r="E4268" s="81"/>
      <c r="F4268" s="81"/>
      <c r="G4268" s="82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5"/>
      <c r="AB4268" s="75"/>
      <c r="AC4268" s="19"/>
      <c r="AD4268" s="75"/>
      <c r="AE4268" s="100"/>
    </row>
    <row r="4269" spans="1:31" x14ac:dyDescent="0.25">
      <c r="A4269" s="17"/>
      <c r="B4269" s="17"/>
      <c r="C4269" s="17"/>
      <c r="D4269" s="81"/>
      <c r="E4269" s="81"/>
      <c r="F4269" s="81"/>
      <c r="G4269" s="82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5"/>
      <c r="AB4269" s="75"/>
      <c r="AC4269" s="19"/>
      <c r="AD4269" s="75"/>
      <c r="AE4269" s="100"/>
    </row>
    <row r="4270" spans="1:31" x14ac:dyDescent="0.25">
      <c r="A4270" s="17"/>
      <c r="B4270" s="17"/>
      <c r="C4270" s="17"/>
      <c r="D4270" s="81"/>
      <c r="E4270" s="81"/>
      <c r="F4270" s="81"/>
      <c r="G4270" s="82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5"/>
      <c r="AB4270" s="75"/>
      <c r="AC4270" s="19"/>
      <c r="AD4270" s="75"/>
      <c r="AE4270" s="100"/>
    </row>
    <row r="4271" spans="1:31" x14ac:dyDescent="0.25">
      <c r="A4271" s="17"/>
      <c r="B4271" s="17"/>
      <c r="C4271" s="17"/>
      <c r="D4271" s="81"/>
      <c r="E4271" s="81"/>
      <c r="F4271" s="81"/>
      <c r="G4271" s="82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5"/>
      <c r="AB4271" s="75"/>
      <c r="AC4271" s="19"/>
      <c r="AD4271" s="75"/>
      <c r="AE4271" s="100"/>
    </row>
    <row r="4272" spans="1:31" x14ac:dyDescent="0.25">
      <c r="A4272" s="17"/>
      <c r="B4272" s="17"/>
      <c r="C4272" s="17"/>
      <c r="D4272" s="81"/>
      <c r="E4272" s="81"/>
      <c r="F4272" s="81"/>
      <c r="G4272" s="82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5"/>
      <c r="AB4272" s="75"/>
      <c r="AC4272" s="19"/>
      <c r="AD4272" s="75"/>
      <c r="AE4272" s="100"/>
    </row>
    <row r="4273" spans="1:31" x14ac:dyDescent="0.25">
      <c r="A4273" s="17"/>
      <c r="B4273" s="17"/>
      <c r="C4273" s="17"/>
      <c r="D4273" s="81"/>
      <c r="E4273" s="81"/>
      <c r="F4273" s="81"/>
      <c r="G4273" s="82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5"/>
      <c r="AB4273" s="75"/>
      <c r="AC4273" s="19"/>
      <c r="AD4273" s="75"/>
      <c r="AE4273" s="100"/>
    </row>
    <row r="4274" spans="1:31" x14ac:dyDescent="0.25">
      <c r="A4274" s="17"/>
      <c r="B4274" s="17"/>
      <c r="C4274" s="17"/>
      <c r="D4274" s="81"/>
      <c r="E4274" s="81"/>
      <c r="F4274" s="81"/>
      <c r="G4274" s="82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5"/>
      <c r="AB4274" s="75"/>
      <c r="AC4274" s="19"/>
      <c r="AD4274" s="75"/>
      <c r="AE4274" s="100"/>
    </row>
    <row r="4275" spans="1:31" x14ac:dyDescent="0.25">
      <c r="A4275" s="17"/>
      <c r="B4275" s="17"/>
      <c r="C4275" s="17"/>
      <c r="D4275" s="81"/>
      <c r="E4275" s="81"/>
      <c r="F4275" s="81"/>
      <c r="G4275" s="82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5"/>
      <c r="AB4275" s="75"/>
      <c r="AC4275" s="19"/>
      <c r="AD4275" s="75"/>
      <c r="AE4275" s="100"/>
    </row>
    <row r="4276" spans="1:31" x14ac:dyDescent="0.25">
      <c r="A4276" s="17"/>
      <c r="B4276" s="17"/>
      <c r="C4276" s="17"/>
      <c r="D4276" s="81"/>
      <c r="E4276" s="81"/>
      <c r="F4276" s="81"/>
      <c r="G4276" s="82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5"/>
      <c r="AB4276" s="75"/>
      <c r="AC4276" s="19"/>
      <c r="AD4276" s="75"/>
      <c r="AE4276" s="100"/>
    </row>
    <row r="4277" spans="1:31" x14ac:dyDescent="0.25">
      <c r="A4277" s="17"/>
      <c r="B4277" s="17"/>
      <c r="C4277" s="17"/>
      <c r="D4277" s="81"/>
      <c r="E4277" s="81"/>
      <c r="F4277" s="81"/>
      <c r="G4277" s="82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5"/>
      <c r="AB4277" s="75"/>
      <c r="AC4277" s="19"/>
      <c r="AD4277" s="75"/>
      <c r="AE4277" s="100"/>
    </row>
    <row r="4278" spans="1:31" x14ac:dyDescent="0.25">
      <c r="A4278" s="17"/>
      <c r="B4278" s="17"/>
      <c r="C4278" s="17"/>
      <c r="D4278" s="81"/>
      <c r="E4278" s="81"/>
      <c r="F4278" s="81"/>
      <c r="G4278" s="82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5"/>
      <c r="AB4278" s="75"/>
      <c r="AC4278" s="19"/>
      <c r="AD4278" s="75"/>
      <c r="AE4278" s="100"/>
    </row>
    <row r="4279" spans="1:31" x14ac:dyDescent="0.25">
      <c r="A4279" s="17"/>
      <c r="B4279" s="17"/>
      <c r="C4279" s="17"/>
      <c r="D4279" s="81"/>
      <c r="E4279" s="81"/>
      <c r="F4279" s="81"/>
      <c r="G4279" s="82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5"/>
      <c r="AB4279" s="75"/>
      <c r="AC4279" s="19"/>
      <c r="AD4279" s="75"/>
      <c r="AE4279" s="100"/>
    </row>
    <row r="4280" spans="1:31" x14ac:dyDescent="0.25">
      <c r="A4280" s="17"/>
      <c r="B4280" s="17"/>
      <c r="C4280" s="17"/>
      <c r="D4280" s="81"/>
      <c r="E4280" s="81"/>
      <c r="F4280" s="81"/>
      <c r="G4280" s="82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5"/>
      <c r="AB4280" s="75"/>
      <c r="AC4280" s="19"/>
      <c r="AD4280" s="75"/>
      <c r="AE4280" s="100"/>
    </row>
    <row r="4281" spans="1:31" x14ac:dyDescent="0.25">
      <c r="A4281" s="17"/>
      <c r="B4281" s="17"/>
      <c r="C4281" s="17"/>
      <c r="D4281" s="81"/>
      <c r="E4281" s="81"/>
      <c r="F4281" s="81"/>
      <c r="G4281" s="82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5"/>
      <c r="AB4281" s="75"/>
      <c r="AC4281" s="19"/>
      <c r="AD4281" s="75"/>
      <c r="AE4281" s="100"/>
    </row>
    <row r="4282" spans="1:31" x14ac:dyDescent="0.25">
      <c r="A4282" s="17"/>
      <c r="B4282" s="17"/>
      <c r="C4282" s="17"/>
      <c r="D4282" s="81"/>
      <c r="E4282" s="81"/>
      <c r="F4282" s="81"/>
      <c r="G4282" s="82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5"/>
      <c r="AB4282" s="75"/>
      <c r="AD4282" s="75"/>
      <c r="AE4282" s="100"/>
    </row>
    <row r="4283" spans="1:31" x14ac:dyDescent="0.25">
      <c r="A4283" s="17"/>
      <c r="B4283" s="17"/>
      <c r="C4283" s="17"/>
      <c r="D4283" s="81"/>
      <c r="E4283" s="81"/>
      <c r="F4283" s="81"/>
      <c r="G4283" s="82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5"/>
      <c r="AB4283" s="75"/>
      <c r="AD4283" s="75"/>
      <c r="AE4283" s="100"/>
    </row>
    <row r="4284" spans="1:31" x14ac:dyDescent="0.25">
      <c r="A4284" s="17"/>
      <c r="B4284" s="17"/>
      <c r="C4284" s="17"/>
      <c r="D4284" s="81"/>
      <c r="E4284" s="81"/>
      <c r="F4284" s="81"/>
      <c r="G4284" s="82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5"/>
      <c r="AB4284" s="75"/>
      <c r="AD4284" s="75"/>
      <c r="AE4284" s="100"/>
    </row>
    <row r="4285" spans="1:31" x14ac:dyDescent="0.25">
      <c r="A4285" s="17"/>
      <c r="B4285" s="17"/>
      <c r="C4285" s="17"/>
      <c r="D4285" s="81"/>
      <c r="E4285" s="81"/>
      <c r="F4285" s="81"/>
      <c r="G4285" s="82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5"/>
      <c r="AB4285" s="75"/>
      <c r="AD4285" s="75"/>
      <c r="AE4285" s="100"/>
    </row>
    <row r="4286" spans="1:31" x14ac:dyDescent="0.25">
      <c r="A4286" s="17"/>
      <c r="B4286" s="17"/>
      <c r="C4286" s="17"/>
      <c r="D4286" s="81"/>
      <c r="E4286" s="81"/>
      <c r="F4286" s="81"/>
      <c r="G4286" s="82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5"/>
      <c r="AB4286" s="75"/>
      <c r="AD4286" s="75"/>
      <c r="AE4286" s="100"/>
    </row>
    <row r="4287" spans="1:31" x14ac:dyDescent="0.25">
      <c r="A4287" s="17"/>
      <c r="B4287" s="17"/>
      <c r="C4287" s="17"/>
      <c r="D4287" s="81"/>
      <c r="E4287" s="81"/>
      <c r="F4287" s="81"/>
      <c r="G4287" s="82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5"/>
      <c r="AB4287" s="75"/>
      <c r="AD4287" s="75"/>
      <c r="AE4287" s="100"/>
    </row>
    <row r="4288" spans="1:31" x14ac:dyDescent="0.25">
      <c r="A4288" s="17"/>
      <c r="B4288" s="17"/>
      <c r="C4288" s="17"/>
      <c r="D4288" s="81"/>
      <c r="E4288" s="81"/>
      <c r="F4288" s="81"/>
      <c r="G4288" s="82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5"/>
      <c r="AB4288" s="75"/>
      <c r="AD4288" s="75"/>
      <c r="AE4288" s="100"/>
    </row>
    <row r="4289" spans="1:31" x14ac:dyDescent="0.25">
      <c r="A4289" s="17"/>
      <c r="B4289" s="17"/>
      <c r="C4289" s="17"/>
      <c r="D4289" s="81"/>
      <c r="E4289" s="81"/>
      <c r="F4289" s="81"/>
      <c r="G4289" s="82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5"/>
      <c r="AB4289" s="75"/>
      <c r="AD4289" s="75"/>
      <c r="AE4289" s="100"/>
    </row>
    <row r="4290" spans="1:31" x14ac:dyDescent="0.25">
      <c r="A4290" s="17"/>
      <c r="B4290" s="17"/>
      <c r="C4290" s="17"/>
      <c r="D4290" s="81"/>
      <c r="E4290" s="81"/>
      <c r="F4290" s="81"/>
      <c r="G4290" s="82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5"/>
      <c r="AB4290" s="75"/>
      <c r="AD4290" s="75"/>
      <c r="AE4290" s="100"/>
    </row>
    <row r="4291" spans="1:31" x14ac:dyDescent="0.25">
      <c r="A4291" s="17"/>
      <c r="B4291" s="17"/>
      <c r="C4291" s="17"/>
      <c r="D4291" s="81"/>
      <c r="E4291" s="81"/>
      <c r="F4291" s="81"/>
      <c r="G4291" s="82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5"/>
      <c r="AB4291" s="75"/>
      <c r="AD4291" s="75"/>
      <c r="AE4291" s="100"/>
    </row>
    <row r="4292" spans="1:31" x14ac:dyDescent="0.25">
      <c r="A4292" s="17"/>
      <c r="B4292" s="17"/>
      <c r="C4292" s="17"/>
      <c r="D4292" s="81"/>
      <c r="E4292" s="81"/>
      <c r="F4292" s="81"/>
      <c r="G4292" s="82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5"/>
      <c r="AB4292" s="75"/>
      <c r="AD4292" s="75"/>
      <c r="AE4292" s="100"/>
    </row>
    <row r="4293" spans="1:31" x14ac:dyDescent="0.25">
      <c r="A4293" s="17"/>
      <c r="B4293" s="17"/>
      <c r="C4293" s="17"/>
      <c r="D4293" s="81"/>
      <c r="E4293" s="81"/>
      <c r="F4293" s="81"/>
      <c r="G4293" s="82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5"/>
      <c r="AB4293" s="75"/>
      <c r="AD4293" s="75"/>
      <c r="AE4293" s="100"/>
    </row>
    <row r="4294" spans="1:31" x14ac:dyDescent="0.25">
      <c r="A4294" s="17"/>
      <c r="B4294" s="17"/>
      <c r="C4294" s="17"/>
      <c r="D4294" s="81"/>
      <c r="E4294" s="81"/>
      <c r="F4294" s="81"/>
      <c r="G4294" s="82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5"/>
      <c r="AB4294" s="75"/>
      <c r="AD4294" s="75"/>
      <c r="AE4294" s="100"/>
    </row>
    <row r="4295" spans="1:31" x14ac:dyDescent="0.25">
      <c r="A4295" s="17"/>
      <c r="B4295" s="17"/>
      <c r="C4295" s="17"/>
      <c r="D4295" s="81"/>
      <c r="E4295" s="81"/>
      <c r="F4295" s="81"/>
      <c r="G4295" s="82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5"/>
      <c r="AB4295" s="75"/>
      <c r="AD4295" s="75"/>
      <c r="AE4295" s="100"/>
    </row>
    <row r="4296" spans="1:31" x14ac:dyDescent="0.25">
      <c r="A4296" s="17"/>
      <c r="B4296" s="17"/>
      <c r="C4296" s="17"/>
      <c r="D4296" s="81"/>
      <c r="E4296" s="81"/>
      <c r="F4296" s="81"/>
      <c r="G4296" s="82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5"/>
      <c r="AB4296" s="75"/>
      <c r="AD4296" s="75"/>
      <c r="AE4296" s="100"/>
    </row>
    <row r="4297" spans="1:31" x14ac:dyDescent="0.25">
      <c r="A4297" s="17"/>
      <c r="B4297" s="17"/>
      <c r="C4297" s="17"/>
      <c r="D4297" s="81"/>
      <c r="E4297" s="81"/>
      <c r="F4297" s="81"/>
      <c r="G4297" s="82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5"/>
      <c r="AB4297" s="75"/>
      <c r="AD4297" s="75"/>
      <c r="AE4297" s="100"/>
    </row>
    <row r="4298" spans="1:31" x14ac:dyDescent="0.25">
      <c r="A4298" s="17"/>
      <c r="B4298" s="17"/>
      <c r="C4298" s="17"/>
      <c r="D4298" s="81"/>
      <c r="E4298" s="81"/>
      <c r="F4298" s="81"/>
      <c r="G4298" s="82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5"/>
      <c r="AB4298" s="75"/>
      <c r="AD4298" s="75"/>
      <c r="AE4298" s="100"/>
    </row>
    <row r="4299" spans="1:31" x14ac:dyDescent="0.25">
      <c r="A4299" s="17"/>
      <c r="B4299" s="17"/>
      <c r="C4299" s="17"/>
      <c r="D4299" s="81"/>
      <c r="E4299" s="81"/>
      <c r="F4299" s="81"/>
      <c r="G4299" s="82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5"/>
      <c r="AB4299" s="75"/>
      <c r="AD4299" s="75"/>
      <c r="AE4299" s="100"/>
    </row>
    <row r="4300" spans="1:31" x14ac:dyDescent="0.25">
      <c r="A4300" s="17"/>
      <c r="B4300" s="17"/>
      <c r="C4300" s="17"/>
      <c r="D4300" s="81"/>
      <c r="E4300" s="81"/>
      <c r="F4300" s="81"/>
      <c r="G4300" s="82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5"/>
      <c r="AB4300" s="75"/>
      <c r="AD4300" s="75"/>
      <c r="AE4300" s="100"/>
    </row>
    <row r="4301" spans="1:31" x14ac:dyDescent="0.25">
      <c r="A4301" s="17"/>
      <c r="B4301" s="17"/>
      <c r="C4301" s="17"/>
      <c r="D4301" s="81"/>
      <c r="E4301" s="81"/>
      <c r="F4301" s="81"/>
      <c r="G4301" s="82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5"/>
      <c r="AB4301" s="75"/>
      <c r="AD4301" s="75"/>
      <c r="AE4301" s="100"/>
    </row>
    <row r="4302" spans="1:31" x14ac:dyDescent="0.25">
      <c r="A4302" s="17"/>
      <c r="B4302" s="17"/>
      <c r="C4302" s="17"/>
      <c r="D4302" s="81"/>
      <c r="E4302" s="81"/>
      <c r="F4302" s="81"/>
      <c r="G4302" s="82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5"/>
      <c r="AB4302" s="75"/>
      <c r="AD4302" s="75"/>
      <c r="AE4302" s="100"/>
    </row>
    <row r="4303" spans="1:31" x14ac:dyDescent="0.25">
      <c r="A4303" s="17"/>
      <c r="B4303" s="17"/>
      <c r="C4303" s="17"/>
      <c r="D4303" s="81"/>
      <c r="E4303" s="81"/>
      <c r="F4303" s="81"/>
      <c r="G4303" s="82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5"/>
      <c r="AB4303" s="75"/>
      <c r="AD4303" s="75"/>
      <c r="AE4303" s="100"/>
    </row>
    <row r="4304" spans="1:31" x14ac:dyDescent="0.25">
      <c r="A4304" s="17"/>
      <c r="B4304" s="17"/>
      <c r="C4304" s="17"/>
      <c r="D4304" s="81"/>
      <c r="E4304" s="81"/>
      <c r="F4304" s="81"/>
      <c r="G4304" s="82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5"/>
      <c r="AB4304" s="75"/>
      <c r="AD4304" s="75"/>
      <c r="AE4304" s="100"/>
    </row>
    <row r="4305" spans="1:31" x14ac:dyDescent="0.25">
      <c r="A4305" s="17"/>
      <c r="B4305" s="17"/>
      <c r="C4305" s="17"/>
      <c r="D4305" s="81"/>
      <c r="E4305" s="81"/>
      <c r="F4305" s="81"/>
      <c r="G4305" s="82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5"/>
      <c r="AB4305" s="75"/>
      <c r="AD4305" s="75"/>
      <c r="AE4305" s="100"/>
    </row>
    <row r="4306" spans="1:31" x14ac:dyDescent="0.25">
      <c r="A4306" s="17"/>
      <c r="B4306" s="17"/>
      <c r="C4306" s="17"/>
      <c r="D4306" s="81"/>
      <c r="E4306" s="81"/>
      <c r="F4306" s="81"/>
      <c r="G4306" s="82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5"/>
      <c r="AB4306" s="75"/>
      <c r="AD4306" s="75"/>
      <c r="AE4306" s="100"/>
    </row>
    <row r="4307" spans="1:31" x14ac:dyDescent="0.25">
      <c r="A4307" s="17"/>
      <c r="B4307" s="17"/>
      <c r="C4307" s="17"/>
      <c r="D4307" s="81"/>
      <c r="E4307" s="81"/>
      <c r="F4307" s="81"/>
      <c r="G4307" s="82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5"/>
      <c r="AB4307" s="75"/>
      <c r="AD4307" s="75"/>
      <c r="AE4307" s="100"/>
    </row>
    <row r="4308" spans="1:31" x14ac:dyDescent="0.25">
      <c r="A4308" s="17"/>
      <c r="B4308" s="17"/>
      <c r="C4308" s="17"/>
      <c r="D4308" s="81"/>
      <c r="E4308" s="81"/>
      <c r="F4308" s="81"/>
      <c r="G4308" s="82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5"/>
      <c r="AB4308" s="75"/>
      <c r="AD4308" s="75"/>
      <c r="AE4308" s="100"/>
    </row>
    <row r="4309" spans="1:31" x14ac:dyDescent="0.25">
      <c r="A4309" s="17"/>
      <c r="B4309" s="17"/>
      <c r="C4309" s="17"/>
      <c r="D4309" s="81"/>
      <c r="E4309" s="81"/>
      <c r="F4309" s="81"/>
      <c r="G4309" s="82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5"/>
      <c r="AB4309" s="75"/>
      <c r="AD4309" s="75"/>
      <c r="AE4309" s="100"/>
    </row>
    <row r="4310" spans="1:31" x14ac:dyDescent="0.25">
      <c r="A4310" s="17"/>
      <c r="B4310" s="17"/>
      <c r="C4310" s="17"/>
      <c r="D4310" s="81"/>
      <c r="E4310" s="81"/>
      <c r="F4310" s="81"/>
      <c r="G4310" s="82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5"/>
      <c r="AB4310" s="75"/>
      <c r="AD4310" s="75"/>
      <c r="AE4310" s="100"/>
    </row>
    <row r="4311" spans="1:31" x14ac:dyDescent="0.25">
      <c r="A4311" s="17"/>
      <c r="B4311" s="17"/>
      <c r="C4311" s="17"/>
      <c r="D4311" s="81"/>
      <c r="E4311" s="81"/>
      <c r="F4311" s="81"/>
      <c r="G4311" s="82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5"/>
      <c r="AB4311" s="75"/>
      <c r="AD4311" s="75"/>
      <c r="AE4311" s="100"/>
    </row>
    <row r="4312" spans="1:31" x14ac:dyDescent="0.25">
      <c r="A4312" s="17"/>
      <c r="B4312" s="17"/>
      <c r="C4312" s="17"/>
      <c r="D4312" s="81"/>
      <c r="E4312" s="81"/>
      <c r="F4312" s="81"/>
      <c r="G4312" s="82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5"/>
      <c r="AB4312" s="75"/>
      <c r="AD4312" s="75"/>
      <c r="AE4312" s="100"/>
    </row>
    <row r="4313" spans="1:31" x14ac:dyDescent="0.25">
      <c r="A4313" s="17"/>
      <c r="B4313" s="17"/>
      <c r="C4313" s="17"/>
      <c r="D4313" s="81"/>
      <c r="E4313" s="81"/>
      <c r="F4313" s="81"/>
      <c r="G4313" s="82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5"/>
      <c r="AB4313" s="75"/>
      <c r="AD4313" s="75"/>
      <c r="AE4313" s="100"/>
    </row>
    <row r="4314" spans="1:31" x14ac:dyDescent="0.25">
      <c r="A4314" s="17"/>
      <c r="B4314" s="17"/>
      <c r="C4314" s="17"/>
      <c r="D4314" s="81"/>
      <c r="E4314" s="81"/>
      <c r="F4314" s="81"/>
      <c r="G4314" s="82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5"/>
      <c r="AB4314" s="75"/>
      <c r="AD4314" s="75"/>
      <c r="AE4314" s="100"/>
    </row>
    <row r="4315" spans="1:31" x14ac:dyDescent="0.25">
      <c r="A4315" s="17"/>
      <c r="B4315" s="17"/>
      <c r="C4315" s="17"/>
      <c r="D4315" s="81"/>
      <c r="E4315" s="81"/>
      <c r="F4315" s="81"/>
      <c r="G4315" s="82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5"/>
      <c r="AB4315" s="75"/>
      <c r="AD4315" s="75"/>
      <c r="AE4315" s="100"/>
    </row>
    <row r="4316" spans="1:31" x14ac:dyDescent="0.25">
      <c r="A4316" s="17"/>
      <c r="B4316" s="17"/>
      <c r="C4316" s="17"/>
      <c r="D4316" s="81"/>
      <c r="E4316" s="81"/>
      <c r="F4316" s="81"/>
      <c r="G4316" s="82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5"/>
      <c r="AB4316" s="75"/>
      <c r="AD4316" s="75"/>
      <c r="AE4316" s="100"/>
    </row>
    <row r="4317" spans="1:31" x14ac:dyDescent="0.25">
      <c r="A4317" s="17"/>
      <c r="B4317" s="17"/>
      <c r="C4317" s="17"/>
      <c r="D4317" s="81"/>
      <c r="E4317" s="81"/>
      <c r="F4317" s="81"/>
      <c r="G4317" s="82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5"/>
      <c r="AB4317" s="75"/>
      <c r="AD4317" s="75"/>
      <c r="AE4317" s="100"/>
    </row>
    <row r="4318" spans="1:31" x14ac:dyDescent="0.25">
      <c r="A4318" s="17"/>
      <c r="B4318" s="17"/>
      <c r="C4318" s="17"/>
      <c r="D4318" s="81"/>
      <c r="E4318" s="81"/>
      <c r="F4318" s="81"/>
      <c r="G4318" s="82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5"/>
      <c r="AB4318" s="75"/>
      <c r="AD4318" s="75"/>
      <c r="AE4318" s="100"/>
    </row>
    <row r="4319" spans="1:31" x14ac:dyDescent="0.25">
      <c r="A4319" s="17"/>
      <c r="B4319" s="17"/>
      <c r="C4319" s="17"/>
      <c r="D4319" s="81"/>
      <c r="E4319" s="81"/>
      <c r="F4319" s="81"/>
      <c r="G4319" s="82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5"/>
      <c r="AB4319" s="75"/>
      <c r="AD4319" s="75"/>
      <c r="AE4319" s="100"/>
    </row>
    <row r="4320" spans="1:31" x14ac:dyDescent="0.25">
      <c r="A4320" s="17"/>
      <c r="B4320" s="17"/>
      <c r="C4320" s="17"/>
      <c r="D4320" s="81"/>
      <c r="E4320" s="81"/>
      <c r="F4320" s="81"/>
      <c r="G4320" s="82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5"/>
      <c r="AB4320" s="75"/>
      <c r="AD4320" s="75"/>
      <c r="AE4320" s="100"/>
    </row>
    <row r="4321" spans="1:31" x14ac:dyDescent="0.25">
      <c r="A4321" s="17"/>
      <c r="B4321" s="17"/>
      <c r="C4321" s="17"/>
      <c r="D4321" s="81"/>
      <c r="E4321" s="81"/>
      <c r="F4321" s="81"/>
      <c r="G4321" s="82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5"/>
      <c r="AB4321" s="75"/>
      <c r="AD4321" s="75"/>
      <c r="AE4321" s="100"/>
    </row>
    <row r="4322" spans="1:31" x14ac:dyDescent="0.25">
      <c r="A4322" s="17"/>
      <c r="B4322" s="17"/>
      <c r="C4322" s="17"/>
      <c r="D4322" s="81"/>
      <c r="E4322" s="81"/>
      <c r="F4322" s="81"/>
      <c r="G4322" s="82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5"/>
      <c r="AB4322" s="75"/>
      <c r="AD4322" s="75"/>
      <c r="AE4322" s="100"/>
    </row>
    <row r="4323" spans="1:31" x14ac:dyDescent="0.25">
      <c r="A4323" s="17"/>
      <c r="B4323" s="17"/>
      <c r="C4323" s="17"/>
      <c r="D4323" s="81"/>
      <c r="E4323" s="81"/>
      <c r="F4323" s="81"/>
      <c r="G4323" s="82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5"/>
      <c r="AB4323" s="75"/>
      <c r="AD4323" s="75"/>
      <c r="AE4323" s="100"/>
    </row>
    <row r="4324" spans="1:31" x14ac:dyDescent="0.25">
      <c r="A4324" s="17"/>
      <c r="B4324" s="17"/>
      <c r="C4324" s="17"/>
      <c r="D4324" s="81"/>
      <c r="E4324" s="81"/>
      <c r="F4324" s="81"/>
      <c r="G4324" s="82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5"/>
      <c r="AB4324" s="75"/>
      <c r="AD4324" s="75"/>
      <c r="AE4324" s="100"/>
    </row>
    <row r="4325" spans="1:31" x14ac:dyDescent="0.25">
      <c r="A4325" s="17"/>
      <c r="B4325" s="17"/>
      <c r="C4325" s="17"/>
      <c r="D4325" s="81"/>
      <c r="E4325" s="81"/>
      <c r="F4325" s="81"/>
      <c r="G4325" s="82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5"/>
      <c r="AB4325" s="75"/>
      <c r="AD4325" s="75"/>
      <c r="AE4325" s="100"/>
    </row>
    <row r="4326" spans="1:31" x14ac:dyDescent="0.25">
      <c r="A4326" s="17"/>
      <c r="B4326" s="17"/>
      <c r="C4326" s="17"/>
      <c r="D4326" s="81"/>
      <c r="E4326" s="81"/>
      <c r="F4326" s="81"/>
      <c r="G4326" s="82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5"/>
      <c r="AB4326" s="75"/>
      <c r="AD4326" s="75"/>
      <c r="AE4326" s="100"/>
    </row>
    <row r="4327" spans="1:31" x14ac:dyDescent="0.25">
      <c r="A4327" s="17"/>
      <c r="B4327" s="17"/>
      <c r="C4327" s="17"/>
      <c r="D4327" s="81"/>
      <c r="E4327" s="81"/>
      <c r="F4327" s="81"/>
      <c r="G4327" s="82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5"/>
      <c r="AB4327" s="75"/>
      <c r="AD4327" s="75"/>
      <c r="AE4327" s="100"/>
    </row>
    <row r="4328" spans="1:31" x14ac:dyDescent="0.25">
      <c r="A4328" s="17"/>
      <c r="B4328" s="17"/>
      <c r="C4328" s="17"/>
      <c r="D4328" s="81"/>
      <c r="E4328" s="81"/>
      <c r="F4328" s="81"/>
      <c r="G4328" s="82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5"/>
      <c r="AB4328" s="75"/>
      <c r="AD4328" s="75"/>
      <c r="AE4328" s="100"/>
    </row>
    <row r="4329" spans="1:31" x14ac:dyDescent="0.25">
      <c r="A4329" s="17"/>
      <c r="B4329" s="17"/>
      <c r="C4329" s="17"/>
      <c r="D4329" s="81"/>
      <c r="E4329" s="81"/>
      <c r="F4329" s="81"/>
      <c r="G4329" s="82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5"/>
      <c r="AB4329" s="75"/>
      <c r="AD4329" s="75"/>
      <c r="AE4329" s="100"/>
    </row>
    <row r="4330" spans="1:31" x14ac:dyDescent="0.25">
      <c r="A4330" s="17"/>
      <c r="B4330" s="17"/>
      <c r="C4330" s="17"/>
      <c r="D4330" s="81"/>
      <c r="E4330" s="81"/>
      <c r="F4330" s="81"/>
      <c r="G4330" s="82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5"/>
      <c r="AB4330" s="75"/>
      <c r="AD4330" s="75"/>
      <c r="AE4330" s="100"/>
    </row>
    <row r="4331" spans="1:31" x14ac:dyDescent="0.25">
      <c r="A4331" s="17"/>
      <c r="B4331" s="17"/>
      <c r="C4331" s="17"/>
      <c r="D4331" s="81"/>
      <c r="E4331" s="81"/>
      <c r="F4331" s="81"/>
      <c r="G4331" s="82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5"/>
      <c r="AB4331" s="75"/>
      <c r="AD4331" s="75"/>
      <c r="AE4331" s="100"/>
    </row>
    <row r="4332" spans="1:31" x14ac:dyDescent="0.25">
      <c r="A4332" s="17"/>
      <c r="B4332" s="17"/>
      <c r="C4332" s="17"/>
      <c r="D4332" s="81"/>
      <c r="E4332" s="81"/>
      <c r="F4332" s="81"/>
      <c r="G4332" s="82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5"/>
      <c r="AB4332" s="75"/>
      <c r="AD4332" s="75"/>
      <c r="AE4332" s="100"/>
    </row>
    <row r="4333" spans="1:31" x14ac:dyDescent="0.25">
      <c r="A4333" s="17"/>
      <c r="B4333" s="17"/>
      <c r="C4333" s="17"/>
      <c r="D4333" s="81"/>
      <c r="E4333" s="81"/>
      <c r="F4333" s="81"/>
      <c r="G4333" s="82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5"/>
      <c r="AB4333" s="75"/>
      <c r="AD4333" s="75"/>
      <c r="AE4333" s="100"/>
    </row>
    <row r="4334" spans="1:31" x14ac:dyDescent="0.25">
      <c r="A4334" s="17"/>
      <c r="B4334" s="17"/>
      <c r="C4334" s="17"/>
      <c r="D4334" s="81"/>
      <c r="E4334" s="81"/>
      <c r="F4334" s="81"/>
      <c r="G4334" s="82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5"/>
      <c r="AB4334" s="75"/>
      <c r="AD4334" s="75"/>
      <c r="AE4334" s="100"/>
    </row>
    <row r="4335" spans="1:31" x14ac:dyDescent="0.25">
      <c r="A4335" s="17"/>
      <c r="B4335" s="17"/>
      <c r="C4335" s="17"/>
      <c r="D4335" s="81"/>
      <c r="E4335" s="81"/>
      <c r="F4335" s="81"/>
      <c r="G4335" s="82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5"/>
      <c r="AB4335" s="75"/>
      <c r="AD4335" s="75"/>
      <c r="AE4335" s="100"/>
    </row>
    <row r="4336" spans="1:31" x14ac:dyDescent="0.25">
      <c r="A4336" s="17"/>
      <c r="B4336" s="17"/>
      <c r="C4336" s="17"/>
      <c r="D4336" s="81"/>
      <c r="E4336" s="81"/>
      <c r="F4336" s="81"/>
      <c r="G4336" s="82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5"/>
      <c r="AB4336" s="75"/>
      <c r="AD4336" s="75"/>
      <c r="AE4336" s="100"/>
    </row>
    <row r="4337" spans="1:31" x14ac:dyDescent="0.25">
      <c r="A4337" s="17"/>
      <c r="B4337" s="17"/>
      <c r="C4337" s="17"/>
      <c r="D4337" s="81"/>
      <c r="E4337" s="81"/>
      <c r="F4337" s="81"/>
      <c r="G4337" s="82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5"/>
      <c r="AB4337" s="75"/>
      <c r="AD4337" s="75"/>
      <c r="AE4337" s="100"/>
    </row>
    <row r="4338" spans="1:31" x14ac:dyDescent="0.25">
      <c r="A4338" s="17"/>
      <c r="B4338" s="17"/>
      <c r="C4338" s="17"/>
      <c r="D4338" s="81"/>
      <c r="E4338" s="81"/>
      <c r="F4338" s="81"/>
      <c r="G4338" s="82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5"/>
      <c r="AB4338" s="75"/>
      <c r="AD4338" s="75"/>
      <c r="AE4338" s="100"/>
    </row>
    <row r="4339" spans="1:31" x14ac:dyDescent="0.25">
      <c r="A4339" s="17"/>
      <c r="B4339" s="17"/>
      <c r="C4339" s="17"/>
      <c r="D4339" s="81"/>
      <c r="E4339" s="81"/>
      <c r="F4339" s="81"/>
      <c r="G4339" s="82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5"/>
      <c r="AB4339" s="75"/>
      <c r="AD4339" s="75"/>
      <c r="AE4339" s="100"/>
    </row>
    <row r="4340" spans="1:31" x14ac:dyDescent="0.25">
      <c r="A4340" s="17"/>
      <c r="B4340" s="17"/>
      <c r="C4340" s="17"/>
      <c r="D4340" s="81"/>
      <c r="E4340" s="81"/>
      <c r="F4340" s="81"/>
      <c r="G4340" s="82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5"/>
      <c r="AB4340" s="75"/>
      <c r="AD4340" s="75"/>
      <c r="AE4340" s="100"/>
    </row>
    <row r="4341" spans="1:31" x14ac:dyDescent="0.25">
      <c r="A4341" s="17"/>
      <c r="B4341" s="17"/>
      <c r="C4341" s="17"/>
      <c r="D4341" s="81"/>
      <c r="E4341" s="81"/>
      <c r="F4341" s="81"/>
      <c r="G4341" s="82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5"/>
      <c r="AB4341" s="75"/>
      <c r="AD4341" s="75"/>
      <c r="AE4341" s="100"/>
    </row>
    <row r="4342" spans="1:31" x14ac:dyDescent="0.25">
      <c r="A4342" s="17"/>
      <c r="B4342" s="17"/>
      <c r="C4342" s="17"/>
      <c r="D4342" s="81"/>
      <c r="E4342" s="81"/>
      <c r="F4342" s="81"/>
      <c r="G4342" s="82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5"/>
      <c r="AB4342" s="75"/>
      <c r="AD4342" s="75"/>
      <c r="AE4342" s="100"/>
    </row>
    <row r="4343" spans="1:31" x14ac:dyDescent="0.25">
      <c r="A4343" s="17"/>
      <c r="B4343" s="17"/>
      <c r="C4343" s="17"/>
      <c r="D4343" s="81"/>
      <c r="E4343" s="81"/>
      <c r="F4343" s="81"/>
      <c r="G4343" s="82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5"/>
      <c r="AB4343" s="75"/>
      <c r="AD4343" s="75"/>
      <c r="AE4343" s="100"/>
    </row>
    <row r="4344" spans="1:31" x14ac:dyDescent="0.25">
      <c r="A4344" s="17"/>
      <c r="B4344" s="17"/>
      <c r="C4344" s="17"/>
      <c r="D4344" s="81"/>
      <c r="E4344" s="81"/>
      <c r="F4344" s="81"/>
      <c r="G4344" s="82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5"/>
      <c r="AB4344" s="75"/>
      <c r="AD4344" s="75"/>
      <c r="AE4344" s="100"/>
    </row>
    <row r="4345" spans="1:31" x14ac:dyDescent="0.25">
      <c r="A4345" s="17"/>
      <c r="B4345" s="17"/>
      <c r="C4345" s="17"/>
      <c r="D4345" s="81"/>
      <c r="E4345" s="81"/>
      <c r="F4345" s="81"/>
      <c r="G4345" s="82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5"/>
      <c r="AB4345" s="75"/>
      <c r="AD4345" s="75"/>
      <c r="AE4345" s="100"/>
    </row>
    <row r="4346" spans="1:31" x14ac:dyDescent="0.25">
      <c r="A4346" s="17"/>
      <c r="B4346" s="17"/>
      <c r="C4346" s="17"/>
      <c r="D4346" s="81"/>
      <c r="E4346" s="81"/>
      <c r="F4346" s="81"/>
      <c r="G4346" s="82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5"/>
      <c r="AB4346" s="75"/>
      <c r="AD4346" s="75"/>
      <c r="AE4346" s="100"/>
    </row>
    <row r="4347" spans="1:31" x14ac:dyDescent="0.25">
      <c r="A4347" s="17"/>
      <c r="B4347" s="17"/>
      <c r="C4347" s="17"/>
      <c r="D4347" s="81"/>
      <c r="E4347" s="81"/>
      <c r="F4347" s="81"/>
      <c r="G4347" s="82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5"/>
      <c r="AB4347" s="75"/>
      <c r="AD4347" s="75"/>
      <c r="AE4347" s="100"/>
    </row>
    <row r="4348" spans="1:31" x14ac:dyDescent="0.25">
      <c r="A4348" s="17"/>
      <c r="B4348" s="17"/>
      <c r="C4348" s="17"/>
      <c r="D4348" s="81"/>
      <c r="E4348" s="81"/>
      <c r="F4348" s="81"/>
      <c r="G4348" s="82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5"/>
      <c r="AB4348" s="75"/>
      <c r="AD4348" s="75"/>
      <c r="AE4348" s="100"/>
    </row>
    <row r="4349" spans="1:31" x14ac:dyDescent="0.25">
      <c r="A4349" s="17"/>
      <c r="B4349" s="17"/>
      <c r="C4349" s="17"/>
      <c r="D4349" s="81"/>
      <c r="E4349" s="81"/>
      <c r="F4349" s="81"/>
      <c r="G4349" s="82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5"/>
      <c r="AB4349" s="75"/>
      <c r="AD4349" s="75"/>
      <c r="AE4349" s="100"/>
    </row>
    <row r="4350" spans="1:31" x14ac:dyDescent="0.25">
      <c r="A4350" s="17"/>
      <c r="B4350" s="17"/>
      <c r="C4350" s="17"/>
      <c r="D4350" s="81"/>
      <c r="E4350" s="81"/>
      <c r="F4350" s="81"/>
      <c r="G4350" s="82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5"/>
      <c r="AB4350" s="75"/>
      <c r="AD4350" s="75"/>
      <c r="AE4350" s="100"/>
    </row>
    <row r="4351" spans="1:31" x14ac:dyDescent="0.25">
      <c r="A4351" s="17"/>
      <c r="B4351" s="17"/>
      <c r="C4351" s="17"/>
      <c r="D4351" s="81"/>
      <c r="E4351" s="81"/>
      <c r="F4351" s="81"/>
      <c r="G4351" s="82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5"/>
      <c r="AB4351" s="75"/>
      <c r="AD4351" s="75"/>
      <c r="AE4351" s="100"/>
    </row>
    <row r="4352" spans="1:31" x14ac:dyDescent="0.25">
      <c r="A4352" s="17"/>
      <c r="B4352" s="17"/>
      <c r="C4352" s="17"/>
      <c r="D4352" s="81"/>
      <c r="E4352" s="81"/>
      <c r="F4352" s="81"/>
      <c r="G4352" s="82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5"/>
      <c r="AB4352" s="75"/>
      <c r="AD4352" s="75"/>
      <c r="AE4352" s="100"/>
    </row>
    <row r="4353" spans="1:31" x14ac:dyDescent="0.25">
      <c r="A4353" s="17"/>
      <c r="B4353" s="17"/>
      <c r="C4353" s="17"/>
      <c r="D4353" s="81"/>
      <c r="E4353" s="81"/>
      <c r="F4353" s="81"/>
      <c r="G4353" s="82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5"/>
      <c r="AB4353" s="75"/>
      <c r="AD4353" s="75"/>
      <c r="AE4353" s="100"/>
    </row>
    <row r="4354" spans="1:31" x14ac:dyDescent="0.25">
      <c r="A4354" s="17"/>
      <c r="B4354" s="17"/>
      <c r="C4354" s="17"/>
      <c r="D4354" s="81"/>
      <c r="E4354" s="81"/>
      <c r="F4354" s="81"/>
      <c r="G4354" s="82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5"/>
      <c r="AB4354" s="75"/>
      <c r="AD4354" s="75"/>
      <c r="AE4354" s="100"/>
    </row>
    <row r="4355" spans="1:31" x14ac:dyDescent="0.25">
      <c r="A4355" s="17"/>
      <c r="B4355" s="17"/>
      <c r="C4355" s="17"/>
      <c r="D4355" s="81"/>
      <c r="E4355" s="81"/>
      <c r="F4355" s="81"/>
      <c r="G4355" s="82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5"/>
      <c r="AB4355" s="75"/>
      <c r="AD4355" s="75"/>
      <c r="AE4355" s="100"/>
    </row>
    <row r="4356" spans="1:31" x14ac:dyDescent="0.25">
      <c r="A4356" s="17"/>
      <c r="B4356" s="17"/>
      <c r="C4356" s="17"/>
      <c r="D4356" s="81"/>
      <c r="E4356" s="81"/>
      <c r="F4356" s="81"/>
      <c r="G4356" s="82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5"/>
      <c r="AB4356" s="75"/>
      <c r="AD4356" s="75"/>
      <c r="AE4356" s="100"/>
    </row>
    <row r="4357" spans="1:31" x14ac:dyDescent="0.25">
      <c r="A4357" s="17"/>
      <c r="B4357" s="17"/>
      <c r="C4357" s="17"/>
      <c r="D4357" s="81"/>
      <c r="E4357" s="81"/>
      <c r="F4357" s="81"/>
      <c r="G4357" s="82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5"/>
      <c r="AB4357" s="75"/>
      <c r="AD4357" s="75"/>
      <c r="AE4357" s="100"/>
    </row>
    <row r="4358" spans="1:31" x14ac:dyDescent="0.25">
      <c r="A4358" s="17"/>
      <c r="B4358" s="17"/>
      <c r="C4358" s="17"/>
      <c r="D4358" s="81"/>
      <c r="E4358" s="81"/>
      <c r="F4358" s="81"/>
      <c r="G4358" s="82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5"/>
      <c r="AB4358" s="75"/>
      <c r="AD4358" s="75"/>
      <c r="AE4358" s="100"/>
    </row>
    <row r="4359" spans="1:31" x14ac:dyDescent="0.25">
      <c r="A4359" s="17"/>
      <c r="B4359" s="17"/>
      <c r="C4359" s="17"/>
      <c r="D4359" s="81"/>
      <c r="E4359" s="81"/>
      <c r="F4359" s="81"/>
      <c r="G4359" s="82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5"/>
      <c r="AB4359" s="75"/>
      <c r="AD4359" s="75"/>
      <c r="AE4359" s="100"/>
    </row>
    <row r="4360" spans="1:31" x14ac:dyDescent="0.25">
      <c r="A4360" s="17"/>
      <c r="B4360" s="17"/>
      <c r="C4360" s="17"/>
      <c r="D4360" s="81"/>
      <c r="E4360" s="81"/>
      <c r="F4360" s="81"/>
      <c r="G4360" s="82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5"/>
      <c r="AB4360" s="75"/>
      <c r="AD4360" s="75"/>
      <c r="AE4360" s="100"/>
    </row>
    <row r="4361" spans="1:31" x14ac:dyDescent="0.25">
      <c r="A4361" s="17"/>
      <c r="B4361" s="17"/>
      <c r="C4361" s="17"/>
      <c r="D4361" s="81"/>
      <c r="E4361" s="81"/>
      <c r="F4361" s="81"/>
      <c r="G4361" s="82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5"/>
      <c r="AB4361" s="75"/>
      <c r="AD4361" s="75"/>
      <c r="AE4361" s="100"/>
    </row>
    <row r="4362" spans="1:31" x14ac:dyDescent="0.25">
      <c r="A4362" s="17"/>
      <c r="B4362" s="17"/>
      <c r="C4362" s="17"/>
      <c r="D4362" s="81"/>
      <c r="E4362" s="81"/>
      <c r="F4362" s="81"/>
      <c r="G4362" s="82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5"/>
      <c r="AB4362" s="75"/>
      <c r="AD4362" s="75"/>
      <c r="AE4362" s="100"/>
    </row>
    <row r="4363" spans="1:31" x14ac:dyDescent="0.25">
      <c r="A4363" s="17"/>
      <c r="B4363" s="17"/>
      <c r="C4363" s="17"/>
      <c r="D4363" s="81"/>
      <c r="E4363" s="81"/>
      <c r="F4363" s="81"/>
      <c r="G4363" s="82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5"/>
      <c r="AB4363" s="75"/>
      <c r="AD4363" s="75"/>
      <c r="AE4363" s="100"/>
    </row>
    <row r="4364" spans="1:31" x14ac:dyDescent="0.25">
      <c r="A4364" s="17"/>
      <c r="B4364" s="17"/>
      <c r="C4364" s="17"/>
      <c r="D4364" s="81"/>
      <c r="E4364" s="81"/>
      <c r="F4364" s="81"/>
      <c r="G4364" s="82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5"/>
      <c r="AB4364" s="75"/>
      <c r="AD4364" s="75"/>
      <c r="AE4364" s="100"/>
    </row>
    <row r="4365" spans="1:31" x14ac:dyDescent="0.25">
      <c r="A4365" s="17"/>
      <c r="B4365" s="17"/>
      <c r="C4365" s="17"/>
      <c r="D4365" s="81"/>
      <c r="E4365" s="81"/>
      <c r="F4365" s="81"/>
      <c r="G4365" s="82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5"/>
      <c r="AB4365" s="75"/>
      <c r="AD4365" s="75"/>
      <c r="AE4365" s="100"/>
    </row>
    <row r="4366" spans="1:31" x14ac:dyDescent="0.25">
      <c r="A4366" s="17"/>
      <c r="B4366" s="17"/>
      <c r="C4366" s="17"/>
      <c r="D4366" s="81"/>
      <c r="E4366" s="81"/>
      <c r="F4366" s="81"/>
      <c r="G4366" s="82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5"/>
      <c r="AB4366" s="75"/>
      <c r="AD4366" s="75"/>
      <c r="AE4366" s="100"/>
    </row>
    <row r="4367" spans="1:31" x14ac:dyDescent="0.25">
      <c r="A4367" s="17"/>
      <c r="B4367" s="17"/>
      <c r="C4367" s="17"/>
      <c r="D4367" s="81"/>
      <c r="E4367" s="81"/>
      <c r="F4367" s="81"/>
      <c r="G4367" s="82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5"/>
      <c r="AB4367" s="75"/>
      <c r="AD4367" s="75"/>
      <c r="AE4367" s="100"/>
    </row>
    <row r="4368" spans="1:31" x14ac:dyDescent="0.25">
      <c r="A4368" s="17"/>
      <c r="B4368" s="17"/>
      <c r="C4368" s="17"/>
      <c r="D4368" s="81"/>
      <c r="E4368" s="81"/>
      <c r="F4368" s="81"/>
      <c r="G4368" s="82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5"/>
      <c r="AB4368" s="75"/>
      <c r="AD4368" s="75"/>
      <c r="AE4368" s="100"/>
    </row>
    <row r="4369" spans="1:31" x14ac:dyDescent="0.25">
      <c r="A4369" s="17"/>
      <c r="B4369" s="17"/>
      <c r="C4369" s="17"/>
      <c r="D4369" s="81"/>
      <c r="E4369" s="81"/>
      <c r="F4369" s="81"/>
      <c r="G4369" s="82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5"/>
      <c r="AB4369" s="75"/>
      <c r="AD4369" s="75"/>
      <c r="AE4369" s="100"/>
    </row>
    <row r="4370" spans="1:31" x14ac:dyDescent="0.25">
      <c r="A4370" s="17"/>
      <c r="B4370" s="17"/>
      <c r="C4370" s="17"/>
      <c r="D4370" s="81"/>
      <c r="E4370" s="81"/>
      <c r="F4370" s="81"/>
      <c r="G4370" s="82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5"/>
      <c r="AB4370" s="75"/>
      <c r="AD4370" s="75"/>
      <c r="AE4370" s="100"/>
    </row>
    <row r="4371" spans="1:31" x14ac:dyDescent="0.25">
      <c r="A4371" s="17"/>
      <c r="B4371" s="17"/>
      <c r="C4371" s="17"/>
      <c r="D4371" s="81"/>
      <c r="E4371" s="81"/>
      <c r="F4371" s="81"/>
      <c r="G4371" s="82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5"/>
      <c r="AB4371" s="75"/>
      <c r="AD4371" s="75"/>
      <c r="AE4371" s="100"/>
    </row>
    <row r="4372" spans="1:31" x14ac:dyDescent="0.25">
      <c r="A4372" s="17"/>
      <c r="B4372" s="17"/>
      <c r="C4372" s="17"/>
      <c r="D4372" s="81"/>
      <c r="E4372" s="81"/>
      <c r="F4372" s="81"/>
      <c r="G4372" s="82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5"/>
      <c r="AB4372" s="75"/>
      <c r="AD4372" s="75"/>
      <c r="AE4372" s="100"/>
    </row>
    <row r="4373" spans="1:31" x14ac:dyDescent="0.25">
      <c r="A4373" s="17"/>
      <c r="B4373" s="17"/>
      <c r="C4373" s="17"/>
      <c r="D4373" s="81"/>
      <c r="E4373" s="81"/>
      <c r="F4373" s="81"/>
      <c r="G4373" s="82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5"/>
      <c r="AB4373" s="75"/>
      <c r="AD4373" s="75"/>
      <c r="AE4373" s="100"/>
    </row>
    <row r="4374" spans="1:31" x14ac:dyDescent="0.25">
      <c r="A4374" s="17"/>
      <c r="B4374" s="17"/>
      <c r="C4374" s="17"/>
      <c r="D4374" s="81"/>
      <c r="E4374" s="81"/>
      <c r="F4374" s="81"/>
      <c r="G4374" s="82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5"/>
      <c r="AB4374" s="75"/>
      <c r="AD4374" s="75"/>
      <c r="AE4374" s="100"/>
    </row>
    <row r="4375" spans="1:31" x14ac:dyDescent="0.25">
      <c r="A4375" s="17"/>
      <c r="B4375" s="17"/>
      <c r="C4375" s="17"/>
      <c r="D4375" s="81"/>
      <c r="E4375" s="81"/>
      <c r="F4375" s="81"/>
      <c r="G4375" s="82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5"/>
      <c r="AB4375" s="75"/>
      <c r="AD4375" s="75"/>
      <c r="AE4375" s="100"/>
    </row>
    <row r="4376" spans="1:31" x14ac:dyDescent="0.25">
      <c r="A4376" s="17"/>
      <c r="B4376" s="17"/>
      <c r="C4376" s="17"/>
      <c r="D4376" s="81"/>
      <c r="E4376" s="81"/>
      <c r="F4376" s="81"/>
      <c r="G4376" s="82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5"/>
      <c r="AB4376" s="75"/>
      <c r="AD4376" s="75"/>
      <c r="AE4376" s="100"/>
    </row>
    <row r="4377" spans="1:31" x14ac:dyDescent="0.25">
      <c r="A4377" s="17"/>
      <c r="B4377" s="17"/>
      <c r="C4377" s="17"/>
      <c r="D4377" s="81"/>
      <c r="E4377" s="81"/>
      <c r="F4377" s="81"/>
      <c r="G4377" s="82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5"/>
      <c r="AB4377" s="75"/>
      <c r="AD4377" s="75"/>
      <c r="AE4377" s="100"/>
    </row>
    <row r="4378" spans="1:31" x14ac:dyDescent="0.25">
      <c r="A4378" s="17"/>
      <c r="B4378" s="17"/>
      <c r="C4378" s="17"/>
      <c r="D4378" s="81"/>
      <c r="E4378" s="81"/>
      <c r="F4378" s="81"/>
      <c r="G4378" s="82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5"/>
      <c r="AB4378" s="75"/>
      <c r="AD4378" s="75"/>
      <c r="AE4378" s="100"/>
    </row>
    <row r="4379" spans="1:31" x14ac:dyDescent="0.25">
      <c r="A4379" s="17"/>
      <c r="B4379" s="17"/>
      <c r="C4379" s="17"/>
      <c r="D4379" s="81"/>
      <c r="E4379" s="81"/>
      <c r="F4379" s="81"/>
      <c r="G4379" s="82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5"/>
      <c r="AB4379" s="75"/>
      <c r="AD4379" s="75"/>
      <c r="AE4379" s="100"/>
    </row>
    <row r="4380" spans="1:31" x14ac:dyDescent="0.25">
      <c r="A4380" s="17"/>
      <c r="B4380" s="17"/>
      <c r="C4380" s="17"/>
      <c r="D4380" s="81"/>
      <c r="E4380" s="81"/>
      <c r="F4380" s="81"/>
      <c r="G4380" s="82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5"/>
      <c r="AB4380" s="75"/>
      <c r="AD4380" s="75"/>
      <c r="AE4380" s="100"/>
    </row>
    <row r="4381" spans="1:31" x14ac:dyDescent="0.25">
      <c r="A4381" s="17"/>
      <c r="B4381" s="17"/>
      <c r="C4381" s="17"/>
      <c r="D4381" s="81"/>
      <c r="E4381" s="81"/>
      <c r="F4381" s="81"/>
      <c r="G4381" s="82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5"/>
      <c r="AB4381" s="75"/>
      <c r="AD4381" s="75"/>
      <c r="AE4381" s="100"/>
    </row>
    <row r="4382" spans="1:31" x14ac:dyDescent="0.25">
      <c r="A4382" s="17"/>
      <c r="B4382" s="17"/>
      <c r="C4382" s="17"/>
      <c r="D4382" s="81"/>
      <c r="E4382" s="81"/>
      <c r="F4382" s="81"/>
      <c r="G4382" s="82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5"/>
      <c r="AB4382" s="75"/>
      <c r="AD4382" s="75"/>
      <c r="AE4382" s="100"/>
    </row>
    <row r="4383" spans="1:31" x14ac:dyDescent="0.25">
      <c r="A4383" s="17"/>
      <c r="B4383" s="17"/>
      <c r="C4383" s="17"/>
      <c r="D4383" s="81"/>
      <c r="E4383" s="81"/>
      <c r="F4383" s="81"/>
      <c r="G4383" s="82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5"/>
      <c r="AB4383" s="75"/>
      <c r="AD4383" s="75"/>
      <c r="AE4383" s="100"/>
    </row>
    <row r="4384" spans="1:31" x14ac:dyDescent="0.25">
      <c r="A4384" s="17"/>
      <c r="B4384" s="17"/>
      <c r="C4384" s="17"/>
      <c r="D4384" s="81"/>
      <c r="E4384" s="81"/>
      <c r="F4384" s="81"/>
      <c r="G4384" s="82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5"/>
      <c r="AB4384" s="75"/>
      <c r="AD4384" s="75"/>
      <c r="AE4384" s="100"/>
    </row>
    <row r="4385" spans="1:31" x14ac:dyDescent="0.25">
      <c r="A4385" s="17"/>
      <c r="B4385" s="17"/>
      <c r="C4385" s="17"/>
      <c r="D4385" s="81"/>
      <c r="E4385" s="81"/>
      <c r="F4385" s="81"/>
      <c r="G4385" s="82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5"/>
      <c r="AB4385" s="75"/>
      <c r="AD4385" s="75"/>
      <c r="AE4385" s="100"/>
    </row>
    <row r="4386" spans="1:31" x14ac:dyDescent="0.25">
      <c r="A4386" s="17"/>
      <c r="B4386" s="17"/>
      <c r="C4386" s="17"/>
      <c r="D4386" s="81"/>
      <c r="E4386" s="81"/>
      <c r="F4386" s="81"/>
      <c r="G4386" s="82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5"/>
      <c r="AB4386" s="75"/>
      <c r="AD4386" s="75"/>
      <c r="AE4386" s="100"/>
    </row>
    <row r="4387" spans="1:31" x14ac:dyDescent="0.25">
      <c r="A4387" s="17"/>
      <c r="B4387" s="17"/>
      <c r="C4387" s="17"/>
      <c r="D4387" s="81"/>
      <c r="E4387" s="81"/>
      <c r="F4387" s="81"/>
      <c r="G4387" s="82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5"/>
      <c r="AB4387" s="75"/>
      <c r="AD4387" s="75"/>
      <c r="AE4387" s="100"/>
    </row>
    <row r="4388" spans="1:31" x14ac:dyDescent="0.25">
      <c r="A4388" s="17"/>
      <c r="B4388" s="17"/>
      <c r="C4388" s="17"/>
      <c r="D4388" s="81"/>
      <c r="E4388" s="81"/>
      <c r="F4388" s="81"/>
      <c r="G4388" s="82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5"/>
      <c r="AB4388" s="75"/>
      <c r="AD4388" s="75"/>
      <c r="AE4388" s="100"/>
    </row>
    <row r="4389" spans="1:31" x14ac:dyDescent="0.25">
      <c r="A4389" s="17"/>
      <c r="B4389" s="17"/>
      <c r="C4389" s="17"/>
      <c r="D4389" s="81"/>
      <c r="E4389" s="81"/>
      <c r="F4389" s="81"/>
      <c r="G4389" s="82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5"/>
      <c r="AB4389" s="75"/>
      <c r="AD4389" s="75"/>
      <c r="AE4389" s="100"/>
    </row>
    <row r="4390" spans="1:31" x14ac:dyDescent="0.25">
      <c r="A4390" s="17"/>
      <c r="B4390" s="17"/>
      <c r="C4390" s="17"/>
      <c r="D4390" s="81"/>
      <c r="E4390" s="81"/>
      <c r="F4390" s="81"/>
      <c r="G4390" s="82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5"/>
      <c r="AB4390" s="75"/>
      <c r="AD4390" s="75"/>
      <c r="AE4390" s="100"/>
    </row>
    <row r="4391" spans="1:31" x14ac:dyDescent="0.25">
      <c r="A4391" s="17"/>
      <c r="B4391" s="17"/>
      <c r="C4391" s="17"/>
      <c r="D4391" s="81"/>
      <c r="E4391" s="81"/>
      <c r="F4391" s="81"/>
      <c r="G4391" s="82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5"/>
      <c r="AB4391" s="75"/>
      <c r="AD4391" s="75"/>
      <c r="AE4391" s="100"/>
    </row>
    <row r="4392" spans="1:31" x14ac:dyDescent="0.25">
      <c r="A4392" s="17"/>
      <c r="B4392" s="17"/>
      <c r="C4392" s="17"/>
      <c r="D4392" s="81"/>
      <c r="E4392" s="81"/>
      <c r="F4392" s="81"/>
      <c r="G4392" s="82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5"/>
      <c r="AB4392" s="75"/>
      <c r="AD4392" s="75"/>
      <c r="AE4392" s="100"/>
    </row>
    <row r="4393" spans="1:31" x14ac:dyDescent="0.25">
      <c r="A4393" s="17"/>
      <c r="B4393" s="17"/>
      <c r="C4393" s="17"/>
      <c r="D4393" s="81"/>
      <c r="E4393" s="81"/>
      <c r="F4393" s="81"/>
      <c r="G4393" s="82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5"/>
      <c r="AB4393" s="75"/>
      <c r="AD4393" s="75"/>
      <c r="AE4393" s="100"/>
    </row>
    <row r="4394" spans="1:31" x14ac:dyDescent="0.25">
      <c r="A4394" s="17"/>
      <c r="B4394" s="17"/>
      <c r="C4394" s="17"/>
      <c r="D4394" s="81"/>
      <c r="E4394" s="81"/>
      <c r="F4394" s="81"/>
      <c r="G4394" s="82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5"/>
      <c r="AB4394" s="75"/>
      <c r="AD4394" s="75"/>
      <c r="AE4394" s="100"/>
    </row>
    <row r="4395" spans="1:31" x14ac:dyDescent="0.25">
      <c r="A4395" s="17"/>
      <c r="B4395" s="17"/>
      <c r="C4395" s="17"/>
      <c r="D4395" s="81"/>
      <c r="E4395" s="81"/>
      <c r="F4395" s="81"/>
      <c r="G4395" s="82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5"/>
      <c r="AB4395" s="75"/>
      <c r="AD4395" s="75"/>
      <c r="AE4395" s="100"/>
    </row>
    <row r="4396" spans="1:31" x14ac:dyDescent="0.25">
      <c r="A4396" s="17"/>
      <c r="B4396" s="17"/>
      <c r="C4396" s="17"/>
      <c r="D4396" s="81"/>
      <c r="E4396" s="81"/>
      <c r="F4396" s="81"/>
      <c r="G4396" s="82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5"/>
      <c r="AB4396" s="75"/>
      <c r="AD4396" s="75"/>
      <c r="AE4396" s="100"/>
    </row>
    <row r="4397" spans="1:31" x14ac:dyDescent="0.25">
      <c r="A4397" s="17"/>
      <c r="B4397" s="17"/>
      <c r="C4397" s="17"/>
      <c r="D4397" s="81"/>
      <c r="E4397" s="81"/>
      <c r="F4397" s="81"/>
      <c r="G4397" s="82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5"/>
      <c r="AB4397" s="75"/>
      <c r="AD4397" s="75"/>
      <c r="AE4397" s="100"/>
    </row>
    <row r="4398" spans="1:31" x14ac:dyDescent="0.25">
      <c r="A4398" s="17"/>
      <c r="B4398" s="17"/>
      <c r="C4398" s="17"/>
      <c r="D4398" s="81"/>
      <c r="E4398" s="81"/>
      <c r="F4398" s="81"/>
      <c r="G4398" s="82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5"/>
      <c r="AB4398" s="75"/>
      <c r="AD4398" s="75"/>
      <c r="AE4398" s="100"/>
    </row>
    <row r="4399" spans="1:31" x14ac:dyDescent="0.25">
      <c r="A4399" s="17"/>
      <c r="B4399" s="17"/>
      <c r="C4399" s="17"/>
      <c r="D4399" s="81"/>
      <c r="E4399" s="81"/>
      <c r="F4399" s="81"/>
      <c r="G4399" s="82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5"/>
      <c r="AB4399" s="75"/>
      <c r="AD4399" s="75"/>
      <c r="AE4399" s="100"/>
    </row>
    <row r="4400" spans="1:31" x14ac:dyDescent="0.25">
      <c r="A4400" s="17"/>
      <c r="B4400" s="17"/>
      <c r="C4400" s="17"/>
      <c r="D4400" s="81"/>
      <c r="E4400" s="81"/>
      <c r="F4400" s="81"/>
      <c r="G4400" s="82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5"/>
      <c r="AB4400" s="75"/>
      <c r="AD4400" s="75"/>
      <c r="AE4400" s="100"/>
    </row>
    <row r="4401" spans="1:31" x14ac:dyDescent="0.25">
      <c r="A4401" s="17"/>
      <c r="B4401" s="17"/>
      <c r="C4401" s="17"/>
      <c r="D4401" s="81"/>
      <c r="E4401" s="81"/>
      <c r="F4401" s="81"/>
      <c r="G4401" s="82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5"/>
      <c r="AB4401" s="75"/>
      <c r="AD4401" s="75"/>
      <c r="AE4401" s="100"/>
    </row>
    <row r="4402" spans="1:31" x14ac:dyDescent="0.25">
      <c r="A4402" s="17"/>
      <c r="B4402" s="17"/>
      <c r="C4402" s="17"/>
      <c r="D4402" s="81"/>
      <c r="E4402" s="81"/>
      <c r="F4402" s="81"/>
      <c r="G4402" s="82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5"/>
      <c r="AB4402" s="75"/>
      <c r="AD4402" s="75"/>
      <c r="AE4402" s="100"/>
    </row>
    <row r="4403" spans="1:31" x14ac:dyDescent="0.25">
      <c r="A4403" s="17"/>
      <c r="B4403" s="17"/>
      <c r="C4403" s="17"/>
      <c r="D4403" s="81"/>
      <c r="E4403" s="81"/>
      <c r="F4403" s="81"/>
      <c r="G4403" s="82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5"/>
      <c r="AB4403" s="75"/>
      <c r="AD4403" s="75"/>
      <c r="AE4403" s="100"/>
    </row>
    <row r="4404" spans="1:31" x14ac:dyDescent="0.25">
      <c r="A4404" s="17"/>
      <c r="B4404" s="17"/>
      <c r="C4404" s="17"/>
      <c r="D4404" s="81"/>
      <c r="E4404" s="81"/>
      <c r="F4404" s="81"/>
      <c r="G4404" s="82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5"/>
      <c r="AB4404" s="75"/>
      <c r="AD4404" s="75"/>
      <c r="AE4404" s="100"/>
    </row>
    <row r="4405" spans="1:31" x14ac:dyDescent="0.25">
      <c r="A4405" s="17"/>
      <c r="B4405" s="17"/>
      <c r="C4405" s="17"/>
      <c r="D4405" s="81"/>
      <c r="E4405" s="81"/>
      <c r="F4405" s="81"/>
      <c r="G4405" s="82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5"/>
      <c r="AB4405" s="75"/>
      <c r="AD4405" s="75"/>
      <c r="AE4405" s="100"/>
    </row>
    <row r="4406" spans="1:31" x14ac:dyDescent="0.25">
      <c r="A4406" s="17"/>
      <c r="B4406" s="17"/>
      <c r="C4406" s="17"/>
      <c r="D4406" s="81"/>
      <c r="E4406" s="81"/>
      <c r="F4406" s="81"/>
      <c r="G4406" s="82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5"/>
      <c r="AB4406" s="75"/>
      <c r="AD4406" s="75"/>
      <c r="AE4406" s="100"/>
    </row>
    <row r="4407" spans="1:31" x14ac:dyDescent="0.25">
      <c r="A4407" s="17"/>
      <c r="B4407" s="17"/>
      <c r="C4407" s="17"/>
      <c r="D4407" s="81"/>
      <c r="E4407" s="81"/>
      <c r="F4407" s="81"/>
      <c r="G4407" s="82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5"/>
      <c r="AB4407" s="75"/>
      <c r="AD4407" s="75"/>
      <c r="AE4407" s="100"/>
    </row>
    <row r="4408" spans="1:31" x14ac:dyDescent="0.25">
      <c r="A4408" s="17"/>
      <c r="B4408" s="17"/>
      <c r="C4408" s="17"/>
      <c r="D4408" s="81"/>
      <c r="E4408" s="81"/>
      <c r="F4408" s="81"/>
      <c r="G4408" s="82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5"/>
      <c r="AB4408" s="75"/>
      <c r="AD4408" s="75"/>
      <c r="AE4408" s="100"/>
    </row>
    <row r="4409" spans="1:31" x14ac:dyDescent="0.25">
      <c r="A4409" s="17"/>
      <c r="B4409" s="17"/>
      <c r="C4409" s="17"/>
      <c r="D4409" s="81"/>
      <c r="E4409" s="81"/>
      <c r="F4409" s="81"/>
      <c r="G4409" s="82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5"/>
      <c r="AB4409" s="75"/>
      <c r="AD4409" s="75"/>
      <c r="AE4409" s="100"/>
    </row>
    <row r="4410" spans="1:31" x14ac:dyDescent="0.25">
      <c r="A4410" s="17"/>
      <c r="B4410" s="17"/>
      <c r="C4410" s="17"/>
      <c r="D4410" s="81"/>
      <c r="E4410" s="81"/>
      <c r="F4410" s="81"/>
      <c r="G4410" s="82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5"/>
      <c r="AB4410" s="75"/>
      <c r="AD4410" s="75"/>
      <c r="AE4410" s="100"/>
    </row>
    <row r="4411" spans="1:31" x14ac:dyDescent="0.25">
      <c r="A4411" s="17"/>
      <c r="B4411" s="17"/>
      <c r="C4411" s="17"/>
      <c r="D4411" s="81"/>
      <c r="E4411" s="81"/>
      <c r="F4411" s="81"/>
      <c r="G4411" s="82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5"/>
      <c r="AB4411" s="75"/>
      <c r="AD4411" s="75"/>
      <c r="AE4411" s="100"/>
    </row>
    <row r="4412" spans="1:31" x14ac:dyDescent="0.25">
      <c r="A4412" s="17"/>
      <c r="B4412" s="17"/>
      <c r="C4412" s="17"/>
      <c r="D4412" s="81"/>
      <c r="E4412" s="81"/>
      <c r="F4412" s="81"/>
      <c r="G4412" s="82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5"/>
      <c r="AB4412" s="75"/>
      <c r="AD4412" s="75"/>
      <c r="AE4412" s="100"/>
    </row>
    <row r="4413" spans="1:31" x14ac:dyDescent="0.25">
      <c r="A4413" s="17"/>
      <c r="B4413" s="17"/>
      <c r="C4413" s="17"/>
      <c r="D4413" s="81"/>
      <c r="E4413" s="81"/>
      <c r="F4413" s="81"/>
      <c r="G4413" s="82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5"/>
      <c r="AB4413" s="75"/>
      <c r="AD4413" s="75"/>
      <c r="AE4413" s="100"/>
    </row>
    <row r="4414" spans="1:31" x14ac:dyDescent="0.25">
      <c r="A4414" s="17"/>
      <c r="B4414" s="17"/>
      <c r="C4414" s="17"/>
      <c r="D4414" s="81"/>
      <c r="E4414" s="81"/>
      <c r="F4414" s="81"/>
      <c r="G4414" s="82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5"/>
      <c r="AB4414" s="75"/>
      <c r="AD4414" s="75"/>
      <c r="AE4414" s="100"/>
    </row>
    <row r="4415" spans="1:31" x14ac:dyDescent="0.25">
      <c r="A4415" s="17"/>
      <c r="B4415" s="17"/>
      <c r="C4415" s="17"/>
      <c r="D4415" s="81"/>
      <c r="E4415" s="81"/>
      <c r="F4415" s="81"/>
      <c r="G4415" s="82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5"/>
      <c r="AB4415" s="75"/>
      <c r="AD4415" s="75"/>
      <c r="AE4415" s="100"/>
    </row>
    <row r="4416" spans="1:31" x14ac:dyDescent="0.25">
      <c r="A4416" s="17"/>
      <c r="B4416" s="17"/>
      <c r="C4416" s="17"/>
      <c r="D4416" s="81"/>
      <c r="E4416" s="81"/>
      <c r="F4416" s="81"/>
      <c r="G4416" s="82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5"/>
      <c r="AB4416" s="75"/>
      <c r="AD4416" s="75"/>
      <c r="AE4416" s="100"/>
    </row>
    <row r="4417" spans="1:31" x14ac:dyDescent="0.25">
      <c r="A4417" s="17"/>
      <c r="B4417" s="17"/>
      <c r="C4417" s="17"/>
      <c r="D4417" s="81"/>
      <c r="E4417" s="81"/>
      <c r="F4417" s="81"/>
      <c r="G4417" s="82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5"/>
      <c r="AB4417" s="75"/>
      <c r="AD4417" s="75"/>
      <c r="AE4417" s="100"/>
    </row>
    <row r="4418" spans="1:31" x14ac:dyDescent="0.25">
      <c r="A4418" s="17"/>
      <c r="B4418" s="17"/>
      <c r="C4418" s="17"/>
      <c r="D4418" s="81"/>
      <c r="E4418" s="81"/>
      <c r="F4418" s="81"/>
      <c r="G4418" s="82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5"/>
      <c r="AB4418" s="75"/>
      <c r="AD4418" s="75"/>
      <c r="AE4418" s="100"/>
    </row>
    <row r="4419" spans="1:31" x14ac:dyDescent="0.25">
      <c r="A4419" s="17"/>
      <c r="B4419" s="17"/>
      <c r="C4419" s="17"/>
      <c r="D4419" s="81"/>
      <c r="E4419" s="81"/>
      <c r="F4419" s="81"/>
      <c r="G4419" s="82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5"/>
      <c r="AB4419" s="75"/>
      <c r="AD4419" s="75"/>
      <c r="AE4419" s="100"/>
    </row>
    <row r="4420" spans="1:31" x14ac:dyDescent="0.25">
      <c r="A4420" s="17"/>
      <c r="B4420" s="17"/>
      <c r="C4420" s="17"/>
      <c r="D4420" s="81"/>
      <c r="E4420" s="81"/>
      <c r="F4420" s="81"/>
      <c r="G4420" s="82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5"/>
      <c r="AB4420" s="75"/>
      <c r="AD4420" s="75"/>
      <c r="AE4420" s="100"/>
    </row>
    <row r="4421" spans="1:31" x14ac:dyDescent="0.25">
      <c r="A4421" s="17"/>
      <c r="B4421" s="17"/>
      <c r="C4421" s="17"/>
      <c r="D4421" s="81"/>
      <c r="E4421" s="81"/>
      <c r="F4421" s="81"/>
      <c r="G4421" s="82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5"/>
      <c r="AB4421" s="75"/>
      <c r="AD4421" s="75"/>
      <c r="AE4421" s="100"/>
    </row>
    <row r="4422" spans="1:31" x14ac:dyDescent="0.25">
      <c r="A4422" s="17"/>
      <c r="B4422" s="17"/>
      <c r="C4422" s="17"/>
      <c r="D4422" s="81"/>
      <c r="E4422" s="81"/>
      <c r="F4422" s="81"/>
      <c r="G4422" s="82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5"/>
      <c r="AB4422" s="75"/>
      <c r="AD4422" s="75"/>
      <c r="AE4422" s="100"/>
    </row>
    <row r="4423" spans="1:31" x14ac:dyDescent="0.25">
      <c r="A4423" s="17"/>
      <c r="B4423" s="17"/>
      <c r="C4423" s="17"/>
      <c r="D4423" s="81"/>
      <c r="E4423" s="81"/>
      <c r="F4423" s="81"/>
      <c r="G4423" s="82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5"/>
      <c r="AB4423" s="75"/>
      <c r="AD4423" s="75"/>
      <c r="AE4423" s="100"/>
    </row>
    <row r="4424" spans="1:31" x14ac:dyDescent="0.25">
      <c r="A4424" s="17"/>
      <c r="B4424" s="17"/>
      <c r="C4424" s="17"/>
      <c r="D4424" s="81"/>
      <c r="E4424" s="81"/>
      <c r="F4424" s="81"/>
      <c r="G4424" s="82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5"/>
      <c r="AB4424" s="75"/>
      <c r="AD4424" s="75"/>
      <c r="AE4424" s="100"/>
    </row>
    <row r="4425" spans="1:31" x14ac:dyDescent="0.25">
      <c r="A4425" s="17"/>
      <c r="B4425" s="17"/>
      <c r="C4425" s="17"/>
      <c r="D4425" s="81"/>
      <c r="E4425" s="81"/>
      <c r="F4425" s="81"/>
      <c r="G4425" s="82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5"/>
      <c r="AB4425" s="75"/>
      <c r="AC4425" s="19"/>
      <c r="AD4425" s="75"/>
      <c r="AE4425" s="100"/>
    </row>
    <row r="4426" spans="1:31" x14ac:dyDescent="0.25">
      <c r="A4426" s="17"/>
      <c r="B4426" s="17"/>
      <c r="C4426" s="17"/>
      <c r="D4426" s="81"/>
      <c r="E4426" s="81"/>
      <c r="F4426" s="81"/>
      <c r="G4426" s="82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5"/>
      <c r="AB4426" s="75"/>
      <c r="AC4426" s="19"/>
      <c r="AD4426" s="75"/>
      <c r="AE4426" s="100"/>
    </row>
    <row r="4427" spans="1:31" x14ac:dyDescent="0.25">
      <c r="A4427" s="17"/>
      <c r="B4427" s="17"/>
      <c r="C4427" s="17"/>
      <c r="D4427" s="81"/>
      <c r="E4427" s="81"/>
      <c r="F4427" s="81"/>
      <c r="G4427" s="82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5"/>
      <c r="AB4427" s="75"/>
      <c r="AC4427" s="19"/>
      <c r="AD4427" s="75"/>
      <c r="AE4427" s="100"/>
    </row>
    <row r="4428" spans="1:31" x14ac:dyDescent="0.25">
      <c r="A4428" s="17"/>
      <c r="B4428" s="17"/>
      <c r="C4428" s="17"/>
      <c r="D4428" s="81"/>
      <c r="E4428" s="81"/>
      <c r="F4428" s="81"/>
      <c r="G4428" s="82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5"/>
      <c r="AB4428" s="75"/>
      <c r="AC4428" s="19"/>
      <c r="AD4428" s="75"/>
      <c r="AE4428" s="100"/>
    </row>
    <row r="4429" spans="1:31" x14ac:dyDescent="0.25">
      <c r="A4429" s="17"/>
      <c r="B4429" s="17"/>
      <c r="C4429" s="17"/>
      <c r="D4429" s="81"/>
      <c r="E4429" s="81"/>
      <c r="F4429" s="81"/>
      <c r="G4429" s="82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5"/>
      <c r="AB4429" s="75"/>
      <c r="AC4429" s="19"/>
      <c r="AD4429" s="75"/>
      <c r="AE4429" s="100"/>
    </row>
    <row r="4430" spans="1:31" x14ac:dyDescent="0.25">
      <c r="A4430" s="17"/>
      <c r="B4430" s="17"/>
      <c r="C4430" s="17"/>
      <c r="D4430" s="81"/>
      <c r="E4430" s="81"/>
      <c r="F4430" s="81"/>
      <c r="G4430" s="82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5"/>
      <c r="AB4430" s="75"/>
      <c r="AC4430" s="19"/>
      <c r="AD4430" s="75"/>
      <c r="AE4430" s="100"/>
    </row>
    <row r="4431" spans="1:31" x14ac:dyDescent="0.25">
      <c r="A4431" s="17"/>
      <c r="B4431" s="17"/>
      <c r="C4431" s="17"/>
      <c r="D4431" s="81"/>
      <c r="E4431" s="81"/>
      <c r="F4431" s="81"/>
      <c r="G4431" s="82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5"/>
      <c r="AB4431" s="75"/>
      <c r="AC4431" s="19"/>
      <c r="AD4431" s="75"/>
      <c r="AE4431" s="100"/>
    </row>
    <row r="4432" spans="1:31" x14ac:dyDescent="0.25">
      <c r="A4432" s="17"/>
      <c r="B4432" s="17"/>
      <c r="C4432" s="17"/>
      <c r="D4432" s="81"/>
      <c r="E4432" s="81"/>
      <c r="F4432" s="81"/>
      <c r="G4432" s="82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5"/>
      <c r="AB4432" s="75"/>
      <c r="AC4432" s="19"/>
      <c r="AD4432" s="75"/>
      <c r="AE4432" s="100"/>
    </row>
    <row r="4433" spans="1:31" x14ac:dyDescent="0.25">
      <c r="A4433" s="17"/>
      <c r="B4433" s="17"/>
      <c r="C4433" s="17"/>
      <c r="D4433" s="81"/>
      <c r="E4433" s="81"/>
      <c r="F4433" s="81"/>
      <c r="G4433" s="82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5"/>
      <c r="AB4433" s="75"/>
      <c r="AC4433" s="19"/>
      <c r="AD4433" s="75"/>
      <c r="AE4433" s="100"/>
    </row>
    <row r="4434" spans="1:31" x14ac:dyDescent="0.25">
      <c r="A4434" s="17"/>
      <c r="B4434" s="17"/>
      <c r="C4434" s="17"/>
      <c r="D4434" s="81"/>
      <c r="E4434" s="81"/>
      <c r="F4434" s="81"/>
      <c r="G4434" s="82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5"/>
      <c r="AB4434" s="75"/>
      <c r="AC4434" s="19"/>
      <c r="AD4434" s="75"/>
      <c r="AE4434" s="100"/>
    </row>
    <row r="4435" spans="1:31" x14ac:dyDescent="0.25">
      <c r="A4435" s="17"/>
      <c r="B4435" s="17"/>
      <c r="C4435" s="17"/>
      <c r="D4435" s="81"/>
      <c r="E4435" s="81"/>
      <c r="F4435" s="81"/>
      <c r="G4435" s="82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5"/>
      <c r="AB4435" s="75"/>
      <c r="AC4435" s="19"/>
      <c r="AD4435" s="75"/>
      <c r="AE4435" s="100"/>
    </row>
    <row r="4436" spans="1:31" x14ac:dyDescent="0.25">
      <c r="A4436" s="17"/>
      <c r="B4436" s="17"/>
      <c r="C4436" s="17"/>
      <c r="D4436" s="81"/>
      <c r="E4436" s="81"/>
      <c r="F4436" s="81"/>
      <c r="G4436" s="82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5"/>
      <c r="AB4436" s="75"/>
      <c r="AC4436" s="19"/>
      <c r="AD4436" s="75"/>
      <c r="AE4436" s="100"/>
    </row>
    <row r="4437" spans="1:31" x14ac:dyDescent="0.25">
      <c r="A4437" s="17"/>
      <c r="B4437" s="17"/>
      <c r="C4437" s="17"/>
      <c r="D4437" s="81"/>
      <c r="E4437" s="81"/>
      <c r="F4437" s="81"/>
      <c r="G4437" s="82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5"/>
      <c r="AB4437" s="75"/>
      <c r="AC4437" s="19"/>
      <c r="AD4437" s="75"/>
      <c r="AE4437" s="100"/>
    </row>
    <row r="4438" spans="1:31" x14ac:dyDescent="0.25">
      <c r="A4438" s="17"/>
      <c r="B4438" s="17"/>
      <c r="C4438" s="17"/>
      <c r="D4438" s="81"/>
      <c r="E4438" s="81"/>
      <c r="F4438" s="81"/>
      <c r="G4438" s="82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5"/>
      <c r="AB4438" s="75"/>
      <c r="AC4438" s="19"/>
      <c r="AD4438" s="75"/>
      <c r="AE4438" s="100"/>
    </row>
    <row r="4439" spans="1:31" x14ac:dyDescent="0.25">
      <c r="A4439" s="17"/>
      <c r="B4439" s="17"/>
      <c r="C4439" s="17"/>
      <c r="D4439" s="81"/>
      <c r="E4439" s="81"/>
      <c r="F4439" s="81"/>
      <c r="G4439" s="82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5"/>
      <c r="AB4439" s="75"/>
      <c r="AC4439" s="19"/>
      <c r="AD4439" s="75"/>
      <c r="AE4439" s="100"/>
    </row>
    <row r="4440" spans="1:31" x14ac:dyDescent="0.25">
      <c r="A4440" s="17"/>
      <c r="B4440" s="17"/>
      <c r="C4440" s="17"/>
      <c r="D4440" s="81"/>
      <c r="E4440" s="81"/>
      <c r="F4440" s="81"/>
      <c r="G4440" s="82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5"/>
      <c r="AB4440" s="75"/>
      <c r="AC4440" s="19"/>
      <c r="AD4440" s="75"/>
      <c r="AE4440" s="100"/>
    </row>
    <row r="4441" spans="1:31" x14ac:dyDescent="0.25">
      <c r="A4441" s="17"/>
      <c r="B4441" s="17"/>
      <c r="C4441" s="17"/>
      <c r="D4441" s="81"/>
      <c r="E4441" s="81"/>
      <c r="F4441" s="81"/>
      <c r="G4441" s="82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5"/>
      <c r="AB4441" s="75"/>
      <c r="AC4441" s="19"/>
      <c r="AD4441" s="75"/>
      <c r="AE4441" s="100"/>
    </row>
    <row r="4442" spans="1:31" x14ac:dyDescent="0.25">
      <c r="A4442" s="17"/>
      <c r="B4442" s="17"/>
      <c r="C4442" s="17"/>
      <c r="D4442" s="81"/>
      <c r="E4442" s="81"/>
      <c r="F4442" s="81"/>
      <c r="G4442" s="82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5"/>
      <c r="AB4442" s="75"/>
      <c r="AC4442" s="19"/>
      <c r="AD4442" s="75"/>
      <c r="AE4442" s="100"/>
    </row>
    <row r="4443" spans="1:31" x14ac:dyDescent="0.25">
      <c r="A4443" s="17"/>
      <c r="B4443" s="17"/>
      <c r="C4443" s="17"/>
      <c r="D4443" s="81"/>
      <c r="E4443" s="81"/>
      <c r="F4443" s="81"/>
      <c r="G4443" s="82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5"/>
      <c r="AB4443" s="75"/>
      <c r="AC4443" s="19"/>
      <c r="AD4443" s="75"/>
      <c r="AE4443" s="100"/>
    </row>
    <row r="4444" spans="1:31" x14ac:dyDescent="0.25">
      <c r="A4444" s="17"/>
      <c r="B4444" s="17"/>
      <c r="C4444" s="17"/>
      <c r="D4444" s="81"/>
      <c r="E4444" s="81"/>
      <c r="F4444" s="81"/>
      <c r="G4444" s="82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5"/>
      <c r="AB4444" s="75"/>
      <c r="AC4444" s="19"/>
      <c r="AD4444" s="75"/>
      <c r="AE4444" s="100"/>
    </row>
    <row r="4445" spans="1:31" x14ac:dyDescent="0.25">
      <c r="A4445" s="17"/>
      <c r="B4445" s="17"/>
      <c r="C4445" s="17"/>
      <c r="D4445" s="81"/>
      <c r="E4445" s="81"/>
      <c r="F4445" s="81"/>
      <c r="G4445" s="82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5"/>
      <c r="AB4445" s="75"/>
      <c r="AC4445" s="19"/>
      <c r="AD4445" s="75"/>
      <c r="AE4445" s="100"/>
    </row>
    <row r="4446" spans="1:31" x14ac:dyDescent="0.25">
      <c r="A4446" s="17"/>
      <c r="B4446" s="17"/>
      <c r="C4446" s="17"/>
      <c r="D4446" s="81"/>
      <c r="E4446" s="81"/>
      <c r="F4446" s="81"/>
      <c r="G4446" s="82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5"/>
      <c r="AB4446" s="75"/>
      <c r="AC4446" s="19"/>
      <c r="AD4446" s="75"/>
      <c r="AE4446" s="100"/>
    </row>
    <row r="4447" spans="1:31" x14ac:dyDescent="0.25">
      <c r="A4447" s="17"/>
      <c r="B4447" s="17"/>
      <c r="C4447" s="17"/>
      <c r="D4447" s="81"/>
      <c r="E4447" s="81"/>
      <c r="F4447" s="81"/>
      <c r="G4447" s="82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5"/>
      <c r="AB4447" s="75"/>
      <c r="AC4447" s="19"/>
      <c r="AD4447" s="75"/>
      <c r="AE4447" s="100"/>
    </row>
    <row r="4448" spans="1:31" x14ac:dyDescent="0.25">
      <c r="A4448" s="17"/>
      <c r="B4448" s="17"/>
      <c r="C4448" s="17"/>
      <c r="D4448" s="81"/>
      <c r="E4448" s="81"/>
      <c r="F4448" s="81"/>
      <c r="G4448" s="82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5"/>
      <c r="AB4448" s="75"/>
      <c r="AC4448" s="19"/>
      <c r="AD4448" s="75"/>
      <c r="AE4448" s="100"/>
    </row>
    <row r="4449" spans="1:31" x14ac:dyDescent="0.25">
      <c r="A4449" s="17"/>
      <c r="B4449" s="17"/>
      <c r="C4449" s="17"/>
      <c r="D4449" s="81"/>
      <c r="E4449" s="81"/>
      <c r="F4449" s="81"/>
      <c r="G4449" s="82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5"/>
      <c r="AB4449" s="75"/>
      <c r="AC4449" s="19"/>
      <c r="AD4449" s="75"/>
      <c r="AE4449" s="100"/>
    </row>
    <row r="4450" spans="1:31" x14ac:dyDescent="0.25">
      <c r="A4450" s="17"/>
      <c r="B4450" s="17"/>
      <c r="C4450" s="17"/>
      <c r="D4450" s="81"/>
      <c r="E4450" s="81"/>
      <c r="F4450" s="81"/>
      <c r="G4450" s="82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5"/>
      <c r="AB4450" s="75"/>
      <c r="AC4450" s="19"/>
      <c r="AD4450" s="75"/>
      <c r="AE4450" s="100"/>
    </row>
    <row r="4451" spans="1:31" x14ac:dyDescent="0.25">
      <c r="A4451" s="17"/>
      <c r="B4451" s="17"/>
      <c r="C4451" s="17"/>
      <c r="D4451" s="81"/>
      <c r="E4451" s="81"/>
      <c r="F4451" s="81"/>
      <c r="G4451" s="82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5"/>
      <c r="AB4451" s="75"/>
      <c r="AC4451" s="19"/>
      <c r="AD4451" s="75"/>
      <c r="AE4451" s="100"/>
    </row>
    <row r="4452" spans="1:31" x14ac:dyDescent="0.25">
      <c r="A4452" s="17"/>
      <c r="B4452" s="17"/>
      <c r="C4452" s="17"/>
      <c r="D4452" s="81"/>
      <c r="E4452" s="81"/>
      <c r="F4452" s="81"/>
      <c r="G4452" s="82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5"/>
      <c r="AB4452" s="75"/>
      <c r="AC4452" s="19"/>
      <c r="AD4452" s="75"/>
      <c r="AE4452" s="100"/>
    </row>
    <row r="4453" spans="1:31" x14ac:dyDescent="0.25">
      <c r="A4453" s="17"/>
      <c r="B4453" s="17"/>
      <c r="C4453" s="17"/>
      <c r="D4453" s="81"/>
      <c r="E4453" s="81"/>
      <c r="F4453" s="81"/>
      <c r="G4453" s="82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5"/>
      <c r="AB4453" s="75"/>
      <c r="AC4453" s="19"/>
      <c r="AD4453" s="75"/>
      <c r="AE4453" s="100"/>
    </row>
    <row r="4454" spans="1:31" x14ac:dyDescent="0.25">
      <c r="A4454" s="17"/>
      <c r="B4454" s="17"/>
      <c r="C4454" s="17"/>
      <c r="D4454" s="81"/>
      <c r="E4454" s="81"/>
      <c r="F4454" s="81"/>
      <c r="G4454" s="82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5"/>
      <c r="AB4454" s="75"/>
      <c r="AC4454" s="19"/>
      <c r="AD4454" s="75"/>
      <c r="AE4454" s="100"/>
    </row>
    <row r="4455" spans="1:31" x14ac:dyDescent="0.25">
      <c r="A4455" s="17"/>
      <c r="B4455" s="17"/>
      <c r="C4455" s="17"/>
      <c r="D4455" s="81"/>
      <c r="E4455" s="81"/>
      <c r="F4455" s="81"/>
      <c r="G4455" s="82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5"/>
      <c r="AB4455" s="75"/>
      <c r="AC4455" s="19"/>
      <c r="AD4455" s="75"/>
      <c r="AE4455" s="100"/>
    </row>
    <row r="4456" spans="1:31" x14ac:dyDescent="0.25">
      <c r="A4456" s="17"/>
      <c r="B4456" s="17"/>
      <c r="C4456" s="17"/>
      <c r="D4456" s="81"/>
      <c r="E4456" s="81"/>
      <c r="F4456" s="81"/>
      <c r="G4456" s="82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5"/>
      <c r="AB4456" s="75"/>
      <c r="AC4456" s="19"/>
      <c r="AD4456" s="75"/>
      <c r="AE4456" s="100"/>
    </row>
    <row r="4457" spans="1:31" x14ac:dyDescent="0.25">
      <c r="A4457" s="17"/>
      <c r="B4457" s="17"/>
      <c r="C4457" s="17"/>
      <c r="D4457" s="81"/>
      <c r="E4457" s="81"/>
      <c r="F4457" s="81"/>
      <c r="G4457" s="82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5"/>
      <c r="AB4457" s="75"/>
      <c r="AC4457" s="19"/>
      <c r="AD4457" s="75"/>
      <c r="AE4457" s="100"/>
    </row>
    <row r="4458" spans="1:31" x14ac:dyDescent="0.25">
      <c r="A4458" s="17"/>
      <c r="B4458" s="17"/>
      <c r="C4458" s="17"/>
      <c r="D4458" s="81"/>
      <c r="E4458" s="81"/>
      <c r="F4458" s="81"/>
      <c r="G4458" s="82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5"/>
      <c r="AB4458" s="75"/>
      <c r="AC4458" s="19"/>
      <c r="AD4458" s="75"/>
      <c r="AE4458" s="100"/>
    </row>
    <row r="4459" spans="1:31" x14ac:dyDescent="0.25">
      <c r="A4459" s="17"/>
      <c r="B4459" s="17"/>
      <c r="C4459" s="17"/>
      <c r="D4459" s="81"/>
      <c r="E4459" s="81"/>
      <c r="F4459" s="81"/>
      <c r="G4459" s="82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5"/>
      <c r="AB4459" s="75"/>
      <c r="AC4459" s="19"/>
      <c r="AD4459" s="75"/>
      <c r="AE4459" s="100"/>
    </row>
    <row r="4460" spans="1:31" x14ac:dyDescent="0.25">
      <c r="A4460" s="17"/>
      <c r="B4460" s="17"/>
      <c r="C4460" s="17"/>
      <c r="D4460" s="81"/>
      <c r="E4460" s="81"/>
      <c r="F4460" s="81"/>
      <c r="G4460" s="82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5"/>
      <c r="AB4460" s="75"/>
      <c r="AC4460" s="19"/>
      <c r="AD4460" s="75"/>
      <c r="AE4460" s="100"/>
    </row>
    <row r="4461" spans="1:31" x14ac:dyDescent="0.25">
      <c r="A4461" s="17"/>
      <c r="B4461" s="17"/>
      <c r="C4461" s="17"/>
      <c r="D4461" s="81"/>
      <c r="E4461" s="81"/>
      <c r="F4461" s="81"/>
      <c r="G4461" s="82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5"/>
      <c r="AB4461" s="75"/>
      <c r="AD4461" s="75"/>
      <c r="AE4461" s="100"/>
    </row>
    <row r="4462" spans="1:31" x14ac:dyDescent="0.25">
      <c r="A4462" s="17"/>
      <c r="B4462" s="17"/>
      <c r="C4462" s="17"/>
      <c r="D4462" s="81"/>
      <c r="E4462" s="81"/>
      <c r="F4462" s="81"/>
      <c r="G4462" s="82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5"/>
      <c r="AB4462" s="75"/>
      <c r="AD4462" s="75"/>
      <c r="AE4462" s="100"/>
    </row>
    <row r="4463" spans="1:31" x14ac:dyDescent="0.25">
      <c r="A4463" s="17"/>
      <c r="B4463" s="17"/>
      <c r="C4463" s="17"/>
      <c r="D4463" s="81"/>
      <c r="E4463" s="81"/>
      <c r="F4463" s="81"/>
      <c r="G4463" s="82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5"/>
      <c r="AB4463" s="75"/>
      <c r="AD4463" s="75"/>
      <c r="AE4463" s="100"/>
    </row>
    <row r="4464" spans="1:31" x14ac:dyDescent="0.25">
      <c r="A4464" s="17"/>
      <c r="B4464" s="17"/>
      <c r="C4464" s="17"/>
      <c r="D4464" s="81"/>
      <c r="E4464" s="81"/>
      <c r="F4464" s="81"/>
      <c r="G4464" s="82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5"/>
      <c r="AB4464" s="75"/>
      <c r="AD4464" s="75"/>
      <c r="AE4464" s="100"/>
    </row>
    <row r="4465" spans="1:31" x14ac:dyDescent="0.25">
      <c r="A4465" s="17"/>
      <c r="B4465" s="17"/>
      <c r="C4465" s="17"/>
      <c r="D4465" s="81"/>
      <c r="E4465" s="81"/>
      <c r="F4465" s="81"/>
      <c r="G4465" s="82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5"/>
      <c r="AB4465" s="75"/>
      <c r="AD4465" s="75"/>
      <c r="AE4465" s="100"/>
    </row>
    <row r="4466" spans="1:31" x14ac:dyDescent="0.25">
      <c r="A4466" s="17"/>
      <c r="B4466" s="17"/>
      <c r="C4466" s="17"/>
      <c r="D4466" s="81"/>
      <c r="E4466" s="81"/>
      <c r="F4466" s="81"/>
      <c r="G4466" s="82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5"/>
      <c r="AB4466" s="75"/>
      <c r="AD4466" s="75"/>
      <c r="AE4466" s="100"/>
    </row>
    <row r="4467" spans="1:31" x14ac:dyDescent="0.25">
      <c r="A4467" s="17"/>
      <c r="B4467" s="17"/>
      <c r="C4467" s="17"/>
      <c r="D4467" s="81"/>
      <c r="E4467" s="81"/>
      <c r="F4467" s="81"/>
      <c r="G4467" s="82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5"/>
      <c r="AB4467" s="75"/>
      <c r="AD4467" s="75"/>
      <c r="AE4467" s="100"/>
    </row>
    <row r="4468" spans="1:31" x14ac:dyDescent="0.25">
      <c r="A4468" s="17"/>
      <c r="B4468" s="17"/>
      <c r="C4468" s="17"/>
      <c r="D4468" s="81"/>
      <c r="E4468" s="81"/>
      <c r="F4468" s="81"/>
      <c r="G4468" s="82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5"/>
      <c r="AB4468" s="75"/>
      <c r="AD4468" s="75"/>
      <c r="AE4468" s="100"/>
    </row>
    <row r="4469" spans="1:31" x14ac:dyDescent="0.25">
      <c r="A4469" s="17"/>
      <c r="B4469" s="17"/>
      <c r="C4469" s="17"/>
      <c r="D4469" s="81"/>
      <c r="E4469" s="81"/>
      <c r="F4469" s="81"/>
      <c r="G4469" s="82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5"/>
      <c r="AB4469" s="75"/>
      <c r="AD4469" s="75"/>
      <c r="AE4469" s="100"/>
    </row>
    <row r="4470" spans="1:31" x14ac:dyDescent="0.25">
      <c r="A4470" s="17"/>
      <c r="B4470" s="17"/>
      <c r="C4470" s="17"/>
      <c r="D4470" s="81"/>
      <c r="E4470" s="81"/>
      <c r="F4470" s="81"/>
      <c r="G4470" s="82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5"/>
      <c r="AB4470" s="75"/>
      <c r="AD4470" s="75"/>
      <c r="AE4470" s="100"/>
    </row>
    <row r="4471" spans="1:31" x14ac:dyDescent="0.25">
      <c r="A4471" s="17"/>
      <c r="B4471" s="17"/>
      <c r="C4471" s="17"/>
      <c r="D4471" s="81"/>
      <c r="E4471" s="81"/>
      <c r="F4471" s="81"/>
      <c r="G4471" s="82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5"/>
      <c r="AB4471" s="75"/>
      <c r="AD4471" s="75"/>
      <c r="AE4471" s="100"/>
    </row>
    <row r="4472" spans="1:31" x14ac:dyDescent="0.25">
      <c r="A4472" s="17"/>
      <c r="B4472" s="17"/>
      <c r="C4472" s="17"/>
      <c r="D4472" s="81"/>
      <c r="E4472" s="81"/>
      <c r="F4472" s="81"/>
      <c r="G4472" s="82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5"/>
      <c r="AB4472" s="75"/>
      <c r="AD4472" s="75"/>
      <c r="AE4472" s="100"/>
    </row>
    <row r="4473" spans="1:31" x14ac:dyDescent="0.25">
      <c r="A4473" s="17"/>
      <c r="B4473" s="17"/>
      <c r="C4473" s="17"/>
      <c r="D4473" s="81"/>
      <c r="E4473" s="81"/>
      <c r="F4473" s="81"/>
      <c r="G4473" s="82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5"/>
      <c r="AB4473" s="75"/>
      <c r="AD4473" s="75"/>
      <c r="AE4473" s="100"/>
    </row>
    <row r="4474" spans="1:31" x14ac:dyDescent="0.25">
      <c r="A4474" s="17"/>
      <c r="B4474" s="17"/>
      <c r="C4474" s="17"/>
      <c r="D4474" s="81"/>
      <c r="E4474" s="81"/>
      <c r="F4474" s="81"/>
      <c r="G4474" s="82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5"/>
      <c r="AB4474" s="75"/>
      <c r="AD4474" s="75"/>
      <c r="AE4474" s="100"/>
    </row>
    <row r="4475" spans="1:31" x14ac:dyDescent="0.25">
      <c r="A4475" s="17"/>
      <c r="B4475" s="17"/>
      <c r="C4475" s="17"/>
      <c r="D4475" s="81"/>
      <c r="E4475" s="81"/>
      <c r="F4475" s="81"/>
      <c r="G4475" s="82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5"/>
      <c r="AB4475" s="75"/>
      <c r="AD4475" s="75"/>
      <c r="AE4475" s="100"/>
    </row>
    <row r="4476" spans="1:31" x14ac:dyDescent="0.25">
      <c r="A4476" s="17"/>
      <c r="B4476" s="17"/>
      <c r="C4476" s="17"/>
      <c r="D4476" s="81"/>
      <c r="E4476" s="81"/>
      <c r="F4476" s="81"/>
      <c r="G4476" s="82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5"/>
      <c r="AB4476" s="75"/>
      <c r="AD4476" s="75"/>
      <c r="AE4476" s="100"/>
    </row>
    <row r="4477" spans="1:31" x14ac:dyDescent="0.25">
      <c r="A4477" s="17"/>
      <c r="B4477" s="17"/>
      <c r="C4477" s="17"/>
      <c r="D4477" s="81"/>
      <c r="E4477" s="81"/>
      <c r="F4477" s="81"/>
      <c r="G4477" s="82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5"/>
      <c r="AB4477" s="75"/>
      <c r="AD4477" s="75"/>
      <c r="AE4477" s="100"/>
    </row>
    <row r="4478" spans="1:31" x14ac:dyDescent="0.25">
      <c r="A4478" s="17"/>
      <c r="B4478" s="17"/>
      <c r="C4478" s="17"/>
      <c r="D4478" s="81"/>
      <c r="E4478" s="81"/>
      <c r="F4478" s="81"/>
      <c r="G4478" s="82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5"/>
      <c r="AB4478" s="75"/>
      <c r="AD4478" s="75"/>
      <c r="AE4478" s="100"/>
    </row>
    <row r="4479" spans="1:31" x14ac:dyDescent="0.25">
      <c r="A4479" s="17"/>
      <c r="B4479" s="17"/>
      <c r="C4479" s="17"/>
      <c r="D4479" s="81"/>
      <c r="E4479" s="81"/>
      <c r="F4479" s="81"/>
      <c r="G4479" s="82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5"/>
      <c r="AB4479" s="75"/>
      <c r="AD4479" s="75"/>
      <c r="AE4479" s="100"/>
    </row>
    <row r="4480" spans="1:31" x14ac:dyDescent="0.25">
      <c r="A4480" s="17"/>
      <c r="B4480" s="17"/>
      <c r="C4480" s="17"/>
      <c r="D4480" s="81"/>
      <c r="E4480" s="81"/>
      <c r="F4480" s="81"/>
      <c r="G4480" s="82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5"/>
      <c r="AB4480" s="75"/>
      <c r="AD4480" s="75"/>
      <c r="AE4480" s="100"/>
    </row>
    <row r="4481" spans="1:31" x14ac:dyDescent="0.25">
      <c r="A4481" s="17"/>
      <c r="B4481" s="17"/>
      <c r="C4481" s="17"/>
      <c r="D4481" s="81"/>
      <c r="E4481" s="81"/>
      <c r="F4481" s="81"/>
      <c r="G4481" s="82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5"/>
      <c r="AB4481" s="75"/>
      <c r="AD4481" s="75"/>
      <c r="AE4481" s="100"/>
    </row>
    <row r="4482" spans="1:31" x14ac:dyDescent="0.25">
      <c r="A4482" s="17"/>
      <c r="B4482" s="17"/>
      <c r="C4482" s="17"/>
      <c r="D4482" s="81"/>
      <c r="E4482" s="81"/>
      <c r="F4482" s="81"/>
      <c r="G4482" s="82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5"/>
      <c r="AB4482" s="75"/>
      <c r="AD4482" s="75"/>
      <c r="AE4482" s="100"/>
    </row>
    <row r="4483" spans="1:31" x14ac:dyDescent="0.25">
      <c r="A4483" s="17"/>
      <c r="B4483" s="17"/>
      <c r="C4483" s="17"/>
      <c r="D4483" s="81"/>
      <c r="E4483" s="81"/>
      <c r="F4483" s="81"/>
      <c r="G4483" s="82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5"/>
      <c r="AB4483" s="75"/>
      <c r="AD4483" s="75"/>
      <c r="AE4483" s="100"/>
    </row>
    <row r="4484" spans="1:31" x14ac:dyDescent="0.25">
      <c r="A4484" s="17"/>
      <c r="B4484" s="17"/>
      <c r="C4484" s="17"/>
      <c r="D4484" s="81"/>
      <c r="E4484" s="81"/>
      <c r="F4484" s="81"/>
      <c r="G4484" s="82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5"/>
      <c r="AB4484" s="75"/>
      <c r="AD4484" s="75"/>
      <c r="AE4484" s="100"/>
    </row>
    <row r="4485" spans="1:31" x14ac:dyDescent="0.25">
      <c r="A4485" s="17"/>
      <c r="B4485" s="17"/>
      <c r="C4485" s="17"/>
      <c r="D4485" s="81"/>
      <c r="E4485" s="81"/>
      <c r="F4485" s="81"/>
      <c r="G4485" s="82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5"/>
      <c r="AB4485" s="75"/>
      <c r="AD4485" s="75"/>
      <c r="AE4485" s="100"/>
    </row>
    <row r="4486" spans="1:31" x14ac:dyDescent="0.25">
      <c r="A4486" s="17"/>
      <c r="B4486" s="17"/>
      <c r="C4486" s="17"/>
      <c r="D4486" s="81"/>
      <c r="E4486" s="81"/>
      <c r="F4486" s="81"/>
      <c r="G4486" s="82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5"/>
      <c r="AB4486" s="75"/>
      <c r="AD4486" s="75"/>
      <c r="AE4486" s="100"/>
    </row>
    <row r="4487" spans="1:31" x14ac:dyDescent="0.25">
      <c r="A4487" s="17"/>
      <c r="B4487" s="17"/>
      <c r="C4487" s="17"/>
      <c r="D4487" s="81"/>
      <c r="E4487" s="81"/>
      <c r="F4487" s="81"/>
      <c r="G4487" s="82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5"/>
      <c r="AB4487" s="75"/>
      <c r="AD4487" s="75"/>
      <c r="AE4487" s="100"/>
    </row>
    <row r="4488" spans="1:31" x14ac:dyDescent="0.25">
      <c r="A4488" s="17"/>
      <c r="B4488" s="17"/>
      <c r="C4488" s="17"/>
      <c r="D4488" s="81"/>
      <c r="E4488" s="81"/>
      <c r="F4488" s="81"/>
      <c r="G4488" s="82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5"/>
      <c r="AB4488" s="75"/>
      <c r="AD4488" s="75"/>
      <c r="AE4488" s="100"/>
    </row>
    <row r="4489" spans="1:31" x14ac:dyDescent="0.25">
      <c r="A4489" s="17"/>
      <c r="B4489" s="17"/>
      <c r="C4489" s="17"/>
      <c r="D4489" s="81"/>
      <c r="E4489" s="81"/>
      <c r="F4489" s="81"/>
      <c r="G4489" s="82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5"/>
      <c r="AB4489" s="75"/>
      <c r="AD4489" s="75"/>
      <c r="AE4489" s="100"/>
    </row>
    <row r="4490" spans="1:31" x14ac:dyDescent="0.25">
      <c r="A4490" s="17"/>
      <c r="B4490" s="17"/>
      <c r="C4490" s="17"/>
      <c r="D4490" s="81"/>
      <c r="E4490" s="81"/>
      <c r="F4490" s="81"/>
      <c r="G4490" s="82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5"/>
      <c r="AB4490" s="75"/>
      <c r="AD4490" s="75"/>
      <c r="AE4490" s="100"/>
    </row>
    <row r="4491" spans="1:31" x14ac:dyDescent="0.25">
      <c r="A4491" s="17"/>
      <c r="B4491" s="17"/>
      <c r="C4491" s="17"/>
      <c r="D4491" s="81"/>
      <c r="E4491" s="81"/>
      <c r="F4491" s="81"/>
      <c r="G4491" s="82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5"/>
      <c r="AB4491" s="75"/>
      <c r="AD4491" s="75"/>
      <c r="AE4491" s="100"/>
    </row>
    <row r="4492" spans="1:31" x14ac:dyDescent="0.25">
      <c r="A4492" s="17"/>
      <c r="B4492" s="17"/>
      <c r="C4492" s="17"/>
      <c r="D4492" s="81"/>
      <c r="E4492" s="81"/>
      <c r="F4492" s="81"/>
      <c r="G4492" s="82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5"/>
      <c r="AB4492" s="75"/>
      <c r="AD4492" s="75"/>
      <c r="AE4492" s="100"/>
    </row>
    <row r="4493" spans="1:31" x14ac:dyDescent="0.25">
      <c r="A4493" s="17"/>
      <c r="B4493" s="17"/>
      <c r="C4493" s="17"/>
      <c r="D4493" s="81"/>
      <c r="E4493" s="81"/>
      <c r="F4493" s="81"/>
      <c r="G4493" s="82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5"/>
      <c r="AB4493" s="75"/>
      <c r="AD4493" s="75"/>
      <c r="AE4493" s="100"/>
    </row>
    <row r="4494" spans="1:31" x14ac:dyDescent="0.25">
      <c r="A4494" s="17"/>
      <c r="B4494" s="17"/>
      <c r="C4494" s="17"/>
      <c r="D4494" s="81"/>
      <c r="E4494" s="81"/>
      <c r="F4494" s="81"/>
      <c r="G4494" s="82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5"/>
      <c r="AB4494" s="75"/>
      <c r="AD4494" s="75"/>
      <c r="AE4494" s="100"/>
    </row>
    <row r="4495" spans="1:31" x14ac:dyDescent="0.25">
      <c r="A4495" s="17"/>
      <c r="B4495" s="17"/>
      <c r="C4495" s="17"/>
      <c r="D4495" s="81"/>
      <c r="E4495" s="81"/>
      <c r="F4495" s="81"/>
      <c r="G4495" s="82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5"/>
      <c r="AB4495" s="75"/>
      <c r="AD4495" s="75"/>
      <c r="AE4495" s="100"/>
    </row>
    <row r="4496" spans="1:31" x14ac:dyDescent="0.25">
      <c r="A4496" s="17"/>
      <c r="B4496" s="17"/>
      <c r="C4496" s="17"/>
      <c r="D4496" s="81"/>
      <c r="E4496" s="81"/>
      <c r="F4496" s="81"/>
      <c r="G4496" s="82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5"/>
      <c r="AB4496" s="75"/>
      <c r="AD4496" s="75"/>
      <c r="AE4496" s="100"/>
    </row>
    <row r="4497" spans="1:31" x14ac:dyDescent="0.25">
      <c r="A4497" s="17"/>
      <c r="B4497" s="17"/>
      <c r="C4497" s="17"/>
      <c r="D4497" s="81"/>
      <c r="E4497" s="81"/>
      <c r="F4497" s="81"/>
      <c r="G4497" s="82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5"/>
      <c r="AB4497" s="75"/>
      <c r="AD4497" s="75"/>
      <c r="AE4497" s="100"/>
    </row>
    <row r="4498" spans="1:31" x14ac:dyDescent="0.25">
      <c r="A4498" s="17"/>
      <c r="B4498" s="17"/>
      <c r="C4498" s="17"/>
      <c r="D4498" s="81"/>
      <c r="E4498" s="81"/>
      <c r="F4498" s="81"/>
      <c r="G4498" s="82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5"/>
      <c r="AB4498" s="75"/>
      <c r="AD4498" s="75"/>
      <c r="AE4498" s="100"/>
    </row>
    <row r="4499" spans="1:31" x14ac:dyDescent="0.25">
      <c r="A4499" s="17"/>
      <c r="B4499" s="17"/>
      <c r="C4499" s="17"/>
      <c r="D4499" s="81"/>
      <c r="E4499" s="81"/>
      <c r="F4499" s="81"/>
      <c r="G4499" s="82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5"/>
      <c r="AB4499" s="75"/>
      <c r="AD4499" s="75"/>
      <c r="AE4499" s="100"/>
    </row>
    <row r="4500" spans="1:31" x14ac:dyDescent="0.25">
      <c r="A4500" s="17"/>
      <c r="B4500" s="17"/>
      <c r="C4500" s="17"/>
      <c r="D4500" s="81"/>
      <c r="E4500" s="81"/>
      <c r="F4500" s="81"/>
      <c r="G4500" s="82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5"/>
      <c r="AB4500" s="75"/>
      <c r="AD4500" s="75"/>
      <c r="AE4500" s="100"/>
    </row>
    <row r="4501" spans="1:31" x14ac:dyDescent="0.25">
      <c r="A4501" s="17"/>
      <c r="B4501" s="17"/>
      <c r="C4501" s="17"/>
      <c r="D4501" s="81"/>
      <c r="E4501" s="81"/>
      <c r="F4501" s="81"/>
      <c r="G4501" s="82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5"/>
      <c r="AB4501" s="75"/>
      <c r="AD4501" s="75"/>
      <c r="AE4501" s="100"/>
    </row>
    <row r="4502" spans="1:31" x14ac:dyDescent="0.25">
      <c r="A4502" s="17"/>
      <c r="B4502" s="17"/>
      <c r="C4502" s="17"/>
      <c r="D4502" s="81"/>
      <c r="E4502" s="81"/>
      <c r="F4502" s="81"/>
      <c r="G4502" s="82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5"/>
      <c r="AB4502" s="75"/>
      <c r="AD4502" s="75"/>
      <c r="AE4502" s="100"/>
    </row>
    <row r="4503" spans="1:31" x14ac:dyDescent="0.25">
      <c r="A4503" s="17"/>
      <c r="B4503" s="17"/>
      <c r="C4503" s="17"/>
      <c r="D4503" s="81"/>
      <c r="E4503" s="81"/>
      <c r="F4503" s="81"/>
      <c r="G4503" s="82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5"/>
      <c r="AB4503" s="75"/>
      <c r="AD4503" s="75"/>
      <c r="AE4503" s="100"/>
    </row>
    <row r="4504" spans="1:31" x14ac:dyDescent="0.25">
      <c r="A4504" s="17"/>
      <c r="B4504" s="17"/>
      <c r="C4504" s="17"/>
      <c r="D4504" s="81"/>
      <c r="E4504" s="81"/>
      <c r="F4504" s="81"/>
      <c r="G4504" s="82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5"/>
      <c r="AB4504" s="75"/>
      <c r="AD4504" s="75"/>
      <c r="AE4504" s="100"/>
    </row>
    <row r="4505" spans="1:31" x14ac:dyDescent="0.25">
      <c r="A4505" s="17"/>
      <c r="B4505" s="17"/>
      <c r="C4505" s="17"/>
      <c r="D4505" s="81"/>
      <c r="E4505" s="81"/>
      <c r="F4505" s="81"/>
      <c r="G4505" s="82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5"/>
      <c r="AB4505" s="75"/>
      <c r="AD4505" s="75"/>
      <c r="AE4505" s="100"/>
    </row>
    <row r="4506" spans="1:31" x14ac:dyDescent="0.25">
      <c r="A4506" s="17"/>
      <c r="B4506" s="17"/>
      <c r="C4506" s="17"/>
      <c r="D4506" s="81"/>
      <c r="E4506" s="81"/>
      <c r="F4506" s="81"/>
      <c r="G4506" s="82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5"/>
      <c r="AB4506" s="75"/>
      <c r="AD4506" s="75"/>
      <c r="AE4506" s="100"/>
    </row>
    <row r="4507" spans="1:31" x14ac:dyDescent="0.25">
      <c r="A4507" s="17"/>
      <c r="B4507" s="17"/>
      <c r="C4507" s="17"/>
      <c r="D4507" s="81"/>
      <c r="E4507" s="81"/>
      <c r="F4507" s="81"/>
      <c r="G4507" s="82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5"/>
      <c r="AB4507" s="75"/>
      <c r="AD4507" s="75"/>
      <c r="AE4507" s="100"/>
    </row>
    <row r="4508" spans="1:31" x14ac:dyDescent="0.25">
      <c r="A4508" s="17"/>
      <c r="B4508" s="17"/>
      <c r="C4508" s="17"/>
      <c r="D4508" s="81"/>
      <c r="E4508" s="81"/>
      <c r="F4508" s="81"/>
      <c r="G4508" s="82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5"/>
      <c r="AB4508" s="75"/>
      <c r="AD4508" s="75"/>
      <c r="AE4508" s="100"/>
    </row>
    <row r="4509" spans="1:31" x14ac:dyDescent="0.25">
      <c r="A4509" s="17"/>
      <c r="B4509" s="17"/>
      <c r="C4509" s="17"/>
      <c r="D4509" s="81"/>
      <c r="E4509" s="81"/>
      <c r="F4509" s="81"/>
      <c r="G4509" s="82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5"/>
      <c r="AB4509" s="75"/>
      <c r="AD4509" s="75"/>
      <c r="AE4509" s="100"/>
    </row>
    <row r="4510" spans="1:31" x14ac:dyDescent="0.25">
      <c r="A4510" s="17"/>
      <c r="B4510" s="17"/>
      <c r="C4510" s="17"/>
      <c r="D4510" s="81"/>
      <c r="E4510" s="81"/>
      <c r="F4510" s="81"/>
      <c r="G4510" s="82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5"/>
      <c r="AB4510" s="75"/>
      <c r="AD4510" s="75"/>
      <c r="AE4510" s="100"/>
    </row>
    <row r="4511" spans="1:31" x14ac:dyDescent="0.25">
      <c r="A4511" s="17"/>
      <c r="B4511" s="17"/>
      <c r="C4511" s="17"/>
      <c r="D4511" s="81"/>
      <c r="E4511" s="81"/>
      <c r="F4511" s="81"/>
      <c r="G4511" s="82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5"/>
      <c r="AB4511" s="75"/>
      <c r="AD4511" s="75"/>
      <c r="AE4511" s="100"/>
    </row>
    <row r="4512" spans="1:31" x14ac:dyDescent="0.25">
      <c r="A4512" s="17"/>
      <c r="B4512" s="17"/>
      <c r="C4512" s="17"/>
      <c r="D4512" s="81"/>
      <c r="E4512" s="81"/>
      <c r="F4512" s="81"/>
      <c r="G4512" s="82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5"/>
      <c r="AB4512" s="75"/>
      <c r="AD4512" s="75"/>
      <c r="AE4512" s="100"/>
    </row>
    <row r="4513" spans="1:31" x14ac:dyDescent="0.25">
      <c r="A4513" s="17"/>
      <c r="B4513" s="17"/>
      <c r="C4513" s="17"/>
      <c r="D4513" s="81"/>
      <c r="E4513" s="81"/>
      <c r="F4513" s="81"/>
      <c r="G4513" s="82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5"/>
      <c r="AB4513" s="75"/>
      <c r="AD4513" s="75"/>
      <c r="AE4513" s="100"/>
    </row>
    <row r="4514" spans="1:31" x14ac:dyDescent="0.25">
      <c r="A4514" s="17"/>
      <c r="B4514" s="17"/>
      <c r="C4514" s="17"/>
      <c r="D4514" s="81"/>
      <c r="E4514" s="81"/>
      <c r="F4514" s="81"/>
      <c r="G4514" s="82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5"/>
      <c r="AB4514" s="75"/>
      <c r="AD4514" s="75"/>
      <c r="AE4514" s="100"/>
    </row>
    <row r="4515" spans="1:31" x14ac:dyDescent="0.25">
      <c r="A4515" s="17"/>
      <c r="B4515" s="17"/>
      <c r="C4515" s="17"/>
      <c r="D4515" s="81"/>
      <c r="E4515" s="81"/>
      <c r="F4515" s="81"/>
      <c r="G4515" s="82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5"/>
      <c r="AB4515" s="75"/>
      <c r="AD4515" s="75"/>
      <c r="AE4515" s="100"/>
    </row>
    <row r="4516" spans="1:31" x14ac:dyDescent="0.25">
      <c r="A4516" s="17"/>
      <c r="B4516" s="17"/>
      <c r="C4516" s="17"/>
      <c r="D4516" s="81"/>
      <c r="E4516" s="81"/>
      <c r="F4516" s="81"/>
      <c r="G4516" s="82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5"/>
      <c r="AB4516" s="75"/>
      <c r="AD4516" s="75"/>
      <c r="AE4516" s="100"/>
    </row>
    <row r="4517" spans="1:31" x14ac:dyDescent="0.25">
      <c r="A4517" s="17"/>
      <c r="B4517" s="17"/>
      <c r="C4517" s="17"/>
      <c r="D4517" s="81"/>
      <c r="E4517" s="81"/>
      <c r="F4517" s="81"/>
      <c r="G4517" s="82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5"/>
      <c r="AB4517" s="75"/>
      <c r="AD4517" s="75"/>
      <c r="AE4517" s="100"/>
    </row>
    <row r="4518" spans="1:31" x14ac:dyDescent="0.25">
      <c r="A4518" s="17"/>
      <c r="B4518" s="17"/>
      <c r="C4518" s="17"/>
      <c r="D4518" s="81"/>
      <c r="E4518" s="81"/>
      <c r="F4518" s="81"/>
      <c r="G4518" s="82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5"/>
      <c r="AB4518" s="75"/>
      <c r="AD4518" s="75"/>
      <c r="AE4518" s="100"/>
    </row>
    <row r="4519" spans="1:31" x14ac:dyDescent="0.25">
      <c r="A4519" s="17"/>
      <c r="B4519" s="17"/>
      <c r="C4519" s="17"/>
      <c r="D4519" s="81"/>
      <c r="E4519" s="81"/>
      <c r="F4519" s="81"/>
      <c r="G4519" s="82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5"/>
      <c r="AB4519" s="75"/>
      <c r="AD4519" s="75"/>
      <c r="AE4519" s="100"/>
    </row>
    <row r="4520" spans="1:31" x14ac:dyDescent="0.25">
      <c r="A4520" s="17"/>
      <c r="B4520" s="17"/>
      <c r="C4520" s="17"/>
      <c r="D4520" s="81"/>
      <c r="E4520" s="81"/>
      <c r="F4520" s="81"/>
      <c r="G4520" s="82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5"/>
      <c r="AB4520" s="75"/>
      <c r="AD4520" s="75"/>
      <c r="AE4520" s="100"/>
    </row>
    <row r="4521" spans="1:31" x14ac:dyDescent="0.25">
      <c r="A4521" s="17"/>
      <c r="B4521" s="17"/>
      <c r="C4521" s="17"/>
      <c r="D4521" s="81"/>
      <c r="E4521" s="81"/>
      <c r="F4521" s="81"/>
      <c r="G4521" s="82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5"/>
      <c r="AB4521" s="75"/>
      <c r="AD4521" s="75"/>
      <c r="AE4521" s="100"/>
    </row>
    <row r="4522" spans="1:31" x14ac:dyDescent="0.25">
      <c r="A4522" s="17"/>
      <c r="B4522" s="17"/>
      <c r="C4522" s="17"/>
      <c r="D4522" s="81"/>
      <c r="E4522" s="81"/>
      <c r="F4522" s="81"/>
      <c r="G4522" s="82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5"/>
      <c r="AB4522" s="75"/>
      <c r="AD4522" s="75"/>
      <c r="AE4522" s="100"/>
    </row>
    <row r="4523" spans="1:31" x14ac:dyDescent="0.25">
      <c r="A4523" s="17"/>
      <c r="B4523" s="17"/>
      <c r="C4523" s="17"/>
      <c r="D4523" s="81"/>
      <c r="E4523" s="81"/>
      <c r="F4523" s="81"/>
      <c r="G4523" s="82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5"/>
      <c r="AB4523" s="75"/>
      <c r="AD4523" s="75"/>
      <c r="AE4523" s="100"/>
    </row>
    <row r="4524" spans="1:31" x14ac:dyDescent="0.25">
      <c r="A4524" s="17"/>
      <c r="B4524" s="17"/>
      <c r="C4524" s="17"/>
      <c r="D4524" s="81"/>
      <c r="E4524" s="81"/>
      <c r="F4524" s="81"/>
      <c r="G4524" s="82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5"/>
      <c r="AB4524" s="75"/>
      <c r="AD4524" s="75"/>
      <c r="AE4524" s="100"/>
    </row>
    <row r="4525" spans="1:31" x14ac:dyDescent="0.25">
      <c r="A4525" s="17"/>
      <c r="B4525" s="17"/>
      <c r="C4525" s="17"/>
      <c r="D4525" s="81"/>
      <c r="E4525" s="81"/>
      <c r="F4525" s="81"/>
      <c r="G4525" s="82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5"/>
      <c r="AB4525" s="75"/>
      <c r="AD4525" s="75"/>
      <c r="AE4525" s="100"/>
    </row>
    <row r="4526" spans="1:31" x14ac:dyDescent="0.25">
      <c r="A4526" s="17"/>
      <c r="B4526" s="17"/>
      <c r="C4526" s="17"/>
      <c r="D4526" s="81"/>
      <c r="E4526" s="81"/>
      <c r="F4526" s="81"/>
      <c r="G4526" s="82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5"/>
      <c r="AB4526" s="75"/>
      <c r="AD4526" s="75"/>
      <c r="AE4526" s="100"/>
    </row>
    <row r="4527" spans="1:31" x14ac:dyDescent="0.25">
      <c r="A4527" s="17"/>
      <c r="B4527" s="17"/>
      <c r="C4527" s="17"/>
      <c r="D4527" s="81"/>
      <c r="E4527" s="81"/>
      <c r="F4527" s="81"/>
      <c r="G4527" s="82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5"/>
      <c r="AB4527" s="75"/>
      <c r="AD4527" s="75"/>
      <c r="AE4527" s="100"/>
    </row>
    <row r="4528" spans="1:31" x14ac:dyDescent="0.25">
      <c r="A4528" s="17"/>
      <c r="B4528" s="17"/>
      <c r="C4528" s="17"/>
      <c r="D4528" s="81"/>
      <c r="E4528" s="81"/>
      <c r="F4528" s="81"/>
      <c r="G4528" s="82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5"/>
      <c r="AB4528" s="75"/>
      <c r="AD4528" s="75"/>
      <c r="AE4528" s="100"/>
    </row>
    <row r="4529" spans="1:31" x14ac:dyDescent="0.25">
      <c r="A4529" s="17"/>
      <c r="B4529" s="17"/>
      <c r="C4529" s="17"/>
      <c r="D4529" s="81"/>
      <c r="E4529" s="81"/>
      <c r="F4529" s="81"/>
      <c r="G4529" s="82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5"/>
      <c r="AB4529" s="75"/>
      <c r="AD4529" s="75"/>
      <c r="AE4529" s="100"/>
    </row>
    <row r="4530" spans="1:31" x14ac:dyDescent="0.25">
      <c r="A4530" s="17"/>
      <c r="B4530" s="17"/>
      <c r="C4530" s="17"/>
      <c r="D4530" s="81"/>
      <c r="E4530" s="81"/>
      <c r="F4530" s="81"/>
      <c r="G4530" s="82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5"/>
      <c r="AB4530" s="75"/>
      <c r="AD4530" s="75"/>
      <c r="AE4530" s="100"/>
    </row>
    <row r="4531" spans="1:31" x14ac:dyDescent="0.25">
      <c r="A4531" s="17"/>
      <c r="B4531" s="17"/>
      <c r="C4531" s="17"/>
      <c r="D4531" s="81"/>
      <c r="E4531" s="81"/>
      <c r="F4531" s="81"/>
      <c r="G4531" s="82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5"/>
      <c r="AB4531" s="75"/>
      <c r="AD4531" s="75"/>
      <c r="AE4531" s="100"/>
    </row>
    <row r="4532" spans="1:31" x14ac:dyDescent="0.25">
      <c r="A4532" s="17"/>
      <c r="B4532" s="17"/>
      <c r="C4532" s="17"/>
      <c r="D4532" s="81"/>
      <c r="E4532" s="81"/>
      <c r="F4532" s="81"/>
      <c r="G4532" s="82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5"/>
      <c r="AB4532" s="75"/>
      <c r="AD4532" s="75"/>
      <c r="AE4532" s="100"/>
    </row>
    <row r="4533" spans="1:31" x14ac:dyDescent="0.25">
      <c r="A4533" s="17"/>
      <c r="B4533" s="17"/>
      <c r="C4533" s="17"/>
      <c r="D4533" s="81"/>
      <c r="E4533" s="81"/>
      <c r="F4533" s="81"/>
      <c r="G4533" s="82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5"/>
      <c r="AB4533" s="75"/>
      <c r="AD4533" s="75"/>
      <c r="AE4533" s="100"/>
    </row>
    <row r="4534" spans="1:31" x14ac:dyDescent="0.25">
      <c r="A4534" s="17"/>
      <c r="B4534" s="17"/>
      <c r="C4534" s="17"/>
      <c r="D4534" s="81"/>
      <c r="E4534" s="81"/>
      <c r="F4534" s="81"/>
      <c r="G4534" s="82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5"/>
      <c r="AB4534" s="75"/>
      <c r="AD4534" s="75"/>
      <c r="AE4534" s="100"/>
    </row>
    <row r="4535" spans="1:31" x14ac:dyDescent="0.25">
      <c r="A4535" s="17"/>
      <c r="B4535" s="17"/>
      <c r="C4535" s="17"/>
      <c r="D4535" s="81"/>
      <c r="E4535" s="81"/>
      <c r="F4535" s="81"/>
      <c r="G4535" s="82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5"/>
      <c r="AB4535" s="75"/>
      <c r="AD4535" s="75"/>
      <c r="AE4535" s="100"/>
    </row>
    <row r="4536" spans="1:31" x14ac:dyDescent="0.25">
      <c r="A4536" s="17"/>
      <c r="B4536" s="17"/>
      <c r="C4536" s="17"/>
      <c r="D4536" s="81"/>
      <c r="E4536" s="81"/>
      <c r="F4536" s="81"/>
      <c r="G4536" s="82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5"/>
      <c r="AB4536" s="75"/>
      <c r="AD4536" s="75"/>
      <c r="AE4536" s="100"/>
    </row>
    <row r="4537" spans="1:31" x14ac:dyDescent="0.25">
      <c r="A4537" s="17"/>
      <c r="B4537" s="17"/>
      <c r="C4537" s="17"/>
      <c r="D4537" s="81"/>
      <c r="E4537" s="81"/>
      <c r="F4537" s="81"/>
      <c r="G4537" s="82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5"/>
      <c r="AB4537" s="75"/>
      <c r="AD4537" s="75"/>
      <c r="AE4537" s="100"/>
    </row>
    <row r="4538" spans="1:31" x14ac:dyDescent="0.25">
      <c r="A4538" s="17"/>
      <c r="B4538" s="17"/>
      <c r="C4538" s="17"/>
      <c r="D4538" s="81"/>
      <c r="E4538" s="81"/>
      <c r="F4538" s="81"/>
      <c r="G4538" s="82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5"/>
      <c r="AB4538" s="75"/>
      <c r="AD4538" s="75"/>
      <c r="AE4538" s="100"/>
    </row>
    <row r="4539" spans="1:31" x14ac:dyDescent="0.25">
      <c r="A4539" s="17"/>
      <c r="B4539" s="17"/>
      <c r="C4539" s="17"/>
      <c r="D4539" s="81"/>
      <c r="E4539" s="81"/>
      <c r="F4539" s="81"/>
      <c r="G4539" s="82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5"/>
      <c r="AB4539" s="75"/>
      <c r="AD4539" s="75"/>
      <c r="AE4539" s="100"/>
    </row>
    <row r="4540" spans="1:31" x14ac:dyDescent="0.25">
      <c r="A4540" s="17"/>
      <c r="B4540" s="17"/>
      <c r="C4540" s="17"/>
      <c r="D4540" s="81"/>
      <c r="E4540" s="81"/>
      <c r="F4540" s="81"/>
      <c r="G4540" s="82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5"/>
      <c r="AB4540" s="75"/>
      <c r="AD4540" s="75"/>
      <c r="AE4540" s="100"/>
    </row>
    <row r="4541" spans="1:31" x14ac:dyDescent="0.25">
      <c r="A4541" s="17"/>
      <c r="B4541" s="17"/>
      <c r="C4541" s="17"/>
      <c r="D4541" s="81"/>
      <c r="E4541" s="81"/>
      <c r="F4541" s="81"/>
      <c r="G4541" s="82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5"/>
      <c r="AB4541" s="75"/>
      <c r="AD4541" s="75"/>
      <c r="AE4541" s="101"/>
    </row>
    <row r="4542" spans="1:31" x14ac:dyDescent="0.25">
      <c r="A4542" s="17"/>
      <c r="B4542" s="17"/>
      <c r="C4542" s="17"/>
      <c r="D4542" s="81"/>
      <c r="E4542" s="81"/>
      <c r="F4542" s="81"/>
      <c r="G4542" s="82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5"/>
      <c r="AB4542" s="75"/>
      <c r="AD4542" s="75"/>
      <c r="AE4542" s="101"/>
    </row>
    <row r="4543" spans="1:31" x14ac:dyDescent="0.25">
      <c r="A4543" s="17"/>
      <c r="B4543" s="17"/>
      <c r="C4543" s="17"/>
      <c r="D4543" s="81"/>
      <c r="E4543" s="81"/>
      <c r="F4543" s="81"/>
      <c r="G4543" s="82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5"/>
      <c r="AB4543" s="75"/>
      <c r="AD4543" s="75"/>
      <c r="AE4543" s="101"/>
    </row>
    <row r="4544" spans="1:31" x14ac:dyDescent="0.25">
      <c r="A4544" s="17"/>
      <c r="B4544" s="17"/>
      <c r="C4544" s="17"/>
      <c r="D4544" s="81"/>
      <c r="E4544" s="81"/>
      <c r="F4544" s="81"/>
      <c r="G4544" s="82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5"/>
      <c r="AB4544" s="75"/>
      <c r="AD4544" s="75"/>
      <c r="AE4544" s="101"/>
    </row>
    <row r="4545" spans="1:31" x14ac:dyDescent="0.25">
      <c r="A4545" s="17"/>
      <c r="B4545" s="17"/>
      <c r="C4545" s="17"/>
      <c r="D4545" s="81"/>
      <c r="E4545" s="81"/>
      <c r="F4545" s="81"/>
      <c r="G4545" s="82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5"/>
      <c r="AB4545" s="75"/>
      <c r="AD4545" s="75"/>
      <c r="AE4545" s="101"/>
    </row>
    <row r="4546" spans="1:31" x14ac:dyDescent="0.25">
      <c r="A4546" s="17"/>
      <c r="B4546" s="17"/>
      <c r="C4546" s="17"/>
      <c r="D4546" s="81"/>
      <c r="E4546" s="81"/>
      <c r="F4546" s="81"/>
      <c r="G4546" s="82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5"/>
      <c r="AB4546" s="75"/>
      <c r="AD4546" s="75"/>
      <c r="AE4546" s="101"/>
    </row>
    <row r="4547" spans="1:31" x14ac:dyDescent="0.25">
      <c r="A4547" s="17"/>
      <c r="B4547" s="17"/>
      <c r="C4547" s="17"/>
      <c r="D4547" s="81"/>
      <c r="E4547" s="81"/>
      <c r="F4547" s="81"/>
      <c r="G4547" s="82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5"/>
      <c r="AB4547" s="75"/>
      <c r="AD4547" s="75"/>
      <c r="AE4547" s="101"/>
    </row>
    <row r="4548" spans="1:31" x14ac:dyDescent="0.25">
      <c r="A4548" s="17"/>
      <c r="B4548" s="17"/>
      <c r="C4548" s="17"/>
      <c r="D4548" s="81"/>
      <c r="E4548" s="81"/>
      <c r="F4548" s="81"/>
      <c r="G4548" s="82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5"/>
      <c r="AB4548" s="75"/>
      <c r="AD4548" s="75"/>
      <c r="AE4548" s="101"/>
    </row>
    <row r="4549" spans="1:31" x14ac:dyDescent="0.25">
      <c r="A4549" s="17"/>
      <c r="B4549" s="17"/>
      <c r="C4549" s="17"/>
      <c r="D4549" s="81"/>
      <c r="E4549" s="81"/>
      <c r="F4549" s="81"/>
      <c r="G4549" s="82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5"/>
      <c r="AB4549" s="75"/>
      <c r="AD4549" s="75"/>
      <c r="AE4549" s="101"/>
    </row>
    <row r="4550" spans="1:31" x14ac:dyDescent="0.25">
      <c r="A4550" s="17"/>
      <c r="B4550" s="17"/>
      <c r="C4550" s="17"/>
      <c r="D4550" s="81"/>
      <c r="E4550" s="81"/>
      <c r="F4550" s="81"/>
      <c r="G4550" s="82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5"/>
      <c r="AB4550" s="75"/>
      <c r="AD4550" s="75"/>
      <c r="AE4550" s="101"/>
    </row>
    <row r="4551" spans="1:31" x14ac:dyDescent="0.25">
      <c r="A4551" s="17"/>
      <c r="B4551" s="17"/>
      <c r="C4551" s="17"/>
      <c r="D4551" s="81"/>
      <c r="E4551" s="81"/>
      <c r="F4551" s="81"/>
      <c r="G4551" s="82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5"/>
      <c r="AB4551" s="75"/>
      <c r="AD4551" s="75"/>
      <c r="AE4551" s="101"/>
    </row>
    <row r="4552" spans="1:31" x14ac:dyDescent="0.25">
      <c r="A4552" s="17"/>
      <c r="B4552" s="17"/>
      <c r="C4552" s="17"/>
      <c r="D4552" s="81"/>
      <c r="E4552" s="81"/>
      <c r="F4552" s="81"/>
      <c r="G4552" s="82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5"/>
      <c r="AB4552" s="75"/>
      <c r="AD4552" s="75"/>
      <c r="AE4552" s="101"/>
    </row>
    <row r="4553" spans="1:31" x14ac:dyDescent="0.25">
      <c r="A4553" s="17"/>
      <c r="B4553" s="17"/>
      <c r="C4553" s="17"/>
      <c r="D4553" s="81"/>
      <c r="E4553" s="81"/>
      <c r="F4553" s="81"/>
      <c r="G4553" s="82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5"/>
      <c r="AB4553" s="75"/>
      <c r="AD4553" s="75"/>
      <c r="AE4553" s="101"/>
    </row>
    <row r="4554" spans="1:31" x14ac:dyDescent="0.25">
      <c r="A4554" s="17"/>
      <c r="B4554" s="17"/>
      <c r="C4554" s="17"/>
      <c r="D4554" s="81"/>
      <c r="E4554" s="81"/>
      <c r="F4554" s="81"/>
      <c r="G4554" s="82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5"/>
      <c r="AB4554" s="75"/>
      <c r="AD4554" s="75"/>
      <c r="AE4554" s="101"/>
    </row>
    <row r="4555" spans="1:31" x14ac:dyDescent="0.25">
      <c r="A4555" s="17"/>
      <c r="B4555" s="17"/>
      <c r="C4555" s="17"/>
      <c r="D4555" s="81"/>
      <c r="E4555" s="81"/>
      <c r="F4555" s="81"/>
      <c r="G4555" s="82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5"/>
      <c r="AB4555" s="75"/>
      <c r="AD4555" s="75"/>
      <c r="AE4555" s="101"/>
    </row>
    <row r="4556" spans="1:31" x14ac:dyDescent="0.25">
      <c r="A4556" s="17"/>
      <c r="B4556" s="17"/>
      <c r="C4556" s="17"/>
      <c r="D4556" s="81"/>
      <c r="E4556" s="81"/>
      <c r="F4556" s="81"/>
      <c r="G4556" s="82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5"/>
      <c r="AB4556" s="75"/>
      <c r="AD4556" s="75"/>
      <c r="AE4556" s="101"/>
    </row>
    <row r="4557" spans="1:31" x14ac:dyDescent="0.25">
      <c r="A4557" s="17"/>
      <c r="B4557" s="17"/>
      <c r="C4557" s="17"/>
      <c r="D4557" s="81"/>
      <c r="E4557" s="81"/>
      <c r="F4557" s="81"/>
      <c r="G4557" s="82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5"/>
      <c r="AB4557" s="75"/>
      <c r="AD4557" s="75"/>
      <c r="AE4557" s="101"/>
    </row>
    <row r="4558" spans="1:31" x14ac:dyDescent="0.25">
      <c r="A4558" s="17"/>
      <c r="B4558" s="17"/>
      <c r="C4558" s="17"/>
      <c r="D4558" s="81"/>
      <c r="E4558" s="81"/>
      <c r="F4558" s="81"/>
      <c r="G4558" s="82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5"/>
      <c r="AB4558" s="75"/>
      <c r="AD4558" s="75"/>
      <c r="AE4558" s="101"/>
    </row>
    <row r="4559" spans="1:31" x14ac:dyDescent="0.25">
      <c r="A4559" s="17"/>
      <c r="B4559" s="17"/>
      <c r="C4559" s="17"/>
      <c r="D4559" s="81"/>
      <c r="E4559" s="81"/>
      <c r="F4559" s="81"/>
      <c r="G4559" s="82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5"/>
      <c r="AB4559" s="75"/>
      <c r="AD4559" s="75"/>
      <c r="AE4559" s="101"/>
    </row>
    <row r="4560" spans="1:31" x14ac:dyDescent="0.25">
      <c r="A4560" s="17"/>
      <c r="B4560" s="17"/>
      <c r="C4560" s="17"/>
      <c r="D4560" s="81"/>
      <c r="E4560" s="81"/>
      <c r="F4560" s="81"/>
      <c r="G4560" s="82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5"/>
      <c r="AB4560" s="75"/>
      <c r="AD4560" s="75"/>
      <c r="AE4560" s="101"/>
    </row>
    <row r="4561" spans="1:31" x14ac:dyDescent="0.25">
      <c r="A4561" s="17"/>
      <c r="B4561" s="17"/>
      <c r="C4561" s="17"/>
      <c r="D4561" s="81"/>
      <c r="E4561" s="81"/>
      <c r="F4561" s="81"/>
      <c r="G4561" s="82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5"/>
      <c r="AB4561" s="75"/>
      <c r="AD4561" s="75"/>
      <c r="AE4561" s="101"/>
    </row>
    <row r="4562" spans="1:31" x14ac:dyDescent="0.25">
      <c r="A4562" s="17"/>
      <c r="B4562" s="17"/>
      <c r="C4562" s="17"/>
      <c r="D4562" s="81"/>
      <c r="E4562" s="81"/>
      <c r="F4562" s="81"/>
      <c r="G4562" s="82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5"/>
      <c r="AB4562" s="75"/>
      <c r="AD4562" s="75"/>
      <c r="AE4562" s="10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5" customWidth="1"/>
    <col min="2" max="2" width="11.5703125" style="75" customWidth="1"/>
  </cols>
  <sheetData>
    <row r="1" spans="1:2" s="2" customFormat="1" x14ac:dyDescent="0.25">
      <c r="A1" s="79" t="s">
        <v>148</v>
      </c>
      <c r="B1" s="79" t="s">
        <v>474</v>
      </c>
    </row>
    <row r="2" spans="1:2" x14ac:dyDescent="0.25">
      <c r="A2" s="75" t="s">
        <v>154</v>
      </c>
      <c r="B2" s="75" t="s">
        <v>160</v>
      </c>
    </row>
    <row r="3" spans="1:2" x14ac:dyDescent="0.25">
      <c r="A3" s="75" t="s">
        <v>170</v>
      </c>
      <c r="B3" s="75" t="s">
        <v>160</v>
      </c>
    </row>
    <row r="4" spans="1:2" x14ac:dyDescent="0.25">
      <c r="A4" s="75" t="s">
        <v>162</v>
      </c>
      <c r="B4" s="75" t="s">
        <v>160</v>
      </c>
    </row>
    <row r="5" spans="1:2" x14ac:dyDescent="0.25">
      <c r="A5" s="75" t="s">
        <v>176</v>
      </c>
      <c r="B5" s="75" t="s">
        <v>160</v>
      </c>
    </row>
    <row r="6" spans="1:2" x14ac:dyDescent="0.25">
      <c r="A6" s="75" t="s">
        <v>165</v>
      </c>
      <c r="B6" s="75" t="s">
        <v>160</v>
      </c>
    </row>
    <row r="7" spans="1:2" x14ac:dyDescent="0.25">
      <c r="A7" s="75" t="s">
        <v>168</v>
      </c>
      <c r="B7" s="75" t="s">
        <v>160</v>
      </c>
    </row>
    <row r="8" spans="1:2" x14ac:dyDescent="0.25">
      <c r="A8" s="75" t="s">
        <v>164</v>
      </c>
      <c r="B8" s="75" t="s">
        <v>160</v>
      </c>
    </row>
    <row r="9" spans="1:2" x14ac:dyDescent="0.25">
      <c r="A9" s="75" t="s">
        <v>175</v>
      </c>
      <c r="B9" s="75" t="s">
        <v>160</v>
      </c>
    </row>
    <row r="10" spans="1:2" x14ac:dyDescent="0.25">
      <c r="A10" s="75" t="s">
        <v>447</v>
      </c>
      <c r="B10" s="75" t="s">
        <v>160</v>
      </c>
    </row>
    <row r="11" spans="1:2" x14ac:dyDescent="0.25">
      <c r="A11" s="75" t="s">
        <v>391</v>
      </c>
      <c r="B11" s="75" t="s">
        <v>160</v>
      </c>
    </row>
    <row r="12" spans="1:2" x14ac:dyDescent="0.25">
      <c r="A12" s="75" t="s">
        <v>359</v>
      </c>
      <c r="B12" s="75" t="s">
        <v>160</v>
      </c>
    </row>
    <row r="13" spans="1:2" x14ac:dyDescent="0.25">
      <c r="A13" s="75" t="s">
        <v>226</v>
      </c>
      <c r="B13" s="75" t="s">
        <v>160</v>
      </c>
    </row>
    <row r="14" spans="1:2" x14ac:dyDescent="0.25">
      <c r="A14" s="75" t="s">
        <v>360</v>
      </c>
      <c r="B14" s="75" t="s">
        <v>160</v>
      </c>
    </row>
    <row r="15" spans="1:2" x14ac:dyDescent="0.25">
      <c r="A15" s="75" t="s">
        <v>475</v>
      </c>
      <c r="B15" s="75" t="s">
        <v>160</v>
      </c>
    </row>
    <row r="16" spans="1:2" x14ac:dyDescent="0.25">
      <c r="A16" s="75" t="s">
        <v>476</v>
      </c>
      <c r="B16" s="75" t="s">
        <v>160</v>
      </c>
    </row>
    <row r="17" spans="1:2" x14ac:dyDescent="0.25">
      <c r="A17" s="75" t="s">
        <v>392</v>
      </c>
      <c r="B17" s="75" t="s">
        <v>160</v>
      </c>
    </row>
    <row r="18" spans="1:2" x14ac:dyDescent="0.25">
      <c r="A18" s="75" t="s">
        <v>446</v>
      </c>
      <c r="B18" s="75" t="s">
        <v>160</v>
      </c>
    </row>
    <row r="19" spans="1:2" x14ac:dyDescent="0.25">
      <c r="A19" s="75" t="s">
        <v>375</v>
      </c>
      <c r="B19" s="75" t="s">
        <v>160</v>
      </c>
    </row>
    <row r="20" spans="1:2" x14ac:dyDescent="0.25">
      <c r="A20" s="75" t="s">
        <v>477</v>
      </c>
      <c r="B20" s="75" t="s">
        <v>160</v>
      </c>
    </row>
    <row r="21" spans="1:2" x14ac:dyDescent="0.25">
      <c r="A21" s="75" t="s">
        <v>478</v>
      </c>
      <c r="B21" s="75" t="s">
        <v>160</v>
      </c>
    </row>
    <row r="22" spans="1:2" x14ac:dyDescent="0.25">
      <c r="A22" s="75" t="s">
        <v>479</v>
      </c>
      <c r="B22" s="75" t="s">
        <v>160</v>
      </c>
    </row>
    <row r="23" spans="1:2" x14ac:dyDescent="0.25">
      <c r="A23" s="75" t="s">
        <v>509</v>
      </c>
      <c r="B23" s="75" t="s">
        <v>160</v>
      </c>
    </row>
    <row r="24" spans="1:2" x14ac:dyDescent="0.25">
      <c r="A24" s="75" t="s">
        <v>468</v>
      </c>
      <c r="B24" s="75" t="s">
        <v>160</v>
      </c>
    </row>
    <row r="25" spans="1:2" x14ac:dyDescent="0.25">
      <c r="A25" s="75" t="s">
        <v>470</v>
      </c>
      <c r="B25" s="75" t="s">
        <v>160</v>
      </c>
    </row>
    <row r="26" spans="1:2" x14ac:dyDescent="0.25">
      <c r="A26" s="75" t="s">
        <v>149</v>
      </c>
      <c r="B26" s="75" t="s">
        <v>166</v>
      </c>
    </row>
    <row r="27" spans="1:2" x14ac:dyDescent="0.25">
      <c r="A27" s="75" t="s">
        <v>151</v>
      </c>
      <c r="B27" s="75" t="s">
        <v>166</v>
      </c>
    </row>
    <row r="28" spans="1:2" x14ac:dyDescent="0.25">
      <c r="A28" s="75" t="s">
        <v>150</v>
      </c>
      <c r="B28" s="75" t="s">
        <v>166</v>
      </c>
    </row>
    <row r="29" spans="1:2" x14ac:dyDescent="0.25">
      <c r="A29" s="75" t="s">
        <v>169</v>
      </c>
      <c r="B29" s="75" t="s">
        <v>166</v>
      </c>
    </row>
    <row r="30" spans="1:2" x14ac:dyDescent="0.25">
      <c r="A30" s="75" t="s">
        <v>433</v>
      </c>
      <c r="B30" s="75" t="s">
        <v>166</v>
      </c>
    </row>
    <row r="31" spans="1:2" x14ac:dyDescent="0.25">
      <c r="A31" s="75" t="s">
        <v>480</v>
      </c>
      <c r="B31" s="75" t="s">
        <v>166</v>
      </c>
    </row>
    <row r="32" spans="1:2" x14ac:dyDescent="0.25">
      <c r="A32" s="75" t="s">
        <v>152</v>
      </c>
      <c r="B32" s="75" t="s">
        <v>161</v>
      </c>
    </row>
    <row r="33" spans="1:2" x14ac:dyDescent="0.25">
      <c r="A33" s="75" t="s">
        <v>153</v>
      </c>
      <c r="B33" s="75" t="s">
        <v>161</v>
      </c>
    </row>
    <row r="34" spans="1:2" x14ac:dyDescent="0.25">
      <c r="A34" s="75" t="s">
        <v>155</v>
      </c>
      <c r="B34" s="75" t="s">
        <v>161</v>
      </c>
    </row>
    <row r="35" spans="1:2" x14ac:dyDescent="0.25">
      <c r="A35" s="75" t="s">
        <v>163</v>
      </c>
      <c r="B35" s="75" t="s">
        <v>161</v>
      </c>
    </row>
    <row r="36" spans="1:2" x14ac:dyDescent="0.25">
      <c r="A36" s="75" t="s">
        <v>178</v>
      </c>
      <c r="B36" s="75" t="s">
        <v>161</v>
      </c>
    </row>
    <row r="37" spans="1:2" x14ac:dyDescent="0.25">
      <c r="A37" s="75" t="s">
        <v>172</v>
      </c>
      <c r="B37" s="75" t="s">
        <v>161</v>
      </c>
    </row>
    <row r="38" spans="1:2" x14ac:dyDescent="0.25">
      <c r="A38" s="75" t="s">
        <v>179</v>
      </c>
      <c r="B38" s="75" t="s">
        <v>161</v>
      </c>
    </row>
    <row r="39" spans="1:2" x14ac:dyDescent="0.25">
      <c r="A39" s="75" t="s">
        <v>167</v>
      </c>
      <c r="B39" s="75" t="s">
        <v>161</v>
      </c>
    </row>
    <row r="40" spans="1:2" x14ac:dyDescent="0.25">
      <c r="A40" s="75" t="s">
        <v>275</v>
      </c>
      <c r="B40" s="75" t="s">
        <v>161</v>
      </c>
    </row>
    <row r="41" spans="1:2" x14ac:dyDescent="0.25">
      <c r="A41" s="75" t="s">
        <v>450</v>
      </c>
      <c r="B41" s="75" t="s">
        <v>161</v>
      </c>
    </row>
    <row r="42" spans="1:2" x14ac:dyDescent="0.25">
      <c r="A42" s="75" t="s">
        <v>451</v>
      </c>
      <c r="B42" s="75" t="s">
        <v>161</v>
      </c>
    </row>
    <row r="43" spans="1:2" x14ac:dyDescent="0.25">
      <c r="A43" s="75" t="s">
        <v>329</v>
      </c>
      <c r="B43" s="75" t="s">
        <v>161</v>
      </c>
    </row>
    <row r="44" spans="1:2" x14ac:dyDescent="0.25">
      <c r="A44" s="75" t="s">
        <v>263</v>
      </c>
      <c r="B44" s="75" t="s">
        <v>161</v>
      </c>
    </row>
    <row r="45" spans="1:2" x14ac:dyDescent="0.25">
      <c r="A45" s="75" t="s">
        <v>441</v>
      </c>
      <c r="B45" s="75" t="s">
        <v>161</v>
      </c>
    </row>
    <row r="46" spans="1:2" x14ac:dyDescent="0.25">
      <c r="A46" s="75" t="s">
        <v>481</v>
      </c>
      <c r="B46" s="75" t="s">
        <v>161</v>
      </c>
    </row>
    <row r="47" spans="1:2" x14ac:dyDescent="0.25">
      <c r="A47" s="75" t="s">
        <v>482</v>
      </c>
      <c r="B47" s="75" t="s">
        <v>161</v>
      </c>
    </row>
    <row r="48" spans="1:2" x14ac:dyDescent="0.25">
      <c r="A48" s="75" t="s">
        <v>483</v>
      </c>
      <c r="B48" s="75" t="s">
        <v>161</v>
      </c>
    </row>
    <row r="49" spans="1:2" x14ac:dyDescent="0.25">
      <c r="A49" s="75" t="s">
        <v>484</v>
      </c>
      <c r="B49" s="75" t="s">
        <v>161</v>
      </c>
    </row>
    <row r="50" spans="1:2" x14ac:dyDescent="0.25">
      <c r="A50" s="75" t="s">
        <v>485</v>
      </c>
      <c r="B50" s="75" t="s">
        <v>161</v>
      </c>
    </row>
    <row r="51" spans="1:2" x14ac:dyDescent="0.25">
      <c r="A51" s="75" t="s">
        <v>486</v>
      </c>
      <c r="B51" s="75" t="s">
        <v>161</v>
      </c>
    </row>
    <row r="52" spans="1:2" x14ac:dyDescent="0.25">
      <c r="A52" s="75" t="s">
        <v>512</v>
      </c>
      <c r="B52" s="75" t="s">
        <v>161</v>
      </c>
    </row>
    <row r="53" spans="1:2" x14ac:dyDescent="0.25">
      <c r="A53" s="75" t="s">
        <v>513</v>
      </c>
      <c r="B53" s="75" t="s">
        <v>161</v>
      </c>
    </row>
    <row r="54" spans="1:2" x14ac:dyDescent="0.25">
      <c r="A54" s="75" t="s">
        <v>487</v>
      </c>
      <c r="B54" s="75" t="s">
        <v>161</v>
      </c>
    </row>
    <row r="55" spans="1:2" x14ac:dyDescent="0.25">
      <c r="A55" s="75" t="s">
        <v>171</v>
      </c>
      <c r="B55" s="75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3" t="s">
        <v>455</v>
      </c>
      <c r="C1" s="143"/>
      <c r="D1" s="143"/>
      <c r="E1" s="143"/>
      <c r="F1" s="143"/>
      <c r="G1" s="143" t="s">
        <v>453</v>
      </c>
      <c r="H1" s="143"/>
      <c r="I1" s="143" t="s">
        <v>454</v>
      </c>
      <c r="J1" s="143"/>
      <c r="K1" s="143" t="s">
        <v>456</v>
      </c>
      <c r="L1" s="143"/>
      <c r="M1" s="143"/>
      <c r="N1" s="143"/>
      <c r="O1" s="143"/>
      <c r="P1" s="143" t="s">
        <v>453</v>
      </c>
      <c r="Q1" s="143"/>
      <c r="R1" s="143" t="s">
        <v>454</v>
      </c>
      <c r="S1" s="143"/>
      <c r="T1" s="143" t="s">
        <v>464</v>
      </c>
      <c r="U1" s="143"/>
      <c r="V1" s="143"/>
      <c r="W1" s="143"/>
      <c r="X1" s="143" t="s">
        <v>466</v>
      </c>
      <c r="Y1" s="143"/>
      <c r="Z1" s="143"/>
      <c r="AA1" s="143"/>
      <c r="AB1" s="143" t="s">
        <v>508</v>
      </c>
      <c r="AC1" s="143"/>
      <c r="AD1" s="143"/>
      <c r="AE1" s="143"/>
      <c r="AF1" s="143" t="s">
        <v>510</v>
      </c>
      <c r="AG1" s="143"/>
      <c r="AH1" s="143"/>
      <c r="AI1" s="143"/>
    </row>
    <row r="2" spans="1:35" s="2" customFormat="1" x14ac:dyDescent="0.25">
      <c r="B2" s="143" t="s">
        <v>453</v>
      </c>
      <c r="C2" s="143"/>
      <c r="D2" s="143" t="s">
        <v>454</v>
      </c>
      <c r="E2" s="143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3" t="s">
        <v>453</v>
      </c>
      <c r="L2" s="143"/>
      <c r="M2" s="143" t="s">
        <v>454</v>
      </c>
      <c r="N2" s="143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3" t="s">
        <v>455</v>
      </c>
      <c r="U2" s="143"/>
      <c r="V2" s="143" t="s">
        <v>465</v>
      </c>
      <c r="W2" s="143"/>
      <c r="X2" s="143" t="s">
        <v>455</v>
      </c>
      <c r="Y2" s="143"/>
      <c r="Z2" s="143" t="s">
        <v>465</v>
      </c>
      <c r="AA2" s="143"/>
      <c r="AB2" s="143" t="s">
        <v>455</v>
      </c>
      <c r="AC2" s="143"/>
      <c r="AD2" s="143" t="s">
        <v>465</v>
      </c>
      <c r="AE2" s="143"/>
      <c r="AF2" s="143" t="s">
        <v>455</v>
      </c>
      <c r="AG2" s="143"/>
      <c r="AH2" s="143" t="s">
        <v>465</v>
      </c>
      <c r="AI2" s="143"/>
    </row>
    <row r="3" spans="1:35" s="71" customFormat="1" x14ac:dyDescent="0.25">
      <c r="B3" s="71" t="s">
        <v>457</v>
      </c>
      <c r="C3" s="71" t="s">
        <v>458</v>
      </c>
      <c r="D3" s="71" t="s">
        <v>457</v>
      </c>
      <c r="E3" s="71" t="s">
        <v>458</v>
      </c>
      <c r="K3" s="71" t="s">
        <v>457</v>
      </c>
      <c r="L3" s="71" t="s">
        <v>458</v>
      </c>
      <c r="M3" s="71" t="s">
        <v>457</v>
      </c>
      <c r="N3" s="71" t="s">
        <v>458</v>
      </c>
      <c r="AB3" s="71" t="s">
        <v>453</v>
      </c>
      <c r="AC3" s="71" t="s">
        <v>454</v>
      </c>
      <c r="AD3" s="71" t="s">
        <v>453</v>
      </c>
      <c r="AE3" s="71" t="s">
        <v>454</v>
      </c>
      <c r="AF3" s="71" t="s">
        <v>453</v>
      </c>
      <c r="AG3" s="71" t="s">
        <v>454</v>
      </c>
      <c r="AH3" s="71" t="s">
        <v>453</v>
      </c>
      <c r="AI3" s="71" t="s">
        <v>454</v>
      </c>
    </row>
    <row r="4" spans="1:35" x14ac:dyDescent="0.25">
      <c r="A4" s="65" t="s">
        <v>186</v>
      </c>
      <c r="B4" s="65">
        <f>COUNTIFS('2way'!$A$3:$A$7690,"&gt;  50% ",'2way'!$Y$3:$Y$7690,"Y",'2way'!$S$3:$S$7690,"B1")</f>
        <v>49</v>
      </c>
      <c r="C4">
        <f>COUNTIFS('2way'!$A$3:$A$7690,"&gt;  50% ",'2way'!$Y$3:$Y$7690,"N",'2way'!$S$3:$S$7690,"B1")</f>
        <v>32</v>
      </c>
      <c r="D4">
        <f>COUNTIFS('2way'!$B$3:$B$7690,"&gt;  50% ",'2way'!$Y$3:$Y$7690,"N",'2way'!$S$3:$S$7690,"B1")</f>
        <v>25</v>
      </c>
      <c r="E4">
        <f>COUNTIFS('2way'!$B$3:$B$7690,"&gt;  50% ",'2way'!$Y$3:$Y$7690,"Y",'2way'!$S$3:$S$7690,"B1")</f>
        <v>34</v>
      </c>
      <c r="F4">
        <f>COUNTIF('2way'!S3:S7690,"B1")</f>
        <v>162</v>
      </c>
      <c r="G4" s="6">
        <f>((B4/(SUM(B4,E4))))</f>
        <v>0.59036144578313254</v>
      </c>
      <c r="H4" s="6">
        <f>((C4/(SUM(B4,E4))))</f>
        <v>0.38554216867469882</v>
      </c>
      <c r="I4" s="6">
        <f>((D4/(SUM(D4,C4))))</f>
        <v>0.43859649122807015</v>
      </c>
      <c r="J4" s="6">
        <f>((E4/(SUM(D4,C4))))</f>
        <v>0.59649122807017541</v>
      </c>
      <c r="K4">
        <f>COUNTIFS('2way'!M3:M7690,"&gt;  50% ",'2way'!Y3:Y7690,"Y",'2way'!S3:S7690,"B1")</f>
        <v>93</v>
      </c>
      <c r="L4">
        <f>COUNTIFS('2way'!M3:M7690,"&gt;  50% ",'2way'!Y3:Y7690,"N",'2way'!S3:S7690,"B1")</f>
        <v>63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3</v>
      </c>
      <c r="O4">
        <f>COUNTIF('2way'!S3:S7690,"B1")</f>
        <v>162</v>
      </c>
      <c r="P4" s="6">
        <f>((K4/(SUM(K4,N4))))</f>
        <v>0.96875</v>
      </c>
      <c r="Q4" s="6">
        <f>((L4/(SUM(K4,N4))))</f>
        <v>0.65625</v>
      </c>
      <c r="R4" s="6">
        <f>((M4/(SUM(M4,L4))))</f>
        <v>3.0769230769230771E-2</v>
      </c>
      <c r="S4" s="6">
        <f>((N4/(SUM(M4,L4))))</f>
        <v>4.6153846153846156E-2</v>
      </c>
      <c r="T4">
        <f t="shared" ref="T4:T26" si="0">B4+D4</f>
        <v>74</v>
      </c>
      <c r="U4" s="6">
        <f t="shared" ref="U4:U26" si="1">T4/F4</f>
        <v>0.4567901234567901</v>
      </c>
      <c r="V4">
        <f t="shared" ref="V4:V26" si="2">K4+M4</f>
        <v>95</v>
      </c>
      <c r="W4" s="6">
        <f t="shared" ref="W4:W26" si="3">V4/O4</f>
        <v>0.5864197530864198</v>
      </c>
      <c r="X4">
        <f t="shared" ref="X4:X26" si="4">C4+E4</f>
        <v>66</v>
      </c>
      <c r="Y4" s="6">
        <f t="shared" ref="Y4:Y25" si="5">X4/F4</f>
        <v>0.40740740740740738</v>
      </c>
      <c r="Z4">
        <f t="shared" ref="Z4:Z26" si="6">L4+N4</f>
        <v>66</v>
      </c>
      <c r="AA4" s="6">
        <f t="shared" ref="AA4:AA26" si="7">Z4/O4</f>
        <v>0.40740740740740738</v>
      </c>
      <c r="AB4" s="6">
        <f>(B4/SUM(B4,E4))</f>
        <v>0.59036144578313254</v>
      </c>
      <c r="AC4" s="6">
        <f>(D4/SUM(D4,C4))</f>
        <v>0.43859649122807015</v>
      </c>
      <c r="AD4" s="6">
        <f>(K4/SUM(N4,K4))</f>
        <v>0.96875</v>
      </c>
      <c r="AE4" s="6">
        <f>(M4/SUM(M4,L4))</f>
        <v>3.0769230769230771E-2</v>
      </c>
      <c r="AF4" s="6">
        <f>AB4-AD4</f>
        <v>-0.37838855421686746</v>
      </c>
      <c r="AG4" s="6">
        <f>AC4-AE4</f>
        <v>0.40782726045883938</v>
      </c>
      <c r="AH4" s="6">
        <f>AD4-AB4</f>
        <v>0.37838855421686746</v>
      </c>
      <c r="AI4" s="6">
        <f>AE4-AC4</f>
        <v>-0.40782726045883938</v>
      </c>
    </row>
    <row r="5" spans="1:35" x14ac:dyDescent="0.25">
      <c r="A5" s="65" t="s">
        <v>305</v>
      </c>
      <c r="B5" s="66">
        <f>COUNTIFS('2way'!$A$3:$A$7690,"&gt;50%",'2way'!$Y$3:$Y$7690,"Y",'2way'!$S$3:$S$7690,"=" &amp;A5)</f>
        <v>37</v>
      </c>
      <c r="C5">
        <f>COUNTIFS('2way'!$A$3:$A$7690,"&gt;  50% ",'2way'!$Y$3:$Y$7690,"N",'2way'!$S$3:$S$7690,"=" &amp; A5)</f>
        <v>25</v>
      </c>
      <c r="D5">
        <f>COUNTIFS('2way'!$B$3:$B$7690,"&gt;  50% ",'2way'!$Y$3:$Y$7690,"N",'2way'!$S$3:$S$7690,"=" &amp;A5)</f>
        <v>30</v>
      </c>
      <c r="E5">
        <f>COUNTIFS('2way'!$B$3:$B$7690,"&gt;  50% ",'2way'!$Y$3:$Y$7690,"Y",'2way'!$S$3:$S$7690,"=" &amp;A5)</f>
        <v>42</v>
      </c>
      <c r="F5">
        <f>COUNTIF('2way'!S3:S7690,"=" &amp;A5)</f>
        <v>135</v>
      </c>
      <c r="G5" s="6">
        <f t="shared" ref="G5:G25" si="8">((B5/(SUM(B5,E5))))</f>
        <v>0.46835443037974683</v>
      </c>
      <c r="H5" s="6">
        <f t="shared" ref="H5:H25" si="9">((C5/(SUM(B5,E5))))</f>
        <v>0.31645569620253167</v>
      </c>
      <c r="I5" s="6">
        <f t="shared" ref="I5:I25" si="10">((D5/(SUM(D5,C5))))</f>
        <v>0.54545454545454541</v>
      </c>
      <c r="J5" s="6">
        <f t="shared" ref="J5:J25" si="11">((E5/(SUM(D5,C5))))</f>
        <v>0.76363636363636367</v>
      </c>
      <c r="K5">
        <f>COUNTIFS('2way'!$M$3:$M$7690,"&gt;  50% ",'2way'!$Y$3:$Y$7690,"Y",'2way'!$S$3:$S$7690,"=" &amp;A5)</f>
        <v>65</v>
      </c>
      <c r="L5">
        <f>COUNTIFS('2way'!$M$3:$M$7690,"&gt;  50% ",'2way'!$Y$3:$Y$7690,"N",'2way'!$S$3:$S$7690,"=" &amp;A5)</f>
        <v>47</v>
      </c>
      <c r="M5">
        <f>COUNTIFS('2way'!$N$3:$N$7690,"&gt;  50% ",'2way'!$Y$3:$Y$7690,"N",'2way'!$S$3:$S$7690,"=" &amp;A5)</f>
        <v>9</v>
      </c>
      <c r="N5">
        <f>COUNTIFS('2way'!$N$3:$N$7690,"&gt;  50% ",'2way'!$Y$3:$Y$7690,"Y",'2way'!$S$3:$S$7690,"=" &amp;A5)</f>
        <v>14</v>
      </c>
      <c r="O5">
        <f>COUNTIF('2way'!S3:S7690,"=" &amp;A5)</f>
        <v>135</v>
      </c>
      <c r="P5" s="6">
        <f t="shared" ref="P5:P25" si="12">((K5/(SUM(K5,N5))))</f>
        <v>0.82278481012658233</v>
      </c>
      <c r="Q5" s="6">
        <f t="shared" ref="Q5:Q25" si="13">((L5/(SUM(K5,N5))))</f>
        <v>0.59493670886075944</v>
      </c>
      <c r="R5" s="6">
        <f t="shared" ref="R5:R25" si="14">((M5/(SUM(M5,L5))))</f>
        <v>0.16071428571428573</v>
      </c>
      <c r="S5" s="6">
        <f t="shared" ref="S5:S25" si="15">((N5/(SUM(M5,L5))))</f>
        <v>0.25</v>
      </c>
      <c r="T5">
        <f t="shared" si="0"/>
        <v>67</v>
      </c>
      <c r="U5" s="6">
        <f t="shared" si="1"/>
        <v>0.49629629629629629</v>
      </c>
      <c r="V5">
        <f t="shared" si="2"/>
        <v>74</v>
      </c>
      <c r="W5" s="6">
        <f t="shared" si="3"/>
        <v>0.54814814814814816</v>
      </c>
      <c r="X5">
        <f t="shared" si="4"/>
        <v>67</v>
      </c>
      <c r="Y5" s="6">
        <f t="shared" si="5"/>
        <v>0.49629629629629629</v>
      </c>
      <c r="Z5">
        <f t="shared" si="6"/>
        <v>61</v>
      </c>
      <c r="AA5" s="6">
        <f t="shared" si="7"/>
        <v>0.45185185185185184</v>
      </c>
      <c r="AB5" s="6">
        <f t="shared" ref="AB5:AB25" si="16">(B5/SUM(B5,E5))</f>
        <v>0.46835443037974683</v>
      </c>
      <c r="AC5" s="6">
        <f t="shared" ref="AC5:AC25" si="17">(D5/SUM(D5,C5))</f>
        <v>0.54545454545454541</v>
      </c>
      <c r="AD5" s="6">
        <f t="shared" ref="AD5:AD25" si="18">(K5/SUM(N5,K5))</f>
        <v>0.82278481012658233</v>
      </c>
      <c r="AE5" s="6">
        <f t="shared" ref="AE5:AE25" si="19">(M5/SUM(M5,L5))</f>
        <v>0.16071428571428573</v>
      </c>
      <c r="AF5" s="6">
        <f t="shared" ref="AF5:AF25" si="20">AB5-AD5</f>
        <v>-0.3544303797468355</v>
      </c>
      <c r="AG5" s="6">
        <f t="shared" ref="AG5:AG25" si="21">AC5-AE5</f>
        <v>0.38474025974025972</v>
      </c>
      <c r="AH5" s="6">
        <f t="shared" ref="AH5:AH25" si="22">AD5-AB5</f>
        <v>0.3544303797468355</v>
      </c>
      <c r="AI5" s="6">
        <f t="shared" ref="AI5:AI25" si="23">AE5-AC5</f>
        <v>-0.38474025974025972</v>
      </c>
    </row>
    <row r="6" spans="1:35" x14ac:dyDescent="0.25">
      <c r="A6" s="65" t="s">
        <v>320</v>
      </c>
      <c r="B6" s="66">
        <f>COUNTIFS('2way'!$A$3:$A$7690,"&gt;50%",'2way'!$Y$3:$Y$7690,"Y",'2way'!$S$3:$S$7690,"=" &amp;A6)</f>
        <v>46</v>
      </c>
      <c r="C6">
        <f>COUNTIFS('2way'!$A$3:$A$7690,"&gt;  50% ",'2way'!$Y$3:$Y$7690,"N",'2way'!$S$3:$S$7690,"=" &amp; A6)</f>
        <v>26</v>
      </c>
      <c r="D6">
        <f>COUNTIFS('2way'!$B$3:$B$7690,"&gt;  50% ",'2way'!$Y$3:$Y$7690,"N",'2way'!$S$3:$S$7690,"=" &amp;A6)</f>
        <v>21</v>
      </c>
      <c r="E6">
        <f>COUNTIFS('2way'!$B$3:$B$7690,"&gt;  50% ",'2way'!$Y$3:$Y$7690,"Y",'2way'!$S$3:$S$7690,"=" &amp;A6)</f>
        <v>33</v>
      </c>
      <c r="F6">
        <f>COUNTIF('2way'!S4:S7691,"=" &amp;A6)</f>
        <v>153</v>
      </c>
      <c r="G6" s="6">
        <f t="shared" si="8"/>
        <v>0.58227848101265822</v>
      </c>
      <c r="H6" s="6">
        <f t="shared" si="9"/>
        <v>0.32911392405063289</v>
      </c>
      <c r="I6" s="6">
        <f t="shared" si="10"/>
        <v>0.44680851063829785</v>
      </c>
      <c r="J6" s="6">
        <f t="shared" si="11"/>
        <v>0.7021276595744681</v>
      </c>
      <c r="K6">
        <f>COUNTIFS('2way'!$M$3:$M$7690,"&gt;  50% ",'2way'!$Y$3:$Y$7690,"Y",'2way'!$S$3:$S$7690,"=" &amp;A6)</f>
        <v>82</v>
      </c>
      <c r="L6">
        <f>COUNTIFS('2way'!$M$3:$M$7690,"&gt;  50% ",'2way'!$Y$3:$Y$7690,"N",'2way'!$S$3:$S$7690,"=" &amp;A6)</f>
        <v>50</v>
      </c>
      <c r="M6">
        <f>COUNTIFS('2way'!$N$3:$N$7690,"&gt;  50% ",'2way'!$Y$3:$Y$7690,"N",'2way'!$S$3:$S$7690,"=" &amp;A6)</f>
        <v>6</v>
      </c>
      <c r="N6">
        <f>COUNTIFS('2way'!$N$3:$N$7690,"&gt;  50% ",'2way'!$Y$3:$Y$7690,"Y",'2way'!$S$3:$S$7690,"=" &amp;A6)</f>
        <v>11</v>
      </c>
      <c r="O6">
        <f>COUNTIF('2way'!S4:S7691,"=" &amp;A6)</f>
        <v>153</v>
      </c>
      <c r="P6" s="6">
        <f t="shared" si="12"/>
        <v>0.88172043010752688</v>
      </c>
      <c r="Q6" s="6">
        <f t="shared" si="13"/>
        <v>0.5376344086021505</v>
      </c>
      <c r="R6" s="6">
        <f t="shared" si="14"/>
        <v>0.10714285714285714</v>
      </c>
      <c r="S6" s="6">
        <f t="shared" si="15"/>
        <v>0.19642857142857142</v>
      </c>
      <c r="T6">
        <f t="shared" si="0"/>
        <v>67</v>
      </c>
      <c r="U6" s="6">
        <f t="shared" si="1"/>
        <v>0.43790849673202614</v>
      </c>
      <c r="V6">
        <f t="shared" si="2"/>
        <v>88</v>
      </c>
      <c r="W6" s="6">
        <f t="shared" si="3"/>
        <v>0.57516339869281041</v>
      </c>
      <c r="X6">
        <f t="shared" si="4"/>
        <v>59</v>
      </c>
      <c r="Y6" s="6">
        <f t="shared" si="5"/>
        <v>0.38562091503267976</v>
      </c>
      <c r="Z6">
        <f t="shared" si="6"/>
        <v>61</v>
      </c>
      <c r="AA6" s="6">
        <f t="shared" si="7"/>
        <v>0.39869281045751637</v>
      </c>
      <c r="AB6" s="6">
        <f t="shared" si="16"/>
        <v>0.58227848101265822</v>
      </c>
      <c r="AC6" s="6">
        <f t="shared" si="17"/>
        <v>0.44680851063829785</v>
      </c>
      <c r="AD6" s="6">
        <f t="shared" si="18"/>
        <v>0.88172043010752688</v>
      </c>
      <c r="AE6" s="6">
        <f t="shared" si="19"/>
        <v>0.10714285714285714</v>
      </c>
      <c r="AF6" s="6">
        <f t="shared" si="20"/>
        <v>-0.29944194909486865</v>
      </c>
      <c r="AG6" s="6">
        <f t="shared" si="21"/>
        <v>0.3396656534954407</v>
      </c>
      <c r="AH6" s="6">
        <f t="shared" si="22"/>
        <v>0.29944194909486865</v>
      </c>
      <c r="AI6" s="6">
        <f t="shared" si="23"/>
        <v>-0.3396656534954407</v>
      </c>
    </row>
    <row r="7" spans="1:35" x14ac:dyDescent="0.25">
      <c r="A7" s="65" t="s">
        <v>189</v>
      </c>
      <c r="B7" s="66">
        <f>COUNTIFS('2way'!$A$3:$A$7690,"&gt;50%",'2way'!$Y$3:$Y$7690,"Y",'2way'!$S$3:$S$7690,"=" &amp;A7)</f>
        <v>40</v>
      </c>
      <c r="C7">
        <f>COUNTIFS('2way'!$A$3:$A$7690,"&gt;  50% ",'2way'!$Y$3:$Y$7690,"N",'2way'!$S$3:$S$7690,"=" &amp; A7)</f>
        <v>32</v>
      </c>
      <c r="D7">
        <f>COUNTIFS('2way'!$B$3:$B$7690,"&gt;  50% ",'2way'!$Y$3:$Y$7690,"N",'2way'!$S$3:$S$7690,"=" &amp;A7)</f>
        <v>40</v>
      </c>
      <c r="E7">
        <f>COUNTIFS('2way'!$B$3:$B$7690,"&gt;  50% ",'2way'!$Y$3:$Y$7690,"Y",'2way'!$S$3:$S$7690,"=" &amp;A7)</f>
        <v>45</v>
      </c>
      <c r="F7">
        <f>COUNTIF('2way'!S5:S7692,"=" &amp;A7)</f>
        <v>159</v>
      </c>
      <c r="G7" s="6">
        <f t="shared" si="8"/>
        <v>0.47058823529411764</v>
      </c>
      <c r="H7" s="6">
        <f t="shared" si="9"/>
        <v>0.37647058823529411</v>
      </c>
      <c r="I7" s="6">
        <f t="shared" si="10"/>
        <v>0.55555555555555558</v>
      </c>
      <c r="J7" s="6">
        <f t="shared" si="11"/>
        <v>0.625</v>
      </c>
      <c r="K7">
        <f>COUNTIFS('2way'!$M$3:$M$7690,"&gt;  50% ",'2way'!$Y$3:$Y$7690,"Y",'2way'!$S$3:$S$7690,"=" &amp;A7)</f>
        <v>54</v>
      </c>
      <c r="L7">
        <f>COUNTIFS('2way'!$M$3:$M$7690,"&gt;  50% ",'2way'!$Y$3:$Y$7690,"N",'2way'!$S$3:$S$7690,"=" &amp;A7)</f>
        <v>40</v>
      </c>
      <c r="M7">
        <f>COUNTIFS('2way'!$N$3:$N$7690,"&gt;  50% ",'2way'!$Y$3:$Y$7690,"N",'2way'!$S$3:$S$7690,"=" &amp;A7)</f>
        <v>32</v>
      </c>
      <c r="N7">
        <f>COUNTIFS('2way'!$N$3:$N$7690,"&gt;  50% ",'2way'!$Y$3:$Y$7690,"Y",'2way'!$S$3:$S$7690,"=" &amp;A7)</f>
        <v>30</v>
      </c>
      <c r="O7">
        <f>COUNTIF('2way'!S5:S7692,"=" &amp;A7)</f>
        <v>159</v>
      </c>
      <c r="P7" s="6">
        <f t="shared" si="12"/>
        <v>0.6428571428571429</v>
      </c>
      <c r="Q7" s="6">
        <f t="shared" si="13"/>
        <v>0.47619047619047616</v>
      </c>
      <c r="R7" s="6">
        <f t="shared" si="14"/>
        <v>0.44444444444444442</v>
      </c>
      <c r="S7" s="6">
        <f t="shared" si="15"/>
        <v>0.41666666666666669</v>
      </c>
      <c r="T7">
        <f t="shared" si="0"/>
        <v>80</v>
      </c>
      <c r="U7" s="6">
        <f t="shared" si="1"/>
        <v>0.50314465408805031</v>
      </c>
      <c r="V7">
        <f t="shared" si="2"/>
        <v>86</v>
      </c>
      <c r="W7" s="6">
        <f t="shared" si="3"/>
        <v>0.54088050314465408</v>
      </c>
      <c r="X7">
        <f t="shared" si="4"/>
        <v>77</v>
      </c>
      <c r="Y7" s="6">
        <f t="shared" si="5"/>
        <v>0.48427672955974843</v>
      </c>
      <c r="Z7">
        <f t="shared" si="6"/>
        <v>70</v>
      </c>
      <c r="AA7" s="6">
        <f t="shared" si="7"/>
        <v>0.44025157232704404</v>
      </c>
      <c r="AB7" s="6">
        <f t="shared" si="16"/>
        <v>0.47058823529411764</v>
      </c>
      <c r="AC7" s="6">
        <f t="shared" si="17"/>
        <v>0.55555555555555558</v>
      </c>
      <c r="AD7" s="6">
        <f t="shared" si="18"/>
        <v>0.6428571428571429</v>
      </c>
      <c r="AE7" s="6">
        <f t="shared" si="19"/>
        <v>0.44444444444444442</v>
      </c>
      <c r="AF7" s="6">
        <f t="shared" si="20"/>
        <v>-0.17226890756302526</v>
      </c>
      <c r="AG7" s="6">
        <f t="shared" si="21"/>
        <v>0.11111111111111116</v>
      </c>
      <c r="AH7" s="6">
        <f t="shared" si="22"/>
        <v>0.17226890756302526</v>
      </c>
      <c r="AI7" s="6">
        <f t="shared" si="23"/>
        <v>-0.11111111111111116</v>
      </c>
    </row>
    <row r="8" spans="1:35" x14ac:dyDescent="0.25">
      <c r="A8" s="65" t="s">
        <v>202</v>
      </c>
      <c r="B8" s="66">
        <f>COUNTIFS('2way'!$A$3:$A$7690,"&gt;50%",'2way'!$Y$3:$Y$7690,"Y",'2way'!$S$3:$S$7690,"=" &amp;A8)</f>
        <v>36</v>
      </c>
      <c r="C8">
        <f>COUNTIFS('2way'!$A$3:$A$7690,"&gt;  50% ",'2way'!$Y$3:$Y$7690,"N",'2way'!$S$3:$S$7690,"=" &amp; A8)</f>
        <v>28</v>
      </c>
      <c r="D8">
        <f>COUNTIFS('2way'!$B$3:$B$7690,"&gt;  50% ",'2way'!$Y$3:$Y$7690,"N",'2way'!$S$3:$S$7690,"=" &amp;A8)</f>
        <v>113</v>
      </c>
      <c r="E8">
        <f>COUNTIFS('2way'!$B$3:$B$7690,"&gt;  50% ",'2way'!$Y$3:$Y$7690,"Y",'2way'!$S$3:$S$7690,"=" &amp;A8)</f>
        <v>86</v>
      </c>
      <c r="F8">
        <f>COUNTIF('2way'!S6:S7693,"=" &amp;A8)</f>
        <v>264</v>
      </c>
      <c r="G8" s="6">
        <f t="shared" si="8"/>
        <v>0.29508196721311475</v>
      </c>
      <c r="H8" s="6">
        <f t="shared" si="9"/>
        <v>0.22950819672131148</v>
      </c>
      <c r="I8" s="6">
        <f t="shared" si="10"/>
        <v>0.8014184397163121</v>
      </c>
      <c r="J8" s="6">
        <f t="shared" si="11"/>
        <v>0.60992907801418439</v>
      </c>
      <c r="K8">
        <f>COUNTIFS('2way'!$M$3:$M$7690,"&gt;  50% ",'2way'!$Y$3:$Y$7690,"Y",'2way'!$S$3:$S$7690,"=" &amp;A8)</f>
        <v>18</v>
      </c>
      <c r="L8">
        <f>COUNTIFS('2way'!$M$3:$M$7690,"&gt;  50% ",'2way'!$Y$3:$Y$7690,"N",'2way'!$S$3:$S$7690,"=" &amp;A8)</f>
        <v>26</v>
      </c>
      <c r="M8">
        <f>COUNTIFS('2way'!$N$3:$N$7690,"&gt;  50% ",'2way'!$Y$3:$Y$7690,"N",'2way'!$S$3:$S$7690,"=" &amp;A8)</f>
        <v>114</v>
      </c>
      <c r="N8">
        <f>COUNTIFS('2way'!$N$3:$N$7690,"&gt;  50% ",'2way'!$Y$3:$Y$7690,"Y",'2way'!$S$3:$S$7690,"=" &amp;A8)</f>
        <v>104</v>
      </c>
      <c r="O8">
        <f>COUNTIF('2way'!S6:S7693,"=" &amp;A8)</f>
        <v>264</v>
      </c>
      <c r="P8" s="6">
        <f t="shared" si="12"/>
        <v>0.14754098360655737</v>
      </c>
      <c r="Q8" s="6">
        <f t="shared" si="13"/>
        <v>0.21311475409836064</v>
      </c>
      <c r="R8" s="6">
        <f t="shared" si="14"/>
        <v>0.81428571428571428</v>
      </c>
      <c r="S8" s="6">
        <f t="shared" si="15"/>
        <v>0.74285714285714288</v>
      </c>
      <c r="T8">
        <f t="shared" si="0"/>
        <v>149</v>
      </c>
      <c r="U8" s="6">
        <f t="shared" si="1"/>
        <v>0.56439393939393945</v>
      </c>
      <c r="V8">
        <f t="shared" si="2"/>
        <v>132</v>
      </c>
      <c r="W8" s="6">
        <f t="shared" si="3"/>
        <v>0.5</v>
      </c>
      <c r="X8">
        <f t="shared" si="4"/>
        <v>114</v>
      </c>
      <c r="Y8" s="6">
        <f t="shared" si="5"/>
        <v>0.43181818181818182</v>
      </c>
      <c r="Z8">
        <f t="shared" si="6"/>
        <v>130</v>
      </c>
      <c r="AA8" s="6">
        <f t="shared" si="7"/>
        <v>0.49242424242424243</v>
      </c>
      <c r="AB8" s="6">
        <f t="shared" si="16"/>
        <v>0.29508196721311475</v>
      </c>
      <c r="AC8" s="6">
        <f t="shared" si="17"/>
        <v>0.8014184397163121</v>
      </c>
      <c r="AD8" s="6">
        <f t="shared" si="18"/>
        <v>0.14754098360655737</v>
      </c>
      <c r="AE8" s="6">
        <f t="shared" si="19"/>
        <v>0.81428571428571428</v>
      </c>
      <c r="AF8" s="6">
        <f t="shared" si="20"/>
        <v>0.14754098360655737</v>
      </c>
      <c r="AG8" s="6">
        <f t="shared" si="21"/>
        <v>-1.2867274569402176E-2</v>
      </c>
      <c r="AH8" s="6">
        <f t="shared" si="22"/>
        <v>-0.14754098360655737</v>
      </c>
      <c r="AI8" s="6">
        <f t="shared" si="23"/>
        <v>1.2867274569402176E-2</v>
      </c>
    </row>
    <row r="9" spans="1:35" x14ac:dyDescent="0.25">
      <c r="A9" s="65" t="s">
        <v>135</v>
      </c>
      <c r="B9" s="66">
        <f>COUNTIFS('2way'!$A$3:$A$7690,"&gt;50%",'2way'!$Y$3:$Y$7690,"Y",'2way'!$S$3:$S$7690,"=" &amp;A9)</f>
        <v>62</v>
      </c>
      <c r="C9">
        <f>COUNTIFS('2way'!$A$3:$A$7690,"&gt;  50% ",'2way'!$Y$3:$Y$7690,"N",'2way'!$S$3:$S$7690,"=" &amp; A9)</f>
        <v>50</v>
      </c>
      <c r="D9">
        <f>COUNTIFS('2way'!$B$3:$B$7690,"&gt;  50% ",'2way'!$Y$3:$Y$7690,"N",'2way'!$S$3:$S$7690,"=" &amp;A9)</f>
        <v>66</v>
      </c>
      <c r="E9">
        <f>COUNTIFS('2way'!$B$3:$B$7690,"&gt;  50% ",'2way'!$Y$3:$Y$7690,"Y",'2way'!$S$3:$S$7690,"=" &amp;A9)</f>
        <v>79</v>
      </c>
      <c r="F9">
        <f>COUNTIF('2way'!S7:S7694,"=" &amp;A9)</f>
        <v>258</v>
      </c>
      <c r="G9" s="6">
        <f t="shared" si="8"/>
        <v>0.43971631205673761</v>
      </c>
      <c r="H9" s="6">
        <f t="shared" si="9"/>
        <v>0.3546099290780142</v>
      </c>
      <c r="I9" s="6">
        <f t="shared" si="10"/>
        <v>0.56896551724137934</v>
      </c>
      <c r="J9" s="6">
        <f t="shared" si="11"/>
        <v>0.68103448275862066</v>
      </c>
      <c r="K9">
        <f>COUNTIFS('2way'!$M$3:$M$7690,"&gt;  50% ",'2way'!$Y$3:$Y$7690,"Y",'2way'!$S$3:$S$7690,"=" &amp;A9)</f>
        <v>46</v>
      </c>
      <c r="L9">
        <f>COUNTIFS('2way'!$M$3:$M$7690,"&gt;  50% ",'2way'!$Y$3:$Y$7690,"N",'2way'!$S$3:$S$7690,"=" &amp;A9)</f>
        <v>35</v>
      </c>
      <c r="M9">
        <f>COUNTIFS('2way'!$N$3:$N$7690,"&gt;  50% ",'2way'!$Y$3:$Y$7690,"N",'2way'!$S$3:$S$7690,"=" &amp;A9)</f>
        <v>78</v>
      </c>
      <c r="N9">
        <f>COUNTIFS('2way'!$N$3:$N$7690,"&gt;  50% ",'2way'!$Y$3:$Y$7690,"Y",'2way'!$S$3:$S$7690,"=" &amp;A9)</f>
        <v>93</v>
      </c>
      <c r="O9">
        <f>COUNTIF('2way'!S7:S7694,"=" &amp;A9)</f>
        <v>258</v>
      </c>
      <c r="P9" s="6">
        <f t="shared" si="12"/>
        <v>0.33093525179856115</v>
      </c>
      <c r="Q9" s="6">
        <f t="shared" si="13"/>
        <v>0.25179856115107913</v>
      </c>
      <c r="R9" s="6">
        <f t="shared" si="14"/>
        <v>0.69026548672566368</v>
      </c>
      <c r="S9" s="6">
        <f t="shared" si="15"/>
        <v>0.82300884955752207</v>
      </c>
      <c r="T9">
        <f t="shared" si="0"/>
        <v>128</v>
      </c>
      <c r="U9" s="6">
        <f t="shared" si="1"/>
        <v>0.49612403100775193</v>
      </c>
      <c r="V9">
        <f t="shared" si="2"/>
        <v>124</v>
      </c>
      <c r="W9" s="6">
        <f t="shared" si="3"/>
        <v>0.48062015503875971</v>
      </c>
      <c r="X9">
        <f t="shared" si="4"/>
        <v>129</v>
      </c>
      <c r="Y9" s="6">
        <f t="shared" si="5"/>
        <v>0.5</v>
      </c>
      <c r="Z9">
        <f t="shared" si="6"/>
        <v>128</v>
      </c>
      <c r="AA9" s="6">
        <f t="shared" si="7"/>
        <v>0.49612403100775193</v>
      </c>
      <c r="AB9" s="6">
        <f t="shared" si="16"/>
        <v>0.43971631205673761</v>
      </c>
      <c r="AC9" s="6">
        <f t="shared" si="17"/>
        <v>0.56896551724137934</v>
      </c>
      <c r="AD9" s="6">
        <f t="shared" si="18"/>
        <v>0.33093525179856115</v>
      </c>
      <c r="AE9" s="6">
        <f t="shared" si="19"/>
        <v>0.69026548672566368</v>
      </c>
      <c r="AF9" s="6">
        <f t="shared" si="20"/>
        <v>0.10878106025817647</v>
      </c>
      <c r="AG9" s="6">
        <f t="shared" si="21"/>
        <v>-0.12129996948428434</v>
      </c>
      <c r="AH9" s="6">
        <f t="shared" si="22"/>
        <v>-0.10878106025817647</v>
      </c>
      <c r="AI9" s="6">
        <f t="shared" si="23"/>
        <v>0.12129996948428434</v>
      </c>
    </row>
    <row r="10" spans="1:35" x14ac:dyDescent="0.25">
      <c r="A10" s="65" t="s">
        <v>136</v>
      </c>
      <c r="B10" s="66">
        <f>COUNTIFS('2way'!$A$3:$A$7690,"&gt;50%",'2way'!$Y$3:$Y$7690,"Y",'2way'!$S$3:$S$7690,"=" &amp;A10)</f>
        <v>33</v>
      </c>
      <c r="C10">
        <f>COUNTIFS('2way'!$A$3:$A$7690,"&gt;  50% ",'2way'!$Y$3:$Y$7690,"N",'2way'!$S$3:$S$7690,"=" &amp; A10)</f>
        <v>31</v>
      </c>
      <c r="D10">
        <f>COUNTIFS('2way'!$B$3:$B$7690,"&gt;  50% ",'2way'!$Y$3:$Y$7690,"N",'2way'!$S$3:$S$7690,"=" &amp;A10)</f>
        <v>96</v>
      </c>
      <c r="E10">
        <f>COUNTIFS('2way'!$B$3:$B$7690,"&gt;  50% ",'2way'!$Y$3:$Y$7690,"Y",'2way'!$S$3:$S$7690,"=" &amp;A10)</f>
        <v>85</v>
      </c>
      <c r="F10">
        <f>COUNTIF('2way'!S8:S7695,"=" &amp;A10)</f>
        <v>250</v>
      </c>
      <c r="G10" s="6">
        <f t="shared" si="8"/>
        <v>0.27966101694915252</v>
      </c>
      <c r="H10" s="6">
        <f t="shared" si="9"/>
        <v>0.26271186440677968</v>
      </c>
      <c r="I10" s="6">
        <f t="shared" si="10"/>
        <v>0.75590551181102361</v>
      </c>
      <c r="J10" s="6">
        <f t="shared" si="11"/>
        <v>0.6692913385826772</v>
      </c>
      <c r="K10">
        <f>COUNTIFS('2way'!$M$3:$M$7690,"&gt;  50% ",'2way'!$Y$3:$Y$7690,"Y",'2way'!$S$3:$S$7690,"=" &amp;A10)</f>
        <v>8</v>
      </c>
      <c r="L10">
        <f>COUNTIFS('2way'!$M$3:$M$7690,"&gt;  50% ",'2way'!$Y$3:$Y$7690,"N",'2way'!$S$3:$S$7690,"=" &amp;A10)</f>
        <v>9</v>
      </c>
      <c r="M10">
        <f>COUNTIFS('2way'!$N$3:$N$7690,"&gt;  50% ",'2way'!$Y$3:$Y$7690,"N",'2way'!$S$3:$S$7690,"=" &amp;A10)</f>
        <v>118</v>
      </c>
      <c r="N10">
        <f>COUNTIFS('2way'!$N$3:$N$7690,"&gt;  50% ",'2way'!$Y$3:$Y$7690,"Y",'2way'!$S$3:$S$7690,"=" &amp;A10)</f>
        <v>111</v>
      </c>
      <c r="O10">
        <f>COUNTIF('2way'!S8:S7695,"=" &amp;A10)</f>
        <v>250</v>
      </c>
      <c r="P10" s="6">
        <f t="shared" si="12"/>
        <v>6.7226890756302518E-2</v>
      </c>
      <c r="Q10" s="6">
        <f t="shared" si="13"/>
        <v>7.5630252100840331E-2</v>
      </c>
      <c r="R10" s="6">
        <f t="shared" si="14"/>
        <v>0.92913385826771655</v>
      </c>
      <c r="S10" s="6">
        <f t="shared" si="15"/>
        <v>0.87401574803149606</v>
      </c>
      <c r="T10">
        <f t="shared" si="0"/>
        <v>129</v>
      </c>
      <c r="U10" s="6">
        <f t="shared" si="1"/>
        <v>0.51600000000000001</v>
      </c>
      <c r="V10">
        <f t="shared" si="2"/>
        <v>126</v>
      </c>
      <c r="W10" s="6">
        <f t="shared" si="3"/>
        <v>0.504</v>
      </c>
      <c r="X10">
        <f t="shared" si="4"/>
        <v>116</v>
      </c>
      <c r="Y10" s="6">
        <f t="shared" si="5"/>
        <v>0.46400000000000002</v>
      </c>
      <c r="Z10">
        <f t="shared" si="6"/>
        <v>120</v>
      </c>
      <c r="AA10" s="6">
        <f t="shared" si="7"/>
        <v>0.48</v>
      </c>
      <c r="AB10" s="6">
        <f t="shared" si="16"/>
        <v>0.27966101694915252</v>
      </c>
      <c r="AC10" s="6">
        <f t="shared" si="17"/>
        <v>0.75590551181102361</v>
      </c>
      <c r="AD10" s="6">
        <f t="shared" si="18"/>
        <v>6.7226890756302518E-2</v>
      </c>
      <c r="AE10" s="6">
        <f t="shared" si="19"/>
        <v>0.92913385826771655</v>
      </c>
      <c r="AF10" s="6">
        <f t="shared" si="20"/>
        <v>0.21243412619285001</v>
      </c>
      <c r="AG10" s="6">
        <f t="shared" si="21"/>
        <v>-0.17322834645669294</v>
      </c>
      <c r="AH10" s="6">
        <f t="shared" si="22"/>
        <v>-0.21243412619285001</v>
      </c>
      <c r="AI10" s="6">
        <f t="shared" si="23"/>
        <v>0.17322834645669294</v>
      </c>
    </row>
    <row r="11" spans="1:35" x14ac:dyDescent="0.25">
      <c r="A11" s="65" t="s">
        <v>137</v>
      </c>
      <c r="B11" s="66">
        <f>COUNTIFS('2way'!$A$3:$A$7690,"&gt;50%",'2way'!$Y$3:$Y$7690,"Y",'2way'!$S$3:$S$7690,"=" &amp;A11)</f>
        <v>50</v>
      </c>
      <c r="C11">
        <f>COUNTIFS('2way'!$A$3:$A$7690,"&gt;  50% ",'2way'!$Y$3:$Y$7690,"N",'2way'!$S$3:$S$7690,"=" &amp; A11)</f>
        <v>43</v>
      </c>
      <c r="D11">
        <f>COUNTIFS('2way'!$B$3:$B$7690,"&gt;  50% ",'2way'!$Y$3:$Y$7690,"N",'2way'!$S$3:$S$7690,"=" &amp;A11)</f>
        <v>57</v>
      </c>
      <c r="E11">
        <f>COUNTIFS('2way'!$B$3:$B$7690,"&gt;  50% ",'2way'!$Y$3:$Y$7690,"Y",'2way'!$S$3:$S$7690,"=" &amp;A11)</f>
        <v>60</v>
      </c>
      <c r="F11">
        <f>COUNTIF('2way'!S9:S7696,"=" &amp;A11)</f>
        <v>215</v>
      </c>
      <c r="G11" s="6">
        <f t="shared" si="8"/>
        <v>0.45454545454545453</v>
      </c>
      <c r="H11" s="6">
        <f t="shared" si="9"/>
        <v>0.39090909090909093</v>
      </c>
      <c r="I11" s="6">
        <f t="shared" si="10"/>
        <v>0.56999999999999995</v>
      </c>
      <c r="J11" s="6">
        <f t="shared" si="11"/>
        <v>0.6</v>
      </c>
      <c r="K11">
        <f>COUNTIFS('2way'!$M$3:$M$7690,"&gt;  50% ",'2way'!$Y$3:$Y$7690,"Y",'2way'!$S$3:$S$7690,"=" &amp;A11)</f>
        <v>88</v>
      </c>
      <c r="L11">
        <f>COUNTIFS('2way'!$M$3:$M$7690,"&gt;  50% ",'2way'!$Y$3:$Y$7690,"N",'2way'!$S$3:$S$7690,"=" &amp;A11)</f>
        <v>74</v>
      </c>
      <c r="M11">
        <f>COUNTIFS('2way'!$N$3:$N$7690,"&gt;  50% ",'2way'!$Y$3:$Y$7690,"N",'2way'!$S$3:$S$7690,"=" &amp;A11)</f>
        <v>26</v>
      </c>
      <c r="N11">
        <f>COUNTIFS('2way'!$N$3:$N$7690,"&gt;  50% ",'2way'!$Y$3:$Y$7690,"Y",'2way'!$S$3:$S$7690,"=" &amp;A11)</f>
        <v>23</v>
      </c>
      <c r="O11">
        <f>COUNTIF('2way'!S9:S7696,"=" &amp;A11)</f>
        <v>215</v>
      </c>
      <c r="P11" s="6">
        <f t="shared" si="12"/>
        <v>0.7927927927927928</v>
      </c>
      <c r="Q11" s="6">
        <f t="shared" si="13"/>
        <v>0.66666666666666663</v>
      </c>
      <c r="R11" s="6">
        <f t="shared" si="14"/>
        <v>0.26</v>
      </c>
      <c r="S11" s="6">
        <f t="shared" si="15"/>
        <v>0.23</v>
      </c>
      <c r="T11">
        <f t="shared" si="0"/>
        <v>107</v>
      </c>
      <c r="U11" s="6">
        <f t="shared" si="1"/>
        <v>0.49767441860465117</v>
      </c>
      <c r="V11">
        <f t="shared" si="2"/>
        <v>114</v>
      </c>
      <c r="W11" s="6">
        <f t="shared" si="3"/>
        <v>0.53023255813953485</v>
      </c>
      <c r="X11">
        <f t="shared" si="4"/>
        <v>103</v>
      </c>
      <c r="Y11" s="6">
        <f t="shared" si="5"/>
        <v>0.47906976744186047</v>
      </c>
      <c r="Z11">
        <f t="shared" si="6"/>
        <v>97</v>
      </c>
      <c r="AA11" s="6">
        <f t="shared" si="7"/>
        <v>0.4511627906976744</v>
      </c>
      <c r="AB11" s="6">
        <f t="shared" si="16"/>
        <v>0.45454545454545453</v>
      </c>
      <c r="AC11" s="6">
        <f t="shared" si="17"/>
        <v>0.56999999999999995</v>
      </c>
      <c r="AD11" s="6">
        <f t="shared" si="18"/>
        <v>0.7927927927927928</v>
      </c>
      <c r="AE11" s="6">
        <f t="shared" si="19"/>
        <v>0.26</v>
      </c>
      <c r="AF11" s="6">
        <f t="shared" si="20"/>
        <v>-0.33824733824733827</v>
      </c>
      <c r="AG11" s="6">
        <f t="shared" si="21"/>
        <v>0.30999999999999994</v>
      </c>
      <c r="AH11" s="6">
        <f t="shared" si="22"/>
        <v>0.33824733824733827</v>
      </c>
      <c r="AI11" s="6">
        <f t="shared" si="23"/>
        <v>-0.30999999999999994</v>
      </c>
    </row>
    <row r="12" spans="1:35" x14ac:dyDescent="0.25">
      <c r="A12" s="65" t="s">
        <v>138</v>
      </c>
      <c r="B12" s="66">
        <f>COUNTIFS('2way'!$A$3:$A$7690,"&gt;50%",'2way'!$Y$3:$Y$7690,"Y",'2way'!$S$3:$S$7690,"=" &amp;A12)</f>
        <v>38</v>
      </c>
      <c r="C12">
        <f>COUNTIFS('2way'!$A$3:$A$7690,"&gt;  50% ",'2way'!$Y$3:$Y$7690,"N",'2way'!$S$3:$S$7690,"=" &amp; A12)</f>
        <v>44</v>
      </c>
      <c r="D12">
        <f>COUNTIFS('2way'!$B$3:$B$7690,"&gt;  50% ",'2way'!$Y$3:$Y$7690,"N",'2way'!$S$3:$S$7690,"=" &amp;A12)</f>
        <v>43</v>
      </c>
      <c r="E12">
        <f>COUNTIFS('2way'!$B$3:$B$7690,"&gt;  50% ",'2way'!$Y$3:$Y$7690,"Y",'2way'!$S$3:$S$7690,"=" &amp;A12)</f>
        <v>54</v>
      </c>
      <c r="F12">
        <f>COUNTIF('2way'!S10:S7697,"=" &amp;A12)</f>
        <v>181</v>
      </c>
      <c r="G12" s="6">
        <f t="shared" si="8"/>
        <v>0.41304347826086957</v>
      </c>
      <c r="H12" s="6">
        <f t="shared" si="9"/>
        <v>0.47826086956521741</v>
      </c>
      <c r="I12" s="6">
        <f t="shared" si="10"/>
        <v>0.4942528735632184</v>
      </c>
      <c r="J12" s="6">
        <f t="shared" si="11"/>
        <v>0.62068965517241381</v>
      </c>
      <c r="K12">
        <f>COUNTIFS('2way'!$M$3:$M$7690,"&gt;  50% ",'2way'!$Y$3:$Y$7690,"Y",'2way'!$S$3:$S$7690,"=" &amp;A12)</f>
        <v>54</v>
      </c>
      <c r="L12">
        <f>COUNTIFS('2way'!$M$3:$M$7690,"&gt;  50% ",'2way'!$Y$3:$Y$7690,"N",'2way'!$S$3:$S$7690,"=" &amp;A12)</f>
        <v>42</v>
      </c>
      <c r="M12">
        <f>COUNTIFS('2way'!$N$3:$N$7690,"&gt;  50% ",'2way'!$Y$3:$Y$7690,"N",'2way'!$S$3:$S$7690,"=" &amp;A12)</f>
        <v>45</v>
      </c>
      <c r="N12">
        <f>COUNTIFS('2way'!$N$3:$N$7690,"&gt;  50% ",'2way'!$Y$3:$Y$7690,"Y",'2way'!$S$3:$S$7690,"=" &amp;A12)</f>
        <v>37</v>
      </c>
      <c r="O12">
        <f>COUNTIF('2way'!S10:S7697,"=" &amp;A12)</f>
        <v>181</v>
      </c>
      <c r="P12" s="6">
        <f t="shared" si="12"/>
        <v>0.59340659340659341</v>
      </c>
      <c r="Q12" s="6">
        <f t="shared" si="13"/>
        <v>0.46153846153846156</v>
      </c>
      <c r="R12" s="6">
        <f t="shared" si="14"/>
        <v>0.51724137931034486</v>
      </c>
      <c r="S12" s="6">
        <f t="shared" si="15"/>
        <v>0.42528735632183906</v>
      </c>
      <c r="T12">
        <f t="shared" si="0"/>
        <v>81</v>
      </c>
      <c r="U12" s="6">
        <f t="shared" si="1"/>
        <v>0.44751381215469616</v>
      </c>
      <c r="V12">
        <f t="shared" si="2"/>
        <v>99</v>
      </c>
      <c r="W12" s="6">
        <f t="shared" si="3"/>
        <v>0.54696132596685088</v>
      </c>
      <c r="X12">
        <f t="shared" si="4"/>
        <v>98</v>
      </c>
      <c r="Y12" s="6">
        <f t="shared" si="5"/>
        <v>0.54143646408839774</v>
      </c>
      <c r="Z12">
        <f t="shared" si="6"/>
        <v>79</v>
      </c>
      <c r="AA12" s="6">
        <f t="shared" si="7"/>
        <v>0.43646408839779005</v>
      </c>
      <c r="AB12" s="6">
        <f t="shared" si="16"/>
        <v>0.41304347826086957</v>
      </c>
      <c r="AC12" s="6">
        <f t="shared" si="17"/>
        <v>0.4942528735632184</v>
      </c>
      <c r="AD12" s="6">
        <f t="shared" si="18"/>
        <v>0.59340659340659341</v>
      </c>
      <c r="AE12" s="6">
        <f t="shared" si="19"/>
        <v>0.51724137931034486</v>
      </c>
      <c r="AF12" s="6">
        <f t="shared" si="20"/>
        <v>-0.18036311514572384</v>
      </c>
      <c r="AG12" s="6">
        <f t="shared" si="21"/>
        <v>-2.2988505747126464E-2</v>
      </c>
      <c r="AH12" s="6">
        <f t="shared" si="22"/>
        <v>0.18036311514572384</v>
      </c>
      <c r="AI12" s="6">
        <f t="shared" si="23"/>
        <v>2.2988505747126464E-2</v>
      </c>
    </row>
    <row r="13" spans="1:35" x14ac:dyDescent="0.25">
      <c r="A13" s="65" t="s">
        <v>139</v>
      </c>
      <c r="B13" s="66">
        <f>COUNTIFS('2way'!$A$3:$A$7690,"&gt;50%",'2way'!$Y$3:$Y$7690,"Y",'2way'!$S$3:$S$7690,"=" &amp;A13)</f>
        <v>18</v>
      </c>
      <c r="C13">
        <f>COUNTIFS('2way'!$A$3:$A$7690,"&gt;  50% ",'2way'!$Y$3:$Y$7690,"N",'2way'!$S$3:$S$7690,"=" &amp; A13)</f>
        <v>17</v>
      </c>
      <c r="D13">
        <f>COUNTIFS('2way'!$B$3:$B$7690,"&gt;  50% ",'2way'!$Y$3:$Y$7690,"N",'2way'!$S$3:$S$7690,"=" &amp;A13)</f>
        <v>74</v>
      </c>
      <c r="E13">
        <f>COUNTIFS('2way'!$B$3:$B$7690,"&gt;  50% ",'2way'!$Y$3:$Y$7690,"Y",'2way'!$S$3:$S$7690,"=" &amp;A13)</f>
        <v>51</v>
      </c>
      <c r="F13">
        <f>COUNTIF('2way'!S11:S7698,"=" &amp;A13)</f>
        <v>180</v>
      </c>
      <c r="G13" s="6">
        <f t="shared" si="8"/>
        <v>0.2608695652173913</v>
      </c>
      <c r="H13" s="6">
        <f t="shared" si="9"/>
        <v>0.24637681159420291</v>
      </c>
      <c r="I13" s="6">
        <f t="shared" si="10"/>
        <v>0.81318681318681318</v>
      </c>
      <c r="J13" s="6">
        <f t="shared" si="11"/>
        <v>0.56043956043956045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102</v>
      </c>
      <c r="N13">
        <f>COUNTIFS('2way'!$N$3:$N$7690,"&gt;  50% ",'2way'!$Y$3:$Y$7690,"Y",'2way'!$S$3:$S$7690,"=" &amp;A13)</f>
        <v>75</v>
      </c>
      <c r="O13">
        <f>COUNTIF('2way'!S11:S7698,"=" &amp;A13)</f>
        <v>180</v>
      </c>
      <c r="P13" s="6">
        <f t="shared" si="12"/>
        <v>0</v>
      </c>
      <c r="Q13" s="6">
        <f t="shared" si="13"/>
        <v>2.6666666666666668E-2</v>
      </c>
      <c r="R13" s="6">
        <f t="shared" si="14"/>
        <v>0.98076923076923073</v>
      </c>
      <c r="S13" s="6">
        <f t="shared" si="15"/>
        <v>0.72115384615384615</v>
      </c>
      <c r="T13">
        <f t="shared" si="0"/>
        <v>92</v>
      </c>
      <c r="U13" s="6">
        <f t="shared" si="1"/>
        <v>0.51111111111111107</v>
      </c>
      <c r="V13">
        <f t="shared" si="2"/>
        <v>102</v>
      </c>
      <c r="W13" s="6">
        <f t="shared" si="3"/>
        <v>0.56666666666666665</v>
      </c>
      <c r="X13">
        <f t="shared" si="4"/>
        <v>68</v>
      </c>
      <c r="Y13" s="6">
        <f t="shared" si="5"/>
        <v>0.37777777777777777</v>
      </c>
      <c r="Z13">
        <f t="shared" si="6"/>
        <v>77</v>
      </c>
      <c r="AA13" s="6">
        <f t="shared" si="7"/>
        <v>0.42777777777777776</v>
      </c>
      <c r="AB13" s="6">
        <f t="shared" si="16"/>
        <v>0.2608695652173913</v>
      </c>
      <c r="AC13" s="6">
        <f t="shared" si="17"/>
        <v>0.81318681318681318</v>
      </c>
      <c r="AD13" s="6">
        <f t="shared" si="18"/>
        <v>0</v>
      </c>
      <c r="AE13" s="6">
        <f t="shared" si="19"/>
        <v>0.98076923076923073</v>
      </c>
      <c r="AF13" s="6">
        <f t="shared" si="20"/>
        <v>0.2608695652173913</v>
      </c>
      <c r="AG13" s="6">
        <f t="shared" si="21"/>
        <v>-0.16758241758241754</v>
      </c>
      <c r="AH13" s="6">
        <f t="shared" si="22"/>
        <v>-0.2608695652173913</v>
      </c>
      <c r="AI13" s="6">
        <f t="shared" si="23"/>
        <v>0.16758241758241754</v>
      </c>
    </row>
    <row r="14" spans="1:35" x14ac:dyDescent="0.25">
      <c r="A14" s="65" t="s">
        <v>370</v>
      </c>
      <c r="B14" s="66">
        <f>COUNTIFS('2way'!$A$3:$A$7690,"&gt;50%",'2way'!$Y$3:$Y$7690,"Y",'2way'!$S$3:$S$7690,"=" &amp;A14)</f>
        <v>9</v>
      </c>
      <c r="C14">
        <f>COUNTIFS('2way'!$A$3:$A$7690,"&gt;  50% ",'2way'!$Y$3:$Y$7690,"N",'2way'!$S$3:$S$7690,"=" &amp; A14)</f>
        <v>8</v>
      </c>
      <c r="D14">
        <f>COUNTIFS('2way'!$B$3:$B$7690,"&gt;  50% ",'2way'!$Y$3:$Y$7690,"N",'2way'!$S$3:$S$7690,"=" &amp;A14)</f>
        <v>31</v>
      </c>
      <c r="E14">
        <f>COUNTIFS('2way'!$B$3:$B$7690,"&gt;  50% ",'2way'!$Y$3:$Y$7690,"Y",'2way'!$S$3:$S$7690,"=" &amp;A14)</f>
        <v>37</v>
      </c>
      <c r="F14">
        <f>COUNTIF('2way'!S12:S7699,"=" &amp;A14)</f>
        <v>91</v>
      </c>
      <c r="G14" s="6">
        <f t="shared" si="8"/>
        <v>0.19565217391304349</v>
      </c>
      <c r="H14" s="6">
        <f t="shared" si="9"/>
        <v>0.17391304347826086</v>
      </c>
      <c r="I14" s="6">
        <f t="shared" si="10"/>
        <v>0.79487179487179482</v>
      </c>
      <c r="J14" s="6">
        <f t="shared" si="11"/>
        <v>0.94871794871794868</v>
      </c>
      <c r="K14">
        <f>COUNTIFS('2way'!$M$3:$M$7690,"&gt;  50% ",'2way'!$Y$3:$Y$7690,"Y",'2way'!$S$3:$S$7690,"=" &amp;A14)</f>
        <v>10</v>
      </c>
      <c r="L14">
        <f>COUNTIFS('2way'!$M$3:$M$7690,"&gt;  50% ",'2way'!$Y$3:$Y$7690,"N",'2way'!$S$3:$S$7690,"=" &amp;A14)</f>
        <v>5</v>
      </c>
      <c r="M14">
        <f>COUNTIFS('2way'!$N$3:$N$7690,"&gt;  50% ",'2way'!$Y$3:$Y$7690,"N",'2way'!$S$3:$S$7690,"=" &amp;A14)</f>
        <v>37</v>
      </c>
      <c r="N14">
        <f>COUNTIFS('2way'!$N$3:$N$7690,"&gt;  50% ",'2way'!$Y$3:$Y$7690,"Y",'2way'!$S$3:$S$7690,"=" &amp;A14)</f>
        <v>36</v>
      </c>
      <c r="O14">
        <f>COUNTIF('2way'!S12:S7699,"=" &amp;A14)</f>
        <v>91</v>
      </c>
      <c r="P14" s="6">
        <f t="shared" si="12"/>
        <v>0.21739130434782608</v>
      </c>
      <c r="Q14" s="6">
        <f t="shared" si="13"/>
        <v>0.10869565217391304</v>
      </c>
      <c r="R14" s="6">
        <f t="shared" si="14"/>
        <v>0.88095238095238093</v>
      </c>
      <c r="S14" s="6">
        <f t="shared" si="15"/>
        <v>0.8571428571428571</v>
      </c>
      <c r="T14">
        <f t="shared" si="0"/>
        <v>40</v>
      </c>
      <c r="U14" s="6">
        <f t="shared" si="1"/>
        <v>0.43956043956043955</v>
      </c>
      <c r="V14">
        <f t="shared" si="2"/>
        <v>47</v>
      </c>
      <c r="W14" s="6">
        <f t="shared" si="3"/>
        <v>0.51648351648351654</v>
      </c>
      <c r="X14">
        <f t="shared" si="4"/>
        <v>45</v>
      </c>
      <c r="Y14" s="6">
        <f t="shared" si="5"/>
        <v>0.49450549450549453</v>
      </c>
      <c r="Z14">
        <f t="shared" si="6"/>
        <v>41</v>
      </c>
      <c r="AA14" s="6">
        <f t="shared" si="7"/>
        <v>0.45054945054945056</v>
      </c>
      <c r="AB14" s="6">
        <f t="shared" si="16"/>
        <v>0.19565217391304349</v>
      </c>
      <c r="AC14" s="6">
        <f t="shared" si="17"/>
        <v>0.79487179487179482</v>
      </c>
      <c r="AD14" s="6">
        <f t="shared" si="18"/>
        <v>0.21739130434782608</v>
      </c>
      <c r="AE14" s="6">
        <f t="shared" si="19"/>
        <v>0.88095238095238093</v>
      </c>
      <c r="AF14" s="6">
        <f t="shared" si="20"/>
        <v>-2.1739130434782594E-2</v>
      </c>
      <c r="AG14" s="6">
        <f t="shared" si="21"/>
        <v>-8.6080586080586108E-2</v>
      </c>
      <c r="AH14" s="6">
        <f t="shared" si="22"/>
        <v>2.1739130434782594E-2</v>
      </c>
      <c r="AI14" s="6">
        <f t="shared" si="23"/>
        <v>8.6080586080586108E-2</v>
      </c>
    </row>
    <row r="15" spans="1:35" x14ac:dyDescent="0.25">
      <c r="A15" s="65" t="s">
        <v>140</v>
      </c>
      <c r="B15" s="66">
        <f>COUNTIFS('2way'!$A$3:$A$7690,"&gt;50%",'2way'!$Y$3:$Y$7690,"Y",'2way'!$S$3:$S$7690,"=" &amp;A15)</f>
        <v>62</v>
      </c>
      <c r="C15">
        <f>COUNTIFS('2way'!$A$3:$A$7690,"&gt;  50% ",'2way'!$Y$3:$Y$7690,"N",'2way'!$S$3:$S$7690,"=" &amp; A15)</f>
        <v>40</v>
      </c>
      <c r="D15">
        <f>COUNTIFS('2way'!$B$3:$B$7690,"&gt;  50% ",'2way'!$Y$3:$Y$7690,"N",'2way'!$S$3:$S$7690,"=" &amp;A15)</f>
        <v>24</v>
      </c>
      <c r="E15">
        <f>COUNTIFS('2way'!$B$3:$B$7690,"&gt;  50% ",'2way'!$Y$3:$Y$7690,"Y",'2way'!$S$3:$S$7690,"=" &amp;A15)</f>
        <v>44</v>
      </c>
      <c r="F15">
        <f>COUNTIF('2way'!S13:S7700,"=" &amp;A15)</f>
        <v>170</v>
      </c>
      <c r="G15" s="6">
        <f t="shared" si="8"/>
        <v>0.58490566037735847</v>
      </c>
      <c r="H15" s="6">
        <f t="shared" si="9"/>
        <v>0.37735849056603776</v>
      </c>
      <c r="I15" s="6">
        <f t="shared" si="10"/>
        <v>0.375</v>
      </c>
      <c r="J15" s="6">
        <f t="shared" si="11"/>
        <v>0.6875</v>
      </c>
      <c r="K15">
        <f>COUNTIFS('2way'!$M$3:$M$7690,"&gt;  50% ",'2way'!$Y$3:$Y$7690,"Y",'2way'!$S$3:$S$7690,"=" &amp;A15)</f>
        <v>97</v>
      </c>
      <c r="L15">
        <f>COUNTIFS('2way'!$M$3:$M$7690,"&gt;  50% ",'2way'!$Y$3:$Y$7690,"N",'2way'!$S$3:$S$7690,"=" &amp;A15)</f>
        <v>55</v>
      </c>
      <c r="M15">
        <f>COUNTIFS('2way'!$N$3:$N$7690,"&gt;  50% ",'2way'!$Y$3:$Y$7690,"N",'2way'!$S$3:$S$7690,"=" &amp;A15)</f>
        <v>9</v>
      </c>
      <c r="N15">
        <f>COUNTIFS('2way'!$N$3:$N$7690,"&gt;  50% ",'2way'!$Y$3:$Y$7690,"Y",'2way'!$S$3:$S$7690,"=" &amp;A15)</f>
        <v>9</v>
      </c>
      <c r="O15">
        <f>COUNTIF('2way'!S13:S7700,"=" &amp;A15)</f>
        <v>170</v>
      </c>
      <c r="P15" s="6">
        <f t="shared" si="12"/>
        <v>0.91509433962264153</v>
      </c>
      <c r="Q15" s="6">
        <f t="shared" si="13"/>
        <v>0.51886792452830188</v>
      </c>
      <c r="R15" s="6">
        <f t="shared" si="14"/>
        <v>0.140625</v>
      </c>
      <c r="S15" s="6">
        <f t="shared" si="15"/>
        <v>0.140625</v>
      </c>
      <c r="T15">
        <f t="shared" si="0"/>
        <v>86</v>
      </c>
      <c r="U15" s="6">
        <f t="shared" si="1"/>
        <v>0.50588235294117645</v>
      </c>
      <c r="V15">
        <f t="shared" si="2"/>
        <v>106</v>
      </c>
      <c r="W15" s="6">
        <f t="shared" si="3"/>
        <v>0.62352941176470589</v>
      </c>
      <c r="X15">
        <f t="shared" si="4"/>
        <v>84</v>
      </c>
      <c r="Y15" s="6">
        <f t="shared" si="5"/>
        <v>0.49411764705882355</v>
      </c>
      <c r="Z15">
        <f t="shared" si="6"/>
        <v>64</v>
      </c>
      <c r="AA15" s="6">
        <f t="shared" si="7"/>
        <v>0.37647058823529411</v>
      </c>
      <c r="AB15" s="6">
        <f t="shared" si="16"/>
        <v>0.58490566037735847</v>
      </c>
      <c r="AC15" s="6">
        <f t="shared" si="17"/>
        <v>0.375</v>
      </c>
      <c r="AD15" s="6">
        <f t="shared" si="18"/>
        <v>0.91509433962264153</v>
      </c>
      <c r="AE15" s="6">
        <f t="shared" si="19"/>
        <v>0.140625</v>
      </c>
      <c r="AF15" s="6">
        <f t="shared" si="20"/>
        <v>-0.33018867924528306</v>
      </c>
      <c r="AG15" s="6">
        <f t="shared" si="21"/>
        <v>0.234375</v>
      </c>
      <c r="AH15" s="6">
        <f t="shared" si="22"/>
        <v>0.33018867924528306</v>
      </c>
      <c r="AI15" s="6">
        <f t="shared" si="23"/>
        <v>-0.234375</v>
      </c>
    </row>
    <row r="16" spans="1:35" x14ac:dyDescent="0.25">
      <c r="A16" s="65" t="s">
        <v>141</v>
      </c>
      <c r="B16" s="66">
        <f>COUNTIFS('2way'!$A$3:$A$7690,"&gt;50%",'2way'!$Y$3:$Y$7690,"Y",'2way'!$S$3:$S$7690,"=" &amp;A16)</f>
        <v>28</v>
      </c>
      <c r="C16">
        <f>COUNTIFS('2way'!$A$3:$A$7690,"&gt;  50% ",'2way'!$Y$3:$Y$7690,"N",'2way'!$S$3:$S$7690,"=" &amp; A16)</f>
        <v>25</v>
      </c>
      <c r="D16">
        <f>COUNTIFS('2way'!$B$3:$B$7690,"&gt;  50% ",'2way'!$Y$3:$Y$7690,"N",'2way'!$S$3:$S$7690,"=" &amp;A16)</f>
        <v>63</v>
      </c>
      <c r="E16">
        <f>COUNTIFS('2way'!$B$3:$B$7690,"&gt;  50% ",'2way'!$Y$3:$Y$7690,"Y",'2way'!$S$3:$S$7690,"=" &amp;A16)</f>
        <v>29</v>
      </c>
      <c r="F16">
        <f>COUNTIF('2way'!S14:S7701,"=" &amp;A16)</f>
        <v>169</v>
      </c>
      <c r="G16" s="6">
        <f t="shared" si="8"/>
        <v>0.49122807017543857</v>
      </c>
      <c r="H16" s="6">
        <f t="shared" si="9"/>
        <v>0.43859649122807015</v>
      </c>
      <c r="I16" s="6">
        <f t="shared" si="10"/>
        <v>0.71590909090909094</v>
      </c>
      <c r="J16" s="6">
        <f t="shared" si="11"/>
        <v>0.32954545454545453</v>
      </c>
      <c r="K16">
        <f>COUNTIFS('2way'!$M$3:$M$7690,"&gt;  50% ",'2way'!$Y$3:$Y$7690,"Y",'2way'!$S$3:$S$7690,"=" &amp;A16)</f>
        <v>14</v>
      </c>
      <c r="L16">
        <f>COUNTIFS('2way'!$M$3:$M$7690,"&gt;  50% ",'2way'!$Y$3:$Y$7690,"N",'2way'!$S$3:$S$7690,"=" &amp;A16)</f>
        <v>20</v>
      </c>
      <c r="M16">
        <f>COUNTIFS('2way'!$N$3:$N$7690,"&gt;  50% ",'2way'!$Y$3:$Y$7690,"N",'2way'!$S$3:$S$7690,"=" &amp;A16)</f>
        <v>81</v>
      </c>
      <c r="N16">
        <f>COUNTIFS('2way'!$N$3:$N$7690,"&gt;  50% ",'2way'!$Y$3:$Y$7690,"Y",'2way'!$S$3:$S$7690,"=" &amp;A16)</f>
        <v>53</v>
      </c>
      <c r="O16">
        <f>COUNTIF('2way'!S14:S7701,"=" &amp;A16)</f>
        <v>169</v>
      </c>
      <c r="P16" s="6">
        <f t="shared" si="12"/>
        <v>0.20895522388059701</v>
      </c>
      <c r="Q16" s="6">
        <f t="shared" si="13"/>
        <v>0.29850746268656714</v>
      </c>
      <c r="R16" s="6">
        <f t="shared" si="14"/>
        <v>0.80198019801980203</v>
      </c>
      <c r="S16" s="6">
        <f t="shared" si="15"/>
        <v>0.52475247524752477</v>
      </c>
      <c r="T16">
        <f t="shared" si="0"/>
        <v>91</v>
      </c>
      <c r="U16" s="6">
        <f t="shared" si="1"/>
        <v>0.53846153846153844</v>
      </c>
      <c r="V16">
        <f t="shared" si="2"/>
        <v>95</v>
      </c>
      <c r="W16" s="6">
        <f t="shared" si="3"/>
        <v>0.56213017751479288</v>
      </c>
      <c r="X16">
        <f t="shared" si="4"/>
        <v>54</v>
      </c>
      <c r="Y16" s="6">
        <f t="shared" si="5"/>
        <v>0.31952662721893493</v>
      </c>
      <c r="Z16">
        <f t="shared" si="6"/>
        <v>73</v>
      </c>
      <c r="AA16" s="6">
        <f t="shared" si="7"/>
        <v>0.43195266272189348</v>
      </c>
      <c r="AB16" s="6">
        <f t="shared" si="16"/>
        <v>0.49122807017543857</v>
      </c>
      <c r="AC16" s="6">
        <f t="shared" si="17"/>
        <v>0.71590909090909094</v>
      </c>
      <c r="AD16" s="6">
        <f t="shared" si="18"/>
        <v>0.20895522388059701</v>
      </c>
      <c r="AE16" s="6">
        <f t="shared" si="19"/>
        <v>0.80198019801980203</v>
      </c>
      <c r="AF16" s="6">
        <f t="shared" si="20"/>
        <v>0.28227284629484156</v>
      </c>
      <c r="AG16" s="6">
        <f t="shared" si="21"/>
        <v>-8.6071107110711087E-2</v>
      </c>
      <c r="AH16" s="6">
        <f t="shared" si="22"/>
        <v>-0.28227284629484156</v>
      </c>
      <c r="AI16" s="6">
        <f t="shared" si="23"/>
        <v>8.6071107110711087E-2</v>
      </c>
    </row>
    <row r="17" spans="1:35" x14ac:dyDescent="0.25">
      <c r="A17" s="65" t="s">
        <v>409</v>
      </c>
      <c r="B17" s="66">
        <f>COUNTIFS('2way'!$A$3:$A$7690,"&gt;50%",'2way'!$Y$3:$Y$7690,"Y",'2way'!$S$3:$S$7690,"=" &amp;A17)</f>
        <v>44</v>
      </c>
      <c r="C17">
        <f>COUNTIFS('2way'!$A$3:$A$7690,"&gt;  50% ",'2way'!$Y$3:$Y$7690,"N",'2way'!$S$3:$S$7690,"=" &amp; A17)</f>
        <v>20</v>
      </c>
      <c r="D17">
        <f>COUNTIFS('2way'!$B$3:$B$7690,"&gt;  50% ",'2way'!$Y$3:$Y$7690,"N",'2way'!$S$3:$S$7690,"=" &amp;A17)</f>
        <v>32</v>
      </c>
      <c r="E17">
        <f>COUNTIFS('2way'!$B$3:$B$7690,"&gt;  50% ",'2way'!$Y$3:$Y$7690,"Y",'2way'!$S$3:$S$7690,"=" &amp;A17)</f>
        <v>26</v>
      </c>
      <c r="F17">
        <f>COUNTIF('2way'!S15:S7702,"=" &amp;A17)</f>
        <v>144</v>
      </c>
      <c r="G17" s="6">
        <f t="shared" si="8"/>
        <v>0.62857142857142856</v>
      </c>
      <c r="H17" s="6">
        <f t="shared" si="9"/>
        <v>0.2857142857142857</v>
      </c>
      <c r="I17" s="6">
        <f t="shared" si="10"/>
        <v>0.61538461538461542</v>
      </c>
      <c r="J17" s="6">
        <f t="shared" si="11"/>
        <v>0.5</v>
      </c>
      <c r="K17">
        <f>COUNTIFS('2way'!$M$3:$M$7690,"&gt;  50% ",'2way'!$Y$3:$Y$7690,"Y",'2way'!$S$3:$S$7690,"=" &amp;A17)</f>
        <v>80</v>
      </c>
      <c r="L17">
        <f>COUNTIFS('2way'!$M$3:$M$7690,"&gt;  50% ",'2way'!$Y$3:$Y$7690,"N",'2way'!$S$3:$S$7690,"=" &amp;A17)</f>
        <v>49</v>
      </c>
      <c r="M17">
        <f>COUNTIFS('2way'!$N$3:$N$7690,"&gt;  50% ",'2way'!$Y$3:$Y$7690,"N",'2way'!$S$3:$S$7690,"=" &amp;A17)</f>
        <v>12</v>
      </c>
      <c r="N17">
        <f>COUNTIFS('2way'!$N$3:$N$7690,"&gt;  50% ",'2way'!$Y$3:$Y$7690,"Y",'2way'!$S$3:$S$7690,"=" &amp;A17)</f>
        <v>3</v>
      </c>
      <c r="O17">
        <f>COUNTIF('2way'!S15:S7702,"=" &amp;A17)</f>
        <v>144</v>
      </c>
      <c r="P17" s="6">
        <f t="shared" si="12"/>
        <v>0.96385542168674698</v>
      </c>
      <c r="Q17" s="6">
        <f t="shared" si="13"/>
        <v>0.59036144578313254</v>
      </c>
      <c r="R17" s="6">
        <f t="shared" si="14"/>
        <v>0.19672131147540983</v>
      </c>
      <c r="S17" s="6">
        <f t="shared" si="15"/>
        <v>4.9180327868852458E-2</v>
      </c>
      <c r="T17">
        <f t="shared" si="0"/>
        <v>76</v>
      </c>
      <c r="U17" s="6">
        <f t="shared" si="1"/>
        <v>0.52777777777777779</v>
      </c>
      <c r="V17">
        <f t="shared" si="2"/>
        <v>92</v>
      </c>
      <c r="W17" s="6">
        <f t="shared" si="3"/>
        <v>0.63888888888888884</v>
      </c>
      <c r="X17">
        <f t="shared" si="4"/>
        <v>46</v>
      </c>
      <c r="Y17" s="6">
        <f t="shared" si="5"/>
        <v>0.31944444444444442</v>
      </c>
      <c r="Z17">
        <f t="shared" si="6"/>
        <v>52</v>
      </c>
      <c r="AA17" s="6">
        <f t="shared" si="7"/>
        <v>0.3611111111111111</v>
      </c>
      <c r="AB17" s="6">
        <f t="shared" si="16"/>
        <v>0.62857142857142856</v>
      </c>
      <c r="AC17" s="6">
        <f t="shared" si="17"/>
        <v>0.61538461538461542</v>
      </c>
      <c r="AD17" s="6">
        <f t="shared" si="18"/>
        <v>0.96385542168674698</v>
      </c>
      <c r="AE17" s="6">
        <f t="shared" si="19"/>
        <v>0.19672131147540983</v>
      </c>
      <c r="AF17" s="6">
        <f t="shared" si="20"/>
        <v>-0.33528399311531842</v>
      </c>
      <c r="AG17" s="6">
        <f t="shared" si="21"/>
        <v>0.41866330390920559</v>
      </c>
      <c r="AH17" s="6">
        <f t="shared" si="22"/>
        <v>0.33528399311531842</v>
      </c>
      <c r="AI17" s="6">
        <f t="shared" si="23"/>
        <v>-0.41866330390920559</v>
      </c>
    </row>
    <row r="18" spans="1:35" x14ac:dyDescent="0.25">
      <c r="A18" s="65" t="s">
        <v>142</v>
      </c>
      <c r="B18" s="66">
        <f>COUNTIFS('2way'!$A$3:$A$7690,"&gt;50%",'2way'!$Y$3:$Y$7690,"Y",'2way'!$S$3:$S$7690,"=" &amp;A18)</f>
        <v>24</v>
      </c>
      <c r="C18">
        <f>COUNTIFS('2way'!$A$3:$A$7690,"&gt;  50% ",'2way'!$Y$3:$Y$7690,"N",'2way'!$S$3:$S$7690,"=" &amp; A18)</f>
        <v>14</v>
      </c>
      <c r="D18">
        <f>COUNTIFS('2way'!$B$3:$B$7690,"&gt;  50% ",'2way'!$Y$3:$Y$7690,"N",'2way'!$S$3:$S$7690,"=" &amp;A18)</f>
        <v>36</v>
      </c>
      <c r="E18">
        <f>COUNTIFS('2way'!$B$3:$B$7690,"&gt;  50% ",'2way'!$Y$3:$Y$7690,"Y",'2way'!$S$3:$S$7690,"=" &amp;A18)</f>
        <v>29</v>
      </c>
      <c r="F18">
        <f>COUNTIF('2way'!S16:S7703,"=" &amp;A18)</f>
        <v>125</v>
      </c>
      <c r="G18" s="6">
        <f t="shared" si="8"/>
        <v>0.45283018867924529</v>
      </c>
      <c r="H18" s="6">
        <f t="shared" si="9"/>
        <v>0.26415094339622641</v>
      </c>
      <c r="I18" s="6">
        <f t="shared" si="10"/>
        <v>0.72</v>
      </c>
      <c r="J18" s="6">
        <f t="shared" si="11"/>
        <v>0.57999999999999996</v>
      </c>
      <c r="K18">
        <f>COUNTIFS('2way'!$M$3:$M$7690,"&gt;  50% ",'2way'!$Y$3:$Y$7690,"Y",'2way'!$S$3:$S$7690,"=" &amp;A18)</f>
        <v>23</v>
      </c>
      <c r="L18">
        <f>COUNTIFS('2way'!$M$3:$M$7690,"&gt;  50% ",'2way'!$Y$3:$Y$7690,"N",'2way'!$S$3:$S$7690,"=" &amp;A18)</f>
        <v>18</v>
      </c>
      <c r="M18">
        <f>COUNTIFS('2way'!$N$3:$N$7690,"&gt;  50% ",'2way'!$Y$3:$Y$7690,"N",'2way'!$S$3:$S$7690,"=" &amp;A18)</f>
        <v>41</v>
      </c>
      <c r="N18">
        <f>COUNTIFS('2way'!$N$3:$N$7690,"&gt;  50% ",'2way'!$Y$3:$Y$7690,"Y",'2way'!$S$3:$S$7690,"=" &amp;A18)</f>
        <v>43</v>
      </c>
      <c r="O18">
        <f>COUNTIF('2way'!S16:S7703,"=" &amp;A18)</f>
        <v>125</v>
      </c>
      <c r="P18" s="6">
        <f t="shared" si="12"/>
        <v>0.34848484848484851</v>
      </c>
      <c r="Q18" s="6">
        <f t="shared" si="13"/>
        <v>0.27272727272727271</v>
      </c>
      <c r="R18" s="6">
        <f t="shared" si="14"/>
        <v>0.69491525423728817</v>
      </c>
      <c r="S18" s="6">
        <f t="shared" si="15"/>
        <v>0.72881355932203384</v>
      </c>
      <c r="T18">
        <f t="shared" si="0"/>
        <v>60</v>
      </c>
      <c r="U18" s="6">
        <f t="shared" si="1"/>
        <v>0.48</v>
      </c>
      <c r="V18">
        <f t="shared" si="2"/>
        <v>64</v>
      </c>
      <c r="W18" s="6">
        <f t="shared" si="3"/>
        <v>0.51200000000000001</v>
      </c>
      <c r="X18">
        <f t="shared" si="4"/>
        <v>43</v>
      </c>
      <c r="Y18" s="6">
        <f t="shared" si="5"/>
        <v>0.34399999999999997</v>
      </c>
      <c r="Z18">
        <f t="shared" si="6"/>
        <v>61</v>
      </c>
      <c r="AA18" s="6">
        <f t="shared" si="7"/>
        <v>0.48799999999999999</v>
      </c>
      <c r="AB18" s="6">
        <f t="shared" si="16"/>
        <v>0.45283018867924529</v>
      </c>
      <c r="AC18" s="6">
        <f t="shared" si="17"/>
        <v>0.72</v>
      </c>
      <c r="AD18" s="6">
        <f t="shared" si="18"/>
        <v>0.34848484848484851</v>
      </c>
      <c r="AE18" s="6">
        <f t="shared" si="19"/>
        <v>0.69491525423728817</v>
      </c>
      <c r="AF18" s="6">
        <f t="shared" si="20"/>
        <v>0.10434534019439679</v>
      </c>
      <c r="AG18" s="6">
        <f t="shared" si="21"/>
        <v>2.5084745762711802E-2</v>
      </c>
      <c r="AH18" s="6">
        <f t="shared" si="22"/>
        <v>-0.10434534019439679</v>
      </c>
      <c r="AI18" s="6">
        <f t="shared" si="23"/>
        <v>-2.5084745762711802E-2</v>
      </c>
    </row>
    <row r="19" spans="1:35" x14ac:dyDescent="0.25">
      <c r="A19" s="65" t="s">
        <v>143</v>
      </c>
      <c r="B19" s="66">
        <f>COUNTIFS('2way'!$A$3:$A$7690,"&gt;50%",'2way'!$Y$3:$Y$7690,"Y",'2way'!$S$3:$S$7690,"=" &amp;A19)</f>
        <v>14</v>
      </c>
      <c r="C19">
        <f>COUNTIFS('2way'!$A$3:$A$7690,"&gt;  50% ",'2way'!$Y$3:$Y$7690,"N",'2way'!$S$3:$S$7690,"=" &amp; A19)</f>
        <v>22</v>
      </c>
      <c r="D19">
        <f>COUNTIFS('2way'!$B$3:$B$7690,"&gt;  50% ",'2way'!$Y$3:$Y$7690,"N",'2way'!$S$3:$S$7690,"=" &amp;A19)</f>
        <v>35</v>
      </c>
      <c r="E19">
        <f>COUNTIFS('2way'!$B$3:$B$7690,"&gt;  50% ",'2way'!$Y$3:$Y$7690,"Y",'2way'!$S$3:$S$7690,"=" &amp;A19)</f>
        <v>32</v>
      </c>
      <c r="F19">
        <f>COUNTIF('2way'!S17:S7704,"=" &amp;A19)</f>
        <v>107</v>
      </c>
      <c r="G19" s="6">
        <f t="shared" si="8"/>
        <v>0.30434782608695654</v>
      </c>
      <c r="H19" s="6">
        <f t="shared" si="9"/>
        <v>0.47826086956521741</v>
      </c>
      <c r="I19" s="6">
        <f t="shared" si="10"/>
        <v>0.61403508771929827</v>
      </c>
      <c r="J19" s="6">
        <f t="shared" si="11"/>
        <v>0.56140350877192979</v>
      </c>
      <c r="K19">
        <f>COUNTIFS('2way'!$M$3:$M$7690,"&gt;  50% ",'2way'!$Y$3:$Y$7690,"Y",'2way'!$S$3:$S$7690,"=" &amp;A19)</f>
        <v>20</v>
      </c>
      <c r="L19">
        <f>COUNTIFS('2way'!$M$3:$M$7690,"&gt;  50% ",'2way'!$Y$3:$Y$7690,"N",'2way'!$S$3:$S$7690,"=" &amp;A19)</f>
        <v>14</v>
      </c>
      <c r="M19">
        <f>COUNTIFS('2way'!$N$3:$N$7690,"&gt;  50% ",'2way'!$Y$3:$Y$7690,"N",'2way'!$S$3:$S$7690,"=" &amp;A19)</f>
        <v>43</v>
      </c>
      <c r="N19">
        <f>COUNTIFS('2way'!$N$3:$N$7690,"&gt;  50% ",'2way'!$Y$3:$Y$7690,"Y",'2way'!$S$3:$S$7690,"=" &amp;A19)</f>
        <v>25</v>
      </c>
      <c r="O19">
        <f>COUNTIF('2way'!S17:S7704,"=" &amp;A19)</f>
        <v>107</v>
      </c>
      <c r="P19" s="6">
        <f t="shared" si="12"/>
        <v>0.44444444444444442</v>
      </c>
      <c r="Q19" s="6">
        <f t="shared" si="13"/>
        <v>0.31111111111111112</v>
      </c>
      <c r="R19" s="6">
        <f t="shared" si="14"/>
        <v>0.75438596491228072</v>
      </c>
      <c r="S19" s="6">
        <f t="shared" si="15"/>
        <v>0.43859649122807015</v>
      </c>
      <c r="T19">
        <f t="shared" si="0"/>
        <v>49</v>
      </c>
      <c r="U19" s="6">
        <f t="shared" si="1"/>
        <v>0.45794392523364486</v>
      </c>
      <c r="V19">
        <f t="shared" si="2"/>
        <v>63</v>
      </c>
      <c r="W19" s="6">
        <f t="shared" si="3"/>
        <v>0.58878504672897192</v>
      </c>
      <c r="X19">
        <f t="shared" si="4"/>
        <v>54</v>
      </c>
      <c r="Y19" s="6">
        <f t="shared" si="5"/>
        <v>0.50467289719626163</v>
      </c>
      <c r="Z19">
        <f t="shared" si="6"/>
        <v>39</v>
      </c>
      <c r="AA19" s="6">
        <f t="shared" si="7"/>
        <v>0.3644859813084112</v>
      </c>
      <c r="AB19" s="6">
        <f t="shared" si="16"/>
        <v>0.30434782608695654</v>
      </c>
      <c r="AC19" s="6">
        <f t="shared" si="17"/>
        <v>0.61403508771929827</v>
      </c>
      <c r="AD19" s="6">
        <f t="shared" si="18"/>
        <v>0.44444444444444442</v>
      </c>
      <c r="AE19" s="6">
        <f t="shared" si="19"/>
        <v>0.75438596491228072</v>
      </c>
      <c r="AF19" s="6">
        <f t="shared" si="20"/>
        <v>-0.14009661835748788</v>
      </c>
      <c r="AG19" s="6">
        <f t="shared" si="21"/>
        <v>-0.14035087719298245</v>
      </c>
      <c r="AH19" s="6">
        <f t="shared" si="22"/>
        <v>0.14009661835748788</v>
      </c>
      <c r="AI19" s="6">
        <f t="shared" si="23"/>
        <v>0.14035087719298245</v>
      </c>
    </row>
    <row r="20" spans="1:35" x14ac:dyDescent="0.25">
      <c r="A20" s="65" t="s">
        <v>262</v>
      </c>
      <c r="B20" s="66">
        <f>COUNTIFS('2way'!$A$3:$A$7690,"&gt;50%",'2way'!$Y$3:$Y$7690,"Y",'2way'!$S$3:$S$7690,"=" &amp;A20)</f>
        <v>15</v>
      </c>
      <c r="C20">
        <f>COUNTIFS('2way'!$A$3:$A$7690,"&gt;  50% ",'2way'!$Y$3:$Y$7690,"N",'2way'!$S$3:$S$7690,"=" &amp; A20)</f>
        <v>19</v>
      </c>
      <c r="D20">
        <f>COUNTIFS('2way'!$B$3:$B$7690,"&gt;  50% ",'2way'!$Y$3:$Y$7690,"N",'2way'!$S$3:$S$7690,"=" &amp;A20)</f>
        <v>27</v>
      </c>
      <c r="E20">
        <f>COUNTIFS('2way'!$B$3:$B$7690,"&gt;  50% ",'2way'!$Y$3:$Y$7690,"Y",'2way'!$S$3:$S$7690,"=" &amp;A20)</f>
        <v>23</v>
      </c>
      <c r="F20">
        <f>COUNTIF('2way'!S18:S7705,"=" &amp;A20)</f>
        <v>85</v>
      </c>
      <c r="G20" s="6">
        <f t="shared" si="8"/>
        <v>0.39473684210526316</v>
      </c>
      <c r="H20" s="6">
        <f t="shared" si="9"/>
        <v>0.5</v>
      </c>
      <c r="I20" s="6">
        <f t="shared" si="10"/>
        <v>0.58695652173913049</v>
      </c>
      <c r="J20" s="6">
        <f t="shared" si="11"/>
        <v>0.5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34</v>
      </c>
      <c r="N20">
        <f>COUNTIFS('2way'!$N$3:$N$7690,"&gt;  50% ",'2way'!$Y$3:$Y$7690,"Y",'2way'!$S$3:$S$7690,"=" &amp;A20)</f>
        <v>30</v>
      </c>
      <c r="O20">
        <f>COUNTIF('2way'!S18:S7705,"=" &amp;A20)</f>
        <v>85</v>
      </c>
      <c r="P20" s="6">
        <f t="shared" si="12"/>
        <v>0.21052631578947367</v>
      </c>
      <c r="Q20" s="6">
        <f t="shared" si="13"/>
        <v>0.28947368421052633</v>
      </c>
      <c r="R20" s="6">
        <f t="shared" si="14"/>
        <v>0.75555555555555554</v>
      </c>
      <c r="S20" s="6">
        <f t="shared" si="15"/>
        <v>0.66666666666666663</v>
      </c>
      <c r="T20">
        <f t="shared" si="0"/>
        <v>42</v>
      </c>
      <c r="U20" s="6">
        <f t="shared" si="1"/>
        <v>0.49411764705882355</v>
      </c>
      <c r="V20">
        <f t="shared" si="2"/>
        <v>42</v>
      </c>
      <c r="W20" s="6">
        <f t="shared" si="3"/>
        <v>0.49411764705882355</v>
      </c>
      <c r="X20">
        <f t="shared" si="4"/>
        <v>42</v>
      </c>
      <c r="Y20" s="6">
        <f t="shared" si="5"/>
        <v>0.49411764705882355</v>
      </c>
      <c r="Z20">
        <f t="shared" si="6"/>
        <v>41</v>
      </c>
      <c r="AA20" s="6">
        <f t="shared" si="7"/>
        <v>0.4823529411764706</v>
      </c>
      <c r="AB20" s="6">
        <f t="shared" si="16"/>
        <v>0.39473684210526316</v>
      </c>
      <c r="AC20" s="6">
        <f t="shared" si="17"/>
        <v>0.58695652173913049</v>
      </c>
      <c r="AD20" s="6">
        <f t="shared" si="18"/>
        <v>0.21052631578947367</v>
      </c>
      <c r="AE20" s="6">
        <f t="shared" si="19"/>
        <v>0.75555555555555554</v>
      </c>
      <c r="AF20" s="6">
        <f t="shared" si="20"/>
        <v>0.18421052631578949</v>
      </c>
      <c r="AG20" s="6">
        <f t="shared" si="21"/>
        <v>-0.16859903381642505</v>
      </c>
      <c r="AH20" s="6">
        <f t="shared" si="22"/>
        <v>-0.18421052631578949</v>
      </c>
      <c r="AI20" s="6">
        <f t="shared" si="23"/>
        <v>0.16859903381642505</v>
      </c>
    </row>
    <row r="21" spans="1:35" x14ac:dyDescent="0.25">
      <c r="A21" s="65" t="s">
        <v>144</v>
      </c>
      <c r="B21" s="66">
        <f>COUNTIFS('2way'!$A$3:$A$7690,"&gt;50%",'2way'!$Y$3:$Y$7690,"Y",'2way'!$S$3:$S$7690,"=" &amp;A21)</f>
        <v>26</v>
      </c>
      <c r="C21">
        <f>COUNTIFS('2way'!$A$3:$A$7690,"&gt;  50% ",'2way'!$Y$3:$Y$7690,"N",'2way'!$S$3:$S$7690,"=" &amp; A21)</f>
        <v>16</v>
      </c>
      <c r="D21">
        <f>COUNTIFS('2way'!$B$3:$B$7690,"&gt;  50% ",'2way'!$Y$3:$Y$7690,"N",'2way'!$S$3:$S$7690,"=" &amp;A21)</f>
        <v>13</v>
      </c>
      <c r="E21">
        <f>COUNTIFS('2way'!$B$3:$B$7690,"&gt;  50% ",'2way'!$Y$3:$Y$7690,"Y",'2way'!$S$3:$S$7690,"=" &amp;A21)</f>
        <v>29</v>
      </c>
      <c r="F21">
        <f>COUNTIF('2way'!S19:S7706,"=" &amp;A21)</f>
        <v>85</v>
      </c>
      <c r="G21" s="6">
        <f t="shared" si="8"/>
        <v>0.47272727272727272</v>
      </c>
      <c r="H21" s="6">
        <f t="shared" si="9"/>
        <v>0.29090909090909089</v>
      </c>
      <c r="I21" s="6">
        <f t="shared" si="10"/>
        <v>0.44827586206896552</v>
      </c>
      <c r="J21" s="6">
        <f t="shared" si="11"/>
        <v>1</v>
      </c>
      <c r="K21">
        <f>COUNTIFS('2way'!$M$3:$M$7690,"&gt;  50% ",'2way'!$Y$3:$Y$7690,"Y",'2way'!$S$3:$S$7690,"=" &amp;A21)</f>
        <v>46</v>
      </c>
      <c r="L21">
        <f>COUNTIFS('2way'!$M$3:$M$7690,"&gt;  50% ",'2way'!$Y$3:$Y$7690,"N",'2way'!$S$3:$S$7690,"=" &amp;A21)</f>
        <v>22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85</v>
      </c>
      <c r="P21" s="6">
        <f t="shared" si="12"/>
        <v>0.85185185185185186</v>
      </c>
      <c r="Q21" s="6">
        <f t="shared" si="13"/>
        <v>0.40740740740740738</v>
      </c>
      <c r="R21" s="6">
        <f t="shared" si="14"/>
        <v>0.21428571428571427</v>
      </c>
      <c r="S21" s="6">
        <f t="shared" si="15"/>
        <v>0.2857142857142857</v>
      </c>
      <c r="T21">
        <f t="shared" si="0"/>
        <v>39</v>
      </c>
      <c r="U21" s="6">
        <f t="shared" si="1"/>
        <v>0.45882352941176469</v>
      </c>
      <c r="V21">
        <f t="shared" si="2"/>
        <v>52</v>
      </c>
      <c r="W21" s="6">
        <f t="shared" si="3"/>
        <v>0.61176470588235299</v>
      </c>
      <c r="X21">
        <f t="shared" si="4"/>
        <v>45</v>
      </c>
      <c r="Y21" s="6">
        <f t="shared" si="5"/>
        <v>0.52941176470588236</v>
      </c>
      <c r="Z21">
        <f t="shared" si="6"/>
        <v>30</v>
      </c>
      <c r="AA21" s="6">
        <f t="shared" si="7"/>
        <v>0.35294117647058826</v>
      </c>
      <c r="AB21" s="6">
        <f t="shared" si="16"/>
        <v>0.47272727272727272</v>
      </c>
      <c r="AC21" s="6">
        <f t="shared" si="17"/>
        <v>0.44827586206896552</v>
      </c>
      <c r="AD21" s="6">
        <f t="shared" si="18"/>
        <v>0.85185185185185186</v>
      </c>
      <c r="AE21" s="6">
        <f t="shared" si="19"/>
        <v>0.21428571428571427</v>
      </c>
      <c r="AF21" s="6">
        <f t="shared" si="20"/>
        <v>-0.37912457912457914</v>
      </c>
      <c r="AG21" s="6">
        <f t="shared" si="21"/>
        <v>0.23399014778325125</v>
      </c>
      <c r="AH21" s="6">
        <f t="shared" si="22"/>
        <v>0.37912457912457914</v>
      </c>
      <c r="AI21" s="6">
        <f t="shared" si="23"/>
        <v>-0.23399014778325125</v>
      </c>
    </row>
    <row r="22" spans="1:35" x14ac:dyDescent="0.25">
      <c r="A22" s="65" t="s">
        <v>145</v>
      </c>
      <c r="B22" s="66">
        <f>COUNTIFS('2way'!$A$3:$A$7690,"&gt;50%",'2way'!$Y$3:$Y$7690,"Y",'2way'!$S$3:$S$7690,"=" &amp;A22)</f>
        <v>13</v>
      </c>
      <c r="C22">
        <f>COUNTIFS('2way'!$A$3:$A$7690,"&gt;  50% ",'2way'!$Y$3:$Y$7690,"N",'2way'!$S$3:$S$7690,"=" &amp; A22)</f>
        <v>15</v>
      </c>
      <c r="D22">
        <f>COUNTIFS('2way'!$B$3:$B$7690,"&gt;  50% ",'2way'!$Y$3:$Y$7690,"N",'2way'!$S$3:$S$7690,"=" &amp;A22)</f>
        <v>22</v>
      </c>
      <c r="E22">
        <f>COUNTIFS('2way'!$B$3:$B$7690,"&gt;  50% ",'2way'!$Y$3:$Y$7690,"Y",'2way'!$S$3:$S$7690,"=" &amp;A22)</f>
        <v>20</v>
      </c>
      <c r="F22">
        <f>COUNTIF('2way'!S20:S7707,"=" &amp;A22)</f>
        <v>79</v>
      </c>
      <c r="G22" s="6">
        <f t="shared" si="8"/>
        <v>0.39393939393939392</v>
      </c>
      <c r="H22" s="6">
        <f t="shared" si="9"/>
        <v>0.45454545454545453</v>
      </c>
      <c r="I22" s="6">
        <f t="shared" si="10"/>
        <v>0.59459459459459463</v>
      </c>
      <c r="J22" s="6">
        <f t="shared" si="11"/>
        <v>0.54054054054054057</v>
      </c>
      <c r="K22">
        <f>COUNTIFS('2way'!$M$3:$M$7690,"&gt;  50% ",'2way'!$Y$3:$Y$7690,"Y",'2way'!$S$3:$S$7690,"=" &amp;A22)</f>
        <v>34</v>
      </c>
      <c r="L22">
        <f>COUNTIFS('2way'!$M$3:$M$7690,"&gt;  50% ",'2way'!$Y$3:$Y$7690,"N",'2way'!$S$3:$S$7690,"=" &amp;A22)</f>
        <v>39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4</v>
      </c>
      <c r="O22">
        <f>COUNTIF('2way'!S20:S7707,"=" &amp;A22)</f>
        <v>79</v>
      </c>
      <c r="P22" s="6">
        <f t="shared" si="12"/>
        <v>0.89473684210526316</v>
      </c>
      <c r="Q22" s="6">
        <f t="shared" si="13"/>
        <v>1.0263157894736843</v>
      </c>
      <c r="R22" s="6">
        <f t="shared" si="14"/>
        <v>2.5000000000000001E-2</v>
      </c>
      <c r="S22" s="6">
        <f t="shared" si="15"/>
        <v>0.1</v>
      </c>
      <c r="T22">
        <f t="shared" si="0"/>
        <v>35</v>
      </c>
      <c r="U22" s="6">
        <f t="shared" si="1"/>
        <v>0.44303797468354428</v>
      </c>
      <c r="V22">
        <f t="shared" si="2"/>
        <v>35</v>
      </c>
      <c r="W22" s="6">
        <f t="shared" si="3"/>
        <v>0.44303797468354428</v>
      </c>
      <c r="X22">
        <f t="shared" si="4"/>
        <v>35</v>
      </c>
      <c r="Y22" s="6">
        <f t="shared" si="5"/>
        <v>0.44303797468354428</v>
      </c>
      <c r="Z22">
        <f t="shared" si="6"/>
        <v>43</v>
      </c>
      <c r="AA22" s="6">
        <f t="shared" si="7"/>
        <v>0.54430379746835444</v>
      </c>
      <c r="AB22" s="6">
        <f t="shared" si="16"/>
        <v>0.39393939393939392</v>
      </c>
      <c r="AC22" s="6">
        <f t="shared" si="17"/>
        <v>0.59459459459459463</v>
      </c>
      <c r="AD22" s="6">
        <f t="shared" si="18"/>
        <v>0.89473684210526316</v>
      </c>
      <c r="AE22" s="6">
        <f t="shared" si="19"/>
        <v>2.5000000000000001E-2</v>
      </c>
      <c r="AF22" s="6">
        <f t="shared" si="20"/>
        <v>-0.50079744816586924</v>
      </c>
      <c r="AG22" s="6">
        <f t="shared" si="21"/>
        <v>0.56959459459459461</v>
      </c>
      <c r="AH22" s="6">
        <f t="shared" si="22"/>
        <v>0.50079744816586924</v>
      </c>
      <c r="AI22" s="6">
        <f t="shared" si="23"/>
        <v>-0.56959459459459461</v>
      </c>
    </row>
    <row r="23" spans="1:35" x14ac:dyDescent="0.25">
      <c r="A23" s="65" t="s">
        <v>146</v>
      </c>
      <c r="B23" s="66">
        <f>COUNTIFS('2way'!$A$3:$A$7690,"&gt;50%",'2way'!$Y$3:$Y$7690,"Y",'2way'!$S$3:$S$7690,"=" &amp;A23)</f>
        <v>30</v>
      </c>
      <c r="C23">
        <f>COUNTIFS('2way'!$A$3:$A$7690,"&gt;  50% ",'2way'!$Y$3:$Y$7690,"N",'2way'!$S$3:$S$7690,"=" &amp; A23)</f>
        <v>32</v>
      </c>
      <c r="D23">
        <f>COUNTIFS('2way'!$B$3:$B$7690,"&gt;  50% ",'2way'!$Y$3:$Y$7690,"N",'2way'!$S$3:$S$7690,"=" &amp;A23)</f>
        <v>62</v>
      </c>
      <c r="E23">
        <f>COUNTIFS('2way'!$B$3:$B$7690,"&gt;  50% ",'2way'!$Y$3:$Y$7690,"Y",'2way'!$S$3:$S$7690,"=" &amp;A23)</f>
        <v>43</v>
      </c>
      <c r="F23">
        <f>COUNTIF('2way'!S21:S7708,"=" &amp;A23)</f>
        <v>167</v>
      </c>
      <c r="G23" s="6">
        <f t="shared" si="8"/>
        <v>0.41095890410958902</v>
      </c>
      <c r="H23" s="6">
        <f t="shared" si="9"/>
        <v>0.43835616438356162</v>
      </c>
      <c r="I23" s="6">
        <f t="shared" si="10"/>
        <v>0.65957446808510634</v>
      </c>
      <c r="J23" s="6">
        <f t="shared" si="11"/>
        <v>0.45744680851063829</v>
      </c>
      <c r="K23">
        <f>COUNTIFS('2way'!$M$3:$M$7690,"&gt;  50% ",'2way'!$Y$3:$Y$7690,"Y",'2way'!$S$3:$S$7690,"=" &amp;A23)</f>
        <v>23</v>
      </c>
      <c r="L23">
        <f>COUNTIFS('2way'!$M$3:$M$7690,"&gt;  50% ",'2way'!$Y$3:$Y$7690,"N",'2way'!$S$3:$S$7690,"=" &amp;A23)</f>
        <v>18</v>
      </c>
      <c r="M23">
        <f>COUNTIFS('2way'!$N$3:$N$7690,"&gt;  50% ",'2way'!$Y$3:$Y$7690,"N",'2way'!$S$3:$S$7690,"=" &amp;A23)</f>
        <v>74</v>
      </c>
      <c r="N23">
        <f>COUNTIFS('2way'!$N$3:$N$7690,"&gt;  50% ",'2way'!$Y$3:$Y$7690,"Y",'2way'!$S$3:$S$7690,"=" &amp;A23)</f>
        <v>50</v>
      </c>
      <c r="O23">
        <f>COUNTIF('2way'!S21:S7708,"=" &amp;A23)</f>
        <v>167</v>
      </c>
      <c r="P23" s="6">
        <f t="shared" si="12"/>
        <v>0.31506849315068491</v>
      </c>
      <c r="Q23" s="6">
        <f t="shared" si="13"/>
        <v>0.24657534246575341</v>
      </c>
      <c r="R23" s="6">
        <f t="shared" si="14"/>
        <v>0.80434782608695654</v>
      </c>
      <c r="S23" s="6">
        <f t="shared" si="15"/>
        <v>0.54347826086956519</v>
      </c>
      <c r="T23">
        <f t="shared" si="0"/>
        <v>92</v>
      </c>
      <c r="U23" s="6">
        <f t="shared" si="1"/>
        <v>0.55089820359281438</v>
      </c>
      <c r="V23">
        <f t="shared" si="2"/>
        <v>97</v>
      </c>
      <c r="W23" s="6">
        <f t="shared" si="3"/>
        <v>0.58083832335329344</v>
      </c>
      <c r="X23">
        <f t="shared" si="4"/>
        <v>75</v>
      </c>
      <c r="Y23" s="6">
        <f t="shared" si="5"/>
        <v>0.44910179640718562</v>
      </c>
      <c r="Z23">
        <f t="shared" si="6"/>
        <v>68</v>
      </c>
      <c r="AA23" s="6">
        <f t="shared" si="7"/>
        <v>0.40718562874251496</v>
      </c>
      <c r="AB23" s="6">
        <f t="shared" si="16"/>
        <v>0.41095890410958902</v>
      </c>
      <c r="AC23" s="6">
        <f t="shared" si="17"/>
        <v>0.65957446808510634</v>
      </c>
      <c r="AD23" s="6">
        <f t="shared" si="18"/>
        <v>0.31506849315068491</v>
      </c>
      <c r="AE23" s="6">
        <f t="shared" si="19"/>
        <v>0.80434782608695654</v>
      </c>
      <c r="AF23" s="6">
        <f t="shared" si="20"/>
        <v>9.5890410958904104E-2</v>
      </c>
      <c r="AG23" s="6">
        <f t="shared" si="21"/>
        <v>-0.14477335800185021</v>
      </c>
      <c r="AH23" s="6">
        <f t="shared" si="22"/>
        <v>-9.5890410958904104E-2</v>
      </c>
      <c r="AI23" s="6">
        <f t="shared" si="23"/>
        <v>0.14477335800185021</v>
      </c>
    </row>
    <row r="24" spans="1:35" x14ac:dyDescent="0.25">
      <c r="A24" s="65" t="s">
        <v>349</v>
      </c>
      <c r="B24" s="66">
        <f>COUNTIFS('2way'!$A$3:$A$7690,"&gt;50%",'2way'!$Y$3:$Y$7690,"Y",'2way'!$S$3:$S$7690,"=" &amp;A24)</f>
        <v>16</v>
      </c>
      <c r="C24">
        <f>COUNTIFS('2way'!$A$3:$A$7690,"&gt;  50% ",'2way'!$Y$3:$Y$7690,"N",'2way'!$S$3:$S$7690,"=" &amp; A24)</f>
        <v>17</v>
      </c>
      <c r="D24">
        <f>COUNTIFS('2way'!$B$3:$B$7690,"&gt;  50% ",'2way'!$Y$3:$Y$7690,"N",'2way'!$S$3:$S$7690,"=" &amp;A24)</f>
        <v>95</v>
      </c>
      <c r="E24">
        <f>COUNTIFS('2way'!$B$3:$B$7690,"&gt;  50% ",'2way'!$Y$3:$Y$7690,"Y",'2way'!$S$3:$S$7690,"=" &amp;A24)</f>
        <v>68</v>
      </c>
      <c r="F24">
        <f>COUNTIF('2way'!S22:S7709,"=" &amp;A24)</f>
        <v>221</v>
      </c>
      <c r="G24" s="6">
        <f t="shared" si="8"/>
        <v>0.19047619047619047</v>
      </c>
      <c r="H24" s="6">
        <f t="shared" si="9"/>
        <v>0.20238095238095238</v>
      </c>
      <c r="I24" s="6">
        <f t="shared" si="10"/>
        <v>0.8482142857142857</v>
      </c>
      <c r="J24" s="6">
        <f t="shared" si="11"/>
        <v>0.6071428571428571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130</v>
      </c>
      <c r="N24">
        <f>COUNTIFS('2way'!$N$3:$N$7690,"&gt;  50% ",'2way'!$Y$3:$Y$7690,"Y",'2way'!$S$3:$S$7690,"=" &amp;A24)</f>
        <v>91</v>
      </c>
      <c r="O24">
        <f>COUNTIF('2way'!S22:S7709,"=" &amp;A24)</f>
        <v>221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</v>
      </c>
      <c r="T24">
        <f t="shared" si="0"/>
        <v>111</v>
      </c>
      <c r="U24" s="6">
        <f t="shared" si="1"/>
        <v>0.50226244343891402</v>
      </c>
      <c r="V24">
        <f t="shared" si="2"/>
        <v>130</v>
      </c>
      <c r="W24" s="6">
        <f t="shared" si="3"/>
        <v>0.58823529411764708</v>
      </c>
      <c r="X24">
        <f t="shared" si="4"/>
        <v>85</v>
      </c>
      <c r="Y24" s="6">
        <f t="shared" si="5"/>
        <v>0.38461538461538464</v>
      </c>
      <c r="Z24">
        <f t="shared" si="6"/>
        <v>91</v>
      </c>
      <c r="AA24" s="6">
        <f t="shared" si="7"/>
        <v>0.41176470588235292</v>
      </c>
      <c r="AB24" s="6">
        <f t="shared" si="16"/>
        <v>0.19047619047619047</v>
      </c>
      <c r="AC24" s="6">
        <f t="shared" si="17"/>
        <v>0.8482142857142857</v>
      </c>
      <c r="AD24" s="6">
        <f t="shared" si="18"/>
        <v>0</v>
      </c>
      <c r="AE24" s="6">
        <f t="shared" si="19"/>
        <v>1</v>
      </c>
      <c r="AF24" s="6">
        <f t="shared" si="20"/>
        <v>0.19047619047619047</v>
      </c>
      <c r="AG24" s="6">
        <f t="shared" si="21"/>
        <v>-0.1517857142857143</v>
      </c>
      <c r="AH24" s="6">
        <f t="shared" si="22"/>
        <v>-0.19047619047619047</v>
      </c>
      <c r="AI24" s="6">
        <f t="shared" si="23"/>
        <v>0.1517857142857143</v>
      </c>
    </row>
    <row r="25" spans="1:35" x14ac:dyDescent="0.25">
      <c r="A25" s="65" t="s">
        <v>147</v>
      </c>
      <c r="B25" s="66">
        <f>COUNTIFS('2way'!$A$3:$A$7690,"&gt;50%",'2way'!$Y$3:$Y$7690,"Y",'2way'!$S$3:$S$7690,"=" &amp;A25)</f>
        <v>32</v>
      </c>
      <c r="C25">
        <f>COUNTIFS('2way'!$A$3:$A$7690,"&gt;  50% ",'2way'!$Y$3:$Y$7690,"N",'2way'!$S$3:$S$7690,"=" &amp; A25)</f>
        <v>22</v>
      </c>
      <c r="D25">
        <f>COUNTIFS('2way'!$B$3:$B$7690,"&gt;  50% ",'2way'!$Y$3:$Y$7690,"N",'2way'!$S$3:$S$7690,"=" &amp;A25)</f>
        <v>40</v>
      </c>
      <c r="E25">
        <f>COUNTIFS('2way'!$B$3:$B$7690,"&gt;  50% ",'2way'!$Y$3:$Y$7690,"Y",'2way'!$S$3:$S$7690,"=" &amp;A25)</f>
        <v>44</v>
      </c>
      <c r="F25">
        <f>COUNTIF('2way'!S23:S7710,"=" &amp;A25)</f>
        <v>160</v>
      </c>
      <c r="G25" s="6">
        <f t="shared" si="8"/>
        <v>0.42105263157894735</v>
      </c>
      <c r="H25" s="6">
        <f t="shared" si="9"/>
        <v>0.28947368421052633</v>
      </c>
      <c r="I25" s="6">
        <f t="shared" si="10"/>
        <v>0.64516129032258063</v>
      </c>
      <c r="J25" s="6">
        <f t="shared" si="11"/>
        <v>0.70967741935483875</v>
      </c>
      <c r="K25">
        <f>COUNTIFS('2way'!$M$3:$M$7690,"&gt;  50% ",'2way'!$Y$3:$Y$7690,"Y",'2way'!$S$3:$S$7690,"=" &amp;A25)</f>
        <v>59</v>
      </c>
      <c r="L25">
        <f>COUNTIFS('2way'!$M$3:$M$7690,"&gt;  50% ",'2way'!$Y$3:$Y$7690,"N",'2way'!$S$3:$S$7690,"=" &amp;A25)</f>
        <v>44</v>
      </c>
      <c r="M25">
        <f>COUNTIFS('2way'!$N$3:$N$7690,"&gt;  50% ",'2way'!$Y$3:$Y$7690,"N",'2way'!$S$3:$S$7690,"=" &amp;A25)</f>
        <v>28</v>
      </c>
      <c r="N25">
        <f>COUNTIFS('2way'!$N$3:$N$7690,"&gt;  50% ",'2way'!$Y$3:$Y$7690,"Y",'2way'!$S$3:$S$7690,"=" &amp;A25)</f>
        <v>27</v>
      </c>
      <c r="O25">
        <f>COUNTIF('2way'!S23:S7710,"=" &amp;A25)</f>
        <v>160</v>
      </c>
      <c r="P25" s="6">
        <f t="shared" si="12"/>
        <v>0.68604651162790697</v>
      </c>
      <c r="Q25" s="6">
        <f t="shared" si="13"/>
        <v>0.51162790697674421</v>
      </c>
      <c r="R25" s="6">
        <f t="shared" si="14"/>
        <v>0.3888888888888889</v>
      </c>
      <c r="S25" s="6">
        <f t="shared" si="15"/>
        <v>0.375</v>
      </c>
      <c r="T25">
        <f t="shared" si="0"/>
        <v>72</v>
      </c>
      <c r="U25" s="6">
        <f t="shared" si="1"/>
        <v>0.45</v>
      </c>
      <c r="V25">
        <f t="shared" si="2"/>
        <v>87</v>
      </c>
      <c r="W25" s="6">
        <f t="shared" si="3"/>
        <v>0.54374999999999996</v>
      </c>
      <c r="X25">
        <f t="shared" si="4"/>
        <v>66</v>
      </c>
      <c r="Y25" s="6">
        <f t="shared" si="5"/>
        <v>0.41249999999999998</v>
      </c>
      <c r="Z25">
        <f t="shared" si="6"/>
        <v>71</v>
      </c>
      <c r="AA25" s="6">
        <f t="shared" si="7"/>
        <v>0.44374999999999998</v>
      </c>
      <c r="AB25" s="6">
        <f t="shared" si="16"/>
        <v>0.42105263157894735</v>
      </c>
      <c r="AC25" s="6">
        <f t="shared" si="17"/>
        <v>0.64516129032258063</v>
      </c>
      <c r="AD25" s="6">
        <f t="shared" si="18"/>
        <v>0.68604651162790697</v>
      </c>
      <c r="AE25" s="6">
        <f t="shared" si="19"/>
        <v>0.3888888888888889</v>
      </c>
      <c r="AF25" s="6">
        <f t="shared" si="20"/>
        <v>-0.26499388004895963</v>
      </c>
      <c r="AG25" s="6">
        <f t="shared" si="21"/>
        <v>0.25627240143369173</v>
      </c>
      <c r="AH25" s="6">
        <f t="shared" si="22"/>
        <v>0.26499388004895963</v>
      </c>
      <c r="AI25" s="6">
        <f t="shared" si="23"/>
        <v>-0.25627240143369173</v>
      </c>
    </row>
    <row r="26" spans="1:35" s="2" customFormat="1" x14ac:dyDescent="0.25">
      <c r="A26" s="67" t="s">
        <v>469</v>
      </c>
      <c r="B26" s="2">
        <f>SUM(B4:B25)</f>
        <v>722</v>
      </c>
      <c r="C26" s="2">
        <f>SUM(C4:C25)</f>
        <v>578</v>
      </c>
      <c r="D26" s="2">
        <f>SUM(D4:D25)</f>
        <v>1045</v>
      </c>
      <c r="E26" s="2">
        <f>SUM(E4:E25)</f>
        <v>993</v>
      </c>
      <c r="F26" s="2">
        <f>SUM(F4:F25)</f>
        <v>3560</v>
      </c>
      <c r="G26" s="68">
        <f t="shared" ref="G26" si="24">B26/F26</f>
        <v>0.20280898876404493</v>
      </c>
      <c r="H26" s="68">
        <f t="shared" ref="H26" si="25">C26/F26</f>
        <v>0.16235955056179777</v>
      </c>
      <c r="I26" s="68">
        <f t="shared" ref="I26" si="26">D26/F26</f>
        <v>0.29353932584269665</v>
      </c>
      <c r="J26" s="68">
        <f t="shared" ref="J26" si="27">E26/F26</f>
        <v>0.27893258426966294</v>
      </c>
      <c r="K26" s="69">
        <f>SUM(K4:K25)</f>
        <v>922</v>
      </c>
      <c r="L26" s="69">
        <f>SUM(L4:L25)</f>
        <v>683</v>
      </c>
      <c r="M26" s="69">
        <f>SUM(M4:M25)</f>
        <v>1028</v>
      </c>
      <c r="N26" s="69">
        <f>SUM(N4:N25)</f>
        <v>880</v>
      </c>
      <c r="O26" s="69">
        <f>SUM(O4:O25)</f>
        <v>3560</v>
      </c>
      <c r="P26" s="68">
        <f t="shared" ref="P26" si="28">K26/O26</f>
        <v>0.25898876404494381</v>
      </c>
      <c r="Q26" s="68">
        <f t="shared" ref="Q26" si="29">L26/O26</f>
        <v>0.19185393258426967</v>
      </c>
      <c r="R26" s="68">
        <f t="shared" ref="R26" si="30">M26/O26</f>
        <v>0.28876404494382024</v>
      </c>
      <c r="S26" s="68">
        <f t="shared" ref="S26" si="31">N26/O26</f>
        <v>0.24719101123595505</v>
      </c>
      <c r="T26" s="70">
        <f t="shared" si="0"/>
        <v>1767</v>
      </c>
      <c r="U26" s="68">
        <f t="shared" si="1"/>
        <v>0.49634831460674156</v>
      </c>
      <c r="V26" s="2">
        <f t="shared" si="2"/>
        <v>1950</v>
      </c>
      <c r="W26" s="68">
        <f t="shared" si="3"/>
        <v>0.547752808988764</v>
      </c>
      <c r="X26" s="2">
        <f t="shared" si="4"/>
        <v>1571</v>
      </c>
      <c r="Y26" s="68">
        <f>X26/O26</f>
        <v>0.44129213483146068</v>
      </c>
      <c r="Z26" s="2">
        <f t="shared" si="6"/>
        <v>1563</v>
      </c>
      <c r="AA26" s="68">
        <f t="shared" si="7"/>
        <v>0.43904494382022474</v>
      </c>
      <c r="AB26" s="68">
        <f>(B26/SUM(B26,E26))</f>
        <v>0.42099125364431489</v>
      </c>
      <c r="AC26" s="68">
        <f>(D26/SUM(D26,C26))</f>
        <v>0.64386937769562536</v>
      </c>
      <c r="AD26" s="68">
        <f>(K26/SUM(K26,N26))</f>
        <v>0.51165371809101001</v>
      </c>
      <c r="AE26" s="68">
        <f>(M26/SUM(M26,L26))</f>
        <v>0.60081823495032149</v>
      </c>
      <c r="AF26" s="68"/>
      <c r="AG26" s="68"/>
      <c r="AH26" s="68"/>
      <c r="AI26" s="68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1" t="s">
        <v>134</v>
      </c>
      <c r="B1" s="71" t="s">
        <v>495</v>
      </c>
      <c r="C1" s="143" t="s">
        <v>455</v>
      </c>
      <c r="D1" s="143"/>
      <c r="E1" s="143"/>
      <c r="F1" s="143"/>
      <c r="G1" s="143"/>
      <c r="H1" s="143" t="s">
        <v>453</v>
      </c>
      <c r="I1" s="143"/>
      <c r="J1" s="143" t="s">
        <v>454</v>
      </c>
      <c r="K1" s="143"/>
      <c r="L1" s="143" t="s">
        <v>456</v>
      </c>
      <c r="M1" s="143"/>
      <c r="N1" s="143"/>
      <c r="O1" s="143"/>
      <c r="P1" s="143"/>
      <c r="Q1" s="143" t="s">
        <v>453</v>
      </c>
      <c r="R1" s="143"/>
      <c r="S1" s="143" t="s">
        <v>454</v>
      </c>
      <c r="T1" s="143"/>
      <c r="U1" s="143" t="s">
        <v>464</v>
      </c>
      <c r="V1" s="143"/>
      <c r="W1" s="143"/>
      <c r="X1" s="143"/>
      <c r="Y1" s="143" t="s">
        <v>466</v>
      </c>
      <c r="Z1" s="143"/>
      <c r="AA1" s="143"/>
      <c r="AB1" s="143"/>
    </row>
    <row r="2" spans="1:28" s="2" customFormat="1" hidden="1" x14ac:dyDescent="0.25">
      <c r="C2" s="143" t="s">
        <v>453</v>
      </c>
      <c r="D2" s="143"/>
      <c r="E2" s="143" t="s">
        <v>454</v>
      </c>
      <c r="F2" s="143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3" t="s">
        <v>453</v>
      </c>
      <c r="M2" s="143"/>
      <c r="N2" s="143" t="s">
        <v>454</v>
      </c>
      <c r="O2" s="143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3" t="s">
        <v>455</v>
      </c>
      <c r="V2" s="143"/>
      <c r="W2" s="143" t="s">
        <v>465</v>
      </c>
      <c r="X2" s="143"/>
      <c r="Y2" s="143" t="s">
        <v>455</v>
      </c>
      <c r="Z2" s="143"/>
      <c r="AA2" s="143" t="s">
        <v>465</v>
      </c>
      <c r="AB2" s="143"/>
    </row>
    <row r="3" spans="1:28" s="71" customFormat="1" hidden="1" x14ac:dyDescent="0.25">
      <c r="C3" s="71" t="s">
        <v>457</v>
      </c>
      <c r="D3" s="71" t="s">
        <v>458</v>
      </c>
      <c r="E3" s="71" t="s">
        <v>457</v>
      </c>
      <c r="F3" s="71" t="s">
        <v>458</v>
      </c>
      <c r="L3" s="71" t="s">
        <v>457</v>
      </c>
      <c r="M3" s="71" t="s">
        <v>458</v>
      </c>
      <c r="N3" s="71" t="s">
        <v>457</v>
      </c>
      <c r="O3" s="71" t="s">
        <v>458</v>
      </c>
    </row>
    <row r="4" spans="1:28" hidden="1" x14ac:dyDescent="0.25">
      <c r="A4" t="s">
        <v>189</v>
      </c>
      <c r="B4" t="s">
        <v>208</v>
      </c>
      <c r="C4" s="65">
        <f>COUNTIFS('2way'!$A$3:$A$7690,"&gt;50%",'2way'!$Y$3:$Y$7690,"Y",'2way'!$Q$3:$Q$7690,"=" &amp;B4) +  COUNTIFS('2way'!$A$3:$A$7690,"&gt;50%",'2way'!$Y$3:$Y$7690,"Y",'2way'!$R$3:$R$7690,"=" &amp;B4)</f>
        <v>4</v>
      </c>
      <c r="D4" s="66">
        <f>COUNTIFS('2way'!$A$3:$A$7690,"&gt;50%",'2way'!$Y$3:$Y$7690,"N",'2way'!$Q$3:$Q$7690,"=" &amp;B4) +  COUNTIFS('2way'!$A$3:$A$7690,"&gt;50%",'2way'!$Y$3:$Y$7690,"N",'2way'!$R$3:$R$7690,"=" &amp;B4)</f>
        <v>3</v>
      </c>
      <c r="E4" s="66">
        <f>COUNTIFS('2way'!$B$3:$B$7690,"&gt;50%",'2way'!$Y$3:$Y$7690,"N",'2way'!$Q$3:$Q$7690,"=" &amp;B4) +  COUNTIFS('2way'!$B$3:$B$7690,"&gt;50%",'2way'!$Y$3:$Y$7690,"N",'2way'!$R$3:$R$7690,"=" &amp;B4)</f>
        <v>5</v>
      </c>
      <c r="F4" s="66">
        <f>COUNTIFS('2way'!$B$3:$B$7690,"&gt;50%",'2way'!$Y$3:$Y$7690,"Y",'2way'!$Q$3:$Q$7690,"=" &amp;B4) +  COUNTIFS('2way'!$B$3:$B$7690,"&gt;50%",'2way'!$Y$3:$Y$7690,"Y",'2way'!$R$3:$R$7690,"=" &amp;B4)</f>
        <v>4</v>
      </c>
      <c r="G4">
        <f>COUNTIF('2way'!$Q$3:$Q$7690,"=" &amp;B4) + COUNTIF('2way'!$R$3:$R$7690,"=" &amp;B4)</f>
        <v>16</v>
      </c>
      <c r="H4" s="6">
        <f t="shared" ref="H4:H9" si="0">C4/G4</f>
        <v>0.25</v>
      </c>
      <c r="I4" s="6">
        <f>D4/G4</f>
        <v>0.1875</v>
      </c>
      <c r="J4" s="6">
        <f>E4/G4</f>
        <v>0.3125</v>
      </c>
      <c r="K4" s="6">
        <f>F4/G4</f>
        <v>0.25</v>
      </c>
      <c r="L4" s="66">
        <f>COUNTIFS('2way'!$M$3:$M$7690,"&gt;50%",'2way'!$Y$3:$Y$7690,"Y",'2way'!$Q$3:$Q$7690,"=" &amp;B4) +  COUNTIFS('2way'!$M$3:$M$7690,"&gt;50%",'2way'!$Y$3:$Y$7690,"Y",'2way'!$R$3:$R$7690,"=" &amp;B4)</f>
        <v>3</v>
      </c>
      <c r="M4" s="66">
        <f>COUNTIFS('2way'!$M$3:$M$7690,"&gt;50%",'2way'!$Y$3:$Y$7690,"N",'2way'!$Q$3:$Q$7690,"=" &amp;B4) +  COUNTIFS('2way'!$M$3:$M$7690,"&gt;50%",'2way'!$Y$3:$Y$7690,"N",'2way'!$R$3:$R$7690,"=" &amp;B4)</f>
        <v>1</v>
      </c>
      <c r="N4" s="66">
        <f>COUNTIFS('2way'!$N$3:$N$7690,"&gt;50%",'2way'!$Y$3:$Y$7690,"N",'2way'!$Q$3:$Q$7690,"=" &amp;B4) +  COUNTIFS('2way'!$N$3:$N$7690,"&gt;50%",'2way'!$Y$3:$Y$7690,"N",'2way'!$R$3:$R$7690,"=" &amp;B4)</f>
        <v>7</v>
      </c>
      <c r="O4" s="66">
        <f>COUNTIFS('2way'!$N$3:$N$7690,"&gt;50%",'2way'!$Y$3:$Y$7690,"Y",'2way'!$Q$3:$Q$7690,"=" &amp;B4) +  COUNTIFS('2way'!$N$3:$N$7690,"&gt;50%",'2way'!$Y$3:$Y$7690,"Y",'2way'!$R$3:$R$7690,"=" &amp;B4)</f>
        <v>4</v>
      </c>
      <c r="P4">
        <f>COUNTIF('2way'!$Q$3:$Q$7690,"=" &amp;B4) + COUNTIF('2way'!$R$3:$R$7690,"=" &amp;B4)</f>
        <v>16</v>
      </c>
      <c r="Q4" s="6">
        <f>L4/P4</f>
        <v>0.1875</v>
      </c>
      <c r="R4" s="6">
        <f>M4/P4</f>
        <v>6.25E-2</v>
      </c>
      <c r="S4" s="6">
        <f>N4/P4</f>
        <v>0.4375</v>
      </c>
      <c r="T4" s="6">
        <f>O4/P4</f>
        <v>0.25</v>
      </c>
      <c r="U4">
        <f>C4+E4</f>
        <v>9</v>
      </c>
      <c r="V4" s="6">
        <f>U4/G4</f>
        <v>0.5625</v>
      </c>
      <c r="W4">
        <f>L4+N4</f>
        <v>10</v>
      </c>
      <c r="X4" s="6">
        <f>W4/P4</f>
        <v>0.625</v>
      </c>
      <c r="Y4">
        <f>D4+F4</f>
        <v>7</v>
      </c>
      <c r="Z4" s="6">
        <f>Y4/G4</f>
        <v>0.4375</v>
      </c>
      <c r="AA4">
        <f>M4+O4</f>
        <v>5</v>
      </c>
      <c r="AB4" s="6">
        <f>AA4/P4</f>
        <v>0.3125</v>
      </c>
    </row>
    <row r="5" spans="1:28" hidden="1" x14ac:dyDescent="0.25">
      <c r="A5" t="s">
        <v>189</v>
      </c>
      <c r="B5" t="s">
        <v>188</v>
      </c>
      <c r="C5" s="65">
        <f>COUNTIFS('2way'!$A$3:$A$7690,"&gt;50%",'2way'!$Y$3:$Y$7690,"Y",'2way'!$Q$3:$Q$7690,"=" &amp;B5) +  COUNTIFS('2way'!$A$3:$A$7690,"&gt;50%",'2way'!$Y$3:$Y$7690,"Y",'2way'!$R$3:$R$7690,"=" &amp;B5)</f>
        <v>5</v>
      </c>
      <c r="D5" s="66">
        <f>COUNTIFS('2way'!$A$3:$A$7690,"&gt;50%",'2way'!$Y$3:$Y$7690,"N",'2way'!$Q$3:$Q$7690,"=" &amp;B5) +  COUNTIFS('2way'!$A$3:$A$7690,"&gt;50%",'2way'!$Y$3:$Y$7690,"N",'2way'!$R$3:$R$7690,"=" &amp;B5)</f>
        <v>6</v>
      </c>
      <c r="E5" s="66">
        <f>COUNTIFS('2way'!$B$3:$B$7690,"&gt;50%",'2way'!$Y$3:$Y$7690,"N",'2way'!$Q$3:$Q$7690,"=" &amp;B5) +  COUNTIFS('2way'!$B$3:$B$7690,"&gt;50%",'2way'!$Y$3:$Y$7690,"N",'2way'!$R$3:$R$7690,"=" &amp;B5)</f>
        <v>2</v>
      </c>
      <c r="F5" s="66">
        <f>COUNTIFS('2way'!$B$3:$B$7690,"&gt;50%",'2way'!$Y$3:$Y$7690,"Y",'2way'!$Q$3:$Q$7690,"=" &amp;B5) +  COUNTIFS('2way'!$B$3:$B$7690,"&gt;50%",'2way'!$Y$3:$Y$7690,"Y",'2way'!$R$3:$R$7690,"=" &amp;B5)</f>
        <v>3</v>
      </c>
      <c r="G5">
        <f>COUNTIF('2way'!$Q$3:$Q$7690,"=" &amp;B5) + COUNTIF('2way'!$R$3:$R$7690,"=" &amp;B5)</f>
        <v>16</v>
      </c>
      <c r="H5" s="6">
        <f t="shared" si="0"/>
        <v>0.3125</v>
      </c>
      <c r="I5" s="6">
        <f t="shared" ref="I5:I68" si="1">D5/G5</f>
        <v>0.375</v>
      </c>
      <c r="J5" s="6">
        <f t="shared" ref="J5:J68" si="2">E5/G5</f>
        <v>0.125</v>
      </c>
      <c r="K5" s="6">
        <f t="shared" ref="K5:K68" si="3">F5/G5</f>
        <v>0.1875</v>
      </c>
      <c r="L5" s="66">
        <f>COUNTIFS('2way'!$M$3:$M$7690,"&gt;50%",'2way'!$Y$3:$Y$7690,"Y",'2way'!$Q$3:$Q$7690,"=" &amp;B5) +  COUNTIFS('2way'!$M$3:$M$7690,"&gt;50%",'2way'!$Y$3:$Y$7690,"Y",'2way'!$R$3:$R$7690,"=" &amp;B5)</f>
        <v>8</v>
      </c>
      <c r="M5" s="66">
        <f>COUNTIFS('2way'!$M$3:$M$7690,"&gt;50%",'2way'!$Y$3:$Y$7690,"N",'2way'!$Q$3:$Q$7690,"=" &amp;B5) +  COUNTIFS('2way'!$M$3:$M$7690,"&gt;50%",'2way'!$Y$3:$Y$7690,"N",'2way'!$R$3:$R$7690,"=" &amp;B5)</f>
        <v>7</v>
      </c>
      <c r="N5" s="66">
        <f>COUNTIFS('2way'!$N$3:$N$7690,"&gt;50%",'2way'!$Y$3:$Y$7690,"N",'2way'!$Q$3:$Q$7690,"=" &amp;B5) +  COUNTIFS('2way'!$N$3:$N$7690,"&gt;50%",'2way'!$Y$3:$Y$7690,"N",'2way'!$R$3:$R$7690,"=" &amp;B5)</f>
        <v>1</v>
      </c>
      <c r="O5" s="66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16</v>
      </c>
      <c r="Q5" s="6">
        <f t="shared" ref="Q5:Q68" si="4">L5/P5</f>
        <v>0.5</v>
      </c>
      <c r="R5" s="6">
        <f t="shared" ref="R5:R68" si="5">M5/P5</f>
        <v>0.4375</v>
      </c>
      <c r="S5" s="6">
        <f t="shared" ref="S5:S68" si="6">N5/P5</f>
        <v>6.25E-2</v>
      </c>
      <c r="T5" s="6">
        <f t="shared" ref="T5:T68" si="7">O5/P5</f>
        <v>0</v>
      </c>
      <c r="U5">
        <f t="shared" ref="U5:U68" si="8">C5+E5</f>
        <v>7</v>
      </c>
      <c r="V5" s="6">
        <f t="shared" ref="V5:V68" si="9">U5/G5</f>
        <v>0.4375</v>
      </c>
      <c r="W5">
        <f t="shared" ref="W5:W68" si="10">L5+N5</f>
        <v>9</v>
      </c>
      <c r="X5" s="6">
        <f t="shared" ref="X5:X68" si="11">W5/P5</f>
        <v>0.5625</v>
      </c>
      <c r="Y5">
        <f t="shared" ref="Y5:Y68" si="12">D5+F5</f>
        <v>9</v>
      </c>
      <c r="Z5" s="6">
        <f t="shared" ref="Z5:Z68" si="13">Y5/G5</f>
        <v>0.5625</v>
      </c>
      <c r="AA5">
        <f t="shared" ref="AA5:AA68" si="14">M5+O5</f>
        <v>7</v>
      </c>
      <c r="AB5" s="6">
        <f t="shared" ref="AB5:AB68" si="15">AA5/P5</f>
        <v>0.4375</v>
      </c>
    </row>
    <row r="6" spans="1:28" hidden="1" x14ac:dyDescent="0.25">
      <c r="A6" t="s">
        <v>189</v>
      </c>
      <c r="B6" t="s">
        <v>282</v>
      </c>
      <c r="C6" s="65">
        <f>COUNTIFS('2way'!$A$3:$A$7690,"&gt;50%",'2way'!$Y$3:$Y$7690,"Y",'2way'!$Q$3:$Q$7690,"=" &amp;B6) +  COUNTIFS('2way'!$A$3:$A$7690,"&gt;50%",'2way'!$Y$3:$Y$7690,"Y",'2way'!$R$3:$R$7690,"=" &amp;B6)</f>
        <v>1</v>
      </c>
      <c r="D6" s="66">
        <f>COUNTIFS('2way'!$A$3:$A$7690,"&gt;50%",'2way'!$Y$3:$Y$7690,"N",'2way'!$Q$3:$Q$7690,"=" &amp;B6) +  COUNTIFS('2way'!$A$3:$A$7690,"&gt;50%",'2way'!$Y$3:$Y$7690,"N",'2way'!$R$3:$R$7690,"=" &amp;B6)</f>
        <v>3</v>
      </c>
      <c r="E6" s="66">
        <f>COUNTIFS('2way'!$B$3:$B$7690,"&gt;50%",'2way'!$Y$3:$Y$7690,"N",'2way'!$Q$3:$Q$7690,"=" &amp;B6) +  COUNTIFS('2way'!$B$3:$B$7690,"&gt;50%",'2way'!$Y$3:$Y$7690,"N",'2way'!$R$3:$R$7690,"=" &amp;B6)</f>
        <v>6</v>
      </c>
      <c r="F6" s="66">
        <f>COUNTIFS('2way'!$B$3:$B$7690,"&gt;50%",'2way'!$Y$3:$Y$7690,"Y",'2way'!$Q$3:$Q$7690,"=" &amp;B6) +  COUNTIFS('2way'!$B$3:$B$7690,"&gt;50%",'2way'!$Y$3:$Y$7690,"Y",'2way'!$R$3:$R$7690,"=" &amp;B6)</f>
        <v>5</v>
      </c>
      <c r="G6">
        <f>COUNTIF('2way'!$Q$3:$Q$7690,"=" &amp;B6) + COUNTIF('2way'!$R$3:$R$7690,"=" &amp;B6)</f>
        <v>16</v>
      </c>
      <c r="H6" s="6">
        <f t="shared" si="0"/>
        <v>6.25E-2</v>
      </c>
      <c r="I6" s="6">
        <f t="shared" si="1"/>
        <v>0.1875</v>
      </c>
      <c r="J6" s="6">
        <f t="shared" si="2"/>
        <v>0.375</v>
      </c>
      <c r="K6" s="6">
        <f t="shared" si="3"/>
        <v>0.3125</v>
      </c>
      <c r="L6" s="66">
        <f>COUNTIFS('2way'!$M$3:$M$7690,"&gt;50%",'2way'!$Y$3:$Y$7690,"Y",'2way'!$Q$3:$Q$7690,"=" &amp;B6) +  COUNTIFS('2way'!$M$3:$M$7690,"&gt;50%",'2way'!$Y$3:$Y$7690,"Y",'2way'!$R$3:$R$7690,"=" &amp;B6)</f>
        <v>1</v>
      </c>
      <c r="M6" s="66">
        <f>COUNTIFS('2way'!$M$3:$M$7690,"&gt;50%",'2way'!$Y$3:$Y$7690,"N",'2way'!$Q$3:$Q$7690,"=" &amp;B6) +  COUNTIFS('2way'!$M$3:$M$7690,"&gt;50%",'2way'!$Y$3:$Y$7690,"N",'2way'!$R$3:$R$7690,"=" &amp;B6)</f>
        <v>7</v>
      </c>
      <c r="N6" s="66">
        <f>COUNTIFS('2way'!$N$3:$N$7690,"&gt;50%",'2way'!$Y$3:$Y$7690,"N",'2way'!$Q$3:$Q$7690,"=" &amp;B6) +  COUNTIFS('2way'!$N$3:$N$7690,"&gt;50%",'2way'!$Y$3:$Y$7690,"N",'2way'!$R$3:$R$7690,"=" &amp;B6)</f>
        <v>2</v>
      </c>
      <c r="O6" s="66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16</v>
      </c>
      <c r="Q6" s="6">
        <f t="shared" si="4"/>
        <v>6.25E-2</v>
      </c>
      <c r="R6" s="6">
        <f t="shared" si="5"/>
        <v>0.4375</v>
      </c>
      <c r="S6" s="6">
        <f t="shared" si="6"/>
        <v>0.125</v>
      </c>
      <c r="T6" s="6">
        <f t="shared" si="7"/>
        <v>0.3125</v>
      </c>
      <c r="U6">
        <f t="shared" si="8"/>
        <v>7</v>
      </c>
      <c r="V6" s="6">
        <f t="shared" si="9"/>
        <v>0.4375</v>
      </c>
      <c r="W6">
        <f t="shared" si="10"/>
        <v>3</v>
      </c>
      <c r="X6" s="6">
        <f t="shared" si="11"/>
        <v>0.1875</v>
      </c>
      <c r="Y6">
        <f t="shared" si="12"/>
        <v>8</v>
      </c>
      <c r="Z6" s="6">
        <f t="shared" si="13"/>
        <v>0.5</v>
      </c>
      <c r="AA6">
        <f t="shared" si="14"/>
        <v>12</v>
      </c>
      <c r="AB6" s="6">
        <f t="shared" si="15"/>
        <v>0.75</v>
      </c>
    </row>
    <row r="7" spans="1:28" hidden="1" x14ac:dyDescent="0.25">
      <c r="A7" t="s">
        <v>189</v>
      </c>
      <c r="B7" t="s">
        <v>195</v>
      </c>
      <c r="C7" s="65">
        <f>COUNTIFS('2way'!$A$3:$A$7690,"&gt;50%",'2way'!$Y$3:$Y$7690,"Y",'2way'!$Q$3:$Q$7690,"=" &amp;B7) +  COUNTIFS('2way'!$A$3:$A$7690,"&gt;50%",'2way'!$Y$3:$Y$7690,"Y",'2way'!$R$3:$R$7690,"=" &amp;B7)</f>
        <v>6</v>
      </c>
      <c r="D7" s="66">
        <f>COUNTIFS('2way'!$A$3:$A$7690,"&gt;50%",'2way'!$Y$3:$Y$7690,"N",'2way'!$Q$3:$Q$7690,"=" &amp;B7) +  COUNTIFS('2way'!$A$3:$A$7690,"&gt;50%",'2way'!$Y$3:$Y$7690,"N",'2way'!$R$3:$R$7690,"=" &amp;B7)</f>
        <v>2</v>
      </c>
      <c r="E7" s="66">
        <f>COUNTIFS('2way'!$B$3:$B$7690,"&gt;50%",'2way'!$Y$3:$Y$7690,"N",'2way'!$Q$3:$Q$7690,"=" &amp;B7) +  COUNTIFS('2way'!$B$3:$B$7690,"&gt;50%",'2way'!$Y$3:$Y$7690,"N",'2way'!$R$3:$R$7690,"=" &amp;B7)</f>
        <v>4</v>
      </c>
      <c r="F7" s="66">
        <f>COUNTIFS('2way'!$B$3:$B$7690,"&gt;50%",'2way'!$Y$3:$Y$7690,"Y",'2way'!$Q$3:$Q$7690,"=" &amp;B7) +  COUNTIFS('2way'!$B$3:$B$7690,"&gt;50%",'2way'!$Y$3:$Y$7690,"Y",'2way'!$R$3:$R$7690,"=" &amp;B7)</f>
        <v>4</v>
      </c>
      <c r="G7">
        <f>COUNTIF('2way'!$Q$3:$Q$7690,"=" &amp;B7) + COUNTIF('2way'!$R$3:$R$7690,"=" &amp;B7)</f>
        <v>16</v>
      </c>
      <c r="H7" s="6">
        <f t="shared" si="0"/>
        <v>0.375</v>
      </c>
      <c r="I7" s="6">
        <f t="shared" si="1"/>
        <v>0.125</v>
      </c>
      <c r="J7" s="6">
        <f t="shared" si="2"/>
        <v>0.25</v>
      </c>
      <c r="K7" s="6">
        <f t="shared" si="3"/>
        <v>0.25</v>
      </c>
      <c r="L7" s="66">
        <f>COUNTIFS('2way'!$M$3:$M$7690,"&gt;50%",'2way'!$Y$3:$Y$7690,"Y",'2way'!$Q$3:$Q$7690,"=" &amp;B7) +  COUNTIFS('2way'!$M$3:$M$7690,"&gt;50%",'2way'!$Y$3:$Y$7690,"Y",'2way'!$R$3:$R$7690,"=" &amp;B7)</f>
        <v>7</v>
      </c>
      <c r="M7" s="66">
        <f>COUNTIFS('2way'!$M$3:$M$7690,"&gt;50%",'2way'!$Y$3:$Y$7690,"N",'2way'!$Q$3:$Q$7690,"=" &amp;B7) +  COUNTIFS('2way'!$M$3:$M$7690,"&gt;50%",'2way'!$Y$3:$Y$7690,"N",'2way'!$R$3:$R$7690,"=" &amp;B7)</f>
        <v>2</v>
      </c>
      <c r="N7" s="66">
        <f>COUNTIFS('2way'!$N$3:$N$7690,"&gt;50%",'2way'!$Y$3:$Y$7690,"N",'2way'!$Q$3:$Q$7690,"=" &amp;B7) +  COUNTIFS('2way'!$N$3:$N$7690,"&gt;50%",'2way'!$Y$3:$Y$7690,"N",'2way'!$R$3:$R$7690,"=" &amp;B7)</f>
        <v>4</v>
      </c>
      <c r="O7" s="66">
        <f>COUNTIFS('2way'!$N$3:$N$7690,"&gt;50%",'2way'!$Y$3:$Y$7690,"Y",'2way'!$Q$3:$Q$7690,"=" &amp;B7) +  COUNTIFS('2way'!$N$3:$N$7690,"&gt;50%",'2way'!$Y$3:$Y$7690,"Y",'2way'!$R$3:$R$7690,"=" &amp;B7)</f>
        <v>3</v>
      </c>
      <c r="P7">
        <f>COUNTIF('2way'!$Q$3:$Q$7690,"=" &amp;B7) + COUNTIF('2way'!$R$3:$R$7690,"=" &amp;B7)</f>
        <v>16</v>
      </c>
      <c r="Q7" s="6">
        <f t="shared" si="4"/>
        <v>0.4375</v>
      </c>
      <c r="R7" s="6">
        <f t="shared" si="5"/>
        <v>0.125</v>
      </c>
      <c r="S7" s="6">
        <f t="shared" si="6"/>
        <v>0.25</v>
      </c>
      <c r="T7" s="6">
        <f t="shared" si="7"/>
        <v>0.1875</v>
      </c>
      <c r="U7">
        <f t="shared" si="8"/>
        <v>10</v>
      </c>
      <c r="V7" s="6">
        <f t="shared" si="9"/>
        <v>0.625</v>
      </c>
      <c r="W7">
        <f t="shared" si="10"/>
        <v>11</v>
      </c>
      <c r="X7" s="6">
        <f t="shared" si="11"/>
        <v>0.6875</v>
      </c>
      <c r="Y7">
        <f t="shared" si="12"/>
        <v>6</v>
      </c>
      <c r="Z7" s="6">
        <f t="shared" si="13"/>
        <v>0.375</v>
      </c>
      <c r="AA7">
        <f t="shared" si="14"/>
        <v>5</v>
      </c>
      <c r="AB7" s="6">
        <f t="shared" si="15"/>
        <v>0.3125</v>
      </c>
    </row>
    <row r="8" spans="1:28" hidden="1" x14ac:dyDescent="0.25">
      <c r="A8" t="s">
        <v>189</v>
      </c>
      <c r="B8" t="s">
        <v>199</v>
      </c>
      <c r="C8" s="65">
        <f>COUNTIFS('2way'!$A$3:$A$7690,"&gt;50%",'2way'!$Y$3:$Y$7690,"Y",'2way'!$Q$3:$Q$7690,"=" &amp;B8) +  COUNTIFS('2way'!$A$3:$A$7690,"&gt;50%",'2way'!$Y$3:$Y$7690,"Y",'2way'!$R$3:$R$7690,"=" &amp;B8)</f>
        <v>4</v>
      </c>
      <c r="D8" s="66">
        <f>COUNTIFS('2way'!$A$3:$A$7690,"&gt;50%",'2way'!$Y$3:$Y$7690,"N",'2way'!$Q$3:$Q$7690,"=" &amp;B8) +  COUNTIFS('2way'!$A$3:$A$7690,"&gt;50%",'2way'!$Y$3:$Y$7690,"N",'2way'!$R$3:$R$7690,"=" &amp;B8)</f>
        <v>4</v>
      </c>
      <c r="E8" s="66">
        <f>COUNTIFS('2way'!$B$3:$B$7690,"&gt;50%",'2way'!$Y$3:$Y$7690,"N",'2way'!$Q$3:$Q$7690,"=" &amp;B8) +  COUNTIFS('2way'!$B$3:$B$7690,"&gt;50%",'2way'!$Y$3:$Y$7690,"N",'2way'!$R$3:$R$7690,"=" &amp;B8)</f>
        <v>2</v>
      </c>
      <c r="F8" s="66">
        <f>COUNTIFS('2way'!$B$3:$B$7690,"&gt;50%",'2way'!$Y$3:$Y$7690,"Y",'2way'!$Q$3:$Q$7690,"=" &amp;B8) +  COUNTIFS('2way'!$B$3:$B$7690,"&gt;50%",'2way'!$Y$3:$Y$7690,"Y",'2way'!$R$3:$R$7690,"=" &amp;B8)</f>
        <v>6</v>
      </c>
      <c r="G8">
        <f>COUNTIF('2way'!$Q$3:$Q$7690,"=" &amp;B8) + COUNTIF('2way'!$R$3:$R$7690,"=" &amp;B8)</f>
        <v>16</v>
      </c>
      <c r="H8" s="6">
        <f t="shared" si="0"/>
        <v>0.25</v>
      </c>
      <c r="I8" s="6">
        <f t="shared" si="1"/>
        <v>0.25</v>
      </c>
      <c r="J8" s="6">
        <f t="shared" si="2"/>
        <v>0.125</v>
      </c>
      <c r="K8" s="6">
        <f t="shared" si="3"/>
        <v>0.375</v>
      </c>
      <c r="L8" s="66">
        <f>COUNTIFS('2way'!$M$3:$M$7690,"&gt;50%",'2way'!$Y$3:$Y$7690,"Y",'2way'!$Q$3:$Q$7690,"=" &amp;B8) +  COUNTIFS('2way'!$M$3:$M$7690,"&gt;50%",'2way'!$Y$3:$Y$7690,"Y",'2way'!$R$3:$R$7690,"=" &amp;B8)</f>
        <v>3</v>
      </c>
      <c r="M8" s="66">
        <f>COUNTIFS('2way'!$M$3:$M$7690,"&gt;50%",'2way'!$Y$3:$Y$7690,"N",'2way'!$Q$3:$Q$7690,"=" &amp;B8) +  COUNTIFS('2way'!$M$3:$M$7690,"&gt;50%",'2way'!$Y$3:$Y$7690,"N",'2way'!$R$3:$R$7690,"=" &amp;B8)</f>
        <v>2</v>
      </c>
      <c r="N8" s="66">
        <f>COUNTIFS('2way'!$N$3:$N$7690,"&gt;50%",'2way'!$Y$3:$Y$7690,"N",'2way'!$Q$3:$Q$7690,"=" &amp;B8) +  COUNTIFS('2way'!$N$3:$N$7690,"&gt;50%",'2way'!$Y$3:$Y$7690,"N",'2way'!$R$3:$R$7690,"=" &amp;B8)</f>
        <v>3</v>
      </c>
      <c r="O8" s="66">
        <f>COUNTIFS('2way'!$N$3:$N$7690,"&gt;50%",'2way'!$Y$3:$Y$7690,"Y",'2way'!$Q$3:$Q$7690,"=" &amp;B8) +  COUNTIFS('2way'!$N$3:$N$7690,"&gt;50%",'2way'!$Y$3:$Y$7690,"Y",'2way'!$R$3:$R$7690,"=" &amp;B8)</f>
        <v>7</v>
      </c>
      <c r="P8">
        <f>COUNTIF('2way'!$Q$3:$Q$7690,"=" &amp;B8) + COUNTIF('2way'!$R$3:$R$7690,"=" &amp;B8)</f>
        <v>16</v>
      </c>
      <c r="Q8" s="6">
        <f t="shared" si="4"/>
        <v>0.1875</v>
      </c>
      <c r="R8" s="6">
        <f t="shared" si="5"/>
        <v>0.125</v>
      </c>
      <c r="S8" s="6">
        <f t="shared" si="6"/>
        <v>0.1875</v>
      </c>
      <c r="T8" s="6">
        <f t="shared" si="7"/>
        <v>0.4375</v>
      </c>
      <c r="U8">
        <f t="shared" si="8"/>
        <v>6</v>
      </c>
      <c r="V8" s="6">
        <f t="shared" si="9"/>
        <v>0.375</v>
      </c>
      <c r="W8">
        <f t="shared" si="10"/>
        <v>6</v>
      </c>
      <c r="X8" s="6">
        <f t="shared" si="11"/>
        <v>0.375</v>
      </c>
      <c r="Y8">
        <f t="shared" si="12"/>
        <v>10</v>
      </c>
      <c r="Z8" s="6">
        <f t="shared" si="13"/>
        <v>0.625</v>
      </c>
      <c r="AA8">
        <f t="shared" si="14"/>
        <v>9</v>
      </c>
      <c r="AB8" s="6">
        <f t="shared" si="15"/>
        <v>0.5625</v>
      </c>
    </row>
    <row r="9" spans="1:28" hidden="1" x14ac:dyDescent="0.25">
      <c r="A9" t="s">
        <v>189</v>
      </c>
      <c r="B9" t="s">
        <v>187</v>
      </c>
      <c r="C9" s="65">
        <f>COUNTIFS('2way'!$A$3:$A$7690,"&gt;50%",'2way'!$Y$3:$Y$7690,"Y",'2way'!$Q$3:$Q$7690,"=" &amp;B9) +  COUNTIFS('2way'!$A$3:$A$7690,"&gt;50%",'2way'!$Y$3:$Y$7690,"Y",'2way'!$R$3:$R$7690,"=" &amp;B9)</f>
        <v>7</v>
      </c>
      <c r="D9" s="66">
        <f>COUNTIFS('2way'!$A$3:$A$7690,"&gt;50%",'2way'!$Y$3:$Y$7690,"N",'2way'!$Q$3:$Q$7690,"=" &amp;B9) +  COUNTIFS('2way'!$A$3:$A$7690,"&gt;50%",'2way'!$Y$3:$Y$7690,"N",'2way'!$R$3:$R$7690,"=" &amp;B9)</f>
        <v>3</v>
      </c>
      <c r="E9" s="66">
        <f>COUNTIFS('2way'!$B$3:$B$7690,"&gt;50%",'2way'!$Y$3:$Y$7690,"N",'2way'!$Q$3:$Q$7690,"=" &amp;B9) +  COUNTIFS('2way'!$B$3:$B$7690,"&gt;50%",'2way'!$Y$3:$Y$7690,"N",'2way'!$R$3:$R$7690,"=" &amp;B9)</f>
        <v>1</v>
      </c>
      <c r="F9" s="66">
        <f>COUNTIFS('2way'!$B$3:$B$7690,"&gt;50%",'2way'!$Y$3:$Y$7690,"Y",'2way'!$Q$3:$Q$7690,"=" &amp;B9) +  COUNTIFS('2way'!$B$3:$B$7690,"&gt;50%",'2way'!$Y$3:$Y$7690,"Y",'2way'!$R$3:$R$7690,"=" &amp;B9)</f>
        <v>5</v>
      </c>
      <c r="G9">
        <f>COUNTIF('2way'!$Q$3:$Q$7690,"=" &amp;B9) + COUNTIF('2way'!$R$3:$R$7690,"=" &amp;B9)</f>
        <v>16</v>
      </c>
      <c r="H9" s="6">
        <f t="shared" si="0"/>
        <v>0.4375</v>
      </c>
      <c r="I9" s="6">
        <f t="shared" si="1"/>
        <v>0.1875</v>
      </c>
      <c r="J9" s="6">
        <f t="shared" si="2"/>
        <v>6.25E-2</v>
      </c>
      <c r="K9" s="6">
        <f t="shared" si="3"/>
        <v>0.3125</v>
      </c>
      <c r="L9" s="66">
        <f>COUNTIFS('2way'!$M$3:$M$7690,"&gt;50%",'2way'!$Y$3:$Y$7690,"Y",'2way'!$Q$3:$Q$7690,"=" &amp;B9) +  COUNTIFS('2way'!$M$3:$M$7690,"&gt;50%",'2way'!$Y$3:$Y$7690,"Y",'2way'!$R$3:$R$7690,"=" &amp;B9)</f>
        <v>9</v>
      </c>
      <c r="M9" s="66">
        <f>COUNTIFS('2way'!$M$3:$M$7690,"&gt;50%",'2way'!$Y$3:$Y$7690,"N",'2way'!$Q$3:$Q$7690,"=" &amp;B9) +  COUNTIFS('2way'!$M$3:$M$7690,"&gt;50%",'2way'!$Y$3:$Y$7690,"N",'2way'!$R$3:$R$7690,"=" &amp;B9)</f>
        <v>3</v>
      </c>
      <c r="N9" s="66">
        <f>COUNTIFS('2way'!$N$3:$N$7690,"&gt;50%",'2way'!$Y$3:$Y$7690,"N",'2way'!$Q$3:$Q$7690,"=" &amp;B9) +  COUNTIFS('2way'!$N$3:$N$7690,"&gt;50%",'2way'!$Y$3:$Y$7690,"N",'2way'!$R$3:$R$7690,"=" &amp;B9)</f>
        <v>1</v>
      </c>
      <c r="O9" s="66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16</v>
      </c>
      <c r="Q9" s="6">
        <f t="shared" si="4"/>
        <v>0.5625</v>
      </c>
      <c r="R9" s="6">
        <f t="shared" si="5"/>
        <v>0.1875</v>
      </c>
      <c r="S9" s="6">
        <f t="shared" si="6"/>
        <v>6.25E-2</v>
      </c>
      <c r="T9" s="6">
        <f t="shared" si="7"/>
        <v>0.1875</v>
      </c>
      <c r="U9">
        <f t="shared" si="8"/>
        <v>8</v>
      </c>
      <c r="V9" s="6">
        <f t="shared" si="9"/>
        <v>0.5</v>
      </c>
      <c r="W9">
        <f t="shared" si="10"/>
        <v>10</v>
      </c>
      <c r="X9" s="6">
        <f t="shared" si="11"/>
        <v>0.625</v>
      </c>
      <c r="Y9">
        <f t="shared" si="12"/>
        <v>8</v>
      </c>
      <c r="Z9" s="6">
        <f t="shared" si="13"/>
        <v>0.5</v>
      </c>
      <c r="AA9">
        <f t="shared" si="14"/>
        <v>6</v>
      </c>
      <c r="AB9" s="6">
        <f t="shared" si="15"/>
        <v>0.375</v>
      </c>
    </row>
    <row r="10" spans="1:28" hidden="1" x14ac:dyDescent="0.25">
      <c r="A10" t="s">
        <v>189</v>
      </c>
      <c r="B10" t="s">
        <v>218</v>
      </c>
      <c r="C10" s="65">
        <f>COUNTIFS('2way'!$A$3:$A$7690,"&gt;50%",'2way'!$Y$3:$Y$7690,"Y",'2way'!$Q$3:$Q$7690,"=" &amp;B10) +  COUNTIFS('2way'!$A$3:$A$7690,"&gt;50%",'2way'!$Y$3:$Y$7690,"Y",'2way'!$R$3:$R$7690,"=" &amp;B10)</f>
        <v>3</v>
      </c>
      <c r="D10" s="66">
        <f>COUNTIFS('2way'!$A$3:$A$7690,"&gt;50%",'2way'!$Y$3:$Y$7690,"N",'2way'!$Q$3:$Q$7690,"=" &amp;B10) +  COUNTIFS('2way'!$A$3:$A$7690,"&gt;50%",'2way'!$Y$3:$Y$7690,"N",'2way'!$R$3:$R$7690,"=" &amp;B10)</f>
        <v>3</v>
      </c>
      <c r="E10" s="66">
        <f>COUNTIFS('2way'!$B$3:$B$7690,"&gt;50%",'2way'!$Y$3:$Y$7690,"N",'2way'!$Q$3:$Q$7690,"=" &amp;B10) +  COUNTIFS('2way'!$B$3:$B$7690,"&gt;50%",'2way'!$Y$3:$Y$7690,"N",'2way'!$R$3:$R$7690,"=" &amp;B10)</f>
        <v>4</v>
      </c>
      <c r="F10" s="66">
        <f>COUNTIFS('2way'!$B$3:$B$7690,"&gt;50%",'2way'!$Y$3:$Y$7690,"Y",'2way'!$Q$3:$Q$7690,"=" &amp;B10) +  COUNTIFS('2way'!$B$3:$B$7690,"&gt;50%",'2way'!$Y$3:$Y$7690,"Y",'2way'!$R$3:$R$7690,"=" &amp;B10)</f>
        <v>6</v>
      </c>
      <c r="G10">
        <f>COUNTIF('2way'!$Q$3:$Q$7690,"=" &amp;B10) + COUNTIF('2way'!$R$3:$R$7690,"=" &amp;B10)</f>
        <v>16</v>
      </c>
      <c r="H10" s="6">
        <f t="shared" ref="H10:H24" si="16">C10/G10</f>
        <v>0.1875</v>
      </c>
      <c r="I10" s="6">
        <f t="shared" si="1"/>
        <v>0.1875</v>
      </c>
      <c r="J10" s="6">
        <f t="shared" si="2"/>
        <v>0.25</v>
      </c>
      <c r="K10" s="6">
        <f t="shared" si="3"/>
        <v>0.375</v>
      </c>
      <c r="L10" s="66">
        <f>COUNTIFS('2way'!$M$3:$M$7690,"&gt;50%",'2way'!$Y$3:$Y$7690,"Y",'2way'!$Q$3:$Q$7690,"=" &amp;B10) +  COUNTIFS('2way'!$M$3:$M$7690,"&gt;50%",'2way'!$Y$3:$Y$7690,"Y",'2way'!$R$3:$R$7690,"=" &amp;B10)</f>
        <v>5</v>
      </c>
      <c r="M10" s="66">
        <f>COUNTIFS('2way'!$M$3:$M$7690,"&gt;50%",'2way'!$Y$3:$Y$7690,"N",'2way'!$Q$3:$Q$7690,"=" &amp;B10) +  COUNTIFS('2way'!$M$3:$M$7690,"&gt;50%",'2way'!$Y$3:$Y$7690,"N",'2way'!$R$3:$R$7690,"=" &amp;B10)</f>
        <v>4</v>
      </c>
      <c r="N10" s="66">
        <f>COUNTIFS('2way'!$N$3:$N$7690,"&gt;50%",'2way'!$Y$3:$Y$7690,"N",'2way'!$Q$3:$Q$7690,"=" &amp;B10) +  COUNTIFS('2way'!$N$3:$N$7690,"&gt;50%",'2way'!$Y$3:$Y$7690,"N",'2way'!$R$3:$R$7690,"=" &amp;B10)</f>
        <v>3</v>
      </c>
      <c r="O10" s="66">
        <f>COUNTIFS('2way'!$N$3:$N$7690,"&gt;50%",'2way'!$Y$3:$Y$7690,"Y",'2way'!$Q$3:$Q$7690,"=" &amp;B10) +  COUNTIFS('2way'!$N$3:$N$7690,"&gt;50%",'2way'!$Y$3:$Y$7690,"Y",'2way'!$R$3:$R$7690,"=" &amp;B10)</f>
        <v>4</v>
      </c>
      <c r="P10">
        <f>COUNTIF('2way'!$Q$3:$Q$7690,"=" &amp;B10) + COUNTIF('2way'!$R$3:$R$7690,"=" &amp;B10)</f>
        <v>16</v>
      </c>
      <c r="Q10" s="6">
        <f t="shared" si="4"/>
        <v>0.3125</v>
      </c>
      <c r="R10" s="6">
        <f t="shared" si="5"/>
        <v>0.25</v>
      </c>
      <c r="S10" s="6">
        <f t="shared" si="6"/>
        <v>0.1875</v>
      </c>
      <c r="T10" s="6">
        <f t="shared" si="7"/>
        <v>0.25</v>
      </c>
      <c r="U10">
        <f t="shared" si="8"/>
        <v>7</v>
      </c>
      <c r="V10" s="6">
        <f t="shared" si="9"/>
        <v>0.4375</v>
      </c>
      <c r="W10">
        <f t="shared" si="10"/>
        <v>8</v>
      </c>
      <c r="X10" s="6">
        <f t="shared" si="11"/>
        <v>0.5</v>
      </c>
      <c r="Y10">
        <f t="shared" si="12"/>
        <v>9</v>
      </c>
      <c r="Z10" s="6">
        <f t="shared" si="13"/>
        <v>0.5625</v>
      </c>
      <c r="AA10">
        <f t="shared" si="14"/>
        <v>8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5">
        <f>COUNTIFS('2way'!$A$3:$A$7690,"&gt;50%",'2way'!$Y$3:$Y$7690,"Y",'2way'!$Q$3:$Q$7690,"=" &amp;B11) +  COUNTIFS('2way'!$A$3:$A$7690,"&gt;50%",'2way'!$Y$3:$Y$7690,"Y",'2way'!$R$3:$R$7690,"=" &amp;B11)</f>
        <v>3</v>
      </c>
      <c r="D11" s="66">
        <f>COUNTIFS('2way'!$A$3:$A$7690,"&gt;50%",'2way'!$Y$3:$Y$7690,"N",'2way'!$Q$3:$Q$7690,"=" &amp;B11) +  COUNTIFS('2way'!$A$3:$A$7690,"&gt;50%",'2way'!$Y$3:$Y$7690,"N",'2way'!$R$3:$R$7690,"=" &amp;B11)</f>
        <v>2</v>
      </c>
      <c r="E11" s="66">
        <f>COUNTIFS('2way'!$B$3:$B$7690,"&gt;50%",'2way'!$Y$3:$Y$7690,"N",'2way'!$Q$3:$Q$7690,"=" &amp;B11) +  COUNTIFS('2way'!$B$3:$B$7690,"&gt;50%",'2way'!$Y$3:$Y$7690,"N",'2way'!$R$3:$R$7690,"=" &amp;B11)</f>
        <v>5</v>
      </c>
      <c r="F11" s="66">
        <f>COUNTIFS('2way'!$B$3:$B$7690,"&gt;50%",'2way'!$Y$3:$Y$7690,"Y",'2way'!$Q$3:$Q$7690,"=" &amp;B11) +  COUNTIFS('2way'!$B$3:$B$7690,"&gt;50%",'2way'!$Y$3:$Y$7690,"Y",'2way'!$R$3:$R$7690,"=" &amp;B11)</f>
        <v>6</v>
      </c>
      <c r="G11">
        <f>COUNTIF('2way'!$Q$3:$Q$7690,"=" &amp;B11) + COUNTIF('2way'!$R$3:$R$7690,"=" &amp;B11)</f>
        <v>16</v>
      </c>
      <c r="H11" s="6">
        <f t="shared" si="16"/>
        <v>0.1875</v>
      </c>
      <c r="I11" s="6">
        <f t="shared" si="1"/>
        <v>0.125</v>
      </c>
      <c r="J11" s="6">
        <f t="shared" si="2"/>
        <v>0.3125</v>
      </c>
      <c r="K11" s="6">
        <f t="shared" si="3"/>
        <v>0.375</v>
      </c>
      <c r="L11" s="66">
        <f>COUNTIFS('2way'!$M$3:$M$7690,"&gt;50%",'2way'!$Y$3:$Y$7690,"Y",'2way'!$Q$3:$Q$7690,"=" &amp;B11) +  COUNTIFS('2way'!$M$3:$M$7690,"&gt;50%",'2way'!$Y$3:$Y$7690,"Y",'2way'!$R$3:$R$7690,"=" &amp;B11)</f>
        <v>6</v>
      </c>
      <c r="M11" s="66">
        <f>COUNTIFS('2way'!$M$3:$M$7690,"&gt;50%",'2way'!$Y$3:$Y$7690,"N",'2way'!$Q$3:$Q$7690,"=" &amp;B11) +  COUNTIFS('2way'!$M$3:$M$7690,"&gt;50%",'2way'!$Y$3:$Y$7690,"N",'2way'!$R$3:$R$7690,"=" &amp;B11)</f>
        <v>5</v>
      </c>
      <c r="N11" s="66">
        <f>COUNTIFS('2way'!$N$3:$N$7690,"&gt;50%",'2way'!$Y$3:$Y$7690,"N",'2way'!$Q$3:$Q$7690,"=" &amp;B11) +  COUNTIFS('2way'!$N$3:$N$7690,"&gt;50%",'2way'!$Y$3:$Y$7690,"N",'2way'!$R$3:$R$7690,"=" &amp;B11)</f>
        <v>2</v>
      </c>
      <c r="O11" s="66">
        <f>COUNTIFS('2way'!$N$3:$N$7690,"&gt;50%",'2way'!$Y$3:$Y$7690,"Y",'2way'!$Q$3:$Q$7690,"=" &amp;B11) +  COUNTIFS('2way'!$N$3:$N$7690,"&gt;50%",'2way'!$Y$3:$Y$7690,"Y",'2way'!$R$3:$R$7690,"=" &amp;B11)</f>
        <v>3</v>
      </c>
      <c r="P11">
        <f>COUNTIF('2way'!$Q$3:$Q$7690,"=" &amp;B11) + COUNTIF('2way'!$R$3:$R$7690,"=" &amp;B11)</f>
        <v>16</v>
      </c>
      <c r="Q11" s="6">
        <f t="shared" si="4"/>
        <v>0.375</v>
      </c>
      <c r="R11" s="6">
        <f t="shared" si="5"/>
        <v>0.3125</v>
      </c>
      <c r="S11" s="6">
        <f t="shared" si="6"/>
        <v>0.125</v>
      </c>
      <c r="T11" s="6">
        <f t="shared" si="7"/>
        <v>0.1875</v>
      </c>
      <c r="U11">
        <f t="shared" si="8"/>
        <v>8</v>
      </c>
      <c r="V11" s="6">
        <f t="shared" si="9"/>
        <v>0.5</v>
      </c>
      <c r="W11">
        <f t="shared" si="10"/>
        <v>8</v>
      </c>
      <c r="X11" s="6">
        <f t="shared" si="11"/>
        <v>0.5</v>
      </c>
      <c r="Y11">
        <f t="shared" si="12"/>
        <v>8</v>
      </c>
      <c r="Z11" s="6">
        <f t="shared" si="13"/>
        <v>0.5</v>
      </c>
      <c r="AA11">
        <f t="shared" si="14"/>
        <v>8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5">
        <f>COUNTIFS('2way'!$A$3:$A$7690,"&gt;50%",'2way'!$Y$3:$Y$7690,"Y",'2way'!$Q$3:$Q$7690,"=" &amp;B12) +  COUNTIFS('2way'!$A$3:$A$7690,"&gt;50%",'2way'!$Y$3:$Y$7690,"Y",'2way'!$R$3:$R$7690,"=" &amp;B12)</f>
        <v>7</v>
      </c>
      <c r="D12" s="66">
        <f>COUNTIFS('2way'!$A$3:$A$7690,"&gt;50%",'2way'!$Y$3:$Y$7690,"N",'2way'!$Q$3:$Q$7690,"=" &amp;B12) +  COUNTIFS('2way'!$A$3:$A$7690,"&gt;50%",'2way'!$Y$3:$Y$7690,"N",'2way'!$R$3:$R$7690,"=" &amp;B12)</f>
        <v>4</v>
      </c>
      <c r="E12" s="66">
        <f>COUNTIFS('2way'!$B$3:$B$7690,"&gt;50%",'2way'!$Y$3:$Y$7690,"N",'2way'!$Q$3:$Q$7690,"=" &amp;B12) +  COUNTIFS('2way'!$B$3:$B$7690,"&gt;50%",'2way'!$Y$3:$Y$7690,"N",'2way'!$R$3:$R$7690,"=" &amp;B12)</f>
        <v>3</v>
      </c>
      <c r="F12" s="66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16</v>
      </c>
      <c r="H12" s="6">
        <f t="shared" si="16"/>
        <v>0.4375</v>
      </c>
      <c r="I12" s="6">
        <f t="shared" si="1"/>
        <v>0.25</v>
      </c>
      <c r="J12" s="6">
        <f t="shared" si="2"/>
        <v>0.1875</v>
      </c>
      <c r="K12" s="6">
        <f t="shared" si="3"/>
        <v>6.25E-2</v>
      </c>
      <c r="L12" s="66">
        <f>COUNTIFS('2way'!$M$3:$M$7690,"&gt;50%",'2way'!$Y$3:$Y$7690,"Y",'2way'!$Q$3:$Q$7690,"=" &amp;B12) +  COUNTIFS('2way'!$M$3:$M$7690,"&gt;50%",'2way'!$Y$3:$Y$7690,"Y",'2way'!$R$3:$R$7690,"=" &amp;B12)</f>
        <v>5</v>
      </c>
      <c r="M12" s="66">
        <f>COUNTIFS('2way'!$M$3:$M$7690,"&gt;50%",'2way'!$Y$3:$Y$7690,"N",'2way'!$Q$3:$Q$7690,"=" &amp;B12) +  COUNTIFS('2way'!$M$3:$M$7690,"&gt;50%",'2way'!$Y$3:$Y$7690,"N",'2way'!$R$3:$R$7690,"=" &amp;B12)</f>
        <v>5</v>
      </c>
      <c r="N12" s="66">
        <f>COUNTIFS('2way'!$N$3:$N$7690,"&gt;50%",'2way'!$Y$3:$Y$7690,"N",'2way'!$Q$3:$Q$7690,"=" &amp;B12) +  COUNTIFS('2way'!$N$3:$N$7690,"&gt;50%",'2way'!$Y$3:$Y$7690,"N",'2way'!$R$3:$R$7690,"=" &amp;B12)</f>
        <v>3</v>
      </c>
      <c r="O12" s="66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16</v>
      </c>
      <c r="Q12" s="6">
        <f t="shared" si="4"/>
        <v>0.3125</v>
      </c>
      <c r="R12" s="6">
        <f t="shared" si="5"/>
        <v>0.3125</v>
      </c>
      <c r="S12" s="6">
        <f t="shared" si="6"/>
        <v>0.1875</v>
      </c>
      <c r="T12" s="6">
        <f t="shared" si="7"/>
        <v>0.1875</v>
      </c>
      <c r="U12">
        <f t="shared" si="8"/>
        <v>10</v>
      </c>
      <c r="V12" s="6">
        <f t="shared" si="9"/>
        <v>0.625</v>
      </c>
      <c r="W12">
        <f t="shared" si="10"/>
        <v>8</v>
      </c>
      <c r="X12" s="6">
        <f t="shared" si="11"/>
        <v>0.5</v>
      </c>
      <c r="Y12">
        <f t="shared" si="12"/>
        <v>5</v>
      </c>
      <c r="Z12" s="6">
        <f t="shared" si="13"/>
        <v>0.3125</v>
      </c>
      <c r="AA12">
        <f t="shared" si="14"/>
        <v>8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5">
        <f>COUNTIFS('2way'!$A$3:$A$7690,"&gt;50%",'2way'!$Y$3:$Y$7690,"Y",'2way'!$Q$3:$Q$7690,"=" &amp;B13) +  COUNTIFS('2way'!$A$3:$A$7690,"&gt;50%",'2way'!$Y$3:$Y$7690,"Y",'2way'!$R$3:$R$7690,"=" &amp;B13)</f>
        <v>3</v>
      </c>
      <c r="D13" s="66">
        <f>COUNTIFS('2way'!$A$3:$A$7690,"&gt;50%",'2way'!$Y$3:$Y$7690,"N",'2way'!$Q$3:$Q$7690,"=" &amp;B13) +  COUNTIFS('2way'!$A$3:$A$7690,"&gt;50%",'2way'!$Y$3:$Y$7690,"N",'2way'!$R$3:$R$7690,"=" &amp;B13)</f>
        <v>3</v>
      </c>
      <c r="E13" s="66">
        <f>COUNTIFS('2way'!$B$3:$B$7690,"&gt;50%",'2way'!$Y$3:$Y$7690,"N",'2way'!$Q$3:$Q$7690,"=" &amp;B13) +  COUNTIFS('2way'!$B$3:$B$7690,"&gt;50%",'2way'!$Y$3:$Y$7690,"N",'2way'!$R$3:$R$7690,"=" &amp;B13)</f>
        <v>2</v>
      </c>
      <c r="F13" s="66">
        <f>COUNTIFS('2way'!$B$3:$B$7690,"&gt;50%",'2way'!$Y$3:$Y$7690,"Y",'2way'!$Q$3:$Q$7690,"=" &amp;B13) +  COUNTIFS('2way'!$B$3:$B$7690,"&gt;50%",'2way'!$Y$3:$Y$7690,"Y",'2way'!$R$3:$R$7690,"=" &amp;B13)</f>
        <v>6</v>
      </c>
      <c r="G13">
        <f>COUNTIF('2way'!$Q$3:$Q$7690,"=" &amp;B13) + COUNTIF('2way'!$R$3:$R$7690,"=" &amp;B13)</f>
        <v>15</v>
      </c>
      <c r="H13" s="6">
        <f t="shared" si="16"/>
        <v>0.2</v>
      </c>
      <c r="I13" s="6">
        <f t="shared" si="1"/>
        <v>0.2</v>
      </c>
      <c r="J13" s="6">
        <f t="shared" si="2"/>
        <v>0.13333333333333333</v>
      </c>
      <c r="K13" s="6">
        <f t="shared" si="3"/>
        <v>0.4</v>
      </c>
      <c r="L13" s="66">
        <f>COUNTIFS('2way'!$M$3:$M$7690,"&gt;50%",'2way'!$Y$3:$Y$7690,"Y",'2way'!$Q$3:$Q$7690,"=" &amp;B13) +  COUNTIFS('2way'!$M$3:$M$7690,"&gt;50%",'2way'!$Y$3:$Y$7690,"Y",'2way'!$R$3:$R$7690,"=" &amp;B13)</f>
        <v>5</v>
      </c>
      <c r="M13" s="66">
        <f>COUNTIFS('2way'!$M$3:$M$7690,"&gt;50%",'2way'!$Y$3:$Y$7690,"N",'2way'!$Q$3:$Q$7690,"=" &amp;B13) +  COUNTIFS('2way'!$M$3:$M$7690,"&gt;50%",'2way'!$Y$3:$Y$7690,"N",'2way'!$R$3:$R$7690,"=" &amp;B13)</f>
        <v>4</v>
      </c>
      <c r="N13" s="66">
        <f>COUNTIFS('2way'!$N$3:$N$7690,"&gt;50%",'2way'!$Y$3:$Y$7690,"N",'2way'!$Q$3:$Q$7690,"=" &amp;B13) +  COUNTIFS('2way'!$N$3:$N$7690,"&gt;50%",'2way'!$Y$3:$Y$7690,"N",'2way'!$R$3:$R$7690,"=" &amp;B13)</f>
        <v>1</v>
      </c>
      <c r="O13" s="66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15</v>
      </c>
      <c r="Q13" s="6">
        <f t="shared" si="4"/>
        <v>0.33333333333333331</v>
      </c>
      <c r="R13" s="6">
        <f t="shared" si="5"/>
        <v>0.26666666666666666</v>
      </c>
      <c r="S13" s="6">
        <f t="shared" si="6"/>
        <v>6.6666666666666666E-2</v>
      </c>
      <c r="T13" s="6">
        <f t="shared" si="7"/>
        <v>0.26666666666666666</v>
      </c>
      <c r="U13">
        <f t="shared" si="8"/>
        <v>5</v>
      </c>
      <c r="V13" s="6">
        <f t="shared" si="9"/>
        <v>0.33333333333333331</v>
      </c>
      <c r="W13">
        <f t="shared" si="10"/>
        <v>6</v>
      </c>
      <c r="X13" s="6">
        <f t="shared" si="11"/>
        <v>0.4</v>
      </c>
      <c r="Y13">
        <f t="shared" si="12"/>
        <v>9</v>
      </c>
      <c r="Z13" s="6">
        <f t="shared" si="13"/>
        <v>0.6</v>
      </c>
      <c r="AA13">
        <f t="shared" si="14"/>
        <v>8</v>
      </c>
      <c r="AB13" s="6">
        <f t="shared" si="15"/>
        <v>0.53333333333333333</v>
      </c>
    </row>
    <row r="14" spans="1:28" hidden="1" x14ac:dyDescent="0.25">
      <c r="A14" t="s">
        <v>189</v>
      </c>
      <c r="B14" t="s">
        <v>285</v>
      </c>
      <c r="C14" s="65">
        <f>COUNTIFS('2way'!$A$3:$A$7690,"&gt;50%",'2way'!$Y$3:$Y$7690,"Y",'2way'!$Q$3:$Q$7690,"=" &amp;B14) +  COUNTIFS('2way'!$A$3:$A$7690,"&gt;50%",'2way'!$Y$3:$Y$7690,"Y",'2way'!$R$3:$R$7690,"=" &amp;B14)</f>
        <v>9</v>
      </c>
      <c r="D14" s="66">
        <f>COUNTIFS('2way'!$A$3:$A$7690,"&gt;50%",'2way'!$Y$3:$Y$7690,"N",'2way'!$Q$3:$Q$7690,"=" &amp;B14) +  COUNTIFS('2way'!$A$3:$A$7690,"&gt;50%",'2way'!$Y$3:$Y$7690,"N",'2way'!$R$3:$R$7690,"=" &amp;B14)</f>
        <v>1</v>
      </c>
      <c r="E14" s="66">
        <f>COUNTIFS('2way'!$B$3:$B$7690,"&gt;50%",'2way'!$Y$3:$Y$7690,"N",'2way'!$Q$3:$Q$7690,"=" &amp;B14) +  COUNTIFS('2way'!$B$3:$B$7690,"&gt;50%",'2way'!$Y$3:$Y$7690,"N",'2way'!$R$3:$R$7690,"=" &amp;B14)</f>
        <v>3</v>
      </c>
      <c r="F14" s="66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16</v>
      </c>
      <c r="H14" s="6">
        <f t="shared" si="16"/>
        <v>0.5625</v>
      </c>
      <c r="I14" s="6">
        <f t="shared" si="1"/>
        <v>6.25E-2</v>
      </c>
      <c r="J14" s="6">
        <f t="shared" si="2"/>
        <v>0.1875</v>
      </c>
      <c r="K14" s="6">
        <f t="shared" si="3"/>
        <v>0.1875</v>
      </c>
      <c r="L14" s="66">
        <f>COUNTIFS('2way'!$M$3:$M$7690,"&gt;50%",'2way'!$Y$3:$Y$7690,"Y",'2way'!$Q$3:$Q$7690,"=" &amp;B14) +  COUNTIFS('2way'!$M$3:$M$7690,"&gt;50%",'2way'!$Y$3:$Y$7690,"Y",'2way'!$R$3:$R$7690,"=" &amp;B14)</f>
        <v>12</v>
      </c>
      <c r="M14" s="66">
        <f>COUNTIFS('2way'!$M$3:$M$7690,"&gt;50%",'2way'!$Y$3:$Y$7690,"N",'2way'!$Q$3:$Q$7690,"=" &amp;B14) +  COUNTIFS('2way'!$M$3:$M$7690,"&gt;50%",'2way'!$Y$3:$Y$7690,"N",'2way'!$R$3:$R$7690,"=" &amp;B14)</f>
        <v>3</v>
      </c>
      <c r="N14" s="66">
        <f>COUNTIFS('2way'!$N$3:$N$7690,"&gt;50%",'2way'!$Y$3:$Y$7690,"N",'2way'!$Q$3:$Q$7690,"=" &amp;B14) +  COUNTIFS('2way'!$N$3:$N$7690,"&gt;50%",'2way'!$Y$3:$Y$7690,"N",'2way'!$R$3:$R$7690,"=" &amp;B14)</f>
        <v>1</v>
      </c>
      <c r="O14" s="66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16</v>
      </c>
      <c r="Q14" s="6">
        <f t="shared" si="4"/>
        <v>0.75</v>
      </c>
      <c r="R14" s="6">
        <f t="shared" si="5"/>
        <v>0.1875</v>
      </c>
      <c r="S14" s="6">
        <f t="shared" si="6"/>
        <v>6.25E-2</v>
      </c>
      <c r="T14" s="6">
        <f t="shared" si="7"/>
        <v>0</v>
      </c>
      <c r="U14">
        <f t="shared" si="8"/>
        <v>12</v>
      </c>
      <c r="V14" s="6">
        <f t="shared" si="9"/>
        <v>0.75</v>
      </c>
      <c r="W14">
        <f t="shared" si="10"/>
        <v>13</v>
      </c>
      <c r="X14" s="6">
        <f t="shared" si="11"/>
        <v>0.8125</v>
      </c>
      <c r="Y14">
        <f t="shared" si="12"/>
        <v>4</v>
      </c>
      <c r="Z14" s="6">
        <f t="shared" si="13"/>
        <v>0.25</v>
      </c>
      <c r="AA14">
        <f t="shared" si="14"/>
        <v>3</v>
      </c>
      <c r="AB14" s="6">
        <f t="shared" si="15"/>
        <v>0.1875</v>
      </c>
    </row>
    <row r="15" spans="1:28" hidden="1" x14ac:dyDescent="0.25">
      <c r="A15" t="s">
        <v>189</v>
      </c>
      <c r="B15" t="s">
        <v>190</v>
      </c>
      <c r="C15" s="65">
        <f>COUNTIFS('2way'!$A$3:$A$7690,"&gt;50%",'2way'!$Y$3:$Y$7690,"Y",'2way'!$Q$3:$Q$7690,"=" &amp;B15) +  COUNTIFS('2way'!$A$3:$A$7690,"&gt;50%",'2way'!$Y$3:$Y$7690,"Y",'2way'!$R$3:$R$7690,"=" &amp;B15)</f>
        <v>2</v>
      </c>
      <c r="D15" s="66">
        <f>COUNTIFS('2way'!$A$3:$A$7690,"&gt;50%",'2way'!$Y$3:$Y$7690,"N",'2way'!$Q$3:$Q$7690,"=" &amp;B15) +  COUNTIFS('2way'!$A$3:$A$7690,"&gt;50%",'2way'!$Y$3:$Y$7690,"N",'2way'!$R$3:$R$7690,"=" &amp;B15)</f>
        <v>4</v>
      </c>
      <c r="E15" s="66">
        <f>COUNTIFS('2way'!$B$3:$B$7690,"&gt;50%",'2way'!$Y$3:$Y$7690,"N",'2way'!$Q$3:$Q$7690,"=" &amp;B15) +  COUNTIFS('2way'!$B$3:$B$7690,"&gt;50%",'2way'!$Y$3:$Y$7690,"N",'2way'!$R$3:$R$7690,"=" &amp;B15)</f>
        <v>2</v>
      </c>
      <c r="F15" s="66">
        <f>COUNTIFS('2way'!$B$3:$B$7690,"&gt;50%",'2way'!$Y$3:$Y$7690,"Y",'2way'!$Q$3:$Q$7690,"=" &amp;B15) +  COUNTIFS('2way'!$B$3:$B$7690,"&gt;50%",'2way'!$Y$3:$Y$7690,"Y",'2way'!$R$3:$R$7690,"=" &amp;B15)</f>
        <v>8</v>
      </c>
      <c r="G15">
        <f>COUNTIF('2way'!$Q$3:$Q$7690,"=" &amp;B15) + COUNTIF('2way'!$R$3:$R$7690,"=" &amp;B15)</f>
        <v>16</v>
      </c>
      <c r="H15" s="6">
        <f t="shared" si="16"/>
        <v>0.125</v>
      </c>
      <c r="I15" s="6">
        <f t="shared" si="1"/>
        <v>0.25</v>
      </c>
      <c r="J15" s="6">
        <f t="shared" si="2"/>
        <v>0.125</v>
      </c>
      <c r="K15" s="6">
        <f t="shared" si="3"/>
        <v>0.5</v>
      </c>
      <c r="L15" s="66">
        <f>COUNTIFS('2way'!$M$3:$M$7690,"&gt;50%",'2way'!$Y$3:$Y$7690,"Y",'2way'!$Q$3:$Q$7690,"=" &amp;B15) +  COUNTIFS('2way'!$M$3:$M$7690,"&gt;50%",'2way'!$Y$3:$Y$7690,"Y",'2way'!$R$3:$R$7690,"=" &amp;B15)</f>
        <v>6</v>
      </c>
      <c r="M15" s="66">
        <f>COUNTIFS('2way'!$M$3:$M$7690,"&gt;50%",'2way'!$Y$3:$Y$7690,"N",'2way'!$Q$3:$Q$7690,"=" &amp;B15) +  COUNTIFS('2way'!$M$3:$M$7690,"&gt;50%",'2way'!$Y$3:$Y$7690,"N",'2way'!$R$3:$R$7690,"=" &amp;B15)</f>
        <v>4</v>
      </c>
      <c r="N15" s="66">
        <f>COUNTIFS('2way'!$N$3:$N$7690,"&gt;50%",'2way'!$Y$3:$Y$7690,"N",'2way'!$Q$3:$Q$7690,"=" &amp;B15) +  COUNTIFS('2way'!$N$3:$N$7690,"&gt;50%",'2way'!$Y$3:$Y$7690,"N",'2way'!$R$3:$R$7690,"=" &amp;B15)</f>
        <v>2</v>
      </c>
      <c r="O15" s="66">
        <f>COUNTIFS('2way'!$N$3:$N$7690,"&gt;50%",'2way'!$Y$3:$Y$7690,"Y",'2way'!$Q$3:$Q$7690,"=" &amp;B15) +  COUNTIFS('2way'!$N$3:$N$7690,"&gt;50%",'2way'!$Y$3:$Y$7690,"Y",'2way'!$R$3:$R$7690,"=" &amp;B15)</f>
        <v>4</v>
      </c>
      <c r="P15">
        <f>COUNTIF('2way'!$Q$3:$Q$7690,"=" &amp;B15) + COUNTIF('2way'!$R$3:$R$7690,"=" &amp;B15)</f>
        <v>16</v>
      </c>
      <c r="Q15" s="6">
        <f t="shared" si="4"/>
        <v>0.375</v>
      </c>
      <c r="R15" s="6">
        <f t="shared" si="5"/>
        <v>0.25</v>
      </c>
      <c r="S15" s="6">
        <f t="shared" si="6"/>
        <v>0.125</v>
      </c>
      <c r="T15" s="6">
        <f t="shared" si="7"/>
        <v>0.25</v>
      </c>
      <c r="U15">
        <f t="shared" si="8"/>
        <v>4</v>
      </c>
      <c r="V15" s="6">
        <f t="shared" si="9"/>
        <v>0.25</v>
      </c>
      <c r="W15">
        <f t="shared" si="10"/>
        <v>8</v>
      </c>
      <c r="X15" s="6">
        <f t="shared" si="11"/>
        <v>0.5</v>
      </c>
      <c r="Y15">
        <f t="shared" si="12"/>
        <v>12</v>
      </c>
      <c r="Z15" s="6">
        <f t="shared" si="13"/>
        <v>0.75</v>
      </c>
      <c r="AA15">
        <f t="shared" si="14"/>
        <v>8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5">
        <f>COUNTIFS('2way'!$A$3:$A$7690,"&gt;50%",'2way'!$Y$3:$Y$7690,"Y",'2way'!$Q$3:$Q$7690,"=" &amp;B16) +  COUNTIFS('2way'!$A$3:$A$7690,"&gt;50%",'2way'!$Y$3:$Y$7690,"Y",'2way'!$R$3:$R$7690,"=" &amp;B16)</f>
        <v>5</v>
      </c>
      <c r="D16" s="66">
        <f>COUNTIFS('2way'!$A$3:$A$7690,"&gt;50%",'2way'!$Y$3:$Y$7690,"N",'2way'!$Q$3:$Q$7690,"=" &amp;B16) +  COUNTIFS('2way'!$A$3:$A$7690,"&gt;50%",'2way'!$Y$3:$Y$7690,"N",'2way'!$R$3:$R$7690,"=" &amp;B16)</f>
        <v>4</v>
      </c>
      <c r="E16" s="66">
        <f>COUNTIFS('2way'!$B$3:$B$7690,"&gt;50%",'2way'!$Y$3:$Y$7690,"N",'2way'!$Q$3:$Q$7690,"=" &amp;B16) +  COUNTIFS('2way'!$B$3:$B$7690,"&gt;50%",'2way'!$Y$3:$Y$7690,"N",'2way'!$R$3:$R$7690,"=" &amp;B16)</f>
        <v>2</v>
      </c>
      <c r="F16" s="66">
        <f>COUNTIFS('2way'!$B$3:$B$7690,"&gt;50%",'2way'!$Y$3:$Y$7690,"Y",'2way'!$Q$3:$Q$7690,"=" &amp;B16) +  COUNTIFS('2way'!$B$3:$B$7690,"&gt;50%",'2way'!$Y$3:$Y$7690,"Y",'2way'!$R$3:$R$7690,"=" &amp;B16)</f>
        <v>4</v>
      </c>
      <c r="G16">
        <f>COUNTIF('2way'!$Q$3:$Q$7690,"=" &amp;B16) + COUNTIF('2way'!$R$3:$R$7690,"=" &amp;B16)</f>
        <v>16</v>
      </c>
      <c r="H16" s="6">
        <f t="shared" si="16"/>
        <v>0.3125</v>
      </c>
      <c r="I16" s="6">
        <f t="shared" si="1"/>
        <v>0.25</v>
      </c>
      <c r="J16" s="6">
        <f t="shared" si="2"/>
        <v>0.125</v>
      </c>
      <c r="K16" s="6">
        <f t="shared" si="3"/>
        <v>0.25</v>
      </c>
      <c r="L16" s="66">
        <f>COUNTIFS('2way'!$M$3:$M$7690,"&gt;50%",'2way'!$Y$3:$Y$7690,"Y",'2way'!$Q$3:$Q$7690,"=" &amp;B16) +  COUNTIFS('2way'!$M$3:$M$7690,"&gt;50%",'2way'!$Y$3:$Y$7690,"Y",'2way'!$R$3:$R$7690,"=" &amp;B16)</f>
        <v>3</v>
      </c>
      <c r="M16" s="66">
        <f>COUNTIFS('2way'!$M$3:$M$7690,"&gt;50%",'2way'!$Y$3:$Y$7690,"N",'2way'!$Q$3:$Q$7690,"=" &amp;B16) +  COUNTIFS('2way'!$M$3:$M$7690,"&gt;50%",'2way'!$Y$3:$Y$7690,"N",'2way'!$R$3:$R$7690,"=" &amp;B16)</f>
        <v>3</v>
      </c>
      <c r="N16" s="66">
        <f>COUNTIFS('2way'!$N$3:$N$7690,"&gt;50%",'2way'!$Y$3:$Y$7690,"N",'2way'!$Q$3:$Q$7690,"=" &amp;B16) +  COUNTIFS('2way'!$N$3:$N$7690,"&gt;50%",'2way'!$Y$3:$Y$7690,"N",'2way'!$R$3:$R$7690,"=" &amp;B16)</f>
        <v>4</v>
      </c>
      <c r="O16" s="66">
        <f>COUNTIFS('2way'!$N$3:$N$7690,"&gt;50%",'2way'!$Y$3:$Y$7690,"Y",'2way'!$Q$3:$Q$7690,"=" &amp;B16) +  COUNTIFS('2way'!$N$3:$N$7690,"&gt;50%",'2way'!$Y$3:$Y$7690,"Y",'2way'!$R$3:$R$7690,"=" &amp;B16)</f>
        <v>6</v>
      </c>
      <c r="P16">
        <f>COUNTIF('2way'!$Q$3:$Q$7690,"=" &amp;B16) + COUNTIF('2way'!$R$3:$R$7690,"=" &amp;B16)</f>
        <v>16</v>
      </c>
      <c r="Q16" s="6">
        <f t="shared" si="4"/>
        <v>0.1875</v>
      </c>
      <c r="R16" s="6">
        <f t="shared" si="5"/>
        <v>0.1875</v>
      </c>
      <c r="S16" s="6">
        <f t="shared" si="6"/>
        <v>0.25</v>
      </c>
      <c r="T16" s="6">
        <f>O16/P16</f>
        <v>0.375</v>
      </c>
      <c r="U16">
        <f t="shared" si="8"/>
        <v>7</v>
      </c>
      <c r="V16" s="6">
        <f t="shared" si="9"/>
        <v>0.4375</v>
      </c>
      <c r="W16">
        <f t="shared" si="10"/>
        <v>7</v>
      </c>
      <c r="X16" s="6">
        <f t="shared" si="11"/>
        <v>0.4375</v>
      </c>
      <c r="Y16">
        <f t="shared" si="12"/>
        <v>8</v>
      </c>
      <c r="Z16" s="6">
        <f t="shared" si="13"/>
        <v>0.5</v>
      </c>
      <c r="AA16">
        <f t="shared" si="14"/>
        <v>9</v>
      </c>
      <c r="AB16" s="6">
        <f t="shared" si="15"/>
        <v>0.5625</v>
      </c>
    </row>
    <row r="17" spans="1:28" hidden="1" x14ac:dyDescent="0.25">
      <c r="A17" t="s">
        <v>189</v>
      </c>
      <c r="B17" t="s">
        <v>281</v>
      </c>
      <c r="C17" s="65">
        <f>COUNTIFS('2way'!$A$3:$A$7690,"&gt;50%",'2way'!$Y$3:$Y$7690,"Y",'2way'!$Q$3:$Q$7690,"=" &amp;B17) +  COUNTIFS('2way'!$A$3:$A$7690,"&gt;50%",'2way'!$Y$3:$Y$7690,"Y",'2way'!$R$3:$R$7690,"=" &amp;B17)</f>
        <v>4</v>
      </c>
      <c r="D17" s="66">
        <f>COUNTIFS('2way'!$A$3:$A$7690,"&gt;50%",'2way'!$Y$3:$Y$7690,"N",'2way'!$Q$3:$Q$7690,"=" &amp;B17) +  COUNTIFS('2way'!$A$3:$A$7690,"&gt;50%",'2way'!$Y$3:$Y$7690,"N",'2way'!$R$3:$R$7690,"=" &amp;B17)</f>
        <v>5</v>
      </c>
      <c r="E17" s="66">
        <f>COUNTIFS('2way'!$B$3:$B$7690,"&gt;50%",'2way'!$Y$3:$Y$7690,"N",'2way'!$Q$3:$Q$7690,"=" &amp;B17) +  COUNTIFS('2way'!$B$3:$B$7690,"&gt;50%",'2way'!$Y$3:$Y$7690,"N",'2way'!$R$3:$R$7690,"=" &amp;B17)</f>
        <v>3</v>
      </c>
      <c r="F17" s="66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16</v>
      </c>
      <c r="H17" s="6">
        <f t="shared" si="16"/>
        <v>0.25</v>
      </c>
      <c r="I17" s="6">
        <f t="shared" si="1"/>
        <v>0.3125</v>
      </c>
      <c r="J17" s="6">
        <f t="shared" si="2"/>
        <v>0.1875</v>
      </c>
      <c r="K17" s="6">
        <f t="shared" si="3"/>
        <v>0.25</v>
      </c>
      <c r="L17" s="66">
        <f>COUNTIFS('2way'!$M$3:$M$7690,"&gt;50%",'2way'!$Y$3:$Y$7690,"Y",'2way'!$Q$3:$Q$7690,"=" &amp;B17) +  COUNTIFS('2way'!$M$3:$M$7690,"&gt;50%",'2way'!$Y$3:$Y$7690,"Y",'2way'!$R$3:$R$7690,"=" &amp;B17)</f>
        <v>7</v>
      </c>
      <c r="M17" s="66">
        <f>COUNTIFS('2way'!$M$3:$M$7690,"&gt;50%",'2way'!$Y$3:$Y$7690,"N",'2way'!$Q$3:$Q$7690,"=" &amp;B17) +  COUNTIFS('2way'!$M$3:$M$7690,"&gt;50%",'2way'!$Y$3:$Y$7690,"N",'2way'!$R$3:$R$7690,"=" &amp;B17)</f>
        <v>7</v>
      </c>
      <c r="N17" s="66">
        <f>COUNTIFS('2way'!$N$3:$N$7690,"&gt;50%",'2way'!$Y$3:$Y$7690,"N",'2way'!$Q$3:$Q$7690,"=" &amp;B17) +  COUNTIFS('2way'!$N$3:$N$7690,"&gt;50%",'2way'!$Y$3:$Y$7690,"N",'2way'!$R$3:$R$7690,"=" &amp;B17)</f>
        <v>1</v>
      </c>
      <c r="O17" s="66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16</v>
      </c>
      <c r="Q17" s="6">
        <f t="shared" si="4"/>
        <v>0.4375</v>
      </c>
      <c r="R17" s="6">
        <f t="shared" si="5"/>
        <v>0.4375</v>
      </c>
      <c r="S17" s="6">
        <f>N17/P17</f>
        <v>6.25E-2</v>
      </c>
      <c r="T17" s="6">
        <f t="shared" si="7"/>
        <v>0</v>
      </c>
      <c r="U17">
        <f t="shared" si="8"/>
        <v>7</v>
      </c>
      <c r="V17" s="6">
        <f t="shared" si="9"/>
        <v>0.4375</v>
      </c>
      <c r="W17">
        <f t="shared" si="10"/>
        <v>8</v>
      </c>
      <c r="X17" s="6">
        <f t="shared" si="11"/>
        <v>0.5</v>
      </c>
      <c r="Y17">
        <f t="shared" si="12"/>
        <v>9</v>
      </c>
      <c r="Z17" s="6">
        <f t="shared" si="13"/>
        <v>0.5625</v>
      </c>
      <c r="AA17">
        <f t="shared" si="14"/>
        <v>7</v>
      </c>
      <c r="AB17" s="6">
        <f t="shared" si="15"/>
        <v>0.4375</v>
      </c>
    </row>
    <row r="18" spans="1:28" hidden="1" x14ac:dyDescent="0.25">
      <c r="A18" t="s">
        <v>189</v>
      </c>
      <c r="B18" t="s">
        <v>196</v>
      </c>
      <c r="C18" s="65">
        <f>COUNTIFS('2way'!$A$3:$A$7690,"&gt;50%",'2way'!$Y$3:$Y$7690,"Y",'2way'!$Q$3:$Q$7690,"=" &amp;B18) +  COUNTIFS('2way'!$A$3:$A$7690,"&gt;50%",'2way'!$Y$3:$Y$7690,"Y",'2way'!$R$3:$R$7690,"=" &amp;B18)</f>
        <v>2</v>
      </c>
      <c r="D18" s="66">
        <f>COUNTIFS('2way'!$A$3:$A$7690,"&gt;50%",'2way'!$Y$3:$Y$7690,"N",'2way'!$Q$3:$Q$7690,"=" &amp;B18) +  COUNTIFS('2way'!$A$3:$A$7690,"&gt;50%",'2way'!$Y$3:$Y$7690,"N",'2way'!$R$3:$R$7690,"=" &amp;B18)</f>
        <v>6</v>
      </c>
      <c r="E18" s="66">
        <f>COUNTIFS('2way'!$B$3:$B$7690,"&gt;50%",'2way'!$Y$3:$Y$7690,"N",'2way'!$Q$3:$Q$7690,"=" &amp;B18) +  COUNTIFS('2way'!$B$3:$B$7690,"&gt;50%",'2way'!$Y$3:$Y$7690,"N",'2way'!$R$3:$R$7690,"=" &amp;B18)</f>
        <v>2</v>
      </c>
      <c r="F18" s="66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16</v>
      </c>
      <c r="H18" s="6">
        <f t="shared" si="16"/>
        <v>0.125</v>
      </c>
      <c r="I18" s="6">
        <f t="shared" si="1"/>
        <v>0.375</v>
      </c>
      <c r="J18" s="6">
        <f t="shared" si="2"/>
        <v>0.125</v>
      </c>
      <c r="K18" s="6">
        <f t="shared" si="3"/>
        <v>0.375</v>
      </c>
      <c r="L18" s="66">
        <f>COUNTIFS('2way'!$M$3:$M$7690,"&gt;50%",'2way'!$Y$3:$Y$7690,"Y",'2way'!$Q$3:$Q$7690,"=" &amp;B18) +  COUNTIFS('2way'!$M$3:$M$7690,"&gt;50%",'2way'!$Y$3:$Y$7690,"Y",'2way'!$R$3:$R$7690,"=" &amp;B18)</f>
        <v>8</v>
      </c>
      <c r="M18" s="66">
        <f>COUNTIFS('2way'!$M$3:$M$7690,"&gt;50%",'2way'!$Y$3:$Y$7690,"N",'2way'!$Q$3:$Q$7690,"=" &amp;B18) +  COUNTIFS('2way'!$M$3:$M$7690,"&gt;50%",'2way'!$Y$3:$Y$7690,"N",'2way'!$R$3:$R$7690,"=" &amp;B18)</f>
        <v>7</v>
      </c>
      <c r="N18" s="66">
        <f>COUNTIFS('2way'!$N$3:$N$7690,"&gt;50%",'2way'!$Y$3:$Y$7690,"N",'2way'!$Q$3:$Q$7690,"=" &amp;B18) +  COUNTIFS('2way'!$N$3:$N$7690,"&gt;50%",'2way'!$Y$3:$Y$7690,"N",'2way'!$R$3:$R$7690,"=" &amp;B18)</f>
        <v>1</v>
      </c>
      <c r="O18" s="66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16</v>
      </c>
      <c r="Q18" s="6">
        <f t="shared" si="4"/>
        <v>0.5</v>
      </c>
      <c r="R18" s="6">
        <f t="shared" si="5"/>
        <v>0.4375</v>
      </c>
      <c r="S18" s="6">
        <f t="shared" si="6"/>
        <v>6.25E-2</v>
      </c>
      <c r="T18" s="6">
        <f t="shared" si="7"/>
        <v>0</v>
      </c>
      <c r="U18">
        <f t="shared" si="8"/>
        <v>4</v>
      </c>
      <c r="V18" s="6">
        <f t="shared" si="9"/>
        <v>0.25</v>
      </c>
      <c r="W18">
        <f t="shared" si="10"/>
        <v>9</v>
      </c>
      <c r="X18" s="6">
        <f t="shared" si="11"/>
        <v>0.5625</v>
      </c>
      <c r="Y18">
        <f t="shared" si="12"/>
        <v>12</v>
      </c>
      <c r="Z18" s="6">
        <f t="shared" si="13"/>
        <v>0.75</v>
      </c>
      <c r="AA18">
        <f t="shared" si="14"/>
        <v>7</v>
      </c>
      <c r="AB18" s="6">
        <f t="shared" si="15"/>
        <v>0.4375</v>
      </c>
    </row>
    <row r="19" spans="1:28" hidden="1" x14ac:dyDescent="0.25">
      <c r="A19" t="s">
        <v>189</v>
      </c>
      <c r="B19" t="s">
        <v>284</v>
      </c>
      <c r="C19" s="65">
        <f>COUNTIFS('2way'!$A$3:$A$7690,"&gt;50%",'2way'!$Y$3:$Y$7690,"Y",'2way'!$Q$3:$Q$7690,"=" &amp;B19) +  COUNTIFS('2way'!$A$3:$A$7690,"&gt;50%",'2way'!$Y$3:$Y$7690,"Y",'2way'!$R$3:$R$7690,"=" &amp;B19)</f>
        <v>0</v>
      </c>
      <c r="D19" s="66">
        <f>COUNTIFS('2way'!$A$3:$A$7690,"&gt;50%",'2way'!$Y$3:$Y$7690,"N",'2way'!$Q$3:$Q$7690,"=" &amp;B19) +  COUNTIFS('2way'!$A$3:$A$7690,"&gt;50%",'2way'!$Y$3:$Y$7690,"N",'2way'!$R$3:$R$7690,"=" &amp;B19)</f>
        <v>0</v>
      </c>
      <c r="E19" s="66">
        <f>COUNTIFS('2way'!$B$3:$B$7690,"&gt;50%",'2way'!$Y$3:$Y$7690,"N",'2way'!$Q$3:$Q$7690,"=" &amp;B19) +  COUNTIFS('2way'!$B$3:$B$7690,"&gt;50%",'2way'!$Y$3:$Y$7690,"N",'2way'!$R$3:$R$7690,"=" &amp;B19)</f>
        <v>11</v>
      </c>
      <c r="F19" s="66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15</v>
      </c>
      <c r="H19" s="6">
        <f t="shared" si="16"/>
        <v>0</v>
      </c>
      <c r="I19" s="6">
        <f t="shared" si="1"/>
        <v>0</v>
      </c>
      <c r="J19" s="6">
        <f t="shared" si="2"/>
        <v>0.73333333333333328</v>
      </c>
      <c r="K19" s="6">
        <f t="shared" si="3"/>
        <v>0.26666666666666666</v>
      </c>
      <c r="L19" s="66">
        <f>COUNTIFS('2way'!$M$3:$M$7690,"&gt;50%",'2way'!$Y$3:$Y$7690,"Y",'2way'!$Q$3:$Q$7690,"=" &amp;B19) +  COUNTIFS('2way'!$M$3:$M$7690,"&gt;50%",'2way'!$Y$3:$Y$7690,"Y",'2way'!$R$3:$R$7690,"=" &amp;B19)</f>
        <v>2</v>
      </c>
      <c r="M19" s="66">
        <f>COUNTIFS('2way'!$M$3:$M$7690,"&gt;50%",'2way'!$Y$3:$Y$7690,"N",'2way'!$Q$3:$Q$7690,"=" &amp;B19) +  COUNTIFS('2way'!$M$3:$M$7690,"&gt;50%",'2way'!$Y$3:$Y$7690,"N",'2way'!$R$3:$R$7690,"=" &amp;B19)</f>
        <v>0</v>
      </c>
      <c r="N19" s="66">
        <f>COUNTIFS('2way'!$N$3:$N$7690,"&gt;50%",'2way'!$Y$3:$Y$7690,"N",'2way'!$Q$3:$Q$7690,"=" &amp;B19) +  COUNTIFS('2way'!$N$3:$N$7690,"&gt;50%",'2way'!$Y$3:$Y$7690,"N",'2way'!$R$3:$R$7690,"=" &amp;B19)</f>
        <v>11</v>
      </c>
      <c r="O19" s="66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15</v>
      </c>
      <c r="Q19" s="6">
        <f t="shared" si="4"/>
        <v>0.13333333333333333</v>
      </c>
      <c r="R19" s="6">
        <f t="shared" si="5"/>
        <v>0</v>
      </c>
      <c r="S19" s="6">
        <f t="shared" si="6"/>
        <v>0.73333333333333328</v>
      </c>
      <c r="T19" s="6">
        <f t="shared" si="7"/>
        <v>0.13333333333333333</v>
      </c>
      <c r="U19">
        <f t="shared" si="8"/>
        <v>11</v>
      </c>
      <c r="V19" s="6">
        <f>U19/G19</f>
        <v>0.73333333333333328</v>
      </c>
      <c r="W19">
        <f t="shared" si="10"/>
        <v>13</v>
      </c>
      <c r="X19" s="6">
        <f t="shared" si="11"/>
        <v>0.8666666666666667</v>
      </c>
      <c r="Y19">
        <f t="shared" si="12"/>
        <v>4</v>
      </c>
      <c r="Z19" s="6">
        <f t="shared" si="13"/>
        <v>0.26666666666666666</v>
      </c>
      <c r="AA19">
        <f t="shared" si="14"/>
        <v>2</v>
      </c>
      <c r="AB19" s="6">
        <f t="shared" si="15"/>
        <v>0.13333333333333333</v>
      </c>
    </row>
    <row r="20" spans="1:28" hidden="1" x14ac:dyDescent="0.25">
      <c r="A20" t="s">
        <v>189</v>
      </c>
      <c r="B20" t="s">
        <v>193</v>
      </c>
      <c r="C20" s="65">
        <f>COUNTIFS('2way'!$A$3:$A$7690,"&gt;50%",'2way'!$Y$3:$Y$7690,"Y",'2way'!$Q$3:$Q$7690,"=" &amp;B20) +  COUNTIFS('2way'!$A$3:$A$7690,"&gt;50%",'2way'!$Y$3:$Y$7690,"Y",'2way'!$R$3:$R$7690,"=" &amp;B20)</f>
        <v>5</v>
      </c>
      <c r="D20" s="66">
        <f>COUNTIFS('2way'!$A$3:$A$7690,"&gt;50%",'2way'!$Y$3:$Y$7690,"N",'2way'!$Q$3:$Q$7690,"=" &amp;B20) +  COUNTIFS('2way'!$A$3:$A$7690,"&gt;50%",'2way'!$Y$3:$Y$7690,"N",'2way'!$R$3:$R$7690,"=" &amp;B20)</f>
        <v>5</v>
      </c>
      <c r="E20" s="66">
        <f>COUNTIFS('2way'!$B$3:$B$7690,"&gt;50%",'2way'!$Y$3:$Y$7690,"N",'2way'!$Q$3:$Q$7690,"=" &amp;B20) +  COUNTIFS('2way'!$B$3:$B$7690,"&gt;50%",'2way'!$Y$3:$Y$7690,"N",'2way'!$R$3:$R$7690,"=" &amp;B20)</f>
        <v>3</v>
      </c>
      <c r="F20" s="66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16</v>
      </c>
      <c r="H20" s="6">
        <f t="shared" si="16"/>
        <v>0.3125</v>
      </c>
      <c r="I20" s="6">
        <f t="shared" si="1"/>
        <v>0.3125</v>
      </c>
      <c r="J20" s="6">
        <f t="shared" si="2"/>
        <v>0.1875</v>
      </c>
      <c r="K20" s="6">
        <f t="shared" si="3"/>
        <v>0.1875</v>
      </c>
      <c r="L20" s="66">
        <f>COUNTIFS('2way'!$M$3:$M$7690,"&gt;50%",'2way'!$Y$3:$Y$7690,"Y",'2way'!$Q$3:$Q$7690,"=" &amp;B20) +  COUNTIFS('2way'!$M$3:$M$7690,"&gt;50%",'2way'!$Y$3:$Y$7690,"Y",'2way'!$R$3:$R$7690,"=" &amp;B20)</f>
        <v>5</v>
      </c>
      <c r="M20" s="66">
        <f>COUNTIFS('2way'!$M$3:$M$7690,"&gt;50%",'2way'!$Y$3:$Y$7690,"N",'2way'!$Q$3:$Q$7690,"=" &amp;B20) +  COUNTIFS('2way'!$M$3:$M$7690,"&gt;50%",'2way'!$Y$3:$Y$7690,"N",'2way'!$R$3:$R$7690,"=" &amp;B20)</f>
        <v>6</v>
      </c>
      <c r="N20" s="66">
        <f>COUNTIFS('2way'!$N$3:$N$7690,"&gt;50%",'2way'!$Y$3:$Y$7690,"N",'2way'!$Q$3:$Q$7690,"=" &amp;B20) +  COUNTIFS('2way'!$N$3:$N$7690,"&gt;50%",'2way'!$Y$3:$Y$7690,"N",'2way'!$R$3:$R$7690,"=" &amp;B20)</f>
        <v>2</v>
      </c>
      <c r="O20" s="66">
        <f>COUNTIFS('2way'!$N$3:$N$7690,"&gt;50%",'2way'!$Y$3:$Y$7690,"Y",'2way'!$Q$3:$Q$7690,"=" &amp;B20) +  COUNTIFS('2way'!$N$3:$N$7690,"&gt;50%",'2way'!$Y$3:$Y$7690,"Y",'2way'!$R$3:$R$7690,"=" &amp;B20)</f>
        <v>3</v>
      </c>
      <c r="P20">
        <f>COUNTIF('2way'!$Q$3:$Q$7690,"=" &amp;B20) + COUNTIF('2way'!$R$3:$R$7690,"=" &amp;B20)</f>
        <v>16</v>
      </c>
      <c r="Q20" s="6">
        <f t="shared" si="4"/>
        <v>0.3125</v>
      </c>
      <c r="R20" s="6">
        <f t="shared" si="5"/>
        <v>0.375</v>
      </c>
      <c r="S20" s="6">
        <f t="shared" si="6"/>
        <v>0.125</v>
      </c>
      <c r="T20" s="6">
        <f t="shared" si="7"/>
        <v>0.1875</v>
      </c>
      <c r="U20">
        <f t="shared" si="8"/>
        <v>8</v>
      </c>
      <c r="V20" s="6">
        <f t="shared" si="9"/>
        <v>0.5</v>
      </c>
      <c r="W20">
        <f t="shared" si="10"/>
        <v>7</v>
      </c>
      <c r="X20" s="6">
        <f t="shared" si="11"/>
        <v>0.4375</v>
      </c>
      <c r="Y20">
        <f t="shared" si="12"/>
        <v>8</v>
      </c>
      <c r="Z20" s="6">
        <f t="shared" si="13"/>
        <v>0.5</v>
      </c>
      <c r="AA20">
        <f t="shared" si="14"/>
        <v>9</v>
      </c>
      <c r="AB20" s="6">
        <f t="shared" si="15"/>
        <v>0.5625</v>
      </c>
    </row>
    <row r="21" spans="1:28" hidden="1" x14ac:dyDescent="0.25">
      <c r="A21" t="s">
        <v>189</v>
      </c>
      <c r="B21" t="s">
        <v>287</v>
      </c>
      <c r="C21" s="65">
        <f>COUNTIFS('2way'!$A$3:$A$7690,"&gt;50%",'2way'!$Y$3:$Y$7690,"Y",'2way'!$Q$3:$Q$7690,"=" &amp;B21) +  COUNTIFS('2way'!$A$3:$A$7690,"&gt;50%",'2way'!$Y$3:$Y$7690,"Y",'2way'!$R$3:$R$7690,"=" &amp;B21)</f>
        <v>1</v>
      </c>
      <c r="D21" s="66">
        <f>COUNTIFS('2way'!$A$3:$A$7690,"&gt;50%",'2way'!$Y$3:$Y$7690,"N",'2way'!$Q$3:$Q$7690,"=" &amp;B21) +  COUNTIFS('2way'!$A$3:$A$7690,"&gt;50%",'2way'!$Y$3:$Y$7690,"N",'2way'!$R$3:$R$7690,"=" &amp;B21)</f>
        <v>2</v>
      </c>
      <c r="E21" s="66">
        <f>COUNTIFS('2way'!$B$3:$B$7690,"&gt;50%",'2way'!$Y$3:$Y$7690,"N",'2way'!$Q$3:$Q$7690,"=" &amp;B21) +  COUNTIFS('2way'!$B$3:$B$7690,"&gt;50%",'2way'!$Y$3:$Y$7690,"N",'2way'!$R$3:$R$7690,"=" &amp;B21)</f>
        <v>10</v>
      </c>
      <c r="F21" s="66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16</v>
      </c>
      <c r="H21" s="6">
        <f t="shared" si="16"/>
        <v>6.25E-2</v>
      </c>
      <c r="I21" s="6">
        <f t="shared" si="1"/>
        <v>0.125</v>
      </c>
      <c r="J21" s="6">
        <f t="shared" si="2"/>
        <v>0.625</v>
      </c>
      <c r="K21" s="6">
        <f t="shared" si="3"/>
        <v>0.1875</v>
      </c>
      <c r="L21" s="66">
        <f>COUNTIFS('2way'!$M$3:$M$7690,"&gt;50%",'2way'!$Y$3:$Y$7690,"Y",'2way'!$Q$3:$Q$7690,"=" &amp;B21) +  COUNTIFS('2way'!$M$3:$M$7690,"&gt;50%",'2way'!$Y$3:$Y$7690,"Y",'2way'!$R$3:$R$7690,"=" &amp;B21)</f>
        <v>0</v>
      </c>
      <c r="M21" s="66">
        <f>COUNTIFS('2way'!$M$3:$M$7690,"&gt;50%",'2way'!$Y$3:$Y$7690,"N",'2way'!$Q$3:$Q$7690,"=" &amp;B21) +  COUNTIFS('2way'!$M$3:$M$7690,"&gt;50%",'2way'!$Y$3:$Y$7690,"N",'2way'!$R$3:$R$7690,"=" &amp;B21)</f>
        <v>3</v>
      </c>
      <c r="N21" s="66">
        <f>COUNTIFS('2way'!$N$3:$N$7690,"&gt;50%",'2way'!$Y$3:$Y$7690,"N",'2way'!$Q$3:$Q$7690,"=" &amp;B21) +  COUNTIFS('2way'!$N$3:$N$7690,"&gt;50%",'2way'!$Y$3:$Y$7690,"N",'2way'!$R$3:$R$7690,"=" &amp;B21)</f>
        <v>9</v>
      </c>
      <c r="O21" s="66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16</v>
      </c>
      <c r="Q21" s="6">
        <f t="shared" si="4"/>
        <v>0</v>
      </c>
      <c r="R21" s="6">
        <f t="shared" si="5"/>
        <v>0.1875</v>
      </c>
      <c r="S21" s="6">
        <f t="shared" si="6"/>
        <v>0.5625</v>
      </c>
      <c r="T21" s="6">
        <f t="shared" si="7"/>
        <v>0.25</v>
      </c>
      <c r="U21">
        <f t="shared" si="8"/>
        <v>11</v>
      </c>
      <c r="V21" s="6">
        <f t="shared" si="9"/>
        <v>0.6875</v>
      </c>
      <c r="W21">
        <f t="shared" si="10"/>
        <v>9</v>
      </c>
      <c r="X21" s="6">
        <f t="shared" si="11"/>
        <v>0.5625</v>
      </c>
      <c r="Y21">
        <f t="shared" si="12"/>
        <v>5</v>
      </c>
      <c r="Z21" s="6">
        <f t="shared" si="13"/>
        <v>0.3125</v>
      </c>
      <c r="AA21">
        <f t="shared" si="14"/>
        <v>7</v>
      </c>
      <c r="AB21" s="6">
        <f>AA21/P21</f>
        <v>0.4375</v>
      </c>
    </row>
    <row r="22" spans="1:28" hidden="1" x14ac:dyDescent="0.25">
      <c r="A22" t="s">
        <v>189</v>
      </c>
      <c r="B22" t="s">
        <v>194</v>
      </c>
      <c r="C22" s="65">
        <f>COUNTIFS('2way'!$A$3:$A$7690,"&gt;50%",'2way'!$Y$3:$Y$7690,"Y",'2way'!$Q$3:$Q$7690,"=" &amp;B22) +  COUNTIFS('2way'!$A$3:$A$7690,"&gt;50%",'2way'!$Y$3:$Y$7690,"Y",'2way'!$R$3:$R$7690,"=" &amp;B22)</f>
        <v>3</v>
      </c>
      <c r="D22" s="66">
        <f>COUNTIFS('2way'!$A$3:$A$7690,"&gt;50%",'2way'!$Y$3:$Y$7690,"N",'2way'!$Q$3:$Q$7690,"=" &amp;B22) +  COUNTIFS('2way'!$A$3:$A$7690,"&gt;50%",'2way'!$Y$3:$Y$7690,"N",'2way'!$R$3:$R$7690,"=" &amp;B22)</f>
        <v>1</v>
      </c>
      <c r="E22" s="66">
        <f>COUNTIFS('2way'!$B$3:$B$7690,"&gt;50%",'2way'!$Y$3:$Y$7690,"N",'2way'!$Q$3:$Q$7690,"=" &amp;B22) +  COUNTIFS('2way'!$B$3:$B$7690,"&gt;50%",'2way'!$Y$3:$Y$7690,"N",'2way'!$R$3:$R$7690,"=" &amp;B22)</f>
        <v>7</v>
      </c>
      <c r="F22" s="66">
        <f>COUNTIFS('2way'!$B$3:$B$7690,"&gt;50%",'2way'!$Y$3:$Y$7690,"Y",'2way'!$Q$3:$Q$7690,"=" &amp;B22) +  COUNTIFS('2way'!$B$3:$B$7690,"&gt;50%",'2way'!$Y$3:$Y$7690,"Y",'2way'!$R$3:$R$7690,"=" &amp;B22)</f>
        <v>5</v>
      </c>
      <c r="G22">
        <f>COUNTIF('2way'!$Q$3:$Q$7690,"=" &amp;B22) + COUNTIF('2way'!$R$3:$R$7690,"=" &amp;B22)</f>
        <v>16</v>
      </c>
      <c r="H22" s="6">
        <f t="shared" si="16"/>
        <v>0.1875</v>
      </c>
      <c r="I22" s="6">
        <f t="shared" si="1"/>
        <v>6.25E-2</v>
      </c>
      <c r="J22" s="6">
        <f t="shared" si="2"/>
        <v>0.4375</v>
      </c>
      <c r="K22" s="6">
        <f t="shared" si="3"/>
        <v>0.3125</v>
      </c>
      <c r="L22" s="66">
        <f>COUNTIFS('2way'!$M$3:$M$7690,"&gt;50%",'2way'!$Y$3:$Y$7690,"Y",'2way'!$Q$3:$Q$7690,"=" &amp;B22) +  COUNTIFS('2way'!$M$3:$M$7690,"&gt;50%",'2way'!$Y$3:$Y$7690,"Y",'2way'!$R$3:$R$7690,"=" &amp;B22)</f>
        <v>5</v>
      </c>
      <c r="M22" s="66">
        <f>COUNTIFS('2way'!$M$3:$M$7690,"&gt;50%",'2way'!$Y$3:$Y$7690,"N",'2way'!$Q$3:$Q$7690,"=" &amp;B22) +  COUNTIFS('2way'!$M$3:$M$7690,"&gt;50%",'2way'!$Y$3:$Y$7690,"N",'2way'!$R$3:$R$7690,"=" &amp;B22)</f>
        <v>4</v>
      </c>
      <c r="N22" s="66">
        <f>COUNTIFS('2way'!$N$3:$N$7690,"&gt;50%",'2way'!$Y$3:$Y$7690,"N",'2way'!$Q$3:$Q$7690,"=" &amp;B22) +  COUNTIFS('2way'!$N$3:$N$7690,"&gt;50%",'2way'!$Y$3:$Y$7690,"N",'2way'!$R$3:$R$7690,"=" &amp;B22)</f>
        <v>4</v>
      </c>
      <c r="O22" s="66">
        <f>COUNTIFS('2way'!$N$3:$N$7690,"&gt;50%",'2way'!$Y$3:$Y$7690,"Y",'2way'!$Q$3:$Q$7690,"=" &amp;B22) +  COUNTIFS('2way'!$N$3:$N$7690,"&gt;50%",'2way'!$Y$3:$Y$7690,"Y",'2way'!$R$3:$R$7690,"=" &amp;B22)</f>
        <v>3</v>
      </c>
      <c r="P22">
        <f>COUNTIF('2way'!$Q$3:$Q$7690,"=" &amp;B22) + COUNTIF('2way'!$R$3:$R$7690,"=" &amp;B22)</f>
        <v>16</v>
      </c>
      <c r="Q22" s="6">
        <f t="shared" si="4"/>
        <v>0.3125</v>
      </c>
      <c r="R22" s="6">
        <f t="shared" si="5"/>
        <v>0.25</v>
      </c>
      <c r="S22" s="6">
        <f t="shared" si="6"/>
        <v>0.25</v>
      </c>
      <c r="T22" s="6">
        <f t="shared" si="7"/>
        <v>0.1875</v>
      </c>
      <c r="U22">
        <f t="shared" si="8"/>
        <v>10</v>
      </c>
      <c r="V22" s="6">
        <f t="shared" si="9"/>
        <v>0.625</v>
      </c>
      <c r="W22">
        <f t="shared" si="10"/>
        <v>9</v>
      </c>
      <c r="X22" s="6">
        <f t="shared" si="11"/>
        <v>0.5625</v>
      </c>
      <c r="Y22">
        <f t="shared" si="12"/>
        <v>6</v>
      </c>
      <c r="Z22" s="6">
        <f t="shared" si="13"/>
        <v>0.375</v>
      </c>
      <c r="AA22">
        <f t="shared" si="14"/>
        <v>7</v>
      </c>
      <c r="AB22" s="6">
        <f t="shared" si="15"/>
        <v>0.4375</v>
      </c>
    </row>
    <row r="23" spans="1:28" hidden="1" x14ac:dyDescent="0.25">
      <c r="A23" t="s">
        <v>189</v>
      </c>
      <c r="B23" t="s">
        <v>283</v>
      </c>
      <c r="C23" s="65">
        <f>COUNTIFS('2way'!$A$3:$A$7690,"&gt;50%",'2way'!$Y$3:$Y$7690,"Y",'2way'!$Q$3:$Q$7690,"=" &amp;B23) +  COUNTIFS('2way'!$A$3:$A$7690,"&gt;50%",'2way'!$Y$3:$Y$7690,"Y",'2way'!$R$3:$R$7690,"=" &amp;B23)</f>
        <v>6</v>
      </c>
      <c r="D23" s="66">
        <f>COUNTIFS('2way'!$A$3:$A$7690,"&gt;50%",'2way'!$Y$3:$Y$7690,"N",'2way'!$Q$3:$Q$7690,"=" &amp;B23) +  COUNTIFS('2way'!$A$3:$A$7690,"&gt;50%",'2way'!$Y$3:$Y$7690,"N",'2way'!$R$3:$R$7690,"=" &amp;B23)</f>
        <v>3</v>
      </c>
      <c r="E23" s="66">
        <f>COUNTIFS('2way'!$B$3:$B$7690,"&gt;50%",'2way'!$Y$3:$Y$7690,"N",'2way'!$Q$3:$Q$7690,"=" &amp;B23) +  COUNTIFS('2way'!$B$3:$B$7690,"&gt;50%",'2way'!$Y$3:$Y$7690,"N",'2way'!$R$3:$R$7690,"=" &amp;B23)</f>
        <v>3</v>
      </c>
      <c r="F23" s="66">
        <f>COUNTIFS('2way'!$B$3:$B$7690,"&gt;50%",'2way'!$Y$3:$Y$7690,"Y",'2way'!$Q$3:$Q$7690,"=" &amp;B23) +  COUNTIFS('2way'!$B$3:$B$7690,"&gt;50%",'2way'!$Y$3:$Y$7690,"Y",'2way'!$R$3:$R$7690,"=" &amp;B23)</f>
        <v>4</v>
      </c>
      <c r="G23">
        <f>COUNTIF('2way'!$Q$3:$Q$7690,"=" &amp;B23) + COUNTIF('2way'!$R$3:$R$7690,"=" &amp;B23)</f>
        <v>16</v>
      </c>
      <c r="H23" s="6">
        <f t="shared" si="16"/>
        <v>0.375</v>
      </c>
      <c r="I23" s="6">
        <f t="shared" si="1"/>
        <v>0.1875</v>
      </c>
      <c r="J23" s="6">
        <f t="shared" si="2"/>
        <v>0.1875</v>
      </c>
      <c r="K23" s="6">
        <f t="shared" si="3"/>
        <v>0.25</v>
      </c>
      <c r="L23" s="66">
        <f>COUNTIFS('2way'!$M$3:$M$7690,"&gt;50%",'2way'!$Y$3:$Y$7690,"Y",'2way'!$Q$3:$Q$7690,"=" &amp;B23) +  COUNTIFS('2way'!$M$3:$M$7690,"&gt;50%",'2way'!$Y$3:$Y$7690,"Y",'2way'!$R$3:$R$7690,"=" &amp;B23)</f>
        <v>8</v>
      </c>
      <c r="M23" s="66">
        <f>COUNTIFS('2way'!$M$3:$M$7690,"&gt;50%",'2way'!$Y$3:$Y$7690,"N",'2way'!$Q$3:$Q$7690,"=" &amp;B23) +  COUNTIFS('2way'!$M$3:$M$7690,"&gt;50%",'2way'!$Y$3:$Y$7690,"N",'2way'!$R$3:$R$7690,"=" &amp;B23)</f>
        <v>3</v>
      </c>
      <c r="N23" s="66">
        <f>COUNTIFS('2way'!$N$3:$N$7690,"&gt;50%",'2way'!$Y$3:$Y$7690,"N",'2way'!$Q$3:$Q$7690,"=" &amp;B23) +  COUNTIFS('2way'!$N$3:$N$7690,"&gt;50%",'2way'!$Y$3:$Y$7690,"N",'2way'!$R$3:$R$7690,"=" &amp;B23)</f>
        <v>2</v>
      </c>
      <c r="O23" s="66">
        <f>COUNTIFS('2way'!$N$3:$N$7690,"&gt;50%",'2way'!$Y$3:$Y$7690,"Y",'2way'!$Q$3:$Q$7690,"=" &amp;B23) +  COUNTIFS('2way'!$N$3:$N$7690,"&gt;50%",'2way'!$Y$3:$Y$7690,"Y",'2way'!$R$3:$R$7690,"=" &amp;B23)</f>
        <v>2</v>
      </c>
      <c r="P23">
        <f>COUNTIF('2way'!$Q$3:$Q$7690,"=" &amp;B23) + COUNTIF('2way'!$R$3:$R$7690,"=" &amp;B23)</f>
        <v>16</v>
      </c>
      <c r="Q23" s="6">
        <f t="shared" si="4"/>
        <v>0.5</v>
      </c>
      <c r="R23" s="6">
        <f t="shared" si="5"/>
        <v>0.1875</v>
      </c>
      <c r="S23" s="6">
        <f t="shared" si="6"/>
        <v>0.125</v>
      </c>
      <c r="T23" s="6">
        <f t="shared" si="7"/>
        <v>0.125</v>
      </c>
      <c r="U23">
        <f t="shared" si="8"/>
        <v>9</v>
      </c>
      <c r="V23" s="6">
        <f t="shared" si="9"/>
        <v>0.5625</v>
      </c>
      <c r="W23">
        <f t="shared" si="10"/>
        <v>10</v>
      </c>
      <c r="X23" s="6">
        <f t="shared" si="11"/>
        <v>0.625</v>
      </c>
      <c r="Y23">
        <f t="shared" si="12"/>
        <v>7</v>
      </c>
      <c r="Z23" s="6">
        <f t="shared" si="13"/>
        <v>0.4375</v>
      </c>
      <c r="AA23">
        <f t="shared" si="14"/>
        <v>5</v>
      </c>
      <c r="AB23" s="6">
        <f t="shared" si="15"/>
        <v>0.3125</v>
      </c>
    </row>
    <row r="24" spans="1:28" hidden="1" x14ac:dyDescent="0.25">
      <c r="A24" t="s">
        <v>202</v>
      </c>
      <c r="B24" t="s">
        <v>327</v>
      </c>
      <c r="C24" s="65">
        <f>COUNTIFS('2way'!$A$3:$A$7690,"&gt;50%",'2way'!$Y$3:$Y$7690,"Y",'2way'!$Q$3:$Q$7690,"=" &amp;B24) +  COUNTIFS('2way'!$A$3:$A$7690,"&gt;50%",'2way'!$Y$3:$Y$7690,"Y",'2way'!$R$3:$R$7690,"=" &amp;B24)</f>
        <v>7</v>
      </c>
      <c r="D24" s="66">
        <f>COUNTIFS('2way'!$A$3:$A$7690,"&gt;50%",'2way'!$Y$3:$Y$7690,"N",'2way'!$Q$3:$Q$7690,"=" &amp;B24) +  COUNTIFS('2way'!$A$3:$A$7690,"&gt;50%",'2way'!$Y$3:$Y$7690,"N",'2way'!$R$3:$R$7690,"=" &amp;B24)</f>
        <v>4</v>
      </c>
      <c r="E24" s="66">
        <f>COUNTIFS('2way'!$B$3:$B$7690,"&gt;50%",'2way'!$Y$3:$Y$7690,"N",'2way'!$Q$3:$Q$7690,"=" &amp;B24) +  COUNTIFS('2way'!$B$3:$B$7690,"&gt;50%",'2way'!$Y$3:$Y$7690,"N",'2way'!$R$3:$R$7690,"=" &amp;B24)</f>
        <v>6</v>
      </c>
      <c r="F24" s="66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22</v>
      </c>
      <c r="H24" s="6">
        <f t="shared" si="16"/>
        <v>0.31818181818181818</v>
      </c>
      <c r="I24" s="6">
        <f t="shared" si="1"/>
        <v>0.18181818181818182</v>
      </c>
      <c r="J24" s="6">
        <f t="shared" si="2"/>
        <v>0.27272727272727271</v>
      </c>
      <c r="K24" s="6">
        <f t="shared" si="3"/>
        <v>0.22727272727272727</v>
      </c>
      <c r="L24" s="66">
        <f>COUNTIFS('2way'!$M$3:$M$7690,"&gt;50%",'2way'!$Y$3:$Y$7690,"Y",'2way'!$Q$3:$Q$7690,"=" &amp;B24) +  COUNTIFS('2way'!$M$3:$M$7690,"&gt;50%",'2way'!$Y$3:$Y$7690,"Y",'2way'!$R$3:$R$7690,"=" &amp;B24)</f>
        <v>2</v>
      </c>
      <c r="M24" s="66">
        <f>COUNTIFS('2way'!$M$3:$M$7690,"&gt;50%",'2way'!$Y$3:$Y$7690,"N",'2way'!$Q$3:$Q$7690,"=" &amp;B24) +  COUNTIFS('2way'!$M$3:$M$7690,"&gt;50%",'2way'!$Y$3:$Y$7690,"N",'2way'!$R$3:$R$7690,"=" &amp;B24)</f>
        <v>3</v>
      </c>
      <c r="N24" s="66">
        <f>COUNTIFS('2way'!$N$3:$N$7690,"&gt;50%",'2way'!$Y$3:$Y$7690,"N",'2way'!$Q$3:$Q$7690,"=" &amp;B24) +  COUNTIFS('2way'!$N$3:$N$7690,"&gt;50%",'2way'!$Y$3:$Y$7690,"N",'2way'!$R$3:$R$7690,"=" &amp;B24)</f>
        <v>7</v>
      </c>
      <c r="O24" s="66">
        <f>COUNTIFS('2way'!$N$3:$N$7690,"&gt;50%",'2way'!$Y$3:$Y$7690,"Y",'2way'!$Q$3:$Q$7690,"=" &amp;B24) +  COUNTIFS('2way'!$N$3:$N$7690,"&gt;50%",'2way'!$Y$3:$Y$7690,"Y",'2way'!$R$3:$R$7690,"=" &amp;B24)</f>
        <v>10</v>
      </c>
      <c r="P24">
        <f>COUNTIF('2way'!$Q$3:$Q$7690,"=" &amp;B24) + COUNTIF('2way'!$R$3:$R$7690,"=" &amp;B24)</f>
        <v>22</v>
      </c>
      <c r="Q24" s="6">
        <f t="shared" si="4"/>
        <v>9.0909090909090912E-2</v>
      </c>
      <c r="R24" s="6">
        <f t="shared" si="5"/>
        <v>0.13636363636363635</v>
      </c>
      <c r="S24" s="6">
        <f t="shared" si="6"/>
        <v>0.31818181818181818</v>
      </c>
      <c r="T24" s="6">
        <f t="shared" si="7"/>
        <v>0.45454545454545453</v>
      </c>
      <c r="U24">
        <f t="shared" si="8"/>
        <v>13</v>
      </c>
      <c r="V24" s="6">
        <f t="shared" si="9"/>
        <v>0.59090909090909094</v>
      </c>
      <c r="W24">
        <f t="shared" si="10"/>
        <v>9</v>
      </c>
      <c r="X24" s="6">
        <f t="shared" si="11"/>
        <v>0.40909090909090912</v>
      </c>
      <c r="Y24">
        <f t="shared" si="12"/>
        <v>9</v>
      </c>
      <c r="Z24" s="6">
        <f t="shared" si="13"/>
        <v>0.40909090909090912</v>
      </c>
      <c r="AA24">
        <f t="shared" si="14"/>
        <v>13</v>
      </c>
      <c r="AB24" s="6">
        <f t="shared" si="15"/>
        <v>0.59090909090909094</v>
      </c>
    </row>
    <row r="25" spans="1:28" hidden="1" x14ac:dyDescent="0.25">
      <c r="A25" t="s">
        <v>202</v>
      </c>
      <c r="B25" t="s">
        <v>203</v>
      </c>
      <c r="C25" s="65">
        <f>COUNTIFS('2way'!$A$3:$A$7690,"&gt;50%",'2way'!$Y$3:$Y$7690,"Y",'2way'!$Q$3:$Q$7690,"=" &amp;B25) +  COUNTIFS('2way'!$A$3:$A$7690,"&gt;50%",'2way'!$Y$3:$Y$7690,"Y",'2way'!$R$3:$R$7690,"=" &amp;B25)</f>
        <v>7</v>
      </c>
      <c r="D25" s="66">
        <f>COUNTIFS('2way'!$A$3:$A$7690,"&gt;50%",'2way'!$Y$3:$Y$7690,"N",'2way'!$Q$3:$Q$7690,"=" &amp;B25) +  COUNTIFS('2way'!$A$3:$A$7690,"&gt;50%",'2way'!$Y$3:$Y$7690,"N",'2way'!$R$3:$R$7690,"=" &amp;B25)</f>
        <v>4</v>
      </c>
      <c r="E25" s="66">
        <f>COUNTIFS('2way'!$B$3:$B$7690,"&gt;50%",'2way'!$Y$3:$Y$7690,"N",'2way'!$Q$3:$Q$7690,"=" &amp;B25) +  COUNTIFS('2way'!$B$3:$B$7690,"&gt;50%",'2way'!$Y$3:$Y$7690,"N",'2way'!$R$3:$R$7690,"=" &amp;B25)</f>
        <v>6</v>
      </c>
      <c r="F25" s="66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22</v>
      </c>
      <c r="H25" s="6">
        <f t="shared" ref="H25:H67" si="17">C25/G25</f>
        <v>0.31818181818181818</v>
      </c>
      <c r="I25" s="6">
        <f t="shared" si="1"/>
        <v>0.18181818181818182</v>
      </c>
      <c r="J25" s="6">
        <f t="shared" si="2"/>
        <v>0.27272727272727271</v>
      </c>
      <c r="K25" s="6">
        <f t="shared" si="3"/>
        <v>0.22727272727272727</v>
      </c>
      <c r="L25" s="66">
        <f>COUNTIFS('2way'!$M$3:$M$7690,"&gt;50%",'2way'!$Y$3:$Y$7690,"Y",'2way'!$Q$3:$Q$7690,"=" &amp;B25) +  COUNTIFS('2way'!$M$3:$M$7690,"&gt;50%",'2way'!$Y$3:$Y$7690,"Y",'2way'!$R$3:$R$7690,"=" &amp;B25)</f>
        <v>3</v>
      </c>
      <c r="M25" s="66">
        <f>COUNTIFS('2way'!$M$3:$M$7690,"&gt;50%",'2way'!$Y$3:$Y$7690,"N",'2way'!$Q$3:$Q$7690,"=" &amp;B25) +  COUNTIFS('2way'!$M$3:$M$7690,"&gt;50%",'2way'!$Y$3:$Y$7690,"N",'2way'!$R$3:$R$7690,"=" &amp;B25)</f>
        <v>4</v>
      </c>
      <c r="N25" s="66">
        <f>COUNTIFS('2way'!$N$3:$N$7690,"&gt;50%",'2way'!$Y$3:$Y$7690,"N",'2way'!$Q$3:$Q$7690,"=" &amp;B25) +  COUNTIFS('2way'!$N$3:$N$7690,"&gt;50%",'2way'!$Y$3:$Y$7690,"N",'2way'!$R$3:$R$7690,"=" &amp;B25)</f>
        <v>6</v>
      </c>
      <c r="O25" s="66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22</v>
      </c>
      <c r="Q25" s="6">
        <f t="shared" si="4"/>
        <v>0.13636363636363635</v>
      </c>
      <c r="R25" s="6">
        <f t="shared" si="5"/>
        <v>0.18181818181818182</v>
      </c>
      <c r="S25" s="6">
        <f t="shared" si="6"/>
        <v>0.27272727272727271</v>
      </c>
      <c r="T25" s="6">
        <f t="shared" si="7"/>
        <v>0.40909090909090912</v>
      </c>
      <c r="U25">
        <f t="shared" si="8"/>
        <v>13</v>
      </c>
      <c r="V25" s="6">
        <f t="shared" si="9"/>
        <v>0.59090909090909094</v>
      </c>
      <c r="W25">
        <f t="shared" si="10"/>
        <v>9</v>
      </c>
      <c r="X25" s="6">
        <f t="shared" si="11"/>
        <v>0.40909090909090912</v>
      </c>
      <c r="Y25">
        <f t="shared" si="12"/>
        <v>9</v>
      </c>
      <c r="Z25" s="6">
        <f t="shared" si="13"/>
        <v>0.40909090909090912</v>
      </c>
      <c r="AA25">
        <f t="shared" si="14"/>
        <v>13</v>
      </c>
      <c r="AB25" s="6">
        <f t="shared" si="15"/>
        <v>0.59090909090909094</v>
      </c>
    </row>
    <row r="26" spans="1:28" s="2" customFormat="1" hidden="1" x14ac:dyDescent="0.25">
      <c r="A26" t="s">
        <v>202</v>
      </c>
      <c r="B26" t="s">
        <v>205</v>
      </c>
      <c r="C26" s="65">
        <f>COUNTIFS('2way'!$A$3:$A$7690,"&gt;50%",'2way'!$Y$3:$Y$7690,"Y",'2way'!$Q$3:$Q$7690,"=" &amp;B26) +  COUNTIFS('2way'!$A$3:$A$7690,"&gt;50%",'2way'!$Y$3:$Y$7690,"Y",'2way'!$R$3:$R$7690,"=" &amp;B26)</f>
        <v>7</v>
      </c>
      <c r="D26" s="66">
        <f>COUNTIFS('2way'!$A$3:$A$7690,"&gt;50%",'2way'!$Y$3:$Y$7690,"N",'2way'!$Q$3:$Q$7690,"=" &amp;B26) +  COUNTIFS('2way'!$A$3:$A$7690,"&gt;50%",'2way'!$Y$3:$Y$7690,"N",'2way'!$R$3:$R$7690,"=" &amp;B26)</f>
        <v>1</v>
      </c>
      <c r="E26" s="66">
        <f>COUNTIFS('2way'!$B$3:$B$7690,"&gt;50%",'2way'!$Y$3:$Y$7690,"N",'2way'!$Q$3:$Q$7690,"=" &amp;B26) +  COUNTIFS('2way'!$B$3:$B$7690,"&gt;50%",'2way'!$Y$3:$Y$7690,"N",'2way'!$R$3:$R$7690,"=" &amp;B26)</f>
        <v>10</v>
      </c>
      <c r="F26" s="66">
        <f>COUNTIFS('2way'!$B$3:$B$7690,"&gt;50%",'2way'!$Y$3:$Y$7690,"Y",'2way'!$Q$3:$Q$7690,"=" &amp;B26) +  COUNTIFS('2way'!$B$3:$B$7690,"&gt;50%",'2way'!$Y$3:$Y$7690,"Y",'2way'!$R$3:$R$7690,"=" &amp;B26)</f>
        <v>4</v>
      </c>
      <c r="G26">
        <f>COUNTIF('2way'!$Q$3:$Q$7690,"=" &amp;B26) + COUNTIF('2way'!$R$3:$R$7690,"=" &amp;B26)</f>
        <v>22</v>
      </c>
      <c r="H26" s="6">
        <f t="shared" si="17"/>
        <v>0.31818181818181818</v>
      </c>
      <c r="I26" s="6">
        <f>D26/G26</f>
        <v>4.5454545454545456E-2</v>
      </c>
      <c r="J26" s="6">
        <f t="shared" si="2"/>
        <v>0.45454545454545453</v>
      </c>
      <c r="K26" s="6">
        <f t="shared" si="3"/>
        <v>0.18181818181818182</v>
      </c>
      <c r="L26" s="66">
        <f>COUNTIFS('2way'!$M$3:$M$7690,"&gt;50%",'2way'!$Y$3:$Y$7690,"Y",'2way'!$Q$3:$Q$7690,"=" &amp;B26) +  COUNTIFS('2way'!$M$3:$M$7690,"&gt;50%",'2way'!$Y$3:$Y$7690,"Y",'2way'!$R$3:$R$7690,"=" &amp;B26)</f>
        <v>3</v>
      </c>
      <c r="M26" s="66">
        <f>COUNTIFS('2way'!$M$3:$M$7690,"&gt;50%",'2way'!$Y$3:$Y$7690,"N",'2way'!$Q$3:$Q$7690,"=" &amp;B26) +  COUNTIFS('2way'!$M$3:$M$7690,"&gt;50%",'2way'!$Y$3:$Y$7690,"N",'2way'!$R$3:$R$7690,"=" &amp;B26)</f>
        <v>2</v>
      </c>
      <c r="N26" s="66">
        <f>COUNTIFS('2way'!$N$3:$N$7690,"&gt;50%",'2way'!$Y$3:$Y$7690,"N",'2way'!$Q$3:$Q$7690,"=" &amp;B26) +  COUNTIFS('2way'!$N$3:$N$7690,"&gt;50%",'2way'!$Y$3:$Y$7690,"N",'2way'!$R$3:$R$7690,"=" &amp;B26)</f>
        <v>9</v>
      </c>
      <c r="O26" s="66">
        <f>COUNTIFS('2way'!$N$3:$N$7690,"&gt;50%",'2way'!$Y$3:$Y$7690,"Y",'2way'!$Q$3:$Q$7690,"=" &amp;B26) +  COUNTIFS('2way'!$N$3:$N$7690,"&gt;50%",'2way'!$Y$3:$Y$7690,"Y",'2way'!$R$3:$R$7690,"=" &amp;B26)</f>
        <v>8</v>
      </c>
      <c r="P26">
        <f>COUNTIF('2way'!$Q$3:$Q$7690,"=" &amp;B26) + COUNTIF('2way'!$R$3:$R$7690,"=" &amp;B26)</f>
        <v>22</v>
      </c>
      <c r="Q26" s="6">
        <f t="shared" si="4"/>
        <v>0.13636363636363635</v>
      </c>
      <c r="R26" s="6">
        <f t="shared" si="5"/>
        <v>9.0909090909090912E-2</v>
      </c>
      <c r="S26" s="6">
        <f t="shared" si="6"/>
        <v>0.40909090909090912</v>
      </c>
      <c r="T26" s="6">
        <f t="shared" si="7"/>
        <v>0.36363636363636365</v>
      </c>
      <c r="U26">
        <f t="shared" si="8"/>
        <v>17</v>
      </c>
      <c r="V26" s="6">
        <f t="shared" si="9"/>
        <v>0.77272727272727271</v>
      </c>
      <c r="W26">
        <f t="shared" si="10"/>
        <v>12</v>
      </c>
      <c r="X26" s="6">
        <f t="shared" si="11"/>
        <v>0.54545454545454541</v>
      </c>
      <c r="Y26">
        <f t="shared" si="12"/>
        <v>5</v>
      </c>
      <c r="Z26" s="6">
        <f>Y26/G26</f>
        <v>0.22727272727272727</v>
      </c>
      <c r="AA26">
        <f t="shared" si="14"/>
        <v>10</v>
      </c>
      <c r="AB26" s="6">
        <f t="shared" si="15"/>
        <v>0.45454545454545453</v>
      </c>
    </row>
    <row r="27" spans="1:28" hidden="1" x14ac:dyDescent="0.25">
      <c r="A27" t="s">
        <v>202</v>
      </c>
      <c r="B27" t="s">
        <v>207</v>
      </c>
      <c r="C27" s="65">
        <f>COUNTIFS('2way'!$A$3:$A$7690,"&gt;50%",'2way'!$Y$3:$Y$7690,"Y",'2way'!$Q$3:$Q$7690,"=" &amp;B27) +  COUNTIFS('2way'!$A$3:$A$7690,"&gt;50%",'2way'!$Y$3:$Y$7690,"Y",'2way'!$R$3:$R$7690,"=" &amp;B27)</f>
        <v>5</v>
      </c>
      <c r="D27" s="66">
        <f>COUNTIFS('2way'!$A$3:$A$7690,"&gt;50%",'2way'!$Y$3:$Y$7690,"N",'2way'!$Q$3:$Q$7690,"=" &amp;B27) +  COUNTIFS('2way'!$A$3:$A$7690,"&gt;50%",'2way'!$Y$3:$Y$7690,"N",'2way'!$R$3:$R$7690,"=" &amp;B27)</f>
        <v>3</v>
      </c>
      <c r="E27" s="66">
        <f>COUNTIFS('2way'!$B$3:$B$7690,"&gt;50%",'2way'!$Y$3:$Y$7690,"N",'2way'!$Q$3:$Q$7690,"=" &amp;B27) +  COUNTIFS('2way'!$B$3:$B$7690,"&gt;50%",'2way'!$Y$3:$Y$7690,"N",'2way'!$R$3:$R$7690,"=" &amp;B27)</f>
        <v>6</v>
      </c>
      <c r="F27" s="66">
        <f>COUNTIFS('2way'!$B$3:$B$7690,"&gt;50%",'2way'!$Y$3:$Y$7690,"Y",'2way'!$Q$3:$Q$7690,"=" &amp;B27) +  COUNTIFS('2way'!$B$3:$B$7690,"&gt;50%",'2way'!$Y$3:$Y$7690,"Y",'2way'!$R$3:$R$7690,"=" &amp;B27)</f>
        <v>8</v>
      </c>
      <c r="G27">
        <f>COUNTIF('2way'!$Q$3:$Q$7690,"=" &amp;B27) + COUNTIF('2way'!$R$3:$R$7690,"=" &amp;B27)</f>
        <v>22</v>
      </c>
      <c r="H27" s="6">
        <f t="shared" si="17"/>
        <v>0.22727272727272727</v>
      </c>
      <c r="I27" s="6">
        <f t="shared" si="1"/>
        <v>0.13636363636363635</v>
      </c>
      <c r="J27" s="6">
        <f t="shared" si="2"/>
        <v>0.27272727272727271</v>
      </c>
      <c r="K27" s="6">
        <f t="shared" si="3"/>
        <v>0.36363636363636365</v>
      </c>
      <c r="L27" s="66">
        <f>COUNTIFS('2way'!$M$3:$M$7690,"&gt;50%",'2way'!$Y$3:$Y$7690,"Y",'2way'!$Q$3:$Q$7690,"=" &amp;B27) +  COUNTIFS('2way'!$M$3:$M$7690,"&gt;50%",'2way'!$Y$3:$Y$7690,"Y",'2way'!$R$3:$R$7690,"=" &amp;B27)</f>
        <v>0</v>
      </c>
      <c r="M27" s="66">
        <f>COUNTIFS('2way'!$M$3:$M$7690,"&gt;50%",'2way'!$Y$3:$Y$7690,"N",'2way'!$Q$3:$Q$7690,"=" &amp;B27) +  COUNTIFS('2way'!$M$3:$M$7690,"&gt;50%",'2way'!$Y$3:$Y$7690,"N",'2way'!$R$3:$R$7690,"=" &amp;B27)</f>
        <v>2</v>
      </c>
      <c r="N27" s="66">
        <f>COUNTIFS('2way'!$N$3:$N$7690,"&gt;50%",'2way'!$Y$3:$Y$7690,"N",'2way'!$Q$3:$Q$7690,"=" &amp;B27) +  COUNTIFS('2way'!$N$3:$N$7690,"&gt;50%",'2way'!$Y$3:$Y$7690,"N",'2way'!$R$3:$R$7690,"=" &amp;B27)</f>
        <v>7</v>
      </c>
      <c r="O27" s="66">
        <f>COUNTIFS('2way'!$N$3:$N$7690,"&gt;50%",'2way'!$Y$3:$Y$7690,"Y",'2way'!$Q$3:$Q$7690,"=" &amp;B27) +  COUNTIFS('2way'!$N$3:$N$7690,"&gt;50%",'2way'!$Y$3:$Y$7690,"Y",'2way'!$R$3:$R$7690,"=" &amp;B27)</f>
        <v>13</v>
      </c>
      <c r="P27">
        <f>COUNTIF('2way'!$Q$3:$Q$7690,"=" &amp;B27) + COUNTIF('2way'!$R$3:$R$7690,"=" &amp;B27)</f>
        <v>22</v>
      </c>
      <c r="Q27" s="6">
        <f>L27/P27</f>
        <v>0</v>
      </c>
      <c r="R27" s="6">
        <f t="shared" si="5"/>
        <v>9.0909090909090912E-2</v>
      </c>
      <c r="S27" s="6">
        <f t="shared" si="6"/>
        <v>0.31818181818181818</v>
      </c>
      <c r="T27" s="6">
        <f t="shared" si="7"/>
        <v>0.59090909090909094</v>
      </c>
      <c r="U27">
        <f t="shared" si="8"/>
        <v>11</v>
      </c>
      <c r="V27" s="6">
        <f t="shared" si="9"/>
        <v>0.5</v>
      </c>
      <c r="W27">
        <f t="shared" si="10"/>
        <v>7</v>
      </c>
      <c r="X27" s="6">
        <f t="shared" si="11"/>
        <v>0.31818181818181818</v>
      </c>
      <c r="Y27">
        <f t="shared" si="12"/>
        <v>11</v>
      </c>
      <c r="Z27" s="6">
        <f t="shared" si="13"/>
        <v>0.5</v>
      </c>
      <c r="AA27">
        <f t="shared" si="14"/>
        <v>15</v>
      </c>
      <c r="AB27" s="6">
        <f t="shared" si="15"/>
        <v>0.68181818181818177</v>
      </c>
    </row>
    <row r="28" spans="1:28" hidden="1" x14ac:dyDescent="0.25">
      <c r="A28" t="s">
        <v>202</v>
      </c>
      <c r="B28" t="s">
        <v>211</v>
      </c>
      <c r="C28" s="65">
        <f>COUNTIFS('2way'!$A$3:$A$7690,"&gt;50%",'2way'!$Y$3:$Y$7690,"Y",'2way'!$Q$3:$Q$7690,"=" &amp;B28) +  COUNTIFS('2way'!$A$3:$A$7690,"&gt;50%",'2way'!$Y$3:$Y$7690,"Y",'2way'!$R$3:$R$7690,"=" &amp;B28)</f>
        <v>2</v>
      </c>
      <c r="D28" s="66">
        <f>COUNTIFS('2way'!$A$3:$A$7690,"&gt;50%",'2way'!$Y$3:$Y$7690,"N",'2way'!$Q$3:$Q$7690,"=" &amp;B28) +  COUNTIFS('2way'!$A$3:$A$7690,"&gt;50%",'2way'!$Y$3:$Y$7690,"N",'2way'!$R$3:$R$7690,"=" &amp;B28)</f>
        <v>0</v>
      </c>
      <c r="E28" s="66">
        <f>COUNTIFS('2way'!$B$3:$B$7690,"&gt;50%",'2way'!$Y$3:$Y$7690,"N",'2way'!$Q$3:$Q$7690,"=" &amp;B28) +  COUNTIFS('2way'!$B$3:$B$7690,"&gt;50%",'2way'!$Y$3:$Y$7690,"N",'2way'!$R$3:$R$7690,"=" &amp;B28)</f>
        <v>14</v>
      </c>
      <c r="F28" s="66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22</v>
      </c>
      <c r="H28" s="6">
        <f t="shared" si="17"/>
        <v>9.0909090909090912E-2</v>
      </c>
      <c r="I28" s="6">
        <f t="shared" si="1"/>
        <v>0</v>
      </c>
      <c r="J28" s="6">
        <f t="shared" si="2"/>
        <v>0.63636363636363635</v>
      </c>
      <c r="K28" s="6">
        <f t="shared" si="3"/>
        <v>0.27272727272727271</v>
      </c>
      <c r="L28" s="66">
        <f>COUNTIFS('2way'!$M$3:$M$7690,"&gt;50%",'2way'!$Y$3:$Y$7690,"Y",'2way'!$Q$3:$Q$7690,"=" &amp;B28) +  COUNTIFS('2way'!$M$3:$M$7690,"&gt;50%",'2way'!$Y$3:$Y$7690,"Y",'2way'!$R$3:$R$7690,"=" &amp;B28)</f>
        <v>0</v>
      </c>
      <c r="M28" s="66">
        <f>COUNTIFS('2way'!$M$3:$M$7690,"&gt;50%",'2way'!$Y$3:$Y$7690,"N",'2way'!$Q$3:$Q$7690,"=" &amp;B28) +  COUNTIFS('2way'!$M$3:$M$7690,"&gt;50%",'2way'!$Y$3:$Y$7690,"N",'2way'!$R$3:$R$7690,"=" &amp;B28)</f>
        <v>2</v>
      </c>
      <c r="N28" s="66">
        <f>COUNTIFS('2way'!$N$3:$N$7690,"&gt;50%",'2way'!$Y$3:$Y$7690,"N",'2way'!$Q$3:$Q$7690,"=" &amp;B28) +  COUNTIFS('2way'!$N$3:$N$7690,"&gt;50%",'2way'!$Y$3:$Y$7690,"N",'2way'!$R$3:$R$7690,"=" &amp;B28)</f>
        <v>12</v>
      </c>
      <c r="O28" s="66">
        <f>COUNTIFS('2way'!$N$3:$N$7690,"&gt;50%",'2way'!$Y$3:$Y$7690,"Y",'2way'!$Q$3:$Q$7690,"=" &amp;B28) +  COUNTIFS('2way'!$N$3:$N$7690,"&gt;50%",'2way'!$Y$3:$Y$7690,"Y",'2way'!$R$3:$R$7690,"=" &amp;B28)</f>
        <v>8</v>
      </c>
      <c r="P28">
        <f>COUNTIF('2way'!$Q$3:$Q$7690,"=" &amp;B28) + COUNTIF('2way'!$R$3:$R$7690,"=" &amp;B28)</f>
        <v>22</v>
      </c>
      <c r="Q28" s="6">
        <f t="shared" si="4"/>
        <v>0</v>
      </c>
      <c r="R28" s="6">
        <f t="shared" si="5"/>
        <v>9.0909090909090912E-2</v>
      </c>
      <c r="S28" s="6">
        <f t="shared" si="6"/>
        <v>0.54545454545454541</v>
      </c>
      <c r="T28" s="6">
        <f t="shared" si="7"/>
        <v>0.36363636363636365</v>
      </c>
      <c r="U28">
        <f t="shared" si="8"/>
        <v>16</v>
      </c>
      <c r="V28" s="6">
        <f t="shared" si="9"/>
        <v>0.72727272727272729</v>
      </c>
      <c r="W28">
        <f t="shared" si="10"/>
        <v>12</v>
      </c>
      <c r="X28" s="6">
        <f t="shared" si="11"/>
        <v>0.54545454545454541</v>
      </c>
      <c r="Y28">
        <f t="shared" si="12"/>
        <v>6</v>
      </c>
      <c r="Z28" s="6">
        <f t="shared" si="13"/>
        <v>0.27272727272727271</v>
      </c>
      <c r="AA28">
        <f t="shared" si="14"/>
        <v>10</v>
      </c>
      <c r="AB28" s="6">
        <f t="shared" si="15"/>
        <v>0.45454545454545453</v>
      </c>
    </row>
    <row r="29" spans="1:28" hidden="1" x14ac:dyDescent="0.25">
      <c r="A29" t="s">
        <v>202</v>
      </c>
      <c r="B29" t="s">
        <v>217</v>
      </c>
      <c r="C29" s="65">
        <f>COUNTIFS('2way'!$A$3:$A$7690,"&gt;50%",'2way'!$Y$3:$Y$7690,"Y",'2way'!$Q$3:$Q$7690,"=" &amp;B29) +  COUNTIFS('2way'!$A$3:$A$7690,"&gt;50%",'2way'!$Y$3:$Y$7690,"Y",'2way'!$R$3:$R$7690,"=" &amp;B29)</f>
        <v>1</v>
      </c>
      <c r="D29" s="66">
        <f>COUNTIFS('2way'!$A$3:$A$7690,"&gt;50%",'2way'!$Y$3:$Y$7690,"N",'2way'!$Q$3:$Q$7690,"=" &amp;B29) +  COUNTIFS('2way'!$A$3:$A$7690,"&gt;50%",'2way'!$Y$3:$Y$7690,"N",'2way'!$R$3:$R$7690,"=" &amp;B29)</f>
        <v>4</v>
      </c>
      <c r="E29" s="66">
        <f>COUNTIFS('2way'!$B$3:$B$7690,"&gt;50%",'2way'!$Y$3:$Y$7690,"N",'2way'!$Q$3:$Q$7690,"=" &amp;B29) +  COUNTIFS('2way'!$B$3:$B$7690,"&gt;50%",'2way'!$Y$3:$Y$7690,"N",'2way'!$R$3:$R$7690,"=" &amp;B29)</f>
        <v>7</v>
      </c>
      <c r="F29" s="66">
        <f>COUNTIFS('2way'!$B$3:$B$7690,"&gt;50%",'2way'!$Y$3:$Y$7690,"Y",'2way'!$Q$3:$Q$7690,"=" &amp;B29) +  COUNTIFS('2way'!$B$3:$B$7690,"&gt;50%",'2way'!$Y$3:$Y$7690,"Y",'2way'!$R$3:$R$7690,"=" &amp;B29)</f>
        <v>10</v>
      </c>
      <c r="G29">
        <f>COUNTIF('2way'!$Q$3:$Q$7690,"=" &amp;B29) + COUNTIF('2way'!$R$3:$R$7690,"=" &amp;B29)</f>
        <v>22</v>
      </c>
      <c r="H29" s="6">
        <f t="shared" si="17"/>
        <v>4.5454545454545456E-2</v>
      </c>
      <c r="I29" s="6">
        <f t="shared" si="1"/>
        <v>0.18181818181818182</v>
      </c>
      <c r="J29" s="6">
        <f t="shared" si="2"/>
        <v>0.31818181818181818</v>
      </c>
      <c r="K29" s="6">
        <f t="shared" si="3"/>
        <v>0.45454545454545453</v>
      </c>
      <c r="L29" s="66">
        <f>COUNTIFS('2way'!$M$3:$M$7690,"&gt;50%",'2way'!$Y$3:$Y$7690,"Y",'2way'!$Q$3:$Q$7690,"=" &amp;B29) +  COUNTIFS('2way'!$M$3:$M$7690,"&gt;50%",'2way'!$Y$3:$Y$7690,"Y",'2way'!$R$3:$R$7690,"=" &amp;B29)</f>
        <v>1</v>
      </c>
      <c r="M29" s="66">
        <f>COUNTIFS('2way'!$M$3:$M$7690,"&gt;50%",'2way'!$Y$3:$Y$7690,"N",'2way'!$Q$3:$Q$7690,"=" &amp;B29) +  COUNTIFS('2way'!$M$3:$M$7690,"&gt;50%",'2way'!$Y$3:$Y$7690,"N",'2way'!$R$3:$R$7690,"=" &amp;B29)</f>
        <v>2</v>
      </c>
      <c r="N29" s="66">
        <f>COUNTIFS('2way'!$N$3:$N$7690,"&gt;50%",'2way'!$Y$3:$Y$7690,"N",'2way'!$Q$3:$Q$7690,"=" &amp;B29) +  COUNTIFS('2way'!$N$3:$N$7690,"&gt;50%",'2way'!$Y$3:$Y$7690,"N",'2way'!$R$3:$R$7690,"=" &amp;B29)</f>
        <v>9</v>
      </c>
      <c r="O29" s="66">
        <f>COUNTIFS('2way'!$N$3:$N$7690,"&gt;50%",'2way'!$Y$3:$Y$7690,"Y",'2way'!$Q$3:$Q$7690,"=" &amp;B29) +  COUNTIFS('2way'!$N$3:$N$7690,"&gt;50%",'2way'!$Y$3:$Y$7690,"Y",'2way'!$R$3:$R$7690,"=" &amp;B29)</f>
        <v>10</v>
      </c>
      <c r="P29">
        <f>COUNTIF('2way'!$Q$3:$Q$7690,"=" &amp;B29) + COUNTIF('2way'!$R$3:$R$7690,"=" &amp;B29)</f>
        <v>22</v>
      </c>
      <c r="Q29" s="6">
        <f t="shared" si="4"/>
        <v>4.5454545454545456E-2</v>
      </c>
      <c r="R29" s="6">
        <f t="shared" si="5"/>
        <v>9.0909090909090912E-2</v>
      </c>
      <c r="S29" s="6">
        <f t="shared" si="6"/>
        <v>0.40909090909090912</v>
      </c>
      <c r="T29" s="6">
        <f t="shared" si="7"/>
        <v>0.45454545454545453</v>
      </c>
      <c r="U29">
        <f t="shared" si="8"/>
        <v>8</v>
      </c>
      <c r="V29" s="6">
        <f t="shared" si="9"/>
        <v>0.36363636363636365</v>
      </c>
      <c r="W29">
        <f t="shared" si="10"/>
        <v>10</v>
      </c>
      <c r="X29" s="6">
        <f t="shared" si="11"/>
        <v>0.45454545454545453</v>
      </c>
      <c r="Y29">
        <f t="shared" si="12"/>
        <v>14</v>
      </c>
      <c r="Z29" s="6">
        <f t="shared" si="13"/>
        <v>0.63636363636363635</v>
      </c>
      <c r="AA29">
        <f t="shared" si="14"/>
        <v>12</v>
      </c>
      <c r="AB29" s="6">
        <f t="shared" si="15"/>
        <v>0.54545454545454541</v>
      </c>
    </row>
    <row r="30" spans="1:28" hidden="1" x14ac:dyDescent="0.25">
      <c r="A30" t="s">
        <v>202</v>
      </c>
      <c r="B30" t="s">
        <v>212</v>
      </c>
      <c r="C30" s="65">
        <f>COUNTIFS('2way'!$A$3:$A$7690,"&gt;50%",'2way'!$Y$3:$Y$7690,"Y",'2way'!$Q$3:$Q$7690,"=" &amp;B30) +  COUNTIFS('2way'!$A$3:$A$7690,"&gt;50%",'2way'!$Y$3:$Y$7690,"Y",'2way'!$R$3:$R$7690,"=" &amp;B30)</f>
        <v>4</v>
      </c>
      <c r="D30" s="66">
        <f>COUNTIFS('2way'!$A$3:$A$7690,"&gt;50%",'2way'!$Y$3:$Y$7690,"N",'2way'!$Q$3:$Q$7690,"=" &amp;B30) +  COUNTIFS('2way'!$A$3:$A$7690,"&gt;50%",'2way'!$Y$3:$Y$7690,"N",'2way'!$R$3:$R$7690,"=" &amp;B30)</f>
        <v>3</v>
      </c>
      <c r="E30" s="66">
        <f>COUNTIFS('2way'!$B$3:$B$7690,"&gt;50%",'2way'!$Y$3:$Y$7690,"N",'2way'!$Q$3:$Q$7690,"=" &amp;B30) +  COUNTIFS('2way'!$B$3:$B$7690,"&gt;50%",'2way'!$Y$3:$Y$7690,"N",'2way'!$R$3:$R$7690,"=" &amp;B30)</f>
        <v>8</v>
      </c>
      <c r="F30" s="66">
        <f>COUNTIFS('2way'!$B$3:$B$7690,"&gt;50%",'2way'!$Y$3:$Y$7690,"Y",'2way'!$Q$3:$Q$7690,"=" &amp;B30) +  COUNTIFS('2way'!$B$3:$B$7690,"&gt;50%",'2way'!$Y$3:$Y$7690,"Y",'2way'!$R$3:$R$7690,"=" &amp;B30)</f>
        <v>7</v>
      </c>
      <c r="G30">
        <f>COUNTIF('2way'!$Q$3:$Q$7690,"=" &amp;B30) + COUNTIF('2way'!$R$3:$R$7690,"=" &amp;B30)</f>
        <v>22</v>
      </c>
      <c r="H30" s="6">
        <f t="shared" si="17"/>
        <v>0.18181818181818182</v>
      </c>
      <c r="I30" s="6">
        <f t="shared" si="1"/>
        <v>0.13636363636363635</v>
      </c>
      <c r="J30" s="6">
        <f t="shared" si="2"/>
        <v>0.36363636363636365</v>
      </c>
      <c r="K30" s="6">
        <f t="shared" si="3"/>
        <v>0.31818181818181818</v>
      </c>
      <c r="L30" s="66">
        <f>COUNTIFS('2way'!$M$3:$M$7690,"&gt;50%",'2way'!$Y$3:$Y$7690,"Y",'2way'!$Q$3:$Q$7690,"=" &amp;B30) +  COUNTIFS('2way'!$M$3:$M$7690,"&gt;50%",'2way'!$Y$3:$Y$7690,"Y",'2way'!$R$3:$R$7690,"=" &amp;B30)</f>
        <v>0</v>
      </c>
      <c r="M30" s="66">
        <f>COUNTIFS('2way'!$M$3:$M$7690,"&gt;50%",'2way'!$Y$3:$Y$7690,"N",'2way'!$Q$3:$Q$7690,"=" &amp;B30) +  COUNTIFS('2way'!$M$3:$M$7690,"&gt;50%",'2way'!$Y$3:$Y$7690,"N",'2way'!$R$3:$R$7690,"=" &amp;B30)</f>
        <v>1</v>
      </c>
      <c r="N30" s="66">
        <f>COUNTIFS('2way'!$N$3:$N$7690,"&gt;50%",'2way'!$Y$3:$Y$7690,"N",'2way'!$Q$3:$Q$7690,"=" &amp;B30) +  COUNTIFS('2way'!$N$3:$N$7690,"&gt;50%",'2way'!$Y$3:$Y$7690,"N",'2way'!$R$3:$R$7690,"=" &amp;B30)</f>
        <v>10</v>
      </c>
      <c r="O30" s="66">
        <f>COUNTIFS('2way'!$N$3:$N$7690,"&gt;50%",'2way'!$Y$3:$Y$7690,"Y",'2way'!$Q$3:$Q$7690,"=" &amp;B30) +  COUNTIFS('2way'!$N$3:$N$7690,"&gt;50%",'2way'!$Y$3:$Y$7690,"Y",'2way'!$R$3:$R$7690,"=" &amp;B30)</f>
        <v>11</v>
      </c>
      <c r="P30">
        <f>COUNTIF('2way'!$Q$3:$Q$7690,"=" &amp;B30) + COUNTIF('2way'!$R$3:$R$7690,"=" &amp;B30)</f>
        <v>22</v>
      </c>
      <c r="Q30" s="6">
        <f t="shared" si="4"/>
        <v>0</v>
      </c>
      <c r="R30" s="6">
        <f t="shared" si="5"/>
        <v>4.5454545454545456E-2</v>
      </c>
      <c r="S30" s="6">
        <f t="shared" si="6"/>
        <v>0.45454545454545453</v>
      </c>
      <c r="T30" s="6">
        <f t="shared" si="7"/>
        <v>0.5</v>
      </c>
      <c r="U30">
        <f t="shared" si="8"/>
        <v>12</v>
      </c>
      <c r="V30" s="6">
        <f t="shared" si="9"/>
        <v>0.54545454545454541</v>
      </c>
      <c r="W30">
        <f t="shared" si="10"/>
        <v>10</v>
      </c>
      <c r="X30" s="6">
        <f t="shared" si="11"/>
        <v>0.45454545454545453</v>
      </c>
      <c r="Y30">
        <f>D30+F30</f>
        <v>10</v>
      </c>
      <c r="Z30" s="6">
        <f t="shared" si="13"/>
        <v>0.45454545454545453</v>
      </c>
      <c r="AA30">
        <f t="shared" si="14"/>
        <v>12</v>
      </c>
      <c r="AB30" s="6">
        <f t="shared" si="15"/>
        <v>0.54545454545454541</v>
      </c>
    </row>
    <row r="31" spans="1:28" hidden="1" x14ac:dyDescent="0.25">
      <c r="A31" t="s">
        <v>202</v>
      </c>
      <c r="B31" t="s">
        <v>214</v>
      </c>
      <c r="C31" s="65">
        <f>COUNTIFS('2way'!$A$3:$A$7690,"&gt;50%",'2way'!$Y$3:$Y$7690,"Y",'2way'!$Q$3:$Q$7690,"=" &amp;B31) +  COUNTIFS('2way'!$A$3:$A$7690,"&gt;50%",'2way'!$Y$3:$Y$7690,"Y",'2way'!$R$3:$R$7690,"=" &amp;B31)</f>
        <v>7</v>
      </c>
      <c r="D31" s="66">
        <f>COUNTIFS('2way'!$A$3:$A$7690,"&gt;50%",'2way'!$Y$3:$Y$7690,"N",'2way'!$Q$3:$Q$7690,"=" &amp;B31) +  COUNTIFS('2way'!$A$3:$A$7690,"&gt;50%",'2way'!$Y$3:$Y$7690,"N",'2way'!$R$3:$R$7690,"=" &amp;B31)</f>
        <v>3</v>
      </c>
      <c r="E31" s="66">
        <f>COUNTIFS('2way'!$B$3:$B$7690,"&gt;50%",'2way'!$Y$3:$Y$7690,"N",'2way'!$Q$3:$Q$7690,"=" &amp;B31) +  COUNTIFS('2way'!$B$3:$B$7690,"&gt;50%",'2way'!$Y$3:$Y$7690,"N",'2way'!$R$3:$R$7690,"=" &amp;B31)</f>
        <v>7</v>
      </c>
      <c r="F31" s="66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22</v>
      </c>
      <c r="H31" s="6">
        <f t="shared" si="17"/>
        <v>0.31818181818181818</v>
      </c>
      <c r="I31" s="6">
        <f t="shared" si="1"/>
        <v>0.13636363636363635</v>
      </c>
      <c r="J31" s="6">
        <f t="shared" si="2"/>
        <v>0.31818181818181818</v>
      </c>
      <c r="K31" s="6">
        <f t="shared" si="3"/>
        <v>0.18181818181818182</v>
      </c>
      <c r="L31" s="66">
        <f>COUNTIFS('2way'!$M$3:$M$7690,"&gt;50%",'2way'!$Y$3:$Y$7690,"Y",'2way'!$Q$3:$Q$7690,"=" &amp;B31) +  COUNTIFS('2way'!$M$3:$M$7690,"&gt;50%",'2way'!$Y$3:$Y$7690,"Y",'2way'!$R$3:$R$7690,"=" &amp;B31)</f>
        <v>6</v>
      </c>
      <c r="M31" s="66">
        <f>COUNTIFS('2way'!$M$3:$M$7690,"&gt;50%",'2way'!$Y$3:$Y$7690,"N",'2way'!$Q$3:$Q$7690,"=" &amp;B31) +  COUNTIFS('2way'!$M$3:$M$7690,"&gt;50%",'2way'!$Y$3:$Y$7690,"N",'2way'!$R$3:$R$7690,"=" &amp;B31)</f>
        <v>6</v>
      </c>
      <c r="N31" s="66">
        <f>COUNTIFS('2way'!$N$3:$N$7690,"&gt;50%",'2way'!$Y$3:$Y$7690,"N",'2way'!$Q$3:$Q$7690,"=" &amp;B31) +  COUNTIFS('2way'!$N$3:$N$7690,"&gt;50%",'2way'!$Y$3:$Y$7690,"N",'2way'!$R$3:$R$7690,"=" &amp;B31)</f>
        <v>4</v>
      </c>
      <c r="O31" s="66">
        <f>COUNTIFS('2way'!$N$3:$N$7690,"&gt;50%",'2way'!$Y$3:$Y$7690,"Y",'2way'!$Q$3:$Q$7690,"=" &amp;B31) +  COUNTIFS('2way'!$N$3:$N$7690,"&gt;50%",'2way'!$Y$3:$Y$7690,"Y",'2way'!$R$3:$R$7690,"=" &amp;B31)</f>
        <v>5</v>
      </c>
      <c r="P31">
        <f>COUNTIF('2way'!$Q$3:$Q$7690,"=" &amp;B31) + COUNTIF('2way'!$R$3:$R$7690,"=" &amp;B31)</f>
        <v>22</v>
      </c>
      <c r="Q31" s="6">
        <f t="shared" si="4"/>
        <v>0.27272727272727271</v>
      </c>
      <c r="R31" s="6">
        <f t="shared" si="5"/>
        <v>0.27272727272727271</v>
      </c>
      <c r="S31" s="6">
        <f t="shared" si="6"/>
        <v>0.18181818181818182</v>
      </c>
      <c r="T31" s="6">
        <f t="shared" si="7"/>
        <v>0.22727272727272727</v>
      </c>
      <c r="U31">
        <f t="shared" si="8"/>
        <v>14</v>
      </c>
      <c r="V31" s="6">
        <f t="shared" si="9"/>
        <v>0.63636363636363635</v>
      </c>
      <c r="W31">
        <f t="shared" si="10"/>
        <v>10</v>
      </c>
      <c r="X31" s="6">
        <f t="shared" si="11"/>
        <v>0.45454545454545453</v>
      </c>
      <c r="Y31">
        <f t="shared" si="12"/>
        <v>7</v>
      </c>
      <c r="Z31" s="6">
        <f t="shared" si="13"/>
        <v>0.31818181818181818</v>
      </c>
      <c r="AA31">
        <f t="shared" si="14"/>
        <v>11</v>
      </c>
      <c r="AB31" s="6">
        <f t="shared" si="15"/>
        <v>0.5</v>
      </c>
    </row>
    <row r="32" spans="1:28" hidden="1" x14ac:dyDescent="0.25">
      <c r="A32" t="s">
        <v>202</v>
      </c>
      <c r="B32" t="s">
        <v>210</v>
      </c>
      <c r="C32" s="65">
        <f>COUNTIFS('2way'!$A$3:$A$7690,"&gt;50%",'2way'!$Y$3:$Y$7690,"Y",'2way'!$Q$3:$Q$7690,"=" &amp;B32) +  COUNTIFS('2way'!$A$3:$A$7690,"&gt;50%",'2way'!$Y$3:$Y$7690,"Y",'2way'!$R$3:$R$7690,"=" &amp;B32)</f>
        <v>1</v>
      </c>
      <c r="D32" s="66">
        <f>COUNTIFS('2way'!$A$3:$A$7690,"&gt;50%",'2way'!$Y$3:$Y$7690,"N",'2way'!$Q$3:$Q$7690,"=" &amp;B32) +  COUNTIFS('2way'!$A$3:$A$7690,"&gt;50%",'2way'!$Y$3:$Y$7690,"N",'2way'!$R$3:$R$7690,"=" &amp;B32)</f>
        <v>4</v>
      </c>
      <c r="E32" s="66">
        <f>COUNTIFS('2way'!$B$3:$B$7690,"&gt;50%",'2way'!$Y$3:$Y$7690,"N",'2way'!$Q$3:$Q$7690,"=" &amp;B32) +  COUNTIFS('2way'!$B$3:$B$7690,"&gt;50%",'2way'!$Y$3:$Y$7690,"N",'2way'!$R$3:$R$7690,"=" &amp;B32)</f>
        <v>10</v>
      </c>
      <c r="F32" s="66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22</v>
      </c>
      <c r="H32" s="6">
        <f t="shared" si="17"/>
        <v>4.5454545454545456E-2</v>
      </c>
      <c r="I32" s="6">
        <f t="shared" si="1"/>
        <v>0.18181818181818182</v>
      </c>
      <c r="J32" s="6">
        <f t="shared" si="2"/>
        <v>0.45454545454545453</v>
      </c>
      <c r="K32" s="6">
        <f t="shared" si="3"/>
        <v>0.31818181818181818</v>
      </c>
      <c r="L32" s="66">
        <f>COUNTIFS('2way'!$M$3:$M$7690,"&gt;50%",'2way'!$Y$3:$Y$7690,"Y",'2way'!$Q$3:$Q$7690,"=" &amp;B32) +  COUNTIFS('2way'!$M$3:$M$7690,"&gt;50%",'2way'!$Y$3:$Y$7690,"Y",'2way'!$R$3:$R$7690,"=" &amp;B32)</f>
        <v>0</v>
      </c>
      <c r="M32" s="66">
        <f>COUNTIFS('2way'!$M$3:$M$7690,"&gt;50%",'2way'!$Y$3:$Y$7690,"N",'2way'!$Q$3:$Q$7690,"=" &amp;B32) +  COUNTIFS('2way'!$M$3:$M$7690,"&gt;50%",'2way'!$Y$3:$Y$7690,"N",'2way'!$R$3:$R$7690,"=" &amp;B32)</f>
        <v>1</v>
      </c>
      <c r="N32" s="66">
        <f>COUNTIFS('2way'!$N$3:$N$7690,"&gt;50%",'2way'!$Y$3:$Y$7690,"N",'2way'!$Q$3:$Q$7690,"=" &amp;B32) +  COUNTIFS('2way'!$N$3:$N$7690,"&gt;50%",'2way'!$Y$3:$Y$7690,"N",'2way'!$R$3:$R$7690,"=" &amp;B32)</f>
        <v>13</v>
      </c>
      <c r="O32" s="66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22</v>
      </c>
      <c r="Q32" s="6">
        <f t="shared" si="4"/>
        <v>0</v>
      </c>
      <c r="R32" s="6">
        <f t="shared" si="5"/>
        <v>4.5454545454545456E-2</v>
      </c>
      <c r="S32" s="6">
        <f t="shared" si="6"/>
        <v>0.59090909090909094</v>
      </c>
      <c r="T32" s="6">
        <f t="shared" si="7"/>
        <v>0.36363636363636365</v>
      </c>
      <c r="U32">
        <f t="shared" si="8"/>
        <v>11</v>
      </c>
      <c r="V32" s="6">
        <f t="shared" si="9"/>
        <v>0.5</v>
      </c>
      <c r="W32">
        <f t="shared" si="10"/>
        <v>13</v>
      </c>
      <c r="X32" s="6">
        <f t="shared" si="11"/>
        <v>0.59090909090909094</v>
      </c>
      <c r="Y32">
        <f t="shared" si="12"/>
        <v>11</v>
      </c>
      <c r="Z32" s="6">
        <f t="shared" si="13"/>
        <v>0.5</v>
      </c>
      <c r="AA32">
        <f t="shared" si="14"/>
        <v>9</v>
      </c>
      <c r="AB32" s="6">
        <f t="shared" si="15"/>
        <v>0.40909090909090912</v>
      </c>
    </row>
    <row r="33" spans="1:28" hidden="1" x14ac:dyDescent="0.25">
      <c r="A33" t="s">
        <v>202</v>
      </c>
      <c r="B33" t="s">
        <v>198</v>
      </c>
      <c r="C33" s="65">
        <f>COUNTIFS('2way'!$A$3:$A$7690,"&gt;50%",'2way'!$Y$3:$Y$7690,"Y",'2way'!$Q$3:$Q$7690,"=" &amp;B33) +  COUNTIFS('2way'!$A$3:$A$7690,"&gt;50%",'2way'!$Y$3:$Y$7690,"Y",'2way'!$R$3:$R$7690,"=" &amp;B33)</f>
        <v>2</v>
      </c>
      <c r="D33" s="66">
        <f>COUNTIFS('2way'!$A$3:$A$7690,"&gt;50%",'2way'!$Y$3:$Y$7690,"N",'2way'!$Q$3:$Q$7690,"=" &amp;B33) +  COUNTIFS('2way'!$A$3:$A$7690,"&gt;50%",'2way'!$Y$3:$Y$7690,"N",'2way'!$R$3:$R$7690,"=" &amp;B33)</f>
        <v>3</v>
      </c>
      <c r="E33" s="66">
        <f>COUNTIFS('2way'!$B$3:$B$7690,"&gt;50%",'2way'!$Y$3:$Y$7690,"N",'2way'!$Q$3:$Q$7690,"=" &amp;B33) +  COUNTIFS('2way'!$B$3:$B$7690,"&gt;50%",'2way'!$Y$3:$Y$7690,"N",'2way'!$R$3:$R$7690,"=" &amp;B33)</f>
        <v>7</v>
      </c>
      <c r="F33" s="66">
        <f>COUNTIFS('2way'!$B$3:$B$7690,"&gt;50%",'2way'!$Y$3:$Y$7690,"Y",'2way'!$Q$3:$Q$7690,"=" &amp;B33) +  COUNTIFS('2way'!$B$3:$B$7690,"&gt;50%",'2way'!$Y$3:$Y$7690,"Y",'2way'!$R$3:$R$7690,"=" &amp;B33)</f>
        <v>9</v>
      </c>
      <c r="G33">
        <f>COUNTIF('2way'!$Q$3:$Q$7690,"=" &amp;B33) + COUNTIF('2way'!$R$3:$R$7690,"=" &amp;B33)</f>
        <v>22</v>
      </c>
      <c r="H33" s="6">
        <f t="shared" si="17"/>
        <v>9.0909090909090912E-2</v>
      </c>
      <c r="I33" s="6">
        <f t="shared" si="1"/>
        <v>0.13636363636363635</v>
      </c>
      <c r="J33" s="6">
        <f t="shared" si="2"/>
        <v>0.31818181818181818</v>
      </c>
      <c r="K33" s="6">
        <f t="shared" si="3"/>
        <v>0.40909090909090912</v>
      </c>
      <c r="L33" s="66">
        <f>COUNTIFS('2way'!$M$3:$M$7690,"&gt;50%",'2way'!$Y$3:$Y$7690,"Y",'2way'!$Q$3:$Q$7690,"=" &amp;B33) +  COUNTIFS('2way'!$M$3:$M$7690,"&gt;50%",'2way'!$Y$3:$Y$7690,"Y",'2way'!$R$3:$R$7690,"=" &amp;B33)</f>
        <v>1</v>
      </c>
      <c r="M33" s="66">
        <f>COUNTIFS('2way'!$M$3:$M$7690,"&gt;50%",'2way'!$Y$3:$Y$7690,"N",'2way'!$Q$3:$Q$7690,"=" &amp;B33) +  COUNTIFS('2way'!$M$3:$M$7690,"&gt;50%",'2way'!$Y$3:$Y$7690,"N",'2way'!$R$3:$R$7690,"=" &amp;B33)</f>
        <v>3</v>
      </c>
      <c r="N33" s="66">
        <f>COUNTIFS('2way'!$N$3:$N$7690,"&gt;50%",'2way'!$Y$3:$Y$7690,"N",'2way'!$Q$3:$Q$7690,"=" &amp;B33) +  COUNTIFS('2way'!$N$3:$N$7690,"&gt;50%",'2way'!$Y$3:$Y$7690,"N",'2way'!$R$3:$R$7690,"=" &amp;B33)</f>
        <v>7</v>
      </c>
      <c r="O33" s="66">
        <f>COUNTIFS('2way'!$N$3:$N$7690,"&gt;50%",'2way'!$Y$3:$Y$7690,"Y",'2way'!$Q$3:$Q$7690,"=" &amp;B33) +  COUNTIFS('2way'!$N$3:$N$7690,"&gt;50%",'2way'!$Y$3:$Y$7690,"Y",'2way'!$R$3:$R$7690,"=" &amp;B33)</f>
        <v>10</v>
      </c>
      <c r="P33">
        <f>COUNTIF('2way'!$Q$3:$Q$7690,"=" &amp;B33) + COUNTIF('2way'!$R$3:$R$7690,"=" &amp;B33)</f>
        <v>22</v>
      </c>
      <c r="Q33" s="6">
        <f t="shared" si="4"/>
        <v>4.5454545454545456E-2</v>
      </c>
      <c r="R33" s="6">
        <f t="shared" si="5"/>
        <v>0.13636363636363635</v>
      </c>
      <c r="S33" s="6">
        <f t="shared" si="6"/>
        <v>0.31818181818181818</v>
      </c>
      <c r="T33" s="6">
        <f t="shared" si="7"/>
        <v>0.45454545454545453</v>
      </c>
      <c r="U33">
        <f t="shared" si="8"/>
        <v>9</v>
      </c>
      <c r="V33" s="6">
        <f t="shared" si="9"/>
        <v>0.40909090909090912</v>
      </c>
      <c r="W33">
        <f t="shared" si="10"/>
        <v>8</v>
      </c>
      <c r="X33" s="6">
        <f t="shared" si="11"/>
        <v>0.36363636363636365</v>
      </c>
      <c r="Y33">
        <f t="shared" si="12"/>
        <v>12</v>
      </c>
      <c r="Z33" s="6">
        <f t="shared" si="13"/>
        <v>0.54545454545454541</v>
      </c>
      <c r="AA33">
        <f t="shared" si="14"/>
        <v>13</v>
      </c>
      <c r="AB33" s="6">
        <f t="shared" si="15"/>
        <v>0.59090909090909094</v>
      </c>
    </row>
    <row r="34" spans="1:28" hidden="1" x14ac:dyDescent="0.25">
      <c r="A34" t="s">
        <v>202</v>
      </c>
      <c r="B34" t="s">
        <v>192</v>
      </c>
      <c r="C34" s="65">
        <f>COUNTIFS('2way'!$A$3:$A$7690,"&gt;50%",'2way'!$Y$3:$Y$7690,"Y",'2way'!$Q$3:$Q$7690,"=" &amp;B34) +  COUNTIFS('2way'!$A$3:$A$7690,"&gt;50%",'2way'!$Y$3:$Y$7690,"Y",'2way'!$R$3:$R$7690,"=" &amp;B34)</f>
        <v>3</v>
      </c>
      <c r="D34" s="66">
        <f>COUNTIFS('2way'!$A$3:$A$7690,"&gt;50%",'2way'!$Y$3:$Y$7690,"N",'2way'!$Q$3:$Q$7690,"=" &amp;B34) +  COUNTIFS('2way'!$A$3:$A$7690,"&gt;50%",'2way'!$Y$3:$Y$7690,"N",'2way'!$R$3:$R$7690,"=" &amp;B34)</f>
        <v>3</v>
      </c>
      <c r="E34" s="66">
        <f>COUNTIFS('2way'!$B$3:$B$7690,"&gt;50%",'2way'!$Y$3:$Y$7690,"N",'2way'!$Q$3:$Q$7690,"=" &amp;B34) +  COUNTIFS('2way'!$B$3:$B$7690,"&gt;50%",'2way'!$Y$3:$Y$7690,"N",'2way'!$R$3:$R$7690,"=" &amp;B34)</f>
        <v>7</v>
      </c>
      <c r="F34" s="66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22</v>
      </c>
      <c r="H34" s="6">
        <f t="shared" si="17"/>
        <v>0.13636363636363635</v>
      </c>
      <c r="I34" s="6">
        <f t="shared" si="1"/>
        <v>0.13636363636363635</v>
      </c>
      <c r="J34" s="6">
        <f t="shared" si="2"/>
        <v>0.31818181818181818</v>
      </c>
      <c r="K34" s="6">
        <f t="shared" si="3"/>
        <v>0.40909090909090912</v>
      </c>
      <c r="L34" s="66">
        <f>COUNTIFS('2way'!$M$3:$M$7690,"&gt;50%",'2way'!$Y$3:$Y$7690,"Y",'2way'!$Q$3:$Q$7690,"=" &amp;B34) +  COUNTIFS('2way'!$M$3:$M$7690,"&gt;50%",'2way'!$Y$3:$Y$7690,"Y",'2way'!$R$3:$R$7690,"=" &amp;B34)</f>
        <v>6</v>
      </c>
      <c r="M34" s="66">
        <f>COUNTIFS('2way'!$M$3:$M$7690,"&gt;50%",'2way'!$Y$3:$Y$7690,"N",'2way'!$Q$3:$Q$7690,"=" &amp;B34) +  COUNTIFS('2way'!$M$3:$M$7690,"&gt;50%",'2way'!$Y$3:$Y$7690,"N",'2way'!$R$3:$R$7690,"=" &amp;B34)</f>
        <v>7</v>
      </c>
      <c r="N34" s="66">
        <f>COUNTIFS('2way'!$N$3:$N$7690,"&gt;50%",'2way'!$Y$3:$Y$7690,"N",'2way'!$Q$3:$Q$7690,"=" &amp;B34) +  COUNTIFS('2way'!$N$3:$N$7690,"&gt;50%",'2way'!$Y$3:$Y$7690,"N",'2way'!$R$3:$R$7690,"=" &amp;B34)</f>
        <v>3</v>
      </c>
      <c r="O34" s="66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22</v>
      </c>
      <c r="Q34" s="6">
        <f t="shared" si="4"/>
        <v>0.27272727272727271</v>
      </c>
      <c r="R34" s="6">
        <f t="shared" si="5"/>
        <v>0.31818181818181818</v>
      </c>
      <c r="S34" s="6">
        <f t="shared" si="6"/>
        <v>0.13636363636363635</v>
      </c>
      <c r="T34" s="6">
        <f t="shared" si="7"/>
        <v>0.27272727272727271</v>
      </c>
      <c r="U34">
        <f t="shared" si="8"/>
        <v>10</v>
      </c>
      <c r="V34" s="6">
        <f t="shared" si="9"/>
        <v>0.45454545454545453</v>
      </c>
      <c r="W34">
        <f t="shared" si="10"/>
        <v>9</v>
      </c>
      <c r="X34" s="6">
        <f t="shared" si="11"/>
        <v>0.40909090909090912</v>
      </c>
      <c r="Y34">
        <f t="shared" si="12"/>
        <v>12</v>
      </c>
      <c r="Z34" s="6">
        <f t="shared" si="13"/>
        <v>0.54545454545454541</v>
      </c>
      <c r="AA34">
        <f t="shared" si="14"/>
        <v>13</v>
      </c>
      <c r="AB34" s="6">
        <f t="shared" si="15"/>
        <v>0.59090909090909094</v>
      </c>
    </row>
    <row r="35" spans="1:28" hidden="1" x14ac:dyDescent="0.25">
      <c r="A35" t="s">
        <v>202</v>
      </c>
      <c r="B35" t="s">
        <v>209</v>
      </c>
      <c r="C35" s="65">
        <f>COUNTIFS('2way'!$A$3:$A$7690,"&gt;50%",'2way'!$Y$3:$Y$7690,"Y",'2way'!$Q$3:$Q$7690,"=" &amp;B35) +  COUNTIFS('2way'!$A$3:$A$7690,"&gt;50%",'2way'!$Y$3:$Y$7690,"Y",'2way'!$R$3:$R$7690,"=" &amp;B35)</f>
        <v>5</v>
      </c>
      <c r="D35" s="66">
        <f>COUNTIFS('2way'!$A$3:$A$7690,"&gt;50%",'2way'!$Y$3:$Y$7690,"N",'2way'!$Q$3:$Q$7690,"=" &amp;B35) +  COUNTIFS('2way'!$A$3:$A$7690,"&gt;50%",'2way'!$Y$3:$Y$7690,"N",'2way'!$R$3:$R$7690,"=" &amp;B35)</f>
        <v>1</v>
      </c>
      <c r="E35" s="66">
        <f>COUNTIFS('2way'!$B$3:$B$7690,"&gt;50%",'2way'!$Y$3:$Y$7690,"N",'2way'!$Q$3:$Q$7690,"=" &amp;B35) +  COUNTIFS('2way'!$B$3:$B$7690,"&gt;50%",'2way'!$Y$3:$Y$7690,"N",'2way'!$R$3:$R$7690,"=" &amp;B35)</f>
        <v>10</v>
      </c>
      <c r="F35" s="66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22</v>
      </c>
      <c r="H35" s="6">
        <f t="shared" si="17"/>
        <v>0.22727272727272727</v>
      </c>
      <c r="I35" s="6">
        <f t="shared" si="1"/>
        <v>4.5454545454545456E-2</v>
      </c>
      <c r="J35" s="6">
        <f t="shared" si="2"/>
        <v>0.45454545454545453</v>
      </c>
      <c r="K35" s="6">
        <f t="shared" si="3"/>
        <v>0.27272727272727271</v>
      </c>
      <c r="L35" s="66">
        <f>COUNTIFS('2way'!$M$3:$M$7690,"&gt;50%",'2way'!$Y$3:$Y$7690,"Y",'2way'!$Q$3:$Q$7690,"=" &amp;B35) +  COUNTIFS('2way'!$M$3:$M$7690,"&gt;50%",'2way'!$Y$3:$Y$7690,"Y",'2way'!$R$3:$R$7690,"=" &amp;B35)</f>
        <v>1</v>
      </c>
      <c r="M35" s="66">
        <f>COUNTIFS('2way'!$M$3:$M$7690,"&gt;50%",'2way'!$Y$3:$Y$7690,"N",'2way'!$Q$3:$Q$7690,"=" &amp;B35) +  COUNTIFS('2way'!$M$3:$M$7690,"&gt;50%",'2way'!$Y$3:$Y$7690,"N",'2way'!$R$3:$R$7690,"=" &amp;B35)</f>
        <v>1</v>
      </c>
      <c r="N35" s="66">
        <f>COUNTIFS('2way'!$N$3:$N$7690,"&gt;50%",'2way'!$Y$3:$Y$7690,"N",'2way'!$Q$3:$Q$7690,"=" &amp;B35) +  COUNTIFS('2way'!$N$3:$N$7690,"&gt;50%",'2way'!$Y$3:$Y$7690,"N",'2way'!$R$3:$R$7690,"=" &amp;B35)</f>
        <v>10</v>
      </c>
      <c r="O35" s="66">
        <f>COUNTIFS('2way'!$N$3:$N$7690,"&gt;50%",'2way'!$Y$3:$Y$7690,"Y",'2way'!$Q$3:$Q$7690,"=" &amp;B35) +  COUNTIFS('2way'!$N$3:$N$7690,"&gt;50%",'2way'!$Y$3:$Y$7690,"Y",'2way'!$R$3:$R$7690,"=" &amp;B35)</f>
        <v>10</v>
      </c>
      <c r="P35">
        <f>COUNTIF('2way'!$Q$3:$Q$7690,"=" &amp;B35) + COUNTIF('2way'!$R$3:$R$7690,"=" &amp;B35)</f>
        <v>22</v>
      </c>
      <c r="Q35" s="6">
        <f t="shared" si="4"/>
        <v>4.5454545454545456E-2</v>
      </c>
      <c r="R35" s="6">
        <f t="shared" si="5"/>
        <v>4.5454545454545456E-2</v>
      </c>
      <c r="S35" s="6">
        <f t="shared" si="6"/>
        <v>0.45454545454545453</v>
      </c>
      <c r="T35" s="6">
        <f t="shared" si="7"/>
        <v>0.45454545454545453</v>
      </c>
      <c r="U35">
        <f t="shared" si="8"/>
        <v>15</v>
      </c>
      <c r="V35" s="6">
        <f t="shared" si="9"/>
        <v>0.68181818181818177</v>
      </c>
      <c r="W35">
        <f t="shared" si="10"/>
        <v>11</v>
      </c>
      <c r="X35" s="6">
        <f t="shared" si="11"/>
        <v>0.5</v>
      </c>
      <c r="Y35">
        <f t="shared" si="12"/>
        <v>7</v>
      </c>
      <c r="Z35" s="6">
        <f t="shared" si="13"/>
        <v>0.31818181818181818</v>
      </c>
      <c r="AA35">
        <f t="shared" si="14"/>
        <v>11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5">
        <f>COUNTIFS('2way'!$A$3:$A$7690,"&gt;50%",'2way'!$Y$3:$Y$7690,"Y",'2way'!$Q$3:$Q$7690,"=" &amp;B36) +  COUNTIFS('2way'!$A$3:$A$7690,"&gt;50%",'2way'!$Y$3:$Y$7690,"Y",'2way'!$R$3:$R$7690,"=" &amp;B36)</f>
        <v>4</v>
      </c>
      <c r="D36" s="66">
        <f>COUNTIFS('2way'!$A$3:$A$7690,"&gt;50%",'2way'!$Y$3:$Y$7690,"N",'2way'!$Q$3:$Q$7690,"=" &amp;B36) +  COUNTIFS('2way'!$A$3:$A$7690,"&gt;50%",'2way'!$Y$3:$Y$7690,"N",'2way'!$R$3:$R$7690,"=" &amp;B36)</f>
        <v>4</v>
      </c>
      <c r="E36" s="66">
        <f>COUNTIFS('2way'!$B$3:$B$7690,"&gt;50%",'2way'!$Y$3:$Y$7690,"N",'2way'!$Q$3:$Q$7690,"=" &amp;B36) +  COUNTIFS('2way'!$B$3:$B$7690,"&gt;50%",'2way'!$Y$3:$Y$7690,"N",'2way'!$R$3:$R$7690,"=" &amp;B36)</f>
        <v>5</v>
      </c>
      <c r="F36" s="66">
        <f>COUNTIFS('2way'!$B$3:$B$7690,"&gt;50%",'2way'!$Y$3:$Y$7690,"Y",'2way'!$Q$3:$Q$7690,"=" &amp;B36) +  COUNTIFS('2way'!$B$3:$B$7690,"&gt;50%",'2way'!$Y$3:$Y$7690,"Y",'2way'!$R$3:$R$7690,"=" &amp;B36)</f>
        <v>9</v>
      </c>
      <c r="G36">
        <f>COUNTIF('2way'!$Q$3:$Q$7690,"=" &amp;B36) + COUNTIF('2way'!$R$3:$R$7690,"=" &amp;B36)</f>
        <v>22</v>
      </c>
      <c r="H36" s="6">
        <f t="shared" si="17"/>
        <v>0.18181818181818182</v>
      </c>
      <c r="I36" s="6">
        <f t="shared" si="1"/>
        <v>0.18181818181818182</v>
      </c>
      <c r="J36" s="6">
        <f t="shared" si="2"/>
        <v>0.22727272727272727</v>
      </c>
      <c r="K36" s="6">
        <f t="shared" si="3"/>
        <v>0.40909090909090912</v>
      </c>
      <c r="L36" s="66">
        <f>COUNTIFS('2way'!$M$3:$M$7690,"&gt;50%",'2way'!$Y$3:$Y$7690,"Y",'2way'!$Q$3:$Q$7690,"=" &amp;B36) +  COUNTIFS('2way'!$M$3:$M$7690,"&gt;50%",'2way'!$Y$3:$Y$7690,"Y",'2way'!$R$3:$R$7690,"=" &amp;B36)</f>
        <v>4</v>
      </c>
      <c r="M36" s="66">
        <f>COUNTIFS('2way'!$M$3:$M$7690,"&gt;50%",'2way'!$Y$3:$Y$7690,"N",'2way'!$Q$3:$Q$7690,"=" &amp;B36) +  COUNTIFS('2way'!$M$3:$M$7690,"&gt;50%",'2way'!$Y$3:$Y$7690,"N",'2way'!$R$3:$R$7690,"=" &amp;B36)</f>
        <v>4</v>
      </c>
      <c r="N36" s="66">
        <f>COUNTIFS('2way'!$N$3:$N$7690,"&gt;50%",'2way'!$Y$3:$Y$7690,"N",'2way'!$Q$3:$Q$7690,"=" &amp;B36) +  COUNTIFS('2way'!$N$3:$N$7690,"&gt;50%",'2way'!$Y$3:$Y$7690,"N",'2way'!$R$3:$R$7690,"=" &amp;B36)</f>
        <v>5</v>
      </c>
      <c r="O36" s="66">
        <f>COUNTIFS('2way'!$N$3:$N$7690,"&gt;50%",'2way'!$Y$3:$Y$7690,"Y",'2way'!$Q$3:$Q$7690,"=" &amp;B36) +  COUNTIFS('2way'!$N$3:$N$7690,"&gt;50%",'2way'!$Y$3:$Y$7690,"Y",'2way'!$R$3:$R$7690,"=" &amp;B36)</f>
        <v>9</v>
      </c>
      <c r="P36">
        <f>COUNTIF('2way'!$Q$3:$Q$7690,"=" &amp;B36) + COUNTIF('2way'!$R$3:$R$7690,"=" &amp;B36)</f>
        <v>22</v>
      </c>
      <c r="Q36" s="6">
        <f t="shared" si="4"/>
        <v>0.18181818181818182</v>
      </c>
      <c r="R36" s="6">
        <f t="shared" si="5"/>
        <v>0.18181818181818182</v>
      </c>
      <c r="S36" s="6">
        <f t="shared" si="6"/>
        <v>0.22727272727272727</v>
      </c>
      <c r="T36" s="6">
        <f t="shared" si="7"/>
        <v>0.40909090909090912</v>
      </c>
      <c r="U36">
        <f t="shared" si="8"/>
        <v>9</v>
      </c>
      <c r="V36" s="6">
        <f t="shared" si="9"/>
        <v>0.40909090909090912</v>
      </c>
      <c r="W36">
        <f t="shared" si="10"/>
        <v>9</v>
      </c>
      <c r="X36" s="6">
        <f t="shared" si="11"/>
        <v>0.40909090909090912</v>
      </c>
      <c r="Y36">
        <f t="shared" si="12"/>
        <v>13</v>
      </c>
      <c r="Z36" s="6">
        <f t="shared" si="13"/>
        <v>0.59090909090909094</v>
      </c>
      <c r="AA36">
        <f t="shared" si="14"/>
        <v>13</v>
      </c>
      <c r="AB36" s="6">
        <f t="shared" si="15"/>
        <v>0.59090909090909094</v>
      </c>
    </row>
    <row r="37" spans="1:28" hidden="1" x14ac:dyDescent="0.25">
      <c r="A37" t="s">
        <v>202</v>
      </c>
      <c r="B37" t="s">
        <v>200</v>
      </c>
      <c r="C37" s="65">
        <f>COUNTIFS('2way'!$A$3:$A$7690,"&gt;50%",'2way'!$Y$3:$Y$7690,"Y",'2way'!$Q$3:$Q$7690,"=" &amp;B37) +  COUNTIFS('2way'!$A$3:$A$7690,"&gt;50%",'2way'!$Y$3:$Y$7690,"Y",'2way'!$R$3:$R$7690,"=" &amp;B37)</f>
        <v>3</v>
      </c>
      <c r="D37" s="66">
        <f>COUNTIFS('2way'!$A$3:$A$7690,"&gt;50%",'2way'!$Y$3:$Y$7690,"N",'2way'!$Q$3:$Q$7690,"=" &amp;B37) +  COUNTIFS('2way'!$A$3:$A$7690,"&gt;50%",'2way'!$Y$3:$Y$7690,"N",'2way'!$R$3:$R$7690,"=" &amp;B37)</f>
        <v>2</v>
      </c>
      <c r="E37" s="66">
        <f>COUNTIFS('2way'!$B$3:$B$7690,"&gt;50%",'2way'!$Y$3:$Y$7690,"N",'2way'!$Q$3:$Q$7690,"=" &amp;B37) +  COUNTIFS('2way'!$B$3:$B$7690,"&gt;50%",'2way'!$Y$3:$Y$7690,"N",'2way'!$R$3:$R$7690,"=" &amp;B37)</f>
        <v>12</v>
      </c>
      <c r="F37" s="66">
        <f>COUNTIFS('2way'!$B$3:$B$7690,"&gt;50%",'2way'!$Y$3:$Y$7690,"Y",'2way'!$Q$3:$Q$7690,"=" &amp;B37) +  COUNTIFS('2way'!$B$3:$B$7690,"&gt;50%",'2way'!$Y$3:$Y$7690,"Y",'2way'!$R$3:$R$7690,"=" &amp;B37)</f>
        <v>5</v>
      </c>
      <c r="G37">
        <f>COUNTIF('2way'!$Q$3:$Q$7690,"=" &amp;B37) + COUNTIF('2way'!$R$3:$R$7690,"=" &amp;B37)</f>
        <v>22</v>
      </c>
      <c r="H37" s="6">
        <f t="shared" si="17"/>
        <v>0.13636363636363635</v>
      </c>
      <c r="I37" s="6">
        <f t="shared" si="1"/>
        <v>9.0909090909090912E-2</v>
      </c>
      <c r="J37" s="6">
        <f t="shared" si="2"/>
        <v>0.54545454545454541</v>
      </c>
      <c r="K37" s="6">
        <f t="shared" si="3"/>
        <v>0.22727272727272727</v>
      </c>
      <c r="L37" s="66">
        <f>COUNTIFS('2way'!$M$3:$M$7690,"&gt;50%",'2way'!$Y$3:$Y$7690,"Y",'2way'!$Q$3:$Q$7690,"=" &amp;B37) +  COUNTIFS('2way'!$M$3:$M$7690,"&gt;50%",'2way'!$Y$3:$Y$7690,"Y",'2way'!$R$3:$R$7690,"=" &amp;B37)</f>
        <v>1</v>
      </c>
      <c r="M37" s="66">
        <f>COUNTIFS('2way'!$M$3:$M$7690,"&gt;50%",'2way'!$Y$3:$Y$7690,"N",'2way'!$Q$3:$Q$7690,"=" &amp;B37) +  COUNTIFS('2way'!$M$3:$M$7690,"&gt;50%",'2way'!$Y$3:$Y$7690,"N",'2way'!$R$3:$R$7690,"=" &amp;B37)</f>
        <v>0</v>
      </c>
      <c r="N37" s="66">
        <f>COUNTIFS('2way'!$N$3:$N$7690,"&gt;50%",'2way'!$Y$3:$Y$7690,"N",'2way'!$Q$3:$Q$7690,"=" &amp;B37) +  COUNTIFS('2way'!$N$3:$N$7690,"&gt;50%",'2way'!$Y$3:$Y$7690,"N",'2way'!$R$3:$R$7690,"=" &amp;B37)</f>
        <v>14</v>
      </c>
      <c r="O37" s="66">
        <f>COUNTIFS('2way'!$N$3:$N$7690,"&gt;50%",'2way'!$Y$3:$Y$7690,"Y",'2way'!$Q$3:$Q$7690,"=" &amp;B37) +  COUNTIFS('2way'!$N$3:$N$7690,"&gt;50%",'2way'!$Y$3:$Y$7690,"Y",'2way'!$R$3:$R$7690,"=" &amp;B37)</f>
        <v>7</v>
      </c>
      <c r="P37">
        <f>COUNTIF('2way'!$Q$3:$Q$7690,"=" &amp;B37) + COUNTIF('2way'!$R$3:$R$7690,"=" &amp;B37)</f>
        <v>22</v>
      </c>
      <c r="Q37" s="6">
        <f t="shared" si="4"/>
        <v>4.5454545454545456E-2</v>
      </c>
      <c r="R37" s="6">
        <f t="shared" si="5"/>
        <v>0</v>
      </c>
      <c r="S37" s="6">
        <f t="shared" si="6"/>
        <v>0.63636363636363635</v>
      </c>
      <c r="T37" s="6">
        <f t="shared" si="7"/>
        <v>0.31818181818181818</v>
      </c>
      <c r="U37">
        <f t="shared" si="8"/>
        <v>15</v>
      </c>
      <c r="V37" s="6">
        <f t="shared" si="9"/>
        <v>0.68181818181818177</v>
      </c>
      <c r="W37">
        <f t="shared" si="10"/>
        <v>15</v>
      </c>
      <c r="X37" s="6">
        <f t="shared" si="11"/>
        <v>0.68181818181818177</v>
      </c>
      <c r="Y37">
        <f t="shared" si="12"/>
        <v>7</v>
      </c>
      <c r="Z37" s="6">
        <f t="shared" si="13"/>
        <v>0.31818181818181818</v>
      </c>
      <c r="AA37">
        <f t="shared" si="14"/>
        <v>7</v>
      </c>
      <c r="AB37" s="6">
        <f t="shared" si="15"/>
        <v>0.31818181818181818</v>
      </c>
    </row>
    <row r="38" spans="1:28" hidden="1" x14ac:dyDescent="0.25">
      <c r="A38" t="s">
        <v>202</v>
      </c>
      <c r="B38" t="s">
        <v>213</v>
      </c>
      <c r="C38" s="65">
        <f>COUNTIFS('2way'!$A$3:$A$7690,"&gt;50%",'2way'!$Y$3:$Y$7690,"Y",'2way'!$Q$3:$Q$7690,"=" &amp;B38) +  COUNTIFS('2way'!$A$3:$A$7690,"&gt;50%",'2way'!$Y$3:$Y$7690,"Y",'2way'!$R$3:$R$7690,"=" &amp;B38)</f>
        <v>0</v>
      </c>
      <c r="D38" s="66">
        <f>COUNTIFS('2way'!$A$3:$A$7690,"&gt;50%",'2way'!$Y$3:$Y$7690,"N",'2way'!$Q$3:$Q$7690,"=" &amp;B38) +  COUNTIFS('2way'!$A$3:$A$7690,"&gt;50%",'2way'!$Y$3:$Y$7690,"N",'2way'!$R$3:$R$7690,"=" &amp;B38)</f>
        <v>2</v>
      </c>
      <c r="E38" s="66">
        <f>COUNTIFS('2way'!$B$3:$B$7690,"&gt;50%",'2way'!$Y$3:$Y$7690,"N",'2way'!$Q$3:$Q$7690,"=" &amp;B38) +  COUNTIFS('2way'!$B$3:$B$7690,"&gt;50%",'2way'!$Y$3:$Y$7690,"N",'2way'!$R$3:$R$7690,"=" &amp;B38)</f>
        <v>11</v>
      </c>
      <c r="F38" s="66">
        <f>COUNTIFS('2way'!$B$3:$B$7690,"&gt;50%",'2way'!$Y$3:$Y$7690,"Y",'2way'!$Q$3:$Q$7690,"=" &amp;B38) +  COUNTIFS('2way'!$B$3:$B$7690,"&gt;50%",'2way'!$Y$3:$Y$7690,"Y",'2way'!$R$3:$R$7690,"=" &amp;B38)</f>
        <v>9</v>
      </c>
      <c r="G38">
        <f>COUNTIF('2way'!$Q$3:$Q$7690,"=" &amp;B38) + COUNTIF('2way'!$R$3:$R$7690,"=" &amp;B38)</f>
        <v>22</v>
      </c>
      <c r="H38" s="6">
        <f t="shared" si="17"/>
        <v>0</v>
      </c>
      <c r="I38" s="6">
        <f t="shared" si="1"/>
        <v>9.0909090909090912E-2</v>
      </c>
      <c r="J38" s="6">
        <f t="shared" si="2"/>
        <v>0.5</v>
      </c>
      <c r="K38" s="6">
        <f t="shared" si="3"/>
        <v>0.40909090909090912</v>
      </c>
      <c r="L38" s="66">
        <f>COUNTIFS('2way'!$M$3:$M$7690,"&gt;50%",'2way'!$Y$3:$Y$7690,"Y",'2way'!$Q$3:$Q$7690,"=" &amp;B38) +  COUNTIFS('2way'!$M$3:$M$7690,"&gt;50%",'2way'!$Y$3:$Y$7690,"Y",'2way'!$R$3:$R$7690,"=" &amp;B38)</f>
        <v>0</v>
      </c>
      <c r="M38" s="66">
        <f>COUNTIFS('2way'!$M$3:$M$7690,"&gt;50%",'2way'!$Y$3:$Y$7690,"N",'2way'!$Q$3:$Q$7690,"=" &amp;B38) +  COUNTIFS('2way'!$M$3:$M$7690,"&gt;50%",'2way'!$Y$3:$Y$7690,"N",'2way'!$R$3:$R$7690,"=" &amp;B38)</f>
        <v>2</v>
      </c>
      <c r="N38" s="66">
        <f>COUNTIFS('2way'!$N$3:$N$7690,"&gt;50%",'2way'!$Y$3:$Y$7690,"N",'2way'!$Q$3:$Q$7690,"=" &amp;B38) +  COUNTIFS('2way'!$N$3:$N$7690,"&gt;50%",'2way'!$Y$3:$Y$7690,"N",'2way'!$R$3:$R$7690,"=" &amp;B38)</f>
        <v>11</v>
      </c>
      <c r="O38" s="66">
        <f>COUNTIFS('2way'!$N$3:$N$7690,"&gt;50%",'2way'!$Y$3:$Y$7690,"Y",'2way'!$Q$3:$Q$7690,"=" &amp;B38) +  COUNTIFS('2way'!$N$3:$N$7690,"&gt;50%",'2way'!$Y$3:$Y$7690,"Y",'2way'!$R$3:$R$7690,"=" &amp;B38)</f>
        <v>9</v>
      </c>
      <c r="P38">
        <f>COUNTIF('2way'!$Q$3:$Q$7690,"=" &amp;B38) + COUNTIF('2way'!$R$3:$R$7690,"=" &amp;B38)</f>
        <v>22</v>
      </c>
      <c r="Q38" s="6">
        <f t="shared" si="4"/>
        <v>0</v>
      </c>
      <c r="R38" s="6">
        <f t="shared" si="5"/>
        <v>9.0909090909090912E-2</v>
      </c>
      <c r="S38" s="6">
        <f t="shared" si="6"/>
        <v>0.5</v>
      </c>
      <c r="T38" s="6">
        <f t="shared" si="7"/>
        <v>0.40909090909090912</v>
      </c>
      <c r="U38">
        <f t="shared" si="8"/>
        <v>11</v>
      </c>
      <c r="V38" s="6">
        <f t="shared" si="9"/>
        <v>0.5</v>
      </c>
      <c r="W38">
        <f t="shared" si="10"/>
        <v>11</v>
      </c>
      <c r="X38" s="6">
        <f t="shared" si="11"/>
        <v>0.5</v>
      </c>
      <c r="Y38">
        <f t="shared" si="12"/>
        <v>11</v>
      </c>
      <c r="Z38" s="6">
        <f t="shared" si="13"/>
        <v>0.5</v>
      </c>
      <c r="AA38">
        <f t="shared" si="14"/>
        <v>11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5">
        <f>COUNTIFS('2way'!$A$3:$A$7690,"&gt;50%",'2way'!$Y$3:$Y$7690,"Y",'2way'!$Q$3:$Q$7690,"=" &amp;B39) +  COUNTIFS('2way'!$A$3:$A$7690,"&gt;50%",'2way'!$Y$3:$Y$7690,"Y",'2way'!$R$3:$R$7690,"=" &amp;B39)</f>
        <v>0</v>
      </c>
      <c r="D39" s="66">
        <f>COUNTIFS('2way'!$A$3:$A$7690,"&gt;50%",'2way'!$Y$3:$Y$7690,"N",'2way'!$Q$3:$Q$7690,"=" &amp;B39) +  COUNTIFS('2way'!$A$3:$A$7690,"&gt;50%",'2way'!$Y$3:$Y$7690,"N",'2way'!$R$3:$R$7690,"=" &amp;B39)</f>
        <v>1</v>
      </c>
      <c r="E39" s="66">
        <f>COUNTIFS('2way'!$B$3:$B$7690,"&gt;50%",'2way'!$Y$3:$Y$7690,"N",'2way'!$Q$3:$Q$7690,"=" &amp;B39) +  COUNTIFS('2way'!$B$3:$B$7690,"&gt;50%",'2way'!$Y$3:$Y$7690,"N",'2way'!$R$3:$R$7690,"=" &amp;B39)</f>
        <v>13</v>
      </c>
      <c r="F39" s="66">
        <f>COUNTIFS('2way'!$B$3:$B$7690,"&gt;50%",'2way'!$Y$3:$Y$7690,"Y",'2way'!$Q$3:$Q$7690,"=" &amp;B39) +  COUNTIFS('2way'!$B$3:$B$7690,"&gt;50%",'2way'!$Y$3:$Y$7690,"Y",'2way'!$R$3:$R$7690,"=" &amp;B39)</f>
        <v>8</v>
      </c>
      <c r="G39">
        <f>COUNTIF('2way'!$Q$3:$Q$7690,"=" &amp;B39) + COUNTIF('2way'!$R$3:$R$7690,"=" &amp;B39)</f>
        <v>22</v>
      </c>
      <c r="H39" s="6">
        <f t="shared" si="17"/>
        <v>0</v>
      </c>
      <c r="I39" s="6">
        <f t="shared" si="1"/>
        <v>4.5454545454545456E-2</v>
      </c>
      <c r="J39" s="6">
        <f t="shared" si="2"/>
        <v>0.59090909090909094</v>
      </c>
      <c r="K39" s="6">
        <f t="shared" si="3"/>
        <v>0.36363636363636365</v>
      </c>
      <c r="L39" s="66">
        <f>COUNTIFS('2way'!$M$3:$M$7690,"&gt;50%",'2way'!$Y$3:$Y$7690,"Y",'2way'!$Q$3:$Q$7690,"=" &amp;B39) +  COUNTIFS('2way'!$M$3:$M$7690,"&gt;50%",'2way'!$Y$3:$Y$7690,"Y",'2way'!$R$3:$R$7690,"=" &amp;B39)</f>
        <v>0</v>
      </c>
      <c r="M39" s="66">
        <f>COUNTIFS('2way'!$M$3:$M$7690,"&gt;50%",'2way'!$Y$3:$Y$7690,"N",'2way'!$Q$3:$Q$7690,"=" &amp;B39) +  COUNTIFS('2way'!$M$3:$M$7690,"&gt;50%",'2way'!$Y$3:$Y$7690,"N",'2way'!$R$3:$R$7690,"=" &amp;B39)</f>
        <v>2</v>
      </c>
      <c r="N39" s="66">
        <f>COUNTIFS('2way'!$N$3:$N$7690,"&gt;50%",'2way'!$Y$3:$Y$7690,"N",'2way'!$Q$3:$Q$7690,"=" &amp;B39) +  COUNTIFS('2way'!$N$3:$N$7690,"&gt;50%",'2way'!$Y$3:$Y$7690,"N",'2way'!$R$3:$R$7690,"=" &amp;B39)</f>
        <v>12</v>
      </c>
      <c r="O39" s="66">
        <f>COUNTIFS('2way'!$N$3:$N$7690,"&gt;50%",'2way'!$Y$3:$Y$7690,"Y",'2way'!$Q$3:$Q$7690,"=" &amp;B39) +  COUNTIFS('2way'!$N$3:$N$7690,"&gt;50%",'2way'!$Y$3:$Y$7690,"Y",'2way'!$R$3:$R$7690,"=" &amp;B39)</f>
        <v>8</v>
      </c>
      <c r="P39">
        <f>COUNTIF('2way'!$Q$3:$Q$7690,"=" &amp;B39) + COUNTIF('2way'!$R$3:$R$7690,"=" &amp;B39)</f>
        <v>22</v>
      </c>
      <c r="Q39" s="6">
        <f t="shared" si="4"/>
        <v>0</v>
      </c>
      <c r="R39" s="6">
        <f t="shared" si="5"/>
        <v>9.0909090909090912E-2</v>
      </c>
      <c r="S39" s="6">
        <f t="shared" si="6"/>
        <v>0.54545454545454541</v>
      </c>
      <c r="T39" s="6">
        <f t="shared" si="7"/>
        <v>0.36363636363636365</v>
      </c>
      <c r="U39">
        <f t="shared" si="8"/>
        <v>13</v>
      </c>
      <c r="V39" s="6">
        <f t="shared" si="9"/>
        <v>0.59090909090909094</v>
      </c>
      <c r="W39">
        <f t="shared" si="10"/>
        <v>12</v>
      </c>
      <c r="X39" s="6">
        <f t="shared" si="11"/>
        <v>0.54545454545454541</v>
      </c>
      <c r="Y39">
        <f t="shared" si="12"/>
        <v>9</v>
      </c>
      <c r="Z39" s="6">
        <f t="shared" si="13"/>
        <v>0.40909090909090912</v>
      </c>
      <c r="AA39">
        <f t="shared" si="14"/>
        <v>10</v>
      </c>
      <c r="AB39" s="6">
        <f t="shared" si="15"/>
        <v>0.45454545454545453</v>
      </c>
    </row>
    <row r="40" spans="1:28" hidden="1" x14ac:dyDescent="0.25">
      <c r="A40" t="s">
        <v>202</v>
      </c>
      <c r="B40" t="s">
        <v>201</v>
      </c>
      <c r="C40" s="65">
        <f>COUNTIFS('2way'!$A$3:$A$7690,"&gt;50%",'2way'!$Y$3:$Y$7690,"Y",'2way'!$Q$3:$Q$7690,"=" &amp;B40) +  COUNTIFS('2way'!$A$3:$A$7690,"&gt;50%",'2way'!$Y$3:$Y$7690,"Y",'2way'!$R$3:$R$7690,"=" &amp;B40)</f>
        <v>1</v>
      </c>
      <c r="D40" s="66">
        <f>COUNTIFS('2way'!$A$3:$A$7690,"&gt;50%",'2way'!$Y$3:$Y$7690,"N",'2way'!$Q$3:$Q$7690,"=" &amp;B40) +  COUNTIFS('2way'!$A$3:$A$7690,"&gt;50%",'2way'!$Y$3:$Y$7690,"N",'2way'!$R$3:$R$7690,"=" &amp;B40)</f>
        <v>1</v>
      </c>
      <c r="E40" s="66">
        <f>COUNTIFS('2way'!$B$3:$B$7690,"&gt;50%",'2way'!$Y$3:$Y$7690,"N",'2way'!$Q$3:$Q$7690,"=" &amp;B40) +  COUNTIFS('2way'!$B$3:$B$7690,"&gt;50%",'2way'!$Y$3:$Y$7690,"N",'2way'!$R$3:$R$7690,"=" &amp;B40)</f>
        <v>11</v>
      </c>
      <c r="F40" s="66">
        <f>COUNTIFS('2way'!$B$3:$B$7690,"&gt;50%",'2way'!$Y$3:$Y$7690,"Y",'2way'!$Q$3:$Q$7690,"=" &amp;B40) +  COUNTIFS('2way'!$B$3:$B$7690,"&gt;50%",'2way'!$Y$3:$Y$7690,"Y",'2way'!$R$3:$R$7690,"=" &amp;B40)</f>
        <v>9</v>
      </c>
      <c r="G40">
        <f>COUNTIF('2way'!$Q$3:$Q$7690,"=" &amp;B40) + COUNTIF('2way'!$R$3:$R$7690,"=" &amp;B40)</f>
        <v>22</v>
      </c>
      <c r="H40" s="6">
        <f t="shared" si="17"/>
        <v>4.5454545454545456E-2</v>
      </c>
      <c r="I40" s="6">
        <f t="shared" si="1"/>
        <v>4.5454545454545456E-2</v>
      </c>
      <c r="J40" s="6">
        <f t="shared" si="2"/>
        <v>0.5</v>
      </c>
      <c r="K40" s="6">
        <f t="shared" si="3"/>
        <v>0.40909090909090912</v>
      </c>
      <c r="L40" s="66">
        <f>COUNTIFS('2way'!$M$3:$M$7690,"&gt;50%",'2way'!$Y$3:$Y$7690,"Y",'2way'!$Q$3:$Q$7690,"=" &amp;B40) +  COUNTIFS('2way'!$M$3:$M$7690,"&gt;50%",'2way'!$Y$3:$Y$7690,"Y",'2way'!$R$3:$R$7690,"=" &amp;B40)</f>
        <v>0</v>
      </c>
      <c r="M40" s="66">
        <f>COUNTIFS('2way'!$M$3:$M$7690,"&gt;50%",'2way'!$Y$3:$Y$7690,"N",'2way'!$Q$3:$Q$7690,"=" &amp;B40) +  COUNTIFS('2way'!$M$3:$M$7690,"&gt;50%",'2way'!$Y$3:$Y$7690,"N",'2way'!$R$3:$R$7690,"=" &amp;B40)</f>
        <v>0</v>
      </c>
      <c r="N40" s="66">
        <f>COUNTIFS('2way'!$N$3:$N$7690,"&gt;50%",'2way'!$Y$3:$Y$7690,"N",'2way'!$Q$3:$Q$7690,"=" &amp;B40) +  COUNTIFS('2way'!$N$3:$N$7690,"&gt;50%",'2way'!$Y$3:$Y$7690,"N",'2way'!$R$3:$R$7690,"=" &amp;B40)</f>
        <v>12</v>
      </c>
      <c r="O40" s="66">
        <f>COUNTIFS('2way'!$N$3:$N$7690,"&gt;50%",'2way'!$Y$3:$Y$7690,"Y",'2way'!$Q$3:$Q$7690,"=" &amp;B40) +  COUNTIFS('2way'!$N$3:$N$7690,"&gt;50%",'2way'!$Y$3:$Y$7690,"Y",'2way'!$R$3:$R$7690,"=" &amp;B40)</f>
        <v>10</v>
      </c>
      <c r="P40">
        <f>COUNTIF('2way'!$Q$3:$Q$7690,"=" &amp;B40) + COUNTIF('2way'!$R$3:$R$7690,"=" &amp;B40)</f>
        <v>22</v>
      </c>
      <c r="Q40" s="6">
        <f t="shared" si="4"/>
        <v>0</v>
      </c>
      <c r="R40" s="6">
        <f t="shared" si="5"/>
        <v>0</v>
      </c>
      <c r="S40" s="6">
        <f t="shared" si="6"/>
        <v>0.54545454545454541</v>
      </c>
      <c r="T40" s="6">
        <f t="shared" si="7"/>
        <v>0.45454545454545453</v>
      </c>
      <c r="U40">
        <f t="shared" si="8"/>
        <v>12</v>
      </c>
      <c r="V40" s="6">
        <f t="shared" si="9"/>
        <v>0.54545454545454541</v>
      </c>
      <c r="W40">
        <f t="shared" si="10"/>
        <v>12</v>
      </c>
      <c r="X40" s="6">
        <f t="shared" si="11"/>
        <v>0.54545454545454541</v>
      </c>
      <c r="Y40">
        <f t="shared" si="12"/>
        <v>10</v>
      </c>
      <c r="Z40" s="6">
        <f t="shared" si="13"/>
        <v>0.45454545454545453</v>
      </c>
      <c r="AA40">
        <f t="shared" si="14"/>
        <v>10</v>
      </c>
      <c r="AB40" s="6">
        <f t="shared" si="15"/>
        <v>0.45454545454545453</v>
      </c>
    </row>
    <row r="41" spans="1:28" hidden="1" x14ac:dyDescent="0.25">
      <c r="A41" t="s">
        <v>202</v>
      </c>
      <c r="B41" t="s">
        <v>330</v>
      </c>
      <c r="C41" s="65">
        <f>COUNTIFS('2way'!$A$3:$A$7690,"&gt;50%",'2way'!$Y$3:$Y$7690,"Y",'2way'!$Q$3:$Q$7690,"=" &amp;B41) +  COUNTIFS('2way'!$A$3:$A$7690,"&gt;50%",'2way'!$Y$3:$Y$7690,"Y",'2way'!$R$3:$R$7690,"=" &amp;B41)</f>
        <v>0</v>
      </c>
      <c r="D41" s="66">
        <f>COUNTIFS('2way'!$A$3:$A$7690,"&gt;50%",'2way'!$Y$3:$Y$7690,"N",'2way'!$Q$3:$Q$7690,"=" &amp;B41) +  COUNTIFS('2way'!$A$3:$A$7690,"&gt;50%",'2way'!$Y$3:$Y$7690,"N",'2way'!$R$3:$R$7690,"=" &amp;B41)</f>
        <v>2</v>
      </c>
      <c r="E41" s="66">
        <f>COUNTIFS('2way'!$B$3:$B$7690,"&gt;50%",'2way'!$Y$3:$Y$7690,"N",'2way'!$Q$3:$Q$7690,"=" &amp;B41) +  COUNTIFS('2way'!$B$3:$B$7690,"&gt;50%",'2way'!$Y$3:$Y$7690,"N",'2way'!$R$3:$R$7690,"=" &amp;B41)</f>
        <v>14</v>
      </c>
      <c r="F41" s="66">
        <f>COUNTIFS('2way'!$B$3:$B$7690,"&gt;50%",'2way'!$Y$3:$Y$7690,"Y",'2way'!$Q$3:$Q$7690,"=" &amp;B41) +  COUNTIFS('2way'!$B$3:$B$7690,"&gt;50%",'2way'!$Y$3:$Y$7690,"Y",'2way'!$R$3:$R$7690,"=" &amp;B41)</f>
        <v>6</v>
      </c>
      <c r="G41">
        <f>COUNTIF('2way'!$Q$3:$Q$7690,"=" &amp;B41) + COUNTIF('2way'!$R$3:$R$7690,"=" &amp;B41)</f>
        <v>22</v>
      </c>
      <c r="H41" s="6">
        <f t="shared" si="17"/>
        <v>0</v>
      </c>
      <c r="I41" s="6">
        <f t="shared" si="1"/>
        <v>9.0909090909090912E-2</v>
      </c>
      <c r="J41" s="6">
        <f t="shared" si="2"/>
        <v>0.63636363636363635</v>
      </c>
      <c r="K41" s="6">
        <f t="shared" si="3"/>
        <v>0.27272727272727271</v>
      </c>
      <c r="L41" s="66">
        <f>COUNTIFS('2way'!$M$3:$M$7690,"&gt;50%",'2way'!$Y$3:$Y$7690,"Y",'2way'!$Q$3:$Q$7690,"=" &amp;B41) +  COUNTIFS('2way'!$M$3:$M$7690,"&gt;50%",'2way'!$Y$3:$Y$7690,"Y",'2way'!$R$3:$R$7690,"=" &amp;B41)</f>
        <v>0</v>
      </c>
      <c r="M41" s="66">
        <f>COUNTIFS('2way'!$M$3:$M$7690,"&gt;50%",'2way'!$Y$3:$Y$7690,"N",'2way'!$Q$3:$Q$7690,"=" &amp;B41) +  COUNTIFS('2way'!$M$3:$M$7690,"&gt;50%",'2way'!$Y$3:$Y$7690,"N",'2way'!$R$3:$R$7690,"=" &amp;B41)</f>
        <v>2</v>
      </c>
      <c r="N41" s="66">
        <f>COUNTIFS('2way'!$N$3:$N$7690,"&gt;50%",'2way'!$Y$3:$Y$7690,"N",'2way'!$Q$3:$Q$7690,"=" &amp;B41) +  COUNTIFS('2way'!$N$3:$N$7690,"&gt;50%",'2way'!$Y$3:$Y$7690,"N",'2way'!$R$3:$R$7690,"=" &amp;B41)</f>
        <v>14</v>
      </c>
      <c r="O41" s="66">
        <f>COUNTIFS('2way'!$N$3:$N$7690,"&gt;50%",'2way'!$Y$3:$Y$7690,"Y",'2way'!$Q$3:$Q$7690,"=" &amp;B41) +  COUNTIFS('2way'!$N$3:$N$7690,"&gt;50%",'2way'!$Y$3:$Y$7690,"Y",'2way'!$R$3:$R$7690,"=" &amp;B41)</f>
        <v>6</v>
      </c>
      <c r="P41">
        <f>COUNTIF('2way'!$Q$3:$Q$7690,"=" &amp;B41) + COUNTIF('2way'!$R$3:$R$7690,"=" &amp;B41)</f>
        <v>22</v>
      </c>
      <c r="Q41" s="6">
        <f t="shared" si="4"/>
        <v>0</v>
      </c>
      <c r="R41" s="6">
        <f t="shared" si="5"/>
        <v>9.0909090909090912E-2</v>
      </c>
      <c r="S41" s="6">
        <f t="shared" si="6"/>
        <v>0.63636363636363635</v>
      </c>
      <c r="T41" s="6">
        <f t="shared" si="7"/>
        <v>0.27272727272727271</v>
      </c>
      <c r="U41">
        <f t="shared" si="8"/>
        <v>14</v>
      </c>
      <c r="V41" s="6">
        <f t="shared" si="9"/>
        <v>0.63636363636363635</v>
      </c>
      <c r="W41">
        <f t="shared" si="10"/>
        <v>14</v>
      </c>
      <c r="X41" s="6">
        <f t="shared" si="11"/>
        <v>0.63636363636363635</v>
      </c>
      <c r="Y41">
        <f t="shared" si="12"/>
        <v>8</v>
      </c>
      <c r="Z41" s="6">
        <f t="shared" si="13"/>
        <v>0.36363636363636365</v>
      </c>
      <c r="AA41">
        <f t="shared" si="14"/>
        <v>8</v>
      </c>
      <c r="AB41" s="6">
        <f t="shared" si="15"/>
        <v>0.36363636363636365</v>
      </c>
    </row>
    <row r="42" spans="1:28" hidden="1" x14ac:dyDescent="0.25">
      <c r="A42" t="s">
        <v>202</v>
      </c>
      <c r="B42" t="s">
        <v>326</v>
      </c>
      <c r="C42" s="65">
        <f>COUNTIFS('2way'!$A$3:$A$7690,"&gt;50%",'2way'!$Y$3:$Y$7690,"Y",'2way'!$Q$3:$Q$7690,"=" &amp;B42) +  COUNTIFS('2way'!$A$3:$A$7690,"&gt;50%",'2way'!$Y$3:$Y$7690,"Y",'2way'!$R$3:$R$7690,"=" &amp;B42)</f>
        <v>1</v>
      </c>
      <c r="D42" s="66">
        <f>COUNTIFS('2way'!$A$3:$A$7690,"&gt;50%",'2way'!$Y$3:$Y$7690,"N",'2way'!$Q$3:$Q$7690,"=" &amp;B42) +  COUNTIFS('2way'!$A$3:$A$7690,"&gt;50%",'2way'!$Y$3:$Y$7690,"N",'2way'!$R$3:$R$7690,"=" &amp;B42)</f>
        <v>2</v>
      </c>
      <c r="E42" s="66">
        <f>COUNTIFS('2way'!$B$3:$B$7690,"&gt;50%",'2way'!$Y$3:$Y$7690,"N",'2way'!$Q$3:$Q$7690,"=" &amp;B42) +  COUNTIFS('2way'!$B$3:$B$7690,"&gt;50%",'2way'!$Y$3:$Y$7690,"N",'2way'!$R$3:$R$7690,"=" &amp;B42)</f>
        <v>14</v>
      </c>
      <c r="F42" s="66">
        <f>COUNTIFS('2way'!$B$3:$B$7690,"&gt;50%",'2way'!$Y$3:$Y$7690,"Y",'2way'!$Q$3:$Q$7690,"=" &amp;B42) +  COUNTIFS('2way'!$B$3:$B$7690,"&gt;50%",'2way'!$Y$3:$Y$7690,"Y",'2way'!$R$3:$R$7690,"=" &amp;B42)</f>
        <v>5</v>
      </c>
      <c r="G42">
        <f>COUNTIF('2way'!$Q$3:$Q$7690,"=" &amp;B42) + COUNTIF('2way'!$R$3:$R$7690,"=" &amp;B42)</f>
        <v>22</v>
      </c>
      <c r="H42" s="6">
        <f t="shared" si="17"/>
        <v>4.5454545454545456E-2</v>
      </c>
      <c r="I42" s="6">
        <f t="shared" si="1"/>
        <v>9.0909090909090912E-2</v>
      </c>
      <c r="J42" s="6">
        <f t="shared" si="2"/>
        <v>0.63636363636363635</v>
      </c>
      <c r="K42" s="6">
        <f t="shared" si="3"/>
        <v>0.22727272727272727</v>
      </c>
      <c r="L42" s="66">
        <f>COUNTIFS('2way'!$M$3:$M$7690,"&gt;50%",'2way'!$Y$3:$Y$7690,"Y",'2way'!$Q$3:$Q$7690,"=" &amp;B42) +  COUNTIFS('2way'!$M$3:$M$7690,"&gt;50%",'2way'!$Y$3:$Y$7690,"Y",'2way'!$R$3:$R$7690,"=" &amp;B42)</f>
        <v>0</v>
      </c>
      <c r="M42" s="66">
        <f>COUNTIFS('2way'!$M$3:$M$7690,"&gt;50%",'2way'!$Y$3:$Y$7690,"N",'2way'!$Q$3:$Q$7690,"=" &amp;B42) +  COUNTIFS('2way'!$M$3:$M$7690,"&gt;50%",'2way'!$Y$3:$Y$7690,"N",'2way'!$R$3:$R$7690,"=" &amp;B42)</f>
        <v>0</v>
      </c>
      <c r="N42" s="66">
        <f>COUNTIFS('2way'!$N$3:$N$7690,"&gt;50%",'2way'!$Y$3:$Y$7690,"N",'2way'!$Q$3:$Q$7690,"=" &amp;B42) +  COUNTIFS('2way'!$N$3:$N$7690,"&gt;50%",'2way'!$Y$3:$Y$7690,"N",'2way'!$R$3:$R$7690,"=" &amp;B42)</f>
        <v>16</v>
      </c>
      <c r="O42" s="66">
        <f>COUNTIFS('2way'!$N$3:$N$7690,"&gt;50%",'2way'!$Y$3:$Y$7690,"Y",'2way'!$Q$3:$Q$7690,"=" &amp;B42) +  COUNTIFS('2way'!$N$3:$N$7690,"&gt;50%",'2way'!$Y$3:$Y$7690,"Y",'2way'!$R$3:$R$7690,"=" &amp;B42)</f>
        <v>6</v>
      </c>
      <c r="P42">
        <f>COUNTIF('2way'!$Q$3:$Q$7690,"=" &amp;B42) + COUNTIF('2way'!$R$3:$R$7690,"=" &amp;B42)</f>
        <v>22</v>
      </c>
      <c r="Q42" s="6">
        <f t="shared" si="4"/>
        <v>0</v>
      </c>
      <c r="R42" s="6">
        <f t="shared" si="5"/>
        <v>0</v>
      </c>
      <c r="S42" s="6">
        <f t="shared" si="6"/>
        <v>0.72727272727272729</v>
      </c>
      <c r="T42" s="6">
        <f t="shared" si="7"/>
        <v>0.27272727272727271</v>
      </c>
      <c r="U42">
        <f t="shared" si="8"/>
        <v>15</v>
      </c>
      <c r="V42" s="6">
        <f t="shared" si="9"/>
        <v>0.68181818181818177</v>
      </c>
      <c r="W42">
        <f t="shared" si="10"/>
        <v>16</v>
      </c>
      <c r="X42" s="6">
        <f t="shared" si="11"/>
        <v>0.72727272727272729</v>
      </c>
      <c r="Y42">
        <f t="shared" si="12"/>
        <v>7</v>
      </c>
      <c r="Z42" s="6">
        <f t="shared" si="13"/>
        <v>0.31818181818181818</v>
      </c>
      <c r="AA42">
        <f t="shared" si="14"/>
        <v>6</v>
      </c>
      <c r="AB42" s="6">
        <f t="shared" si="15"/>
        <v>0.27272727272727271</v>
      </c>
    </row>
    <row r="43" spans="1:28" hidden="1" x14ac:dyDescent="0.25">
      <c r="A43" t="s">
        <v>202</v>
      </c>
      <c r="B43" t="s">
        <v>324</v>
      </c>
      <c r="C43" s="65">
        <f>COUNTIFS('2way'!$A$3:$A$7690,"&gt;50%",'2way'!$Y$3:$Y$7690,"Y",'2way'!$Q$3:$Q$7690,"=" &amp;B43) +  COUNTIFS('2way'!$A$3:$A$7690,"&gt;50%",'2way'!$Y$3:$Y$7690,"Y",'2way'!$R$3:$R$7690,"=" &amp;B43)</f>
        <v>0</v>
      </c>
      <c r="D43" s="66">
        <f>COUNTIFS('2way'!$A$3:$A$7690,"&gt;50%",'2way'!$Y$3:$Y$7690,"N",'2way'!$Q$3:$Q$7690,"=" &amp;B43) +  COUNTIFS('2way'!$A$3:$A$7690,"&gt;50%",'2way'!$Y$3:$Y$7690,"N",'2way'!$R$3:$R$7690,"=" &amp;B43)</f>
        <v>0</v>
      </c>
      <c r="E43" s="66">
        <f>COUNTIFS('2way'!$B$3:$B$7690,"&gt;50%",'2way'!$Y$3:$Y$7690,"N",'2way'!$Q$3:$Q$7690,"=" &amp;B43) +  COUNTIFS('2way'!$B$3:$B$7690,"&gt;50%",'2way'!$Y$3:$Y$7690,"N",'2way'!$R$3:$R$7690,"=" &amp;B43)</f>
        <v>14</v>
      </c>
      <c r="F43" s="66">
        <f>COUNTIFS('2way'!$B$3:$B$7690,"&gt;50%",'2way'!$Y$3:$Y$7690,"Y",'2way'!$Q$3:$Q$7690,"=" &amp;B43) +  COUNTIFS('2way'!$B$3:$B$7690,"&gt;50%",'2way'!$Y$3:$Y$7690,"Y",'2way'!$R$3:$R$7690,"=" &amp;B43)</f>
        <v>8</v>
      </c>
      <c r="G43">
        <f>COUNTIF('2way'!$Q$3:$Q$7690,"=" &amp;B43) + COUNTIF('2way'!$R$3:$R$7690,"=" &amp;B43)</f>
        <v>22</v>
      </c>
      <c r="H43" s="6">
        <f t="shared" si="17"/>
        <v>0</v>
      </c>
      <c r="I43" s="6">
        <f t="shared" si="1"/>
        <v>0</v>
      </c>
      <c r="J43" s="6">
        <f t="shared" si="2"/>
        <v>0.63636363636363635</v>
      </c>
      <c r="K43" s="6">
        <f t="shared" si="3"/>
        <v>0.36363636363636365</v>
      </c>
      <c r="L43" s="66">
        <f>COUNTIFS('2way'!$M$3:$M$7690,"&gt;50%",'2way'!$Y$3:$Y$7690,"Y",'2way'!$Q$3:$Q$7690,"=" &amp;B43) +  COUNTIFS('2way'!$M$3:$M$7690,"&gt;50%",'2way'!$Y$3:$Y$7690,"Y",'2way'!$R$3:$R$7690,"=" &amp;B43)</f>
        <v>0</v>
      </c>
      <c r="M43" s="66">
        <f>COUNTIFS('2way'!$M$3:$M$7690,"&gt;50%",'2way'!$Y$3:$Y$7690,"N",'2way'!$Q$3:$Q$7690,"=" &amp;B43) +  COUNTIFS('2way'!$M$3:$M$7690,"&gt;50%",'2way'!$Y$3:$Y$7690,"N",'2way'!$R$3:$R$7690,"=" &amp;B43)</f>
        <v>0</v>
      </c>
      <c r="N43" s="66">
        <f>COUNTIFS('2way'!$N$3:$N$7690,"&gt;50%",'2way'!$Y$3:$Y$7690,"N",'2way'!$Q$3:$Q$7690,"=" &amp;B43) +  COUNTIFS('2way'!$N$3:$N$7690,"&gt;50%",'2way'!$Y$3:$Y$7690,"N",'2way'!$R$3:$R$7690,"=" &amp;B43)</f>
        <v>13</v>
      </c>
      <c r="O43" s="66">
        <f>COUNTIFS('2way'!$N$3:$N$7690,"&gt;50%",'2way'!$Y$3:$Y$7690,"Y",'2way'!$Q$3:$Q$7690,"=" &amp;B43) +  COUNTIFS('2way'!$N$3:$N$7690,"&gt;50%",'2way'!$Y$3:$Y$7690,"Y",'2way'!$R$3:$R$7690,"=" &amp;B43)</f>
        <v>8</v>
      </c>
      <c r="P43">
        <f>COUNTIF('2way'!$Q$3:$Q$7690,"=" &amp;B43) + COUNTIF('2way'!$R$3:$R$7690,"=" &amp;B43)</f>
        <v>22</v>
      </c>
      <c r="Q43" s="6">
        <f t="shared" si="4"/>
        <v>0</v>
      </c>
      <c r="R43" s="6">
        <f t="shared" si="5"/>
        <v>0</v>
      </c>
      <c r="S43" s="6">
        <f t="shared" si="6"/>
        <v>0.59090909090909094</v>
      </c>
      <c r="T43" s="6">
        <f t="shared" si="7"/>
        <v>0.36363636363636365</v>
      </c>
      <c r="U43">
        <f t="shared" si="8"/>
        <v>14</v>
      </c>
      <c r="V43" s="6">
        <f t="shared" si="9"/>
        <v>0.63636363636363635</v>
      </c>
      <c r="W43">
        <f t="shared" si="10"/>
        <v>13</v>
      </c>
      <c r="X43" s="6">
        <f t="shared" si="11"/>
        <v>0.59090909090909094</v>
      </c>
      <c r="Y43">
        <f t="shared" si="12"/>
        <v>8</v>
      </c>
      <c r="Z43" s="6">
        <f t="shared" si="13"/>
        <v>0.36363636363636365</v>
      </c>
      <c r="AA43">
        <f t="shared" si="14"/>
        <v>8</v>
      </c>
      <c r="AB43" s="6">
        <f t="shared" si="15"/>
        <v>0.36363636363636365</v>
      </c>
    </row>
    <row r="44" spans="1:28" hidden="1" x14ac:dyDescent="0.25">
      <c r="A44" t="s">
        <v>202</v>
      </c>
      <c r="B44" t="s">
        <v>445</v>
      </c>
      <c r="C44" s="65">
        <f>COUNTIFS('2way'!$A$3:$A$7690,"&gt;50%",'2way'!$Y$3:$Y$7690,"Y",'2way'!$Q$3:$Q$7690,"=" &amp;B44) +  COUNTIFS('2way'!$A$3:$A$7690,"&gt;50%",'2way'!$Y$3:$Y$7690,"Y",'2way'!$R$3:$R$7690,"=" &amp;B44)</f>
        <v>1</v>
      </c>
      <c r="D44" s="66">
        <f>COUNTIFS('2way'!$A$3:$A$7690,"&gt;50%",'2way'!$Y$3:$Y$7690,"N",'2way'!$Q$3:$Q$7690,"=" &amp;B44) +  COUNTIFS('2way'!$A$3:$A$7690,"&gt;50%",'2way'!$Y$3:$Y$7690,"N",'2way'!$R$3:$R$7690,"=" &amp;B44)</f>
        <v>1</v>
      </c>
      <c r="E44" s="66">
        <f>COUNTIFS('2way'!$B$3:$B$7690,"&gt;50%",'2way'!$Y$3:$Y$7690,"N",'2way'!$Q$3:$Q$7690,"=" &amp;B44) +  COUNTIFS('2way'!$B$3:$B$7690,"&gt;50%",'2way'!$Y$3:$Y$7690,"N",'2way'!$R$3:$R$7690,"=" &amp;B44)</f>
        <v>10</v>
      </c>
      <c r="F44" s="66">
        <f>COUNTIFS('2way'!$B$3:$B$7690,"&gt;50%",'2way'!$Y$3:$Y$7690,"Y",'2way'!$Q$3:$Q$7690,"=" &amp;B44) +  COUNTIFS('2way'!$B$3:$B$7690,"&gt;50%",'2way'!$Y$3:$Y$7690,"Y",'2way'!$R$3:$R$7690,"=" &amp;B44)</f>
        <v>10</v>
      </c>
      <c r="G44">
        <f>COUNTIF('2way'!$Q$3:$Q$7690,"=" &amp;B44) + COUNTIF('2way'!$R$3:$R$7690,"=" &amp;B44)</f>
        <v>22</v>
      </c>
      <c r="H44" s="6">
        <f t="shared" si="17"/>
        <v>4.5454545454545456E-2</v>
      </c>
      <c r="I44" s="6">
        <f t="shared" si="1"/>
        <v>4.5454545454545456E-2</v>
      </c>
      <c r="J44" s="6">
        <f t="shared" si="2"/>
        <v>0.45454545454545453</v>
      </c>
      <c r="K44" s="6">
        <f t="shared" si="3"/>
        <v>0.45454545454545453</v>
      </c>
      <c r="L44" s="66">
        <f>COUNTIFS('2way'!$M$3:$M$7690,"&gt;50%",'2way'!$Y$3:$Y$7690,"Y",'2way'!$Q$3:$Q$7690,"=" &amp;B44) +  COUNTIFS('2way'!$M$3:$M$7690,"&gt;50%",'2way'!$Y$3:$Y$7690,"Y",'2way'!$R$3:$R$7690,"=" &amp;B44)</f>
        <v>0</v>
      </c>
      <c r="M44" s="66">
        <f>COUNTIFS('2way'!$M$3:$M$7690,"&gt;50%",'2way'!$Y$3:$Y$7690,"N",'2way'!$Q$3:$Q$7690,"=" &amp;B44) +  COUNTIFS('2way'!$M$3:$M$7690,"&gt;50%",'2way'!$Y$3:$Y$7690,"N",'2way'!$R$3:$R$7690,"=" &amp;B44)</f>
        <v>1</v>
      </c>
      <c r="N44" s="66">
        <f>COUNTIFS('2way'!$N$3:$N$7690,"&gt;50%",'2way'!$Y$3:$Y$7690,"N",'2way'!$Q$3:$Q$7690,"=" &amp;B44) +  COUNTIFS('2way'!$N$3:$N$7690,"&gt;50%",'2way'!$Y$3:$Y$7690,"N",'2way'!$R$3:$R$7690,"=" &amp;B44)</f>
        <v>10</v>
      </c>
      <c r="O44" s="66">
        <f>COUNTIFS('2way'!$N$3:$N$7690,"&gt;50%",'2way'!$Y$3:$Y$7690,"Y",'2way'!$Q$3:$Q$7690,"=" &amp;B44) +  COUNTIFS('2way'!$N$3:$N$7690,"&gt;50%",'2way'!$Y$3:$Y$7690,"Y",'2way'!$R$3:$R$7690,"=" &amp;B44)</f>
        <v>11</v>
      </c>
      <c r="P44">
        <f>COUNTIF('2way'!$Q$3:$Q$7690,"=" &amp;B44) + COUNTIF('2way'!$R$3:$R$7690,"=" &amp;B44)</f>
        <v>22</v>
      </c>
      <c r="Q44" s="6">
        <f t="shared" si="4"/>
        <v>0</v>
      </c>
      <c r="R44" s="6">
        <f t="shared" si="5"/>
        <v>4.5454545454545456E-2</v>
      </c>
      <c r="S44" s="6">
        <f t="shared" si="6"/>
        <v>0.45454545454545453</v>
      </c>
      <c r="T44" s="6">
        <f t="shared" si="7"/>
        <v>0.5</v>
      </c>
      <c r="U44">
        <f t="shared" si="8"/>
        <v>11</v>
      </c>
      <c r="V44" s="6">
        <f t="shared" si="9"/>
        <v>0.5</v>
      </c>
      <c r="W44">
        <f t="shared" si="10"/>
        <v>10</v>
      </c>
      <c r="X44" s="6">
        <f t="shared" si="11"/>
        <v>0.45454545454545453</v>
      </c>
      <c r="Y44">
        <f t="shared" si="12"/>
        <v>11</v>
      </c>
      <c r="Z44" s="6">
        <f t="shared" si="13"/>
        <v>0.5</v>
      </c>
      <c r="AA44">
        <f t="shared" si="14"/>
        <v>12</v>
      </c>
      <c r="AB44" s="6">
        <f t="shared" si="15"/>
        <v>0.54545454545454541</v>
      </c>
    </row>
    <row r="45" spans="1:28" hidden="1" x14ac:dyDescent="0.25">
      <c r="A45" t="s">
        <v>202</v>
      </c>
      <c r="B45" t="s">
        <v>216</v>
      </c>
      <c r="C45" s="65">
        <f>COUNTIFS('2way'!$A$3:$A$7690,"&gt;50%",'2way'!$Y$3:$Y$7690,"Y",'2way'!$Q$3:$Q$7690,"=" &amp;B45) +  COUNTIFS('2way'!$A$3:$A$7690,"&gt;50%",'2way'!$Y$3:$Y$7690,"Y",'2way'!$R$3:$R$7690,"=" &amp;B45)</f>
        <v>3</v>
      </c>
      <c r="D45" s="66">
        <f>COUNTIFS('2way'!$A$3:$A$7690,"&gt;50%",'2way'!$Y$3:$Y$7690,"N",'2way'!$Q$3:$Q$7690,"=" &amp;B45) +  COUNTIFS('2way'!$A$3:$A$7690,"&gt;50%",'2way'!$Y$3:$Y$7690,"N",'2way'!$R$3:$R$7690,"=" &amp;B45)</f>
        <v>5</v>
      </c>
      <c r="E45" s="66">
        <f>COUNTIFS('2way'!$B$3:$B$7690,"&gt;50%",'2way'!$Y$3:$Y$7690,"N",'2way'!$Q$3:$Q$7690,"=" &amp;B45) +  COUNTIFS('2way'!$B$3:$B$7690,"&gt;50%",'2way'!$Y$3:$Y$7690,"N",'2way'!$R$3:$R$7690,"=" &amp;B45)</f>
        <v>6</v>
      </c>
      <c r="F45" s="66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22</v>
      </c>
      <c r="H45" s="6">
        <f t="shared" si="17"/>
        <v>0.13636363636363635</v>
      </c>
      <c r="I45" s="6">
        <f t="shared" si="1"/>
        <v>0.22727272727272727</v>
      </c>
      <c r="J45" s="6">
        <f t="shared" si="2"/>
        <v>0.27272727272727271</v>
      </c>
      <c r="K45" s="6">
        <f t="shared" si="3"/>
        <v>0.36363636363636365</v>
      </c>
      <c r="L45" s="66">
        <f>COUNTIFS('2way'!$M$3:$M$7690,"&gt;50%",'2way'!$Y$3:$Y$7690,"Y",'2way'!$Q$3:$Q$7690,"=" &amp;B45) +  COUNTIFS('2way'!$M$3:$M$7690,"&gt;50%",'2way'!$Y$3:$Y$7690,"Y",'2way'!$R$3:$R$7690,"=" &amp;B45)</f>
        <v>3</v>
      </c>
      <c r="M45" s="66">
        <f>COUNTIFS('2way'!$M$3:$M$7690,"&gt;50%",'2way'!$Y$3:$Y$7690,"N",'2way'!$Q$3:$Q$7690,"=" &amp;B45) +  COUNTIFS('2way'!$M$3:$M$7690,"&gt;50%",'2way'!$Y$3:$Y$7690,"N",'2way'!$R$3:$R$7690,"=" &amp;B45)</f>
        <v>2</v>
      </c>
      <c r="N45" s="66">
        <f>COUNTIFS('2way'!$N$3:$N$7690,"&gt;50%",'2way'!$Y$3:$Y$7690,"N",'2way'!$Q$3:$Q$7690,"=" &amp;B45) +  COUNTIFS('2way'!$N$3:$N$7690,"&gt;50%",'2way'!$Y$3:$Y$7690,"N",'2way'!$R$3:$R$7690,"=" &amp;B45)</f>
        <v>9</v>
      </c>
      <c r="O45" s="66">
        <f>COUNTIFS('2way'!$N$3:$N$7690,"&gt;50%",'2way'!$Y$3:$Y$7690,"Y",'2way'!$Q$3:$Q$7690,"=" &amp;B45) +  COUNTIFS('2way'!$N$3:$N$7690,"&gt;50%",'2way'!$Y$3:$Y$7690,"Y",'2way'!$R$3:$R$7690,"=" &amp;B45)</f>
        <v>8</v>
      </c>
      <c r="P45">
        <f>COUNTIF('2way'!$Q$3:$Q$7690,"=" &amp;B45) + COUNTIF('2way'!$R$3:$R$7690,"=" &amp;B45)</f>
        <v>22</v>
      </c>
      <c r="Q45" s="6">
        <f t="shared" si="4"/>
        <v>0.13636363636363635</v>
      </c>
      <c r="R45" s="6">
        <f t="shared" si="5"/>
        <v>9.0909090909090912E-2</v>
      </c>
      <c r="S45" s="6">
        <f t="shared" si="6"/>
        <v>0.40909090909090912</v>
      </c>
      <c r="T45" s="6">
        <f t="shared" si="7"/>
        <v>0.36363636363636365</v>
      </c>
      <c r="U45">
        <f t="shared" si="8"/>
        <v>9</v>
      </c>
      <c r="V45" s="6">
        <f t="shared" si="9"/>
        <v>0.40909090909090912</v>
      </c>
      <c r="W45">
        <f t="shared" si="10"/>
        <v>12</v>
      </c>
      <c r="X45" s="6">
        <f t="shared" si="11"/>
        <v>0.54545454545454541</v>
      </c>
      <c r="Y45">
        <f t="shared" si="12"/>
        <v>13</v>
      </c>
      <c r="Z45" s="6">
        <f t="shared" si="13"/>
        <v>0.59090909090909094</v>
      </c>
      <c r="AA45">
        <f t="shared" si="14"/>
        <v>10</v>
      </c>
      <c r="AB45" s="6">
        <f t="shared" si="15"/>
        <v>0.45454545454545453</v>
      </c>
    </row>
    <row r="46" spans="1:28" hidden="1" x14ac:dyDescent="0.25">
      <c r="A46" t="s">
        <v>202</v>
      </c>
      <c r="B46" t="s">
        <v>286</v>
      </c>
      <c r="C46" s="65">
        <f>COUNTIFS('2way'!$A$3:$A$7690,"&gt;50%",'2way'!$Y$3:$Y$7690,"Y",'2way'!$Q$3:$Q$7690,"=" &amp;B46) +  COUNTIFS('2way'!$A$3:$A$7690,"&gt;50%",'2way'!$Y$3:$Y$7690,"Y",'2way'!$R$3:$R$7690,"=" &amp;B46)</f>
        <v>5</v>
      </c>
      <c r="D46" s="66">
        <f>COUNTIFS('2way'!$A$3:$A$7690,"&gt;50%",'2way'!$Y$3:$Y$7690,"N",'2way'!$Q$3:$Q$7690,"=" &amp;B46) +  COUNTIFS('2way'!$A$3:$A$7690,"&gt;50%",'2way'!$Y$3:$Y$7690,"N",'2way'!$R$3:$R$7690,"=" &amp;B46)</f>
        <v>2</v>
      </c>
      <c r="E46" s="66">
        <f>COUNTIFS('2way'!$B$3:$B$7690,"&gt;50%",'2way'!$Y$3:$Y$7690,"N",'2way'!$Q$3:$Q$7690,"=" &amp;B46) +  COUNTIFS('2way'!$B$3:$B$7690,"&gt;50%",'2way'!$Y$3:$Y$7690,"N",'2way'!$R$3:$R$7690,"=" &amp;B46)</f>
        <v>10</v>
      </c>
      <c r="F46" s="66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22</v>
      </c>
      <c r="H46" s="6">
        <f t="shared" si="17"/>
        <v>0.22727272727272727</v>
      </c>
      <c r="I46" s="6">
        <f t="shared" si="1"/>
        <v>9.0909090909090912E-2</v>
      </c>
      <c r="J46" s="6">
        <f t="shared" si="2"/>
        <v>0.45454545454545453</v>
      </c>
      <c r="K46" s="6">
        <f t="shared" si="3"/>
        <v>0.22727272727272727</v>
      </c>
      <c r="L46" s="66">
        <f>COUNTIFS('2way'!$M$3:$M$7690,"&gt;50%",'2way'!$Y$3:$Y$7690,"Y",'2way'!$Q$3:$Q$7690,"=" &amp;B46) +  COUNTIFS('2way'!$M$3:$M$7690,"&gt;50%",'2way'!$Y$3:$Y$7690,"Y",'2way'!$R$3:$R$7690,"=" &amp;B46)</f>
        <v>3</v>
      </c>
      <c r="M46" s="66">
        <f>COUNTIFS('2way'!$M$3:$M$7690,"&gt;50%",'2way'!$Y$3:$Y$7690,"N",'2way'!$Q$3:$Q$7690,"=" &amp;B46) +  COUNTIFS('2way'!$M$3:$M$7690,"&gt;50%",'2way'!$Y$3:$Y$7690,"N",'2way'!$R$3:$R$7690,"=" &amp;B46)</f>
        <v>5</v>
      </c>
      <c r="N46" s="66">
        <f>COUNTIFS('2way'!$N$3:$N$7690,"&gt;50%",'2way'!$Y$3:$Y$7690,"N",'2way'!$Q$3:$Q$7690,"=" &amp;B46) +  COUNTIFS('2way'!$N$3:$N$7690,"&gt;50%",'2way'!$Y$3:$Y$7690,"N",'2way'!$R$3:$R$7690,"=" &amp;B46)</f>
        <v>6</v>
      </c>
      <c r="O46" s="66">
        <f>COUNTIFS('2way'!$N$3:$N$7690,"&gt;50%",'2way'!$Y$3:$Y$7690,"Y",'2way'!$Q$3:$Q$7690,"=" &amp;B46) +  COUNTIFS('2way'!$N$3:$N$7690,"&gt;50%",'2way'!$Y$3:$Y$7690,"Y",'2way'!$R$3:$R$7690,"=" &amp;B46)</f>
        <v>7</v>
      </c>
      <c r="P46">
        <f>COUNTIF('2way'!$Q$3:$Q$7690,"=" &amp;B46) + COUNTIF('2way'!$R$3:$R$7690,"=" &amp;B46)</f>
        <v>22</v>
      </c>
      <c r="Q46" s="6">
        <f t="shared" si="4"/>
        <v>0.13636363636363635</v>
      </c>
      <c r="R46" s="6">
        <f t="shared" si="5"/>
        <v>0.22727272727272727</v>
      </c>
      <c r="S46" s="6">
        <f t="shared" si="6"/>
        <v>0.27272727272727271</v>
      </c>
      <c r="T46" s="6">
        <f t="shared" si="7"/>
        <v>0.31818181818181818</v>
      </c>
      <c r="U46">
        <f t="shared" si="8"/>
        <v>15</v>
      </c>
      <c r="V46" s="6">
        <f t="shared" si="9"/>
        <v>0.68181818181818177</v>
      </c>
      <c r="W46">
        <f t="shared" si="10"/>
        <v>9</v>
      </c>
      <c r="X46" s="6">
        <f t="shared" si="11"/>
        <v>0.40909090909090912</v>
      </c>
      <c r="Y46">
        <f t="shared" si="12"/>
        <v>7</v>
      </c>
      <c r="Z46" s="6">
        <f t="shared" si="13"/>
        <v>0.31818181818181818</v>
      </c>
      <c r="AA46">
        <f t="shared" si="14"/>
        <v>12</v>
      </c>
      <c r="AB46" s="6">
        <f t="shared" si="15"/>
        <v>0.54545454545454541</v>
      </c>
    </row>
    <row r="47" spans="1:28" hidden="1" x14ac:dyDescent="0.25">
      <c r="A47" t="s">
        <v>202</v>
      </c>
      <c r="B47" t="s">
        <v>215</v>
      </c>
      <c r="C47" s="65">
        <f>COUNTIFS('2way'!$A$3:$A$7690,"&gt;50%",'2way'!$Y$3:$Y$7690,"Y",'2way'!$Q$3:$Q$7690,"=" &amp;B47) +  COUNTIFS('2way'!$A$3:$A$7690,"&gt;50%",'2way'!$Y$3:$Y$7690,"Y",'2way'!$R$3:$R$7690,"=" &amp;B47)</f>
        <v>3</v>
      </c>
      <c r="D47" s="66">
        <f>COUNTIFS('2way'!$A$3:$A$7690,"&gt;50%",'2way'!$Y$3:$Y$7690,"N",'2way'!$Q$3:$Q$7690,"=" &amp;B47) +  COUNTIFS('2way'!$A$3:$A$7690,"&gt;50%",'2way'!$Y$3:$Y$7690,"N",'2way'!$R$3:$R$7690,"=" &amp;B47)</f>
        <v>1</v>
      </c>
      <c r="E47" s="66">
        <f>COUNTIFS('2way'!$B$3:$B$7690,"&gt;50%",'2way'!$Y$3:$Y$7690,"N",'2way'!$Q$3:$Q$7690,"=" &amp;B47) +  COUNTIFS('2way'!$B$3:$B$7690,"&gt;50%",'2way'!$Y$3:$Y$7690,"N",'2way'!$R$3:$R$7690,"=" &amp;B47)</f>
        <v>8</v>
      </c>
      <c r="F47" s="66">
        <f>COUNTIFS('2way'!$B$3:$B$7690,"&gt;50%",'2way'!$Y$3:$Y$7690,"Y",'2way'!$Q$3:$Q$7690,"=" &amp;B47) +  COUNTIFS('2way'!$B$3:$B$7690,"&gt;50%",'2way'!$Y$3:$Y$7690,"Y",'2way'!$R$3:$R$7690,"=" &amp;B47)</f>
        <v>10</v>
      </c>
      <c r="G47">
        <f>COUNTIF('2way'!$Q$3:$Q$7690,"=" &amp;B47) + COUNTIF('2way'!$R$3:$R$7690,"=" &amp;B47)</f>
        <v>22</v>
      </c>
      <c r="H47" s="6">
        <f t="shared" si="17"/>
        <v>0.13636363636363635</v>
      </c>
      <c r="I47" s="6">
        <f t="shared" si="1"/>
        <v>4.5454545454545456E-2</v>
      </c>
      <c r="J47" s="6">
        <f t="shared" si="2"/>
        <v>0.36363636363636365</v>
      </c>
      <c r="K47" s="6">
        <f t="shared" si="3"/>
        <v>0.45454545454545453</v>
      </c>
      <c r="L47" s="66">
        <f>COUNTIFS('2way'!$M$3:$M$7690,"&gt;50%",'2way'!$Y$3:$Y$7690,"Y",'2way'!$Q$3:$Q$7690,"=" &amp;B47) +  COUNTIFS('2way'!$M$3:$M$7690,"&gt;50%",'2way'!$Y$3:$Y$7690,"Y",'2way'!$R$3:$R$7690,"=" &amp;B47)</f>
        <v>2</v>
      </c>
      <c r="M47" s="66">
        <f>COUNTIFS('2way'!$M$3:$M$7690,"&gt;50%",'2way'!$Y$3:$Y$7690,"N",'2way'!$Q$3:$Q$7690,"=" &amp;B47) +  COUNTIFS('2way'!$M$3:$M$7690,"&gt;50%",'2way'!$Y$3:$Y$7690,"N",'2way'!$R$3:$R$7690,"=" &amp;B47)</f>
        <v>0</v>
      </c>
      <c r="N47" s="66">
        <f>COUNTIFS('2way'!$N$3:$N$7690,"&gt;50%",'2way'!$Y$3:$Y$7690,"N",'2way'!$Q$3:$Q$7690,"=" &amp;B47) +  COUNTIFS('2way'!$N$3:$N$7690,"&gt;50%",'2way'!$Y$3:$Y$7690,"N",'2way'!$R$3:$R$7690,"=" &amp;B47)</f>
        <v>9</v>
      </c>
      <c r="O47" s="66">
        <f>COUNTIFS('2way'!$N$3:$N$7690,"&gt;50%",'2way'!$Y$3:$Y$7690,"Y",'2way'!$Q$3:$Q$7690,"=" &amp;B47) +  COUNTIFS('2way'!$N$3:$N$7690,"&gt;50%",'2way'!$Y$3:$Y$7690,"Y",'2way'!$R$3:$R$7690,"=" &amp;B47)</f>
        <v>11</v>
      </c>
      <c r="P47">
        <f>COUNTIF('2way'!$Q$3:$Q$7690,"=" &amp;B47) + COUNTIF('2way'!$R$3:$R$7690,"=" &amp;B47)</f>
        <v>22</v>
      </c>
      <c r="Q47" s="6">
        <f t="shared" si="4"/>
        <v>9.0909090909090912E-2</v>
      </c>
      <c r="R47" s="6">
        <f t="shared" si="5"/>
        <v>0</v>
      </c>
      <c r="S47" s="6">
        <f t="shared" si="6"/>
        <v>0.40909090909090912</v>
      </c>
      <c r="T47" s="6">
        <f t="shared" si="7"/>
        <v>0.5</v>
      </c>
      <c r="U47">
        <f t="shared" si="8"/>
        <v>11</v>
      </c>
      <c r="V47" s="6">
        <f t="shared" si="9"/>
        <v>0.5</v>
      </c>
      <c r="W47">
        <f t="shared" si="10"/>
        <v>11</v>
      </c>
      <c r="X47" s="6">
        <f t="shared" si="11"/>
        <v>0.5</v>
      </c>
      <c r="Y47">
        <f t="shared" si="12"/>
        <v>11</v>
      </c>
      <c r="Z47" s="6">
        <f t="shared" si="13"/>
        <v>0.5</v>
      </c>
      <c r="AA47">
        <f t="shared" si="14"/>
        <v>11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5">
        <f>COUNTIFS('2way'!$A$3:$A$7690,"&gt;50%",'2way'!$Y$3:$Y$7690,"Y",'2way'!$Q$3:$Q$7690,"=" &amp;B48) +  COUNTIFS('2way'!$A$3:$A$7690,"&gt;50%",'2way'!$Y$3:$Y$7690,"Y",'2way'!$R$3:$R$7690,"=" &amp;B48)</f>
        <v>6</v>
      </c>
      <c r="D48" s="66">
        <f>COUNTIFS('2way'!$A$3:$A$7690,"&gt;50%",'2way'!$Y$3:$Y$7690,"N",'2way'!$Q$3:$Q$7690,"=" &amp;B48) +  COUNTIFS('2way'!$A$3:$A$7690,"&gt;50%",'2way'!$Y$3:$Y$7690,"N",'2way'!$R$3:$R$7690,"=" &amp;B48)</f>
        <v>4</v>
      </c>
      <c r="E48" s="66">
        <f>COUNTIFS('2way'!$B$3:$B$7690,"&gt;50%",'2way'!$Y$3:$Y$7690,"N",'2way'!$Q$3:$Q$7690,"=" &amp;B48) +  COUNTIFS('2way'!$B$3:$B$7690,"&gt;50%",'2way'!$Y$3:$Y$7690,"N",'2way'!$R$3:$R$7690,"=" &amp;B48)</f>
        <v>6</v>
      </c>
      <c r="F48" s="66">
        <f>COUNTIFS('2way'!$B$3:$B$7690,"&gt;50%",'2way'!$Y$3:$Y$7690,"Y",'2way'!$Q$3:$Q$7690,"=" &amp;B48) +  COUNTIFS('2way'!$B$3:$B$7690,"&gt;50%",'2way'!$Y$3:$Y$7690,"Y",'2way'!$R$3:$R$7690,"=" &amp;B48)</f>
        <v>6</v>
      </c>
      <c r="G48">
        <f>COUNTIF('2way'!$Q$3:$Q$7690,"=" &amp;B48) + COUNTIF('2way'!$R$3:$R$7690,"=" &amp;B48)</f>
        <v>22</v>
      </c>
      <c r="H48" s="6">
        <f t="shared" si="17"/>
        <v>0.27272727272727271</v>
      </c>
      <c r="I48" s="6">
        <f t="shared" si="1"/>
        <v>0.18181818181818182</v>
      </c>
      <c r="J48" s="6">
        <f t="shared" si="2"/>
        <v>0.27272727272727271</v>
      </c>
      <c r="K48" s="6">
        <f t="shared" si="3"/>
        <v>0.27272727272727271</v>
      </c>
      <c r="L48" s="66">
        <f>COUNTIFS('2way'!$M$3:$M$7690,"&gt;50%",'2way'!$Y$3:$Y$7690,"Y",'2way'!$Q$3:$Q$7690,"=" &amp;B48) +  COUNTIFS('2way'!$M$3:$M$7690,"&gt;50%",'2way'!$Y$3:$Y$7690,"Y",'2way'!$R$3:$R$7690,"=" &amp;B48)</f>
        <v>6</v>
      </c>
      <c r="M48" s="66">
        <f>COUNTIFS('2way'!$M$3:$M$7690,"&gt;50%",'2way'!$Y$3:$Y$7690,"N",'2way'!$Q$3:$Q$7690,"=" &amp;B48) +  COUNTIFS('2way'!$M$3:$M$7690,"&gt;50%",'2way'!$Y$3:$Y$7690,"N",'2way'!$R$3:$R$7690,"=" &amp;B48)</f>
        <v>5</v>
      </c>
      <c r="N48" s="66">
        <f>COUNTIFS('2way'!$N$3:$N$7690,"&gt;50%",'2way'!$Y$3:$Y$7690,"N",'2way'!$Q$3:$Q$7690,"=" &amp;B48) +  COUNTIFS('2way'!$N$3:$N$7690,"&gt;50%",'2way'!$Y$3:$Y$7690,"N",'2way'!$R$3:$R$7690,"=" &amp;B48)</f>
        <v>4</v>
      </c>
      <c r="O48" s="66">
        <f>COUNTIFS('2way'!$N$3:$N$7690,"&gt;50%",'2way'!$Y$3:$Y$7690,"Y",'2way'!$Q$3:$Q$7690,"=" &amp;B48) +  COUNTIFS('2way'!$N$3:$N$7690,"&gt;50%",'2way'!$Y$3:$Y$7690,"Y",'2way'!$R$3:$R$7690,"=" &amp;B48)</f>
        <v>6</v>
      </c>
      <c r="P48">
        <f>COUNTIF('2way'!$Q$3:$Q$7690,"=" &amp;B48) + COUNTIF('2way'!$R$3:$R$7690,"=" &amp;B48)</f>
        <v>22</v>
      </c>
      <c r="Q48" s="6">
        <f t="shared" si="4"/>
        <v>0.27272727272727271</v>
      </c>
      <c r="R48" s="6">
        <f t="shared" si="5"/>
        <v>0.22727272727272727</v>
      </c>
      <c r="S48" s="6">
        <f t="shared" si="6"/>
        <v>0.18181818181818182</v>
      </c>
      <c r="T48" s="6">
        <f t="shared" si="7"/>
        <v>0.27272727272727271</v>
      </c>
      <c r="U48">
        <f t="shared" si="8"/>
        <v>12</v>
      </c>
      <c r="V48" s="6">
        <f t="shared" si="9"/>
        <v>0.54545454545454541</v>
      </c>
      <c r="W48">
        <f t="shared" si="10"/>
        <v>10</v>
      </c>
      <c r="X48" s="6">
        <f t="shared" si="11"/>
        <v>0.45454545454545453</v>
      </c>
      <c r="Y48">
        <f t="shared" si="12"/>
        <v>10</v>
      </c>
      <c r="Z48" s="6">
        <f t="shared" si="13"/>
        <v>0.45454545454545453</v>
      </c>
      <c r="AA48">
        <f t="shared" si="14"/>
        <v>11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5">
        <f>COUNTIFS('2way'!$A$3:$A$7690,"&gt;50%",'2way'!$Y$3:$Y$7690,"Y",'2way'!$Q$3:$Q$7690,"=" &amp;B49) +  COUNTIFS('2way'!$A$3:$A$7690,"&gt;50%",'2way'!$Y$3:$Y$7690,"Y",'2way'!$R$3:$R$7690,"=" &amp;B49)</f>
        <v>9</v>
      </c>
      <c r="D49" s="66">
        <f>COUNTIFS('2way'!$A$3:$A$7690,"&gt;50%",'2way'!$Y$3:$Y$7690,"N",'2way'!$Q$3:$Q$7690,"=" &amp;B49) +  COUNTIFS('2way'!$A$3:$A$7690,"&gt;50%",'2way'!$Y$3:$Y$7690,"N",'2way'!$R$3:$R$7690,"=" &amp;B49)</f>
        <v>5</v>
      </c>
      <c r="E49" s="66">
        <f>COUNTIFS('2way'!$B$3:$B$7690,"&gt;50%",'2way'!$Y$3:$Y$7690,"N",'2way'!$Q$3:$Q$7690,"=" &amp;B49) +  COUNTIFS('2way'!$B$3:$B$7690,"&gt;50%",'2way'!$Y$3:$Y$7690,"N",'2way'!$R$3:$R$7690,"=" &amp;B49)</f>
        <v>3</v>
      </c>
      <c r="F49" s="66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22</v>
      </c>
      <c r="H49" s="6">
        <f t="shared" si="17"/>
        <v>0.40909090909090912</v>
      </c>
      <c r="I49" s="6">
        <f t="shared" si="1"/>
        <v>0.22727272727272727</v>
      </c>
      <c r="J49" s="6">
        <f t="shared" si="2"/>
        <v>0.13636363636363635</v>
      </c>
      <c r="K49" s="6">
        <f t="shared" si="3"/>
        <v>0.22727272727272727</v>
      </c>
      <c r="L49" s="66">
        <f>COUNTIFS('2way'!$M$3:$M$7690,"&gt;50%",'2way'!$Y$3:$Y$7690,"Y",'2way'!$Q$3:$Q$7690,"=" &amp;B49) +  COUNTIFS('2way'!$M$3:$M$7690,"&gt;50%",'2way'!$Y$3:$Y$7690,"Y",'2way'!$R$3:$R$7690,"=" &amp;B49)</f>
        <v>4</v>
      </c>
      <c r="M49" s="66">
        <f>COUNTIFS('2way'!$M$3:$M$7690,"&gt;50%",'2way'!$Y$3:$Y$7690,"N",'2way'!$Q$3:$Q$7690,"=" &amp;B49) +  COUNTIFS('2way'!$M$3:$M$7690,"&gt;50%",'2way'!$Y$3:$Y$7690,"N",'2way'!$R$3:$R$7690,"=" &amp;B49)</f>
        <v>3</v>
      </c>
      <c r="N49" s="66">
        <f>COUNTIFS('2way'!$N$3:$N$7690,"&gt;50%",'2way'!$Y$3:$Y$7690,"N",'2way'!$Q$3:$Q$7690,"=" &amp;B49) +  COUNTIFS('2way'!$N$3:$N$7690,"&gt;50%",'2way'!$Y$3:$Y$7690,"N",'2way'!$R$3:$R$7690,"=" &amp;B49)</f>
        <v>5</v>
      </c>
      <c r="O49" s="66">
        <f>COUNTIFS('2way'!$N$3:$N$7690,"&gt;50%",'2way'!$Y$3:$Y$7690,"Y",'2way'!$Q$3:$Q$7690,"=" &amp;B49) +  COUNTIFS('2way'!$N$3:$N$7690,"&gt;50%",'2way'!$Y$3:$Y$7690,"Y",'2way'!$R$3:$R$7690,"=" &amp;B49)</f>
        <v>10</v>
      </c>
      <c r="P49">
        <f>COUNTIF('2way'!$Q$3:$Q$7690,"=" &amp;B49) + COUNTIF('2way'!$R$3:$R$7690,"=" &amp;B49)</f>
        <v>22</v>
      </c>
      <c r="Q49" s="6">
        <f t="shared" si="4"/>
        <v>0.18181818181818182</v>
      </c>
      <c r="R49" s="6">
        <f t="shared" si="5"/>
        <v>0.13636363636363635</v>
      </c>
      <c r="S49" s="6">
        <f t="shared" si="6"/>
        <v>0.22727272727272727</v>
      </c>
      <c r="T49" s="6">
        <f t="shared" si="7"/>
        <v>0.45454545454545453</v>
      </c>
      <c r="U49">
        <f t="shared" si="8"/>
        <v>12</v>
      </c>
      <c r="V49" s="6">
        <f t="shared" si="9"/>
        <v>0.54545454545454541</v>
      </c>
      <c r="W49">
        <f t="shared" si="10"/>
        <v>9</v>
      </c>
      <c r="X49" s="6">
        <f t="shared" si="11"/>
        <v>0.40909090909090912</v>
      </c>
      <c r="Y49">
        <f t="shared" si="12"/>
        <v>10</v>
      </c>
      <c r="Z49" s="6">
        <f t="shared" si="13"/>
        <v>0.45454545454545453</v>
      </c>
      <c r="AA49">
        <f t="shared" si="14"/>
        <v>13</v>
      </c>
      <c r="AB49" s="6">
        <f t="shared" si="15"/>
        <v>0.59090909090909094</v>
      </c>
    </row>
    <row r="50" spans="1:28" hidden="1" x14ac:dyDescent="0.25">
      <c r="A50" t="s">
        <v>135</v>
      </c>
      <c r="B50" t="s">
        <v>401</v>
      </c>
      <c r="C50" s="65">
        <f>COUNTIFS('2way'!$A$3:$A$7690,"&gt;50%",'2way'!$Y$3:$Y$7690,"Y",'2way'!$Q$3:$Q$7690,"=" &amp;B50) +  COUNTIFS('2way'!$A$3:$A$7690,"&gt;50%",'2way'!$Y$3:$Y$7690,"Y",'2way'!$R$3:$R$7690,"=" &amp;B50)</f>
        <v>4</v>
      </c>
      <c r="D50" s="66">
        <f>COUNTIFS('2way'!$A$3:$A$7690,"&gt;50%",'2way'!$Y$3:$Y$7690,"N",'2way'!$Q$3:$Q$7690,"=" &amp;B50) +  COUNTIFS('2way'!$A$3:$A$7690,"&gt;50%",'2way'!$Y$3:$Y$7690,"N",'2way'!$R$3:$R$7690,"=" &amp;B50)</f>
        <v>4</v>
      </c>
      <c r="E50" s="66">
        <f>COUNTIFS('2way'!$B$3:$B$7690,"&gt;50%",'2way'!$Y$3:$Y$7690,"N",'2way'!$Q$3:$Q$7690,"=" &amp;B50) +  COUNTIFS('2way'!$B$3:$B$7690,"&gt;50%",'2way'!$Y$3:$Y$7690,"N",'2way'!$R$3:$R$7690,"=" &amp;B50)</f>
        <v>10</v>
      </c>
      <c r="F50" s="66">
        <f>COUNTIFS('2way'!$B$3:$B$7690,"&gt;50%",'2way'!$Y$3:$Y$7690,"Y",'2way'!$Q$3:$Q$7690,"=" &amp;B50) +  COUNTIFS('2way'!$B$3:$B$7690,"&gt;50%",'2way'!$Y$3:$Y$7690,"Y",'2way'!$R$3:$R$7690,"=" &amp;B50)</f>
        <v>4</v>
      </c>
      <c r="G50">
        <f>COUNTIF('2way'!$Q$3:$Q$7690,"=" &amp;B50) + COUNTIF('2way'!$R$3:$R$7690,"=" &amp;B50)</f>
        <v>22</v>
      </c>
      <c r="H50" s="6">
        <f t="shared" si="17"/>
        <v>0.18181818181818182</v>
      </c>
      <c r="I50" s="6">
        <f t="shared" si="1"/>
        <v>0.18181818181818182</v>
      </c>
      <c r="J50" s="6">
        <f t="shared" si="2"/>
        <v>0.45454545454545453</v>
      </c>
      <c r="K50" s="6">
        <f t="shared" si="3"/>
        <v>0.18181818181818182</v>
      </c>
      <c r="L50" s="66">
        <f>COUNTIFS('2way'!$M$3:$M$7690,"&gt;50%",'2way'!$Y$3:$Y$7690,"Y",'2way'!$Q$3:$Q$7690,"=" &amp;B50) +  COUNTIFS('2way'!$M$3:$M$7690,"&gt;50%",'2way'!$Y$3:$Y$7690,"Y",'2way'!$R$3:$R$7690,"=" &amp;B50)</f>
        <v>4</v>
      </c>
      <c r="M50" s="66">
        <f>COUNTIFS('2way'!$M$3:$M$7690,"&gt;50%",'2way'!$Y$3:$Y$7690,"N",'2way'!$Q$3:$Q$7690,"=" &amp;B50) +  COUNTIFS('2way'!$M$3:$M$7690,"&gt;50%",'2way'!$Y$3:$Y$7690,"N",'2way'!$R$3:$R$7690,"=" &amp;B50)</f>
        <v>5</v>
      </c>
      <c r="N50" s="66">
        <f>COUNTIFS('2way'!$N$3:$N$7690,"&gt;50%",'2way'!$Y$3:$Y$7690,"N",'2way'!$Q$3:$Q$7690,"=" &amp;B50) +  COUNTIFS('2way'!$N$3:$N$7690,"&gt;50%",'2way'!$Y$3:$Y$7690,"N",'2way'!$R$3:$R$7690,"=" &amp;B50)</f>
        <v>9</v>
      </c>
      <c r="O50" s="66">
        <f>COUNTIFS('2way'!$N$3:$N$7690,"&gt;50%",'2way'!$Y$3:$Y$7690,"Y",'2way'!$Q$3:$Q$7690,"=" &amp;B50) +  COUNTIFS('2way'!$N$3:$N$7690,"&gt;50%",'2way'!$Y$3:$Y$7690,"Y",'2way'!$R$3:$R$7690,"=" &amp;B50)</f>
        <v>4</v>
      </c>
      <c r="P50">
        <f>COUNTIF('2way'!$Q$3:$Q$7690,"=" &amp;B50) + COUNTIF('2way'!$R$3:$R$7690,"=" &amp;B50)</f>
        <v>22</v>
      </c>
      <c r="Q50" s="6">
        <f t="shared" si="4"/>
        <v>0.18181818181818182</v>
      </c>
      <c r="R50" s="6">
        <f t="shared" si="5"/>
        <v>0.22727272727272727</v>
      </c>
      <c r="S50" s="6">
        <f t="shared" si="6"/>
        <v>0.40909090909090912</v>
      </c>
      <c r="T50" s="6">
        <f t="shared" si="7"/>
        <v>0.18181818181818182</v>
      </c>
      <c r="U50">
        <f t="shared" si="8"/>
        <v>14</v>
      </c>
      <c r="V50" s="6">
        <f t="shared" si="9"/>
        <v>0.63636363636363635</v>
      </c>
      <c r="W50">
        <f t="shared" si="10"/>
        <v>13</v>
      </c>
      <c r="X50" s="6">
        <f t="shared" si="11"/>
        <v>0.59090909090909094</v>
      </c>
      <c r="Y50">
        <f t="shared" si="12"/>
        <v>8</v>
      </c>
      <c r="Z50" s="6">
        <f t="shared" si="13"/>
        <v>0.36363636363636365</v>
      </c>
      <c r="AA50">
        <f t="shared" si="14"/>
        <v>9</v>
      </c>
      <c r="AB50" s="6">
        <f t="shared" si="15"/>
        <v>0.40909090909090912</v>
      </c>
    </row>
    <row r="51" spans="1:28" hidden="1" x14ac:dyDescent="0.25">
      <c r="A51" t="s">
        <v>135</v>
      </c>
      <c r="B51" t="s">
        <v>437</v>
      </c>
      <c r="C51" s="65">
        <f>COUNTIFS('2way'!$A$3:$A$7690,"&gt;50%",'2way'!$Y$3:$Y$7690,"Y",'2way'!$Q$3:$Q$7690,"=" &amp;B51) +  COUNTIFS('2way'!$A$3:$A$7690,"&gt;50%",'2way'!$Y$3:$Y$7690,"Y",'2way'!$R$3:$R$7690,"=" &amp;B51)</f>
        <v>4</v>
      </c>
      <c r="D51" s="66">
        <f>COUNTIFS('2way'!$A$3:$A$7690,"&gt;50%",'2way'!$Y$3:$Y$7690,"N",'2way'!$Q$3:$Q$7690,"=" &amp;B51) +  COUNTIFS('2way'!$A$3:$A$7690,"&gt;50%",'2way'!$Y$3:$Y$7690,"N",'2way'!$R$3:$R$7690,"=" &amp;B51)</f>
        <v>6</v>
      </c>
      <c r="E51" s="66">
        <f>COUNTIFS('2way'!$B$3:$B$7690,"&gt;50%",'2way'!$Y$3:$Y$7690,"N",'2way'!$Q$3:$Q$7690,"=" &amp;B51) +  COUNTIFS('2way'!$B$3:$B$7690,"&gt;50%",'2way'!$Y$3:$Y$7690,"N",'2way'!$R$3:$R$7690,"=" &amp;B51)</f>
        <v>6</v>
      </c>
      <c r="F51" s="66">
        <f>COUNTIFS('2way'!$B$3:$B$7690,"&gt;50%",'2way'!$Y$3:$Y$7690,"Y",'2way'!$Q$3:$Q$7690,"=" &amp;B51) +  COUNTIFS('2way'!$B$3:$B$7690,"&gt;50%",'2way'!$Y$3:$Y$7690,"Y",'2way'!$R$3:$R$7690,"=" &amp;B51)</f>
        <v>5</v>
      </c>
      <c r="G51">
        <f>COUNTIF('2way'!$Q$3:$Q$7690,"=" &amp;B51) + COUNTIF('2way'!$R$3:$R$7690,"=" &amp;B51)</f>
        <v>21</v>
      </c>
      <c r="H51" s="6">
        <f t="shared" si="17"/>
        <v>0.19047619047619047</v>
      </c>
      <c r="I51" s="6">
        <f t="shared" si="1"/>
        <v>0.2857142857142857</v>
      </c>
      <c r="J51" s="6">
        <f t="shared" si="2"/>
        <v>0.2857142857142857</v>
      </c>
      <c r="K51" s="6">
        <f t="shared" si="3"/>
        <v>0.23809523809523808</v>
      </c>
      <c r="L51" s="66">
        <f>COUNTIFS('2way'!$M$3:$M$7690,"&gt;50%",'2way'!$Y$3:$Y$7690,"Y",'2way'!$Q$3:$Q$7690,"=" &amp;B51) +  COUNTIFS('2way'!$M$3:$M$7690,"&gt;50%",'2way'!$Y$3:$Y$7690,"Y",'2way'!$R$3:$R$7690,"=" &amp;B51)</f>
        <v>0</v>
      </c>
      <c r="M51" s="66">
        <f>COUNTIFS('2way'!$M$3:$M$7690,"&gt;50%",'2way'!$Y$3:$Y$7690,"N",'2way'!$Q$3:$Q$7690,"=" &amp;B51) +  COUNTIFS('2way'!$M$3:$M$7690,"&gt;50%",'2way'!$Y$3:$Y$7690,"N",'2way'!$R$3:$R$7690,"=" &amp;B51)</f>
        <v>0</v>
      </c>
      <c r="N51" s="66">
        <f>COUNTIFS('2way'!$N$3:$N$7690,"&gt;50%",'2way'!$Y$3:$Y$7690,"N",'2way'!$Q$3:$Q$7690,"=" &amp;B51) +  COUNTIFS('2way'!$N$3:$N$7690,"&gt;50%",'2way'!$Y$3:$Y$7690,"N",'2way'!$R$3:$R$7690,"=" &amp;B51)</f>
        <v>12</v>
      </c>
      <c r="O51" s="66">
        <f>COUNTIFS('2way'!$N$3:$N$7690,"&gt;50%",'2way'!$Y$3:$Y$7690,"Y",'2way'!$Q$3:$Q$7690,"=" &amp;B51) +  COUNTIFS('2way'!$N$3:$N$7690,"&gt;50%",'2way'!$Y$3:$Y$7690,"Y",'2way'!$R$3:$R$7690,"=" &amp;B51)</f>
        <v>8</v>
      </c>
      <c r="P51">
        <f>COUNTIF('2way'!$Q$3:$Q$7690,"=" &amp;B51) + COUNTIF('2way'!$R$3:$R$7690,"=" &amp;B51)</f>
        <v>21</v>
      </c>
      <c r="Q51" s="6">
        <f t="shared" si="4"/>
        <v>0</v>
      </c>
      <c r="R51" s="6">
        <f t="shared" si="5"/>
        <v>0</v>
      </c>
      <c r="S51" s="6">
        <f t="shared" si="6"/>
        <v>0.5714285714285714</v>
      </c>
      <c r="T51" s="6">
        <f t="shared" si="7"/>
        <v>0.38095238095238093</v>
      </c>
      <c r="U51">
        <f t="shared" si="8"/>
        <v>10</v>
      </c>
      <c r="V51" s="6">
        <f t="shared" si="9"/>
        <v>0.47619047619047616</v>
      </c>
      <c r="W51">
        <f t="shared" si="10"/>
        <v>12</v>
      </c>
      <c r="X51" s="6">
        <f t="shared" si="11"/>
        <v>0.5714285714285714</v>
      </c>
      <c r="Y51">
        <f t="shared" si="12"/>
        <v>11</v>
      </c>
      <c r="Z51" s="6">
        <f t="shared" si="13"/>
        <v>0.52380952380952384</v>
      </c>
      <c r="AA51">
        <f t="shared" si="14"/>
        <v>8</v>
      </c>
      <c r="AB51" s="6">
        <f t="shared" si="15"/>
        <v>0.38095238095238093</v>
      </c>
    </row>
    <row r="52" spans="1:28" hidden="1" x14ac:dyDescent="0.25">
      <c r="A52" t="s">
        <v>135</v>
      </c>
      <c r="B52" t="s">
        <v>435</v>
      </c>
      <c r="C52" s="65">
        <f>COUNTIFS('2way'!$A$3:$A$7690,"&gt;50%",'2way'!$Y$3:$Y$7690,"Y",'2way'!$Q$3:$Q$7690,"=" &amp;B52) +  COUNTIFS('2way'!$A$3:$A$7690,"&gt;50%",'2way'!$Y$3:$Y$7690,"Y",'2way'!$R$3:$R$7690,"=" &amp;B52)</f>
        <v>8</v>
      </c>
      <c r="D52" s="66">
        <f>COUNTIFS('2way'!$A$3:$A$7690,"&gt;50%",'2way'!$Y$3:$Y$7690,"N",'2way'!$Q$3:$Q$7690,"=" &amp;B52) +  COUNTIFS('2way'!$A$3:$A$7690,"&gt;50%",'2way'!$Y$3:$Y$7690,"N",'2way'!$R$3:$R$7690,"=" &amp;B52)</f>
        <v>0</v>
      </c>
      <c r="E52" s="66">
        <f>COUNTIFS('2way'!$B$3:$B$7690,"&gt;50%",'2way'!$Y$3:$Y$7690,"N",'2way'!$Q$3:$Q$7690,"=" &amp;B52) +  COUNTIFS('2way'!$B$3:$B$7690,"&gt;50%",'2way'!$Y$3:$Y$7690,"N",'2way'!$R$3:$R$7690,"=" &amp;B52)</f>
        <v>3</v>
      </c>
      <c r="F52" s="66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21</v>
      </c>
      <c r="H52" s="6">
        <f t="shared" si="17"/>
        <v>0.38095238095238093</v>
      </c>
      <c r="I52" s="6">
        <f t="shared" si="1"/>
        <v>0</v>
      </c>
      <c r="J52" s="6">
        <f t="shared" si="2"/>
        <v>0.14285714285714285</v>
      </c>
      <c r="K52" s="6">
        <f t="shared" si="3"/>
        <v>0.47619047619047616</v>
      </c>
      <c r="L52" s="66">
        <f>COUNTIFS('2way'!$M$3:$M$7690,"&gt;50%",'2way'!$Y$3:$Y$7690,"Y",'2way'!$Q$3:$Q$7690,"=" &amp;B52) +  COUNTIFS('2way'!$M$3:$M$7690,"&gt;50%",'2way'!$Y$3:$Y$7690,"Y",'2way'!$R$3:$R$7690,"=" &amp;B52)</f>
        <v>7</v>
      </c>
      <c r="M52" s="66">
        <f>COUNTIFS('2way'!$M$3:$M$7690,"&gt;50%",'2way'!$Y$3:$Y$7690,"N",'2way'!$Q$3:$Q$7690,"=" &amp;B52) +  COUNTIFS('2way'!$M$3:$M$7690,"&gt;50%",'2way'!$Y$3:$Y$7690,"N",'2way'!$R$3:$R$7690,"=" &amp;B52)</f>
        <v>0</v>
      </c>
      <c r="N52" s="66">
        <f>COUNTIFS('2way'!$N$3:$N$7690,"&gt;50%",'2way'!$Y$3:$Y$7690,"N",'2way'!$Q$3:$Q$7690,"=" &amp;B52) +  COUNTIFS('2way'!$N$3:$N$7690,"&gt;50%",'2way'!$Y$3:$Y$7690,"N",'2way'!$R$3:$R$7690,"=" &amp;B52)</f>
        <v>3</v>
      </c>
      <c r="O52" s="66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21</v>
      </c>
      <c r="Q52" s="6">
        <f t="shared" si="4"/>
        <v>0.33333333333333331</v>
      </c>
      <c r="R52" s="6">
        <f t="shared" si="5"/>
        <v>0</v>
      </c>
      <c r="S52" s="6">
        <f t="shared" si="6"/>
        <v>0.14285714285714285</v>
      </c>
      <c r="T52" s="6">
        <f t="shared" si="7"/>
        <v>0.52380952380952384</v>
      </c>
      <c r="U52">
        <f t="shared" si="8"/>
        <v>11</v>
      </c>
      <c r="V52" s="6">
        <f t="shared" si="9"/>
        <v>0.52380952380952384</v>
      </c>
      <c r="W52">
        <f t="shared" si="10"/>
        <v>10</v>
      </c>
      <c r="X52" s="6">
        <f t="shared" si="11"/>
        <v>0.47619047619047616</v>
      </c>
      <c r="Y52">
        <f t="shared" si="12"/>
        <v>10</v>
      </c>
      <c r="Z52" s="6">
        <f t="shared" si="13"/>
        <v>0.47619047619047616</v>
      </c>
      <c r="AA52">
        <f t="shared" si="14"/>
        <v>11</v>
      </c>
      <c r="AB52" s="6">
        <f t="shared" si="15"/>
        <v>0.52380952380952384</v>
      </c>
    </row>
    <row r="53" spans="1:28" hidden="1" x14ac:dyDescent="0.25">
      <c r="A53" t="s">
        <v>135</v>
      </c>
      <c r="B53" t="s">
        <v>333</v>
      </c>
      <c r="C53" s="65">
        <f>COUNTIFS('2way'!$A$3:$A$7690,"&gt;50%",'2way'!$Y$3:$Y$7690,"Y",'2way'!$Q$3:$Q$7690,"=" &amp;B53) +  COUNTIFS('2way'!$A$3:$A$7690,"&gt;50%",'2way'!$Y$3:$Y$7690,"Y",'2way'!$R$3:$R$7690,"=" &amp;B53)</f>
        <v>3</v>
      </c>
      <c r="D53" s="66">
        <f>COUNTIFS('2way'!$A$3:$A$7690,"&gt;50%",'2way'!$Y$3:$Y$7690,"N",'2way'!$Q$3:$Q$7690,"=" &amp;B53) +  COUNTIFS('2way'!$A$3:$A$7690,"&gt;50%",'2way'!$Y$3:$Y$7690,"N",'2way'!$R$3:$R$7690,"=" &amp;B53)</f>
        <v>5</v>
      </c>
      <c r="E53" s="66">
        <f>COUNTIFS('2way'!$B$3:$B$7690,"&gt;50%",'2way'!$Y$3:$Y$7690,"N",'2way'!$Q$3:$Q$7690,"=" &amp;B53) +  COUNTIFS('2way'!$B$3:$B$7690,"&gt;50%",'2way'!$Y$3:$Y$7690,"N",'2way'!$R$3:$R$7690,"=" &amp;B53)</f>
        <v>10</v>
      </c>
      <c r="F53" s="66">
        <f>COUNTIFS('2way'!$B$3:$B$7690,"&gt;50%",'2way'!$Y$3:$Y$7690,"Y",'2way'!$Q$3:$Q$7690,"=" &amp;B53) +  COUNTIFS('2way'!$B$3:$B$7690,"&gt;50%",'2way'!$Y$3:$Y$7690,"Y",'2way'!$R$3:$R$7690,"=" &amp;B53)</f>
        <v>4</v>
      </c>
      <c r="G53">
        <f>COUNTIF('2way'!$Q$3:$Q$7690,"=" &amp;B53) + COUNTIF('2way'!$R$3:$R$7690,"=" &amp;B53)</f>
        <v>22</v>
      </c>
      <c r="H53" s="6">
        <f t="shared" si="17"/>
        <v>0.13636363636363635</v>
      </c>
      <c r="I53" s="6">
        <f t="shared" si="1"/>
        <v>0.22727272727272727</v>
      </c>
      <c r="J53" s="6">
        <f t="shared" si="2"/>
        <v>0.45454545454545453</v>
      </c>
      <c r="K53" s="6">
        <f t="shared" si="3"/>
        <v>0.18181818181818182</v>
      </c>
      <c r="L53" s="66">
        <f>COUNTIFS('2way'!$M$3:$M$7690,"&gt;50%",'2way'!$Y$3:$Y$7690,"Y",'2way'!$Q$3:$Q$7690,"=" &amp;B53) +  COUNTIFS('2way'!$M$3:$M$7690,"&gt;50%",'2way'!$Y$3:$Y$7690,"Y",'2way'!$R$3:$R$7690,"=" &amp;B53)</f>
        <v>3</v>
      </c>
      <c r="M53" s="66">
        <f>COUNTIFS('2way'!$M$3:$M$7690,"&gt;50%",'2way'!$Y$3:$Y$7690,"N",'2way'!$Q$3:$Q$7690,"=" &amp;B53) +  COUNTIFS('2way'!$M$3:$M$7690,"&gt;50%",'2way'!$Y$3:$Y$7690,"N",'2way'!$R$3:$R$7690,"=" &amp;B53)</f>
        <v>5</v>
      </c>
      <c r="N53" s="66">
        <f>COUNTIFS('2way'!$N$3:$N$7690,"&gt;50%",'2way'!$Y$3:$Y$7690,"N",'2way'!$Q$3:$Q$7690,"=" &amp;B53) +  COUNTIFS('2way'!$N$3:$N$7690,"&gt;50%",'2way'!$Y$3:$Y$7690,"N",'2way'!$R$3:$R$7690,"=" &amp;B53)</f>
        <v>10</v>
      </c>
      <c r="O53" s="66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22</v>
      </c>
      <c r="Q53" s="6">
        <f t="shared" si="4"/>
        <v>0.13636363636363635</v>
      </c>
      <c r="R53" s="6">
        <f t="shared" si="5"/>
        <v>0.22727272727272727</v>
      </c>
      <c r="S53" s="6">
        <f t="shared" si="6"/>
        <v>0.45454545454545453</v>
      </c>
      <c r="T53" s="6">
        <f t="shared" si="7"/>
        <v>0.18181818181818182</v>
      </c>
      <c r="U53">
        <f t="shared" si="8"/>
        <v>13</v>
      </c>
      <c r="V53" s="6">
        <f t="shared" si="9"/>
        <v>0.59090909090909094</v>
      </c>
      <c r="W53">
        <f t="shared" si="10"/>
        <v>13</v>
      </c>
      <c r="X53" s="6">
        <f t="shared" si="11"/>
        <v>0.59090909090909094</v>
      </c>
      <c r="Y53">
        <f t="shared" si="12"/>
        <v>9</v>
      </c>
      <c r="Z53" s="6">
        <f t="shared" si="13"/>
        <v>0.40909090909090912</v>
      </c>
      <c r="AA53">
        <f t="shared" si="14"/>
        <v>9</v>
      </c>
      <c r="AB53" s="6">
        <f t="shared" si="15"/>
        <v>0.40909090909090912</v>
      </c>
    </row>
    <row r="54" spans="1:28" hidden="1" x14ac:dyDescent="0.25">
      <c r="A54" t="s">
        <v>135</v>
      </c>
      <c r="B54" t="s">
        <v>402</v>
      </c>
      <c r="C54" s="65">
        <f>COUNTIFS('2way'!$A$3:$A$7690,"&gt;50%",'2way'!$Y$3:$Y$7690,"Y",'2way'!$Q$3:$Q$7690,"=" &amp;B54) +  COUNTIFS('2way'!$A$3:$A$7690,"&gt;50%",'2way'!$Y$3:$Y$7690,"Y",'2way'!$R$3:$R$7690,"=" &amp;B54)</f>
        <v>3</v>
      </c>
      <c r="D54" s="66">
        <f>COUNTIFS('2way'!$A$3:$A$7690,"&gt;50%",'2way'!$Y$3:$Y$7690,"N",'2way'!$Q$3:$Q$7690,"=" &amp;B54) +  COUNTIFS('2way'!$A$3:$A$7690,"&gt;50%",'2way'!$Y$3:$Y$7690,"N",'2way'!$R$3:$R$7690,"=" &amp;B54)</f>
        <v>2</v>
      </c>
      <c r="E54" s="66">
        <f>COUNTIFS('2way'!$B$3:$B$7690,"&gt;50%",'2way'!$Y$3:$Y$7690,"N",'2way'!$Q$3:$Q$7690,"=" &amp;B54) +  COUNTIFS('2way'!$B$3:$B$7690,"&gt;50%",'2way'!$Y$3:$Y$7690,"N",'2way'!$R$3:$R$7690,"=" &amp;B54)</f>
        <v>5</v>
      </c>
      <c r="F54" s="66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22</v>
      </c>
      <c r="H54" s="6">
        <f t="shared" si="17"/>
        <v>0.13636363636363635</v>
      </c>
      <c r="I54" s="6">
        <f t="shared" si="1"/>
        <v>9.0909090909090912E-2</v>
      </c>
      <c r="J54" s="6">
        <f t="shared" si="2"/>
        <v>0.22727272727272727</v>
      </c>
      <c r="K54" s="6">
        <f t="shared" si="3"/>
        <v>0.54545454545454541</v>
      </c>
      <c r="L54" s="66">
        <f>COUNTIFS('2way'!$M$3:$M$7690,"&gt;50%",'2way'!$Y$3:$Y$7690,"Y",'2way'!$Q$3:$Q$7690,"=" &amp;B54) +  COUNTIFS('2way'!$M$3:$M$7690,"&gt;50%",'2way'!$Y$3:$Y$7690,"Y",'2way'!$R$3:$R$7690,"=" &amp;B54)</f>
        <v>5</v>
      </c>
      <c r="M54" s="66">
        <f>COUNTIFS('2way'!$M$3:$M$7690,"&gt;50%",'2way'!$Y$3:$Y$7690,"N",'2way'!$Q$3:$Q$7690,"=" &amp;B54) +  COUNTIFS('2way'!$M$3:$M$7690,"&gt;50%",'2way'!$Y$3:$Y$7690,"N",'2way'!$R$3:$R$7690,"=" &amp;B54)</f>
        <v>2</v>
      </c>
      <c r="N54" s="66">
        <f>COUNTIFS('2way'!$N$3:$N$7690,"&gt;50%",'2way'!$Y$3:$Y$7690,"N",'2way'!$Q$3:$Q$7690,"=" &amp;B54) +  COUNTIFS('2way'!$N$3:$N$7690,"&gt;50%",'2way'!$Y$3:$Y$7690,"N",'2way'!$R$3:$R$7690,"=" &amp;B54)</f>
        <v>5</v>
      </c>
      <c r="O54" s="66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22</v>
      </c>
      <c r="Q54" s="6">
        <f t="shared" si="4"/>
        <v>0.22727272727272727</v>
      </c>
      <c r="R54" s="6">
        <f t="shared" si="5"/>
        <v>9.0909090909090912E-2</v>
      </c>
      <c r="S54" s="6">
        <f t="shared" si="6"/>
        <v>0.22727272727272727</v>
      </c>
      <c r="T54" s="6">
        <f t="shared" si="7"/>
        <v>0.40909090909090912</v>
      </c>
      <c r="U54">
        <f t="shared" si="8"/>
        <v>8</v>
      </c>
      <c r="V54" s="6">
        <f t="shared" si="9"/>
        <v>0.36363636363636365</v>
      </c>
      <c r="W54">
        <f t="shared" si="10"/>
        <v>10</v>
      </c>
      <c r="X54" s="6">
        <f t="shared" si="11"/>
        <v>0.45454545454545453</v>
      </c>
      <c r="Y54">
        <f t="shared" si="12"/>
        <v>14</v>
      </c>
      <c r="Z54" s="6">
        <f t="shared" si="13"/>
        <v>0.63636363636363635</v>
      </c>
      <c r="AA54">
        <f t="shared" si="14"/>
        <v>11</v>
      </c>
      <c r="AB54" s="6">
        <f t="shared" si="15"/>
        <v>0.5</v>
      </c>
    </row>
    <row r="55" spans="1:28" hidden="1" x14ac:dyDescent="0.25">
      <c r="A55" t="s">
        <v>135</v>
      </c>
      <c r="B55" t="s">
        <v>325</v>
      </c>
      <c r="C55" s="65">
        <f>COUNTIFS('2way'!$A$3:$A$7690,"&gt;50%",'2way'!$Y$3:$Y$7690,"Y",'2way'!$Q$3:$Q$7690,"=" &amp;B55) +  COUNTIFS('2way'!$A$3:$A$7690,"&gt;50%",'2way'!$Y$3:$Y$7690,"Y",'2way'!$R$3:$R$7690,"=" &amp;B55)</f>
        <v>5</v>
      </c>
      <c r="D55" s="66">
        <f>COUNTIFS('2way'!$A$3:$A$7690,"&gt;50%",'2way'!$Y$3:$Y$7690,"N",'2way'!$Q$3:$Q$7690,"=" &amp;B55) +  COUNTIFS('2way'!$A$3:$A$7690,"&gt;50%",'2way'!$Y$3:$Y$7690,"N",'2way'!$R$3:$R$7690,"=" &amp;B55)</f>
        <v>4</v>
      </c>
      <c r="E55" s="66">
        <f>COUNTIFS('2way'!$B$3:$B$7690,"&gt;50%",'2way'!$Y$3:$Y$7690,"N",'2way'!$Q$3:$Q$7690,"=" &amp;B55) +  COUNTIFS('2way'!$B$3:$B$7690,"&gt;50%",'2way'!$Y$3:$Y$7690,"N",'2way'!$R$3:$R$7690,"=" &amp;B55)</f>
        <v>8</v>
      </c>
      <c r="F55" s="66">
        <f>COUNTIFS('2way'!$B$3:$B$7690,"&gt;50%",'2way'!$Y$3:$Y$7690,"Y",'2way'!$Q$3:$Q$7690,"=" &amp;B55) +  COUNTIFS('2way'!$B$3:$B$7690,"&gt;50%",'2way'!$Y$3:$Y$7690,"Y",'2way'!$R$3:$R$7690,"=" &amp;B55)</f>
        <v>4</v>
      </c>
      <c r="G55">
        <f>COUNTIF('2way'!$Q$3:$Q$7690,"=" &amp;B55) + COUNTIF('2way'!$R$3:$R$7690,"=" &amp;B55)</f>
        <v>21</v>
      </c>
      <c r="H55" s="6">
        <f t="shared" si="17"/>
        <v>0.23809523809523808</v>
      </c>
      <c r="I55" s="6">
        <f t="shared" si="1"/>
        <v>0.19047619047619047</v>
      </c>
      <c r="J55" s="6">
        <f t="shared" si="2"/>
        <v>0.38095238095238093</v>
      </c>
      <c r="K55" s="6">
        <f t="shared" si="3"/>
        <v>0.19047619047619047</v>
      </c>
      <c r="L55" s="66">
        <f>COUNTIFS('2way'!$M$3:$M$7690,"&gt;50%",'2way'!$Y$3:$Y$7690,"Y",'2way'!$Q$3:$Q$7690,"=" &amp;B55) +  COUNTIFS('2way'!$M$3:$M$7690,"&gt;50%",'2way'!$Y$3:$Y$7690,"Y",'2way'!$R$3:$R$7690,"=" &amp;B55)</f>
        <v>4</v>
      </c>
      <c r="M55" s="66">
        <f>COUNTIFS('2way'!$M$3:$M$7690,"&gt;50%",'2way'!$Y$3:$Y$7690,"N",'2way'!$Q$3:$Q$7690,"=" &amp;B55) +  COUNTIFS('2way'!$M$3:$M$7690,"&gt;50%",'2way'!$Y$3:$Y$7690,"N",'2way'!$R$3:$R$7690,"=" &amp;B55)</f>
        <v>3</v>
      </c>
      <c r="N55" s="66">
        <f>COUNTIFS('2way'!$N$3:$N$7690,"&gt;50%",'2way'!$Y$3:$Y$7690,"N",'2way'!$Q$3:$Q$7690,"=" &amp;B55) +  COUNTIFS('2way'!$N$3:$N$7690,"&gt;50%",'2way'!$Y$3:$Y$7690,"N",'2way'!$R$3:$R$7690,"=" &amp;B55)</f>
        <v>8</v>
      </c>
      <c r="O55" s="66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21</v>
      </c>
      <c r="Q55" s="6">
        <f t="shared" si="4"/>
        <v>0.19047619047619047</v>
      </c>
      <c r="R55" s="6">
        <f t="shared" si="5"/>
        <v>0.14285714285714285</v>
      </c>
      <c r="S55" s="6">
        <f t="shared" si="6"/>
        <v>0.38095238095238093</v>
      </c>
      <c r="T55" s="6">
        <f t="shared" si="7"/>
        <v>0.23809523809523808</v>
      </c>
      <c r="U55">
        <f t="shared" si="8"/>
        <v>13</v>
      </c>
      <c r="V55" s="6">
        <f t="shared" si="9"/>
        <v>0.61904761904761907</v>
      </c>
      <c r="W55">
        <f t="shared" si="10"/>
        <v>12</v>
      </c>
      <c r="X55" s="6">
        <f t="shared" si="11"/>
        <v>0.5714285714285714</v>
      </c>
      <c r="Y55">
        <f t="shared" si="12"/>
        <v>8</v>
      </c>
      <c r="Z55" s="6">
        <f t="shared" si="13"/>
        <v>0.38095238095238093</v>
      </c>
      <c r="AA55">
        <f t="shared" si="14"/>
        <v>8</v>
      </c>
      <c r="AB55" s="6">
        <f t="shared" si="15"/>
        <v>0.38095238095238093</v>
      </c>
    </row>
    <row r="56" spans="1:28" hidden="1" x14ac:dyDescent="0.25">
      <c r="A56" t="s">
        <v>135</v>
      </c>
      <c r="B56" t="s">
        <v>448</v>
      </c>
      <c r="C56" s="65">
        <f>COUNTIFS('2way'!$A$3:$A$7690,"&gt;50%",'2way'!$Y$3:$Y$7690,"Y",'2way'!$Q$3:$Q$7690,"=" &amp;B56) +  COUNTIFS('2way'!$A$3:$A$7690,"&gt;50%",'2way'!$Y$3:$Y$7690,"Y",'2way'!$R$3:$R$7690,"=" &amp;B56)</f>
        <v>2</v>
      </c>
      <c r="D56" s="66">
        <f>COUNTIFS('2way'!$A$3:$A$7690,"&gt;50%",'2way'!$Y$3:$Y$7690,"N",'2way'!$Q$3:$Q$7690,"=" &amp;B56) +  COUNTIFS('2way'!$A$3:$A$7690,"&gt;50%",'2way'!$Y$3:$Y$7690,"N",'2way'!$R$3:$R$7690,"=" &amp;B56)</f>
        <v>1</v>
      </c>
      <c r="E56" s="66">
        <f>COUNTIFS('2way'!$B$3:$B$7690,"&gt;50%",'2way'!$Y$3:$Y$7690,"N",'2way'!$Q$3:$Q$7690,"=" &amp;B56) +  COUNTIFS('2way'!$B$3:$B$7690,"&gt;50%",'2way'!$Y$3:$Y$7690,"N",'2way'!$R$3:$R$7690,"=" &amp;B56)</f>
        <v>11</v>
      </c>
      <c r="F56" s="66">
        <f>COUNTIFS('2way'!$B$3:$B$7690,"&gt;50%",'2way'!$Y$3:$Y$7690,"Y",'2way'!$Q$3:$Q$7690,"=" &amp;B56) +  COUNTIFS('2way'!$B$3:$B$7690,"&gt;50%",'2way'!$Y$3:$Y$7690,"Y",'2way'!$R$3:$R$7690,"=" &amp;B56)</f>
        <v>7</v>
      </c>
      <c r="G56">
        <f>COUNTIF('2way'!$Q$3:$Q$7690,"=" &amp;B56) + COUNTIF('2way'!$R$3:$R$7690,"=" &amp;B56)</f>
        <v>21</v>
      </c>
      <c r="H56" s="6">
        <f t="shared" si="17"/>
        <v>9.5238095238095233E-2</v>
      </c>
      <c r="I56" s="6">
        <f t="shared" si="1"/>
        <v>4.7619047619047616E-2</v>
      </c>
      <c r="J56" s="6">
        <f t="shared" si="2"/>
        <v>0.52380952380952384</v>
      </c>
      <c r="K56" s="6">
        <f t="shared" si="3"/>
        <v>0.33333333333333331</v>
      </c>
      <c r="L56" s="66">
        <f>COUNTIFS('2way'!$M$3:$M$7690,"&gt;50%",'2way'!$Y$3:$Y$7690,"Y",'2way'!$Q$3:$Q$7690,"=" &amp;B56) +  COUNTIFS('2way'!$M$3:$M$7690,"&gt;50%",'2way'!$Y$3:$Y$7690,"Y",'2way'!$R$3:$R$7690,"=" &amp;B56)</f>
        <v>0</v>
      </c>
      <c r="M56" s="66">
        <f>COUNTIFS('2way'!$M$3:$M$7690,"&gt;50%",'2way'!$Y$3:$Y$7690,"N",'2way'!$Q$3:$Q$7690,"=" &amp;B56) +  COUNTIFS('2way'!$M$3:$M$7690,"&gt;50%",'2way'!$Y$3:$Y$7690,"N",'2way'!$R$3:$R$7690,"=" &amp;B56)</f>
        <v>0</v>
      </c>
      <c r="N56" s="66">
        <f>COUNTIFS('2way'!$N$3:$N$7690,"&gt;50%",'2way'!$Y$3:$Y$7690,"N",'2way'!$Q$3:$Q$7690,"=" &amp;B56) +  COUNTIFS('2way'!$N$3:$N$7690,"&gt;50%",'2way'!$Y$3:$Y$7690,"N",'2way'!$R$3:$R$7690,"=" &amp;B56)</f>
        <v>12</v>
      </c>
      <c r="O56" s="66">
        <f>COUNTIFS('2way'!$N$3:$N$7690,"&gt;50%",'2way'!$Y$3:$Y$7690,"Y",'2way'!$Q$3:$Q$7690,"=" &amp;B56) +  COUNTIFS('2way'!$N$3:$N$7690,"&gt;50%",'2way'!$Y$3:$Y$7690,"Y",'2way'!$R$3:$R$7690,"=" &amp;B56)</f>
        <v>9</v>
      </c>
      <c r="P56">
        <f>COUNTIF('2way'!$Q$3:$Q$7690,"=" &amp;B56) + COUNTIF('2way'!$R$3:$R$7690,"=" &amp;B56)</f>
        <v>21</v>
      </c>
      <c r="Q56" s="6">
        <f t="shared" si="4"/>
        <v>0</v>
      </c>
      <c r="R56" s="6">
        <f t="shared" si="5"/>
        <v>0</v>
      </c>
      <c r="S56" s="6">
        <f t="shared" si="6"/>
        <v>0.5714285714285714</v>
      </c>
      <c r="T56" s="6">
        <f t="shared" si="7"/>
        <v>0.42857142857142855</v>
      </c>
      <c r="U56">
        <f t="shared" si="8"/>
        <v>13</v>
      </c>
      <c r="V56" s="6">
        <f t="shared" si="9"/>
        <v>0.61904761904761907</v>
      </c>
      <c r="W56">
        <f t="shared" si="10"/>
        <v>12</v>
      </c>
      <c r="X56" s="6">
        <f t="shared" si="11"/>
        <v>0.5714285714285714</v>
      </c>
      <c r="Y56">
        <f t="shared" si="12"/>
        <v>8</v>
      </c>
      <c r="Z56" s="6">
        <f t="shared" si="13"/>
        <v>0.38095238095238093</v>
      </c>
      <c r="AA56">
        <f t="shared" si="14"/>
        <v>9</v>
      </c>
      <c r="AB56" s="6">
        <f t="shared" si="15"/>
        <v>0.42857142857142855</v>
      </c>
    </row>
    <row r="57" spans="1:28" hidden="1" x14ac:dyDescent="0.25">
      <c r="A57" t="s">
        <v>135</v>
      </c>
      <c r="B57" t="s">
        <v>332</v>
      </c>
      <c r="C57" s="65">
        <f>COUNTIFS('2way'!$A$3:$A$7690,"&gt;50%",'2way'!$Y$3:$Y$7690,"Y",'2way'!$Q$3:$Q$7690,"=" &amp;B57) +  COUNTIFS('2way'!$A$3:$A$7690,"&gt;50%",'2way'!$Y$3:$Y$7690,"Y",'2way'!$R$3:$R$7690,"=" &amp;B57)</f>
        <v>4</v>
      </c>
      <c r="D57" s="66">
        <f>COUNTIFS('2way'!$A$3:$A$7690,"&gt;50%",'2way'!$Y$3:$Y$7690,"N",'2way'!$Q$3:$Q$7690,"=" &amp;B57) +  COUNTIFS('2way'!$A$3:$A$7690,"&gt;50%",'2way'!$Y$3:$Y$7690,"N",'2way'!$R$3:$R$7690,"=" &amp;B57)</f>
        <v>5</v>
      </c>
      <c r="E57" s="66">
        <f>COUNTIFS('2way'!$B$3:$B$7690,"&gt;50%",'2way'!$Y$3:$Y$7690,"N",'2way'!$Q$3:$Q$7690,"=" &amp;B57) +  COUNTIFS('2way'!$B$3:$B$7690,"&gt;50%",'2way'!$Y$3:$Y$7690,"N",'2way'!$R$3:$R$7690,"=" &amp;B57)</f>
        <v>2</v>
      </c>
      <c r="F57" s="66">
        <f>COUNTIFS('2way'!$B$3:$B$7690,"&gt;50%",'2way'!$Y$3:$Y$7690,"Y",'2way'!$Q$3:$Q$7690,"=" &amp;B57) +  COUNTIFS('2way'!$B$3:$B$7690,"&gt;50%",'2way'!$Y$3:$Y$7690,"Y",'2way'!$R$3:$R$7690,"=" &amp;B57)</f>
        <v>10</v>
      </c>
      <c r="G57">
        <f>COUNTIF('2way'!$Q$3:$Q$7690,"=" &amp;B57) + COUNTIF('2way'!$R$3:$R$7690,"=" &amp;B57)</f>
        <v>21</v>
      </c>
      <c r="H57" s="6">
        <f t="shared" si="17"/>
        <v>0.19047619047619047</v>
      </c>
      <c r="I57" s="6">
        <f t="shared" si="1"/>
        <v>0.23809523809523808</v>
      </c>
      <c r="J57" s="6">
        <f t="shared" si="2"/>
        <v>9.5238095238095233E-2</v>
      </c>
      <c r="K57" s="6">
        <f t="shared" si="3"/>
        <v>0.47619047619047616</v>
      </c>
      <c r="L57" s="66">
        <f>COUNTIFS('2way'!$M$3:$M$7690,"&gt;50%",'2way'!$Y$3:$Y$7690,"Y",'2way'!$Q$3:$Q$7690,"=" &amp;B57) +  COUNTIFS('2way'!$M$3:$M$7690,"&gt;50%",'2way'!$Y$3:$Y$7690,"Y",'2way'!$R$3:$R$7690,"=" &amp;B57)</f>
        <v>5</v>
      </c>
      <c r="M57" s="66">
        <f>COUNTIFS('2way'!$M$3:$M$7690,"&gt;50%",'2way'!$Y$3:$Y$7690,"N",'2way'!$Q$3:$Q$7690,"=" &amp;B57) +  COUNTIFS('2way'!$M$3:$M$7690,"&gt;50%",'2way'!$Y$3:$Y$7690,"N",'2way'!$R$3:$R$7690,"=" &amp;B57)</f>
        <v>4</v>
      </c>
      <c r="N57" s="66">
        <f>COUNTIFS('2way'!$N$3:$N$7690,"&gt;50%",'2way'!$Y$3:$Y$7690,"N",'2way'!$Q$3:$Q$7690,"=" &amp;B57) +  COUNTIFS('2way'!$N$3:$N$7690,"&gt;50%",'2way'!$Y$3:$Y$7690,"N",'2way'!$R$3:$R$7690,"=" &amp;B57)</f>
        <v>3</v>
      </c>
      <c r="O57" s="66">
        <f>COUNTIFS('2way'!$N$3:$N$7690,"&gt;50%",'2way'!$Y$3:$Y$7690,"Y",'2way'!$Q$3:$Q$7690,"=" &amp;B57) +  COUNTIFS('2way'!$N$3:$N$7690,"&gt;50%",'2way'!$Y$3:$Y$7690,"Y",'2way'!$R$3:$R$7690,"=" &amp;B57)</f>
        <v>9</v>
      </c>
      <c r="P57">
        <f>COUNTIF('2way'!$Q$3:$Q$7690,"=" &amp;B57) + COUNTIF('2way'!$R$3:$R$7690,"=" &amp;B57)</f>
        <v>21</v>
      </c>
      <c r="Q57" s="6">
        <f t="shared" si="4"/>
        <v>0.23809523809523808</v>
      </c>
      <c r="R57" s="6">
        <f t="shared" si="5"/>
        <v>0.19047619047619047</v>
      </c>
      <c r="S57" s="6">
        <f t="shared" si="6"/>
        <v>0.14285714285714285</v>
      </c>
      <c r="T57" s="6">
        <f t="shared" si="7"/>
        <v>0.42857142857142855</v>
      </c>
      <c r="U57">
        <f t="shared" si="8"/>
        <v>6</v>
      </c>
      <c r="V57" s="6">
        <f t="shared" si="9"/>
        <v>0.2857142857142857</v>
      </c>
      <c r="W57">
        <f t="shared" si="10"/>
        <v>8</v>
      </c>
      <c r="X57" s="6">
        <f t="shared" si="11"/>
        <v>0.38095238095238093</v>
      </c>
      <c r="Y57">
        <f t="shared" si="12"/>
        <v>15</v>
      </c>
      <c r="Z57" s="6">
        <f t="shared" si="13"/>
        <v>0.7142857142857143</v>
      </c>
      <c r="AA57">
        <f t="shared" si="14"/>
        <v>13</v>
      </c>
      <c r="AB57" s="6">
        <f t="shared" si="15"/>
        <v>0.61904761904761907</v>
      </c>
    </row>
    <row r="58" spans="1:28" hidden="1" x14ac:dyDescent="0.25">
      <c r="A58" t="s">
        <v>135</v>
      </c>
      <c r="B58" t="s">
        <v>206</v>
      </c>
      <c r="C58" s="65">
        <f>COUNTIFS('2way'!$A$3:$A$7690,"&gt;50%",'2way'!$Y$3:$Y$7690,"Y",'2way'!$Q$3:$Q$7690,"=" &amp;B58) +  COUNTIFS('2way'!$A$3:$A$7690,"&gt;50%",'2way'!$Y$3:$Y$7690,"Y",'2way'!$R$3:$R$7690,"=" &amp;B58)</f>
        <v>5</v>
      </c>
      <c r="D58" s="66">
        <f>COUNTIFS('2way'!$A$3:$A$7690,"&gt;50%",'2way'!$Y$3:$Y$7690,"N",'2way'!$Q$3:$Q$7690,"=" &amp;B58) +  COUNTIFS('2way'!$A$3:$A$7690,"&gt;50%",'2way'!$Y$3:$Y$7690,"N",'2way'!$R$3:$R$7690,"=" &amp;B58)</f>
        <v>7</v>
      </c>
      <c r="E58" s="66">
        <f>COUNTIFS('2way'!$B$3:$B$7690,"&gt;50%",'2way'!$Y$3:$Y$7690,"N",'2way'!$Q$3:$Q$7690,"=" &amp;B58) +  COUNTIFS('2way'!$B$3:$B$7690,"&gt;50%",'2way'!$Y$3:$Y$7690,"N",'2way'!$R$3:$R$7690,"=" &amp;B58)</f>
        <v>2</v>
      </c>
      <c r="F58" s="66">
        <f>COUNTIFS('2way'!$B$3:$B$7690,"&gt;50%",'2way'!$Y$3:$Y$7690,"Y",'2way'!$Q$3:$Q$7690,"=" &amp;B58) +  COUNTIFS('2way'!$B$3:$B$7690,"&gt;50%",'2way'!$Y$3:$Y$7690,"Y",'2way'!$R$3:$R$7690,"=" &amp;B58)</f>
        <v>8</v>
      </c>
      <c r="G58">
        <f>COUNTIF('2way'!$Q$3:$Q$7690,"=" &amp;B58) + COUNTIF('2way'!$R$3:$R$7690,"=" &amp;B58)</f>
        <v>22</v>
      </c>
      <c r="H58" s="6">
        <f t="shared" si="17"/>
        <v>0.22727272727272727</v>
      </c>
      <c r="I58" s="6">
        <f t="shared" si="1"/>
        <v>0.31818181818181818</v>
      </c>
      <c r="J58" s="6">
        <f t="shared" si="2"/>
        <v>9.0909090909090912E-2</v>
      </c>
      <c r="K58" s="6">
        <f t="shared" si="3"/>
        <v>0.36363636363636365</v>
      </c>
      <c r="L58" s="66">
        <f>COUNTIFS('2way'!$M$3:$M$7690,"&gt;50%",'2way'!$Y$3:$Y$7690,"Y",'2way'!$Q$3:$Q$7690,"=" &amp;B58) +  COUNTIFS('2way'!$M$3:$M$7690,"&gt;50%",'2way'!$Y$3:$Y$7690,"Y",'2way'!$R$3:$R$7690,"=" &amp;B58)</f>
        <v>5</v>
      </c>
      <c r="M58" s="66">
        <f>COUNTIFS('2way'!$M$3:$M$7690,"&gt;50%",'2way'!$Y$3:$Y$7690,"N",'2way'!$Q$3:$Q$7690,"=" &amp;B58) +  COUNTIFS('2way'!$M$3:$M$7690,"&gt;50%",'2way'!$Y$3:$Y$7690,"N",'2way'!$R$3:$R$7690,"=" &amp;B58)</f>
        <v>3</v>
      </c>
      <c r="N58" s="66">
        <f>COUNTIFS('2way'!$N$3:$N$7690,"&gt;50%",'2way'!$Y$3:$Y$7690,"N",'2way'!$Q$3:$Q$7690,"=" &amp;B58) +  COUNTIFS('2way'!$N$3:$N$7690,"&gt;50%",'2way'!$Y$3:$Y$7690,"N",'2way'!$R$3:$R$7690,"=" &amp;B58)</f>
        <v>4</v>
      </c>
      <c r="O58" s="66">
        <f>COUNTIFS('2way'!$N$3:$N$7690,"&gt;50%",'2way'!$Y$3:$Y$7690,"Y",'2way'!$Q$3:$Q$7690,"=" &amp;B58) +  COUNTIFS('2way'!$N$3:$N$7690,"&gt;50%",'2way'!$Y$3:$Y$7690,"Y",'2way'!$R$3:$R$7690,"=" &amp;B58)</f>
        <v>8</v>
      </c>
      <c r="P58">
        <f>COUNTIF('2way'!$Q$3:$Q$7690,"=" &amp;B58) + COUNTIF('2way'!$R$3:$R$7690,"=" &amp;B58)</f>
        <v>22</v>
      </c>
      <c r="Q58" s="6">
        <f t="shared" si="4"/>
        <v>0.22727272727272727</v>
      </c>
      <c r="R58" s="6">
        <f t="shared" si="5"/>
        <v>0.13636363636363635</v>
      </c>
      <c r="S58" s="6">
        <f t="shared" si="6"/>
        <v>0.18181818181818182</v>
      </c>
      <c r="T58" s="6">
        <f t="shared" si="7"/>
        <v>0.36363636363636365</v>
      </c>
      <c r="U58">
        <f t="shared" si="8"/>
        <v>7</v>
      </c>
      <c r="V58" s="6">
        <f t="shared" si="9"/>
        <v>0.31818181818181818</v>
      </c>
      <c r="W58">
        <f t="shared" si="10"/>
        <v>9</v>
      </c>
      <c r="X58" s="6">
        <f t="shared" si="11"/>
        <v>0.40909090909090912</v>
      </c>
      <c r="Y58">
        <f t="shared" si="12"/>
        <v>15</v>
      </c>
      <c r="Z58" s="6">
        <f t="shared" si="13"/>
        <v>0.68181818181818177</v>
      </c>
      <c r="AA58">
        <f t="shared" si="14"/>
        <v>11</v>
      </c>
      <c r="AB58" s="6">
        <f t="shared" si="15"/>
        <v>0.5</v>
      </c>
    </row>
    <row r="59" spans="1:28" hidden="1" x14ac:dyDescent="0.25">
      <c r="A59" t="s">
        <v>135</v>
      </c>
      <c r="B59" t="s">
        <v>221</v>
      </c>
      <c r="C59" s="65">
        <f>COUNTIFS('2way'!$A$3:$A$7690,"&gt;50%",'2way'!$Y$3:$Y$7690,"Y",'2way'!$Q$3:$Q$7690,"=" &amp;B59) +  COUNTIFS('2way'!$A$3:$A$7690,"&gt;50%",'2way'!$Y$3:$Y$7690,"Y",'2way'!$R$3:$R$7690,"=" &amp;B59)</f>
        <v>4</v>
      </c>
      <c r="D59" s="66">
        <f>COUNTIFS('2way'!$A$3:$A$7690,"&gt;50%",'2way'!$Y$3:$Y$7690,"N",'2way'!$Q$3:$Q$7690,"=" &amp;B59) +  COUNTIFS('2way'!$A$3:$A$7690,"&gt;50%",'2way'!$Y$3:$Y$7690,"N",'2way'!$R$3:$R$7690,"=" &amp;B59)</f>
        <v>6</v>
      </c>
      <c r="E59" s="66">
        <f>COUNTIFS('2way'!$B$3:$B$7690,"&gt;50%",'2way'!$Y$3:$Y$7690,"N",'2way'!$Q$3:$Q$7690,"=" &amp;B59) +  COUNTIFS('2way'!$B$3:$B$7690,"&gt;50%",'2way'!$Y$3:$Y$7690,"N",'2way'!$R$3:$R$7690,"=" &amp;B59)</f>
        <v>4</v>
      </c>
      <c r="F59" s="66">
        <f>COUNTIFS('2way'!$B$3:$B$7690,"&gt;50%",'2way'!$Y$3:$Y$7690,"Y",'2way'!$Q$3:$Q$7690,"=" &amp;B59) +  COUNTIFS('2way'!$B$3:$B$7690,"&gt;50%",'2way'!$Y$3:$Y$7690,"Y",'2way'!$R$3:$R$7690,"=" &amp;B59)</f>
        <v>8</v>
      </c>
      <c r="G59">
        <f>COUNTIF('2way'!$Q$3:$Q$7690,"=" &amp;B59) + COUNTIF('2way'!$R$3:$R$7690,"=" &amp;B59)</f>
        <v>22</v>
      </c>
      <c r="H59" s="6">
        <f t="shared" si="17"/>
        <v>0.18181818181818182</v>
      </c>
      <c r="I59" s="6">
        <f t="shared" si="1"/>
        <v>0.27272727272727271</v>
      </c>
      <c r="J59" s="6">
        <f t="shared" si="2"/>
        <v>0.18181818181818182</v>
      </c>
      <c r="K59" s="6">
        <f t="shared" si="3"/>
        <v>0.36363636363636365</v>
      </c>
      <c r="L59" s="66">
        <f>COUNTIFS('2way'!$M$3:$M$7690,"&gt;50%",'2way'!$Y$3:$Y$7690,"Y",'2way'!$Q$3:$Q$7690,"=" &amp;B59) +  COUNTIFS('2way'!$M$3:$M$7690,"&gt;50%",'2way'!$Y$3:$Y$7690,"Y",'2way'!$R$3:$R$7690,"=" &amp;B59)</f>
        <v>1</v>
      </c>
      <c r="M59" s="66">
        <f>COUNTIFS('2way'!$M$3:$M$7690,"&gt;50%",'2way'!$Y$3:$Y$7690,"N",'2way'!$Q$3:$Q$7690,"=" &amp;B59) +  COUNTIFS('2way'!$M$3:$M$7690,"&gt;50%",'2way'!$Y$3:$Y$7690,"N",'2way'!$R$3:$R$7690,"=" &amp;B59)</f>
        <v>4</v>
      </c>
      <c r="N59" s="66">
        <f>COUNTIFS('2way'!$N$3:$N$7690,"&gt;50%",'2way'!$Y$3:$Y$7690,"N",'2way'!$Q$3:$Q$7690,"=" &amp;B59) +  COUNTIFS('2way'!$N$3:$N$7690,"&gt;50%",'2way'!$Y$3:$Y$7690,"N",'2way'!$R$3:$R$7690,"=" &amp;B59)</f>
        <v>6</v>
      </c>
      <c r="O59" s="66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22</v>
      </c>
      <c r="Q59" s="6">
        <f t="shared" si="4"/>
        <v>4.5454545454545456E-2</v>
      </c>
      <c r="R59" s="6">
        <f t="shared" si="5"/>
        <v>0.18181818181818182</v>
      </c>
      <c r="S59" s="6">
        <f t="shared" si="6"/>
        <v>0.27272727272727271</v>
      </c>
      <c r="T59" s="6">
        <f t="shared" si="7"/>
        <v>0.5</v>
      </c>
      <c r="U59">
        <f t="shared" si="8"/>
        <v>8</v>
      </c>
      <c r="V59" s="6">
        <f t="shared" si="9"/>
        <v>0.36363636363636365</v>
      </c>
      <c r="W59">
        <f t="shared" si="10"/>
        <v>7</v>
      </c>
      <c r="X59" s="6">
        <f t="shared" si="11"/>
        <v>0.31818181818181818</v>
      </c>
      <c r="Y59">
        <f t="shared" si="12"/>
        <v>14</v>
      </c>
      <c r="Z59" s="6">
        <f t="shared" si="13"/>
        <v>0.63636363636363635</v>
      </c>
      <c r="AA59">
        <f t="shared" si="14"/>
        <v>15</v>
      </c>
      <c r="AB59" s="6">
        <f t="shared" si="15"/>
        <v>0.68181818181818177</v>
      </c>
    </row>
    <row r="60" spans="1:28" hidden="1" x14ac:dyDescent="0.25">
      <c r="A60" t="s">
        <v>135</v>
      </c>
      <c r="B60" t="s">
        <v>223</v>
      </c>
      <c r="C60" s="65">
        <f>COUNTIFS('2way'!$A$3:$A$7690,"&gt;50%",'2way'!$Y$3:$Y$7690,"Y",'2way'!$Q$3:$Q$7690,"=" &amp;B60) +  COUNTIFS('2way'!$A$3:$A$7690,"&gt;50%",'2way'!$Y$3:$Y$7690,"Y",'2way'!$R$3:$R$7690,"=" &amp;B60)</f>
        <v>5</v>
      </c>
      <c r="D60" s="66">
        <f>COUNTIFS('2way'!$A$3:$A$7690,"&gt;50%",'2way'!$Y$3:$Y$7690,"N",'2way'!$Q$3:$Q$7690,"=" &amp;B60) +  COUNTIFS('2way'!$A$3:$A$7690,"&gt;50%",'2way'!$Y$3:$Y$7690,"N",'2way'!$R$3:$R$7690,"=" &amp;B60)</f>
        <v>4</v>
      </c>
      <c r="E60" s="66">
        <f>COUNTIFS('2way'!$B$3:$B$7690,"&gt;50%",'2way'!$Y$3:$Y$7690,"N",'2way'!$Q$3:$Q$7690,"=" &amp;B60) +  COUNTIFS('2way'!$B$3:$B$7690,"&gt;50%",'2way'!$Y$3:$Y$7690,"N",'2way'!$R$3:$R$7690,"=" &amp;B60)</f>
        <v>5</v>
      </c>
      <c r="F60" s="66">
        <f>COUNTIFS('2way'!$B$3:$B$7690,"&gt;50%",'2way'!$Y$3:$Y$7690,"Y",'2way'!$Q$3:$Q$7690,"=" &amp;B60) +  COUNTIFS('2way'!$B$3:$B$7690,"&gt;50%",'2way'!$Y$3:$Y$7690,"Y",'2way'!$R$3:$R$7690,"=" &amp;B60)</f>
        <v>8</v>
      </c>
      <c r="G60">
        <f>COUNTIF('2way'!$Q$3:$Q$7690,"=" &amp;B60) + COUNTIF('2way'!$R$3:$R$7690,"=" &amp;B60)</f>
        <v>22</v>
      </c>
      <c r="H60" s="6">
        <f t="shared" si="17"/>
        <v>0.22727272727272727</v>
      </c>
      <c r="I60" s="6">
        <f t="shared" si="1"/>
        <v>0.18181818181818182</v>
      </c>
      <c r="J60" s="6">
        <f t="shared" si="2"/>
        <v>0.22727272727272727</v>
      </c>
      <c r="K60" s="6">
        <f t="shared" si="3"/>
        <v>0.36363636363636365</v>
      </c>
      <c r="L60" s="66">
        <f>COUNTIFS('2way'!$M$3:$M$7690,"&gt;50%",'2way'!$Y$3:$Y$7690,"Y",'2way'!$Q$3:$Q$7690,"=" &amp;B60) +  COUNTIFS('2way'!$M$3:$M$7690,"&gt;50%",'2way'!$Y$3:$Y$7690,"Y",'2way'!$R$3:$R$7690,"=" &amp;B60)</f>
        <v>5</v>
      </c>
      <c r="M60" s="66">
        <f>COUNTIFS('2way'!$M$3:$M$7690,"&gt;50%",'2way'!$Y$3:$Y$7690,"N",'2way'!$Q$3:$Q$7690,"=" &amp;B60) +  COUNTIFS('2way'!$M$3:$M$7690,"&gt;50%",'2way'!$Y$3:$Y$7690,"N",'2way'!$R$3:$R$7690,"=" &amp;B60)</f>
        <v>3</v>
      </c>
      <c r="N60" s="66">
        <f>COUNTIFS('2way'!$N$3:$N$7690,"&gt;50%",'2way'!$Y$3:$Y$7690,"N",'2way'!$Q$3:$Q$7690,"=" &amp;B60) +  COUNTIFS('2way'!$N$3:$N$7690,"&gt;50%",'2way'!$Y$3:$Y$7690,"N",'2way'!$R$3:$R$7690,"=" &amp;B60)</f>
        <v>6</v>
      </c>
      <c r="O60" s="66">
        <f>COUNTIFS('2way'!$N$3:$N$7690,"&gt;50%",'2way'!$Y$3:$Y$7690,"Y",'2way'!$Q$3:$Q$7690,"=" &amp;B60) +  COUNTIFS('2way'!$N$3:$N$7690,"&gt;50%",'2way'!$Y$3:$Y$7690,"Y",'2way'!$R$3:$R$7690,"=" &amp;B60)</f>
        <v>8</v>
      </c>
      <c r="P60">
        <f>COUNTIF('2way'!$Q$3:$Q$7690,"=" &amp;B60) + COUNTIF('2way'!$R$3:$R$7690,"=" &amp;B60)</f>
        <v>22</v>
      </c>
      <c r="Q60" s="6">
        <f t="shared" si="4"/>
        <v>0.22727272727272727</v>
      </c>
      <c r="R60" s="6">
        <f t="shared" si="5"/>
        <v>0.13636363636363635</v>
      </c>
      <c r="S60" s="6">
        <f t="shared" si="6"/>
        <v>0.27272727272727271</v>
      </c>
      <c r="T60" s="6">
        <f t="shared" si="7"/>
        <v>0.36363636363636365</v>
      </c>
      <c r="U60">
        <f t="shared" si="8"/>
        <v>10</v>
      </c>
      <c r="V60" s="6">
        <f t="shared" si="9"/>
        <v>0.45454545454545453</v>
      </c>
      <c r="W60">
        <f t="shared" si="10"/>
        <v>11</v>
      </c>
      <c r="X60" s="6">
        <f t="shared" si="11"/>
        <v>0.5</v>
      </c>
      <c r="Y60">
        <f t="shared" si="12"/>
        <v>12</v>
      </c>
      <c r="Z60" s="6">
        <f t="shared" si="13"/>
        <v>0.54545454545454541</v>
      </c>
      <c r="AA60">
        <f t="shared" si="14"/>
        <v>11</v>
      </c>
      <c r="AB60" s="6">
        <f t="shared" si="15"/>
        <v>0.5</v>
      </c>
    </row>
    <row r="61" spans="1:28" hidden="1" x14ac:dyDescent="0.25">
      <c r="A61" t="s">
        <v>135</v>
      </c>
      <c r="B61" t="s">
        <v>229</v>
      </c>
      <c r="C61" s="65">
        <f>COUNTIFS('2way'!$A$3:$A$7690,"&gt;50%",'2way'!$Y$3:$Y$7690,"Y",'2way'!$Q$3:$Q$7690,"=" &amp;B61) +  COUNTIFS('2way'!$A$3:$A$7690,"&gt;50%",'2way'!$Y$3:$Y$7690,"Y",'2way'!$R$3:$R$7690,"=" &amp;B61)</f>
        <v>9</v>
      </c>
      <c r="D61" s="66">
        <f>COUNTIFS('2way'!$A$3:$A$7690,"&gt;50%",'2way'!$Y$3:$Y$7690,"N",'2way'!$Q$3:$Q$7690,"=" &amp;B61) +  COUNTIFS('2way'!$A$3:$A$7690,"&gt;50%",'2way'!$Y$3:$Y$7690,"N",'2way'!$R$3:$R$7690,"=" &amp;B61)</f>
        <v>5</v>
      </c>
      <c r="E61" s="66">
        <f>COUNTIFS('2way'!$B$3:$B$7690,"&gt;50%",'2way'!$Y$3:$Y$7690,"N",'2way'!$Q$3:$Q$7690,"=" &amp;B61) +  COUNTIFS('2way'!$B$3:$B$7690,"&gt;50%",'2way'!$Y$3:$Y$7690,"N",'2way'!$R$3:$R$7690,"=" &amp;B61)</f>
        <v>3</v>
      </c>
      <c r="F61" s="66">
        <f>COUNTIFS('2way'!$B$3:$B$7690,"&gt;50%",'2way'!$Y$3:$Y$7690,"Y",'2way'!$Q$3:$Q$7690,"=" &amp;B61) +  COUNTIFS('2way'!$B$3:$B$7690,"&gt;50%",'2way'!$Y$3:$Y$7690,"Y",'2way'!$R$3:$R$7690,"=" &amp;B61)</f>
        <v>3</v>
      </c>
      <c r="G61">
        <f>COUNTIF('2way'!$Q$3:$Q$7690,"=" &amp;B61) + COUNTIF('2way'!$R$3:$R$7690,"=" &amp;B61)</f>
        <v>20</v>
      </c>
      <c r="H61" s="6">
        <f t="shared" si="17"/>
        <v>0.45</v>
      </c>
      <c r="I61" s="6">
        <f t="shared" si="1"/>
        <v>0.25</v>
      </c>
      <c r="J61" s="6">
        <f t="shared" si="2"/>
        <v>0.15</v>
      </c>
      <c r="K61" s="6">
        <f t="shared" si="3"/>
        <v>0.15</v>
      </c>
      <c r="L61" s="66">
        <f>COUNTIFS('2way'!$M$3:$M$7690,"&gt;50%",'2way'!$Y$3:$Y$7690,"Y",'2way'!$Q$3:$Q$7690,"=" &amp;B61) +  COUNTIFS('2way'!$M$3:$M$7690,"&gt;50%",'2way'!$Y$3:$Y$7690,"Y",'2way'!$R$3:$R$7690,"=" &amp;B61)</f>
        <v>4</v>
      </c>
      <c r="M61" s="66">
        <f>COUNTIFS('2way'!$M$3:$M$7690,"&gt;50%",'2way'!$Y$3:$Y$7690,"N",'2way'!$Q$3:$Q$7690,"=" &amp;B61) +  COUNTIFS('2way'!$M$3:$M$7690,"&gt;50%",'2way'!$Y$3:$Y$7690,"N",'2way'!$R$3:$R$7690,"=" &amp;B61)</f>
        <v>3</v>
      </c>
      <c r="N61" s="66">
        <f>COUNTIFS('2way'!$N$3:$N$7690,"&gt;50%",'2way'!$Y$3:$Y$7690,"N",'2way'!$Q$3:$Q$7690,"=" &amp;B61) +  COUNTIFS('2way'!$N$3:$N$7690,"&gt;50%",'2way'!$Y$3:$Y$7690,"N",'2way'!$R$3:$R$7690,"=" &amp;B61)</f>
        <v>4</v>
      </c>
      <c r="O61" s="66">
        <f>COUNTIFS('2way'!$N$3:$N$7690,"&gt;50%",'2way'!$Y$3:$Y$7690,"Y",'2way'!$Q$3:$Q$7690,"=" &amp;B61) +  COUNTIFS('2way'!$N$3:$N$7690,"&gt;50%",'2way'!$Y$3:$Y$7690,"Y",'2way'!$R$3:$R$7690,"=" &amp;B61)</f>
        <v>8</v>
      </c>
      <c r="P61">
        <f>COUNTIF('2way'!$Q$3:$Q$7690,"=" &amp;B61) + COUNTIF('2way'!$R$3:$R$7690,"=" &amp;B61)</f>
        <v>20</v>
      </c>
      <c r="Q61" s="6">
        <f t="shared" si="4"/>
        <v>0.2</v>
      </c>
      <c r="R61" s="6">
        <f t="shared" si="5"/>
        <v>0.15</v>
      </c>
      <c r="S61" s="6">
        <f t="shared" si="6"/>
        <v>0.2</v>
      </c>
      <c r="T61" s="6">
        <f t="shared" si="7"/>
        <v>0.4</v>
      </c>
      <c r="U61">
        <f t="shared" si="8"/>
        <v>12</v>
      </c>
      <c r="V61" s="6">
        <f t="shared" si="9"/>
        <v>0.6</v>
      </c>
      <c r="W61">
        <f t="shared" si="10"/>
        <v>8</v>
      </c>
      <c r="X61" s="6">
        <f t="shared" si="11"/>
        <v>0.4</v>
      </c>
      <c r="Y61">
        <f t="shared" si="12"/>
        <v>8</v>
      </c>
      <c r="Z61" s="6">
        <f t="shared" si="13"/>
        <v>0.4</v>
      </c>
      <c r="AA61">
        <f t="shared" si="14"/>
        <v>11</v>
      </c>
      <c r="AB61" s="6">
        <f t="shared" si="15"/>
        <v>0.55000000000000004</v>
      </c>
    </row>
    <row r="62" spans="1:28" hidden="1" x14ac:dyDescent="0.25">
      <c r="A62" t="s">
        <v>135</v>
      </c>
      <c r="B62" t="s">
        <v>225</v>
      </c>
      <c r="C62" s="65">
        <f>COUNTIFS('2way'!$A$3:$A$7690,"&gt;50%",'2way'!$Y$3:$Y$7690,"Y",'2way'!$Q$3:$Q$7690,"=" &amp;B62) +  COUNTIFS('2way'!$A$3:$A$7690,"&gt;50%",'2way'!$Y$3:$Y$7690,"Y",'2way'!$R$3:$R$7690,"=" &amp;B62)</f>
        <v>4</v>
      </c>
      <c r="D62" s="66">
        <f>COUNTIFS('2way'!$A$3:$A$7690,"&gt;50%",'2way'!$Y$3:$Y$7690,"N",'2way'!$Q$3:$Q$7690,"=" &amp;B62) +  COUNTIFS('2way'!$A$3:$A$7690,"&gt;50%",'2way'!$Y$3:$Y$7690,"N",'2way'!$R$3:$R$7690,"=" &amp;B62)</f>
        <v>3</v>
      </c>
      <c r="E62" s="66">
        <f>COUNTIFS('2way'!$B$3:$B$7690,"&gt;50%",'2way'!$Y$3:$Y$7690,"N",'2way'!$Q$3:$Q$7690,"=" &amp;B62) +  COUNTIFS('2way'!$B$3:$B$7690,"&gt;50%",'2way'!$Y$3:$Y$7690,"N",'2way'!$R$3:$R$7690,"=" &amp;B62)</f>
        <v>9</v>
      </c>
      <c r="F62" s="66">
        <f>COUNTIFS('2way'!$B$3:$B$7690,"&gt;50%",'2way'!$Y$3:$Y$7690,"Y",'2way'!$Q$3:$Q$7690,"=" &amp;B62) +  COUNTIFS('2way'!$B$3:$B$7690,"&gt;50%",'2way'!$Y$3:$Y$7690,"Y",'2way'!$R$3:$R$7690,"=" &amp;B62)</f>
        <v>6</v>
      </c>
      <c r="G62">
        <f>COUNTIF('2way'!$Q$3:$Q$7690,"=" &amp;B62) + COUNTIF('2way'!$R$3:$R$7690,"=" &amp;B62)</f>
        <v>22</v>
      </c>
      <c r="H62" s="6">
        <f t="shared" si="17"/>
        <v>0.18181818181818182</v>
      </c>
      <c r="I62" s="6">
        <f t="shared" si="1"/>
        <v>0.13636363636363635</v>
      </c>
      <c r="J62" s="6">
        <f t="shared" si="2"/>
        <v>0.40909090909090912</v>
      </c>
      <c r="K62" s="6">
        <f t="shared" si="3"/>
        <v>0.27272727272727271</v>
      </c>
      <c r="L62" s="66">
        <f>COUNTIFS('2way'!$M$3:$M$7690,"&gt;50%",'2way'!$Y$3:$Y$7690,"Y",'2way'!$Q$3:$Q$7690,"=" &amp;B62) +  COUNTIFS('2way'!$M$3:$M$7690,"&gt;50%",'2way'!$Y$3:$Y$7690,"Y",'2way'!$R$3:$R$7690,"=" &amp;B62)</f>
        <v>2</v>
      </c>
      <c r="M62" s="66">
        <f>COUNTIFS('2way'!$M$3:$M$7690,"&gt;50%",'2way'!$Y$3:$Y$7690,"N",'2way'!$Q$3:$Q$7690,"=" &amp;B62) +  COUNTIFS('2way'!$M$3:$M$7690,"&gt;50%",'2way'!$Y$3:$Y$7690,"N",'2way'!$R$3:$R$7690,"=" &amp;B62)</f>
        <v>1</v>
      </c>
      <c r="N62" s="66">
        <f>COUNTIFS('2way'!$N$3:$N$7690,"&gt;50%",'2way'!$Y$3:$Y$7690,"N",'2way'!$Q$3:$Q$7690,"=" &amp;B62) +  COUNTIFS('2way'!$N$3:$N$7690,"&gt;50%",'2way'!$Y$3:$Y$7690,"N",'2way'!$R$3:$R$7690,"=" &amp;B62)</f>
        <v>11</v>
      </c>
      <c r="O62" s="66">
        <f>COUNTIFS('2way'!$N$3:$N$7690,"&gt;50%",'2way'!$Y$3:$Y$7690,"Y",'2way'!$Q$3:$Q$7690,"=" &amp;B62) +  COUNTIFS('2way'!$N$3:$N$7690,"&gt;50%",'2way'!$Y$3:$Y$7690,"Y",'2way'!$R$3:$R$7690,"=" &amp;B62)</f>
        <v>8</v>
      </c>
      <c r="P62">
        <f>COUNTIF('2way'!$Q$3:$Q$7690,"=" &amp;B62) + COUNTIF('2way'!$R$3:$R$7690,"=" &amp;B62)</f>
        <v>22</v>
      </c>
      <c r="Q62" s="6">
        <f t="shared" si="4"/>
        <v>9.0909090909090912E-2</v>
      </c>
      <c r="R62" s="6">
        <f t="shared" si="5"/>
        <v>4.5454545454545456E-2</v>
      </c>
      <c r="S62" s="6">
        <f t="shared" si="6"/>
        <v>0.5</v>
      </c>
      <c r="T62" s="6">
        <f t="shared" si="7"/>
        <v>0.36363636363636365</v>
      </c>
      <c r="U62">
        <f t="shared" si="8"/>
        <v>13</v>
      </c>
      <c r="V62" s="6">
        <f t="shared" si="9"/>
        <v>0.59090909090909094</v>
      </c>
      <c r="W62">
        <f t="shared" si="10"/>
        <v>13</v>
      </c>
      <c r="X62" s="6">
        <f t="shared" si="11"/>
        <v>0.59090909090909094</v>
      </c>
      <c r="Y62">
        <f t="shared" si="12"/>
        <v>9</v>
      </c>
      <c r="Z62" s="6">
        <f t="shared" si="13"/>
        <v>0.40909090909090912</v>
      </c>
      <c r="AA62">
        <f t="shared" si="14"/>
        <v>9</v>
      </c>
      <c r="AB62" s="6">
        <f t="shared" si="15"/>
        <v>0.40909090909090912</v>
      </c>
    </row>
    <row r="63" spans="1:28" hidden="1" x14ac:dyDescent="0.25">
      <c r="A63" t="s">
        <v>135</v>
      </c>
      <c r="B63" t="s">
        <v>241</v>
      </c>
      <c r="C63" s="65">
        <f>COUNTIFS('2way'!$A$3:$A$7690,"&gt;50%",'2way'!$Y$3:$Y$7690,"Y",'2way'!$Q$3:$Q$7690,"=" &amp;B63) +  COUNTIFS('2way'!$A$3:$A$7690,"&gt;50%",'2way'!$Y$3:$Y$7690,"Y",'2way'!$R$3:$R$7690,"=" &amp;B63)</f>
        <v>4</v>
      </c>
      <c r="D63" s="66">
        <f>COUNTIFS('2way'!$A$3:$A$7690,"&gt;50%",'2way'!$Y$3:$Y$7690,"N",'2way'!$Q$3:$Q$7690,"=" &amp;B63) +  COUNTIFS('2way'!$A$3:$A$7690,"&gt;50%",'2way'!$Y$3:$Y$7690,"N",'2way'!$R$3:$R$7690,"=" &amp;B63)</f>
        <v>3</v>
      </c>
      <c r="E63" s="66">
        <f>COUNTIFS('2way'!$B$3:$B$7690,"&gt;50%",'2way'!$Y$3:$Y$7690,"N",'2way'!$Q$3:$Q$7690,"=" &amp;B63) +  COUNTIFS('2way'!$B$3:$B$7690,"&gt;50%",'2way'!$Y$3:$Y$7690,"N",'2way'!$R$3:$R$7690,"=" &amp;B63)</f>
        <v>6</v>
      </c>
      <c r="F63" s="66">
        <f>COUNTIFS('2way'!$B$3:$B$7690,"&gt;50%",'2way'!$Y$3:$Y$7690,"Y",'2way'!$Q$3:$Q$7690,"=" &amp;B63) +  COUNTIFS('2way'!$B$3:$B$7690,"&gt;50%",'2way'!$Y$3:$Y$7690,"Y",'2way'!$R$3:$R$7690,"=" &amp;B63)</f>
        <v>8</v>
      </c>
      <c r="G63">
        <f>COUNTIF('2way'!$Q$3:$Q$7690,"=" &amp;B63) + COUNTIF('2way'!$R$3:$R$7690,"=" &amp;B63)</f>
        <v>21</v>
      </c>
      <c r="H63" s="6">
        <f t="shared" si="17"/>
        <v>0.19047619047619047</v>
      </c>
      <c r="I63" s="6">
        <f t="shared" si="1"/>
        <v>0.14285714285714285</v>
      </c>
      <c r="J63" s="6">
        <f t="shared" si="2"/>
        <v>0.2857142857142857</v>
      </c>
      <c r="K63" s="6">
        <f t="shared" si="3"/>
        <v>0.38095238095238093</v>
      </c>
      <c r="L63" s="66">
        <f>COUNTIFS('2way'!$M$3:$M$7690,"&gt;50%",'2way'!$Y$3:$Y$7690,"Y",'2way'!$Q$3:$Q$7690,"=" &amp;B63) +  COUNTIFS('2way'!$M$3:$M$7690,"&gt;50%",'2way'!$Y$3:$Y$7690,"Y",'2way'!$R$3:$R$7690,"=" &amp;B63)</f>
        <v>3</v>
      </c>
      <c r="M63" s="66">
        <f>COUNTIFS('2way'!$M$3:$M$7690,"&gt;50%",'2way'!$Y$3:$Y$7690,"N",'2way'!$Q$3:$Q$7690,"=" &amp;B63) +  COUNTIFS('2way'!$M$3:$M$7690,"&gt;50%",'2way'!$Y$3:$Y$7690,"N",'2way'!$R$3:$R$7690,"=" &amp;B63)</f>
        <v>2</v>
      </c>
      <c r="N63" s="66">
        <f>COUNTIFS('2way'!$N$3:$N$7690,"&gt;50%",'2way'!$Y$3:$Y$7690,"N",'2way'!$Q$3:$Q$7690,"=" &amp;B63) +  COUNTIFS('2way'!$N$3:$N$7690,"&gt;50%",'2way'!$Y$3:$Y$7690,"N",'2way'!$R$3:$R$7690,"=" &amp;B63)</f>
        <v>7</v>
      </c>
      <c r="O63" s="66">
        <f>COUNTIFS('2way'!$N$3:$N$7690,"&gt;50%",'2way'!$Y$3:$Y$7690,"Y",'2way'!$Q$3:$Q$7690,"=" &amp;B63) +  COUNTIFS('2way'!$N$3:$N$7690,"&gt;50%",'2way'!$Y$3:$Y$7690,"Y",'2way'!$R$3:$R$7690,"=" &amp;B63)</f>
        <v>9</v>
      </c>
      <c r="P63">
        <f>COUNTIF('2way'!$Q$3:$Q$7690,"=" &amp;B63) + COUNTIF('2way'!$R$3:$R$7690,"=" &amp;B63)</f>
        <v>21</v>
      </c>
      <c r="Q63" s="6">
        <f t="shared" si="4"/>
        <v>0.14285714285714285</v>
      </c>
      <c r="R63" s="6">
        <f t="shared" si="5"/>
        <v>9.5238095238095233E-2</v>
      </c>
      <c r="S63" s="6">
        <f t="shared" si="6"/>
        <v>0.33333333333333331</v>
      </c>
      <c r="T63" s="6">
        <f t="shared" si="7"/>
        <v>0.42857142857142855</v>
      </c>
      <c r="U63">
        <f t="shared" si="8"/>
        <v>10</v>
      </c>
      <c r="V63" s="6">
        <f t="shared" si="9"/>
        <v>0.47619047619047616</v>
      </c>
      <c r="W63">
        <f t="shared" si="10"/>
        <v>10</v>
      </c>
      <c r="X63" s="6">
        <f t="shared" si="11"/>
        <v>0.47619047619047616</v>
      </c>
      <c r="Y63">
        <f t="shared" si="12"/>
        <v>11</v>
      </c>
      <c r="Z63" s="6">
        <f t="shared" si="13"/>
        <v>0.52380952380952384</v>
      </c>
      <c r="AA63">
        <f t="shared" si="14"/>
        <v>11</v>
      </c>
      <c r="AB63" s="6">
        <f t="shared" si="15"/>
        <v>0.52380952380952384</v>
      </c>
    </row>
    <row r="64" spans="1:28" hidden="1" x14ac:dyDescent="0.25">
      <c r="A64" t="s">
        <v>135</v>
      </c>
      <c r="B64" t="s">
        <v>224</v>
      </c>
      <c r="C64" s="65">
        <f>COUNTIFS('2way'!$A$3:$A$7690,"&gt;50%",'2way'!$Y$3:$Y$7690,"Y",'2way'!$Q$3:$Q$7690,"=" &amp;B64) +  COUNTIFS('2way'!$A$3:$A$7690,"&gt;50%",'2way'!$Y$3:$Y$7690,"Y",'2way'!$R$3:$R$7690,"=" &amp;B64)</f>
        <v>2</v>
      </c>
      <c r="D64" s="66">
        <f>COUNTIFS('2way'!$A$3:$A$7690,"&gt;50%",'2way'!$Y$3:$Y$7690,"N",'2way'!$Q$3:$Q$7690,"=" &amp;B64) +  COUNTIFS('2way'!$A$3:$A$7690,"&gt;50%",'2way'!$Y$3:$Y$7690,"N",'2way'!$R$3:$R$7690,"=" &amp;B64)</f>
        <v>3</v>
      </c>
      <c r="E64" s="66">
        <f>COUNTIFS('2way'!$B$3:$B$7690,"&gt;50%",'2way'!$Y$3:$Y$7690,"N",'2way'!$Q$3:$Q$7690,"=" &amp;B64) +  COUNTIFS('2way'!$B$3:$B$7690,"&gt;50%",'2way'!$Y$3:$Y$7690,"N",'2way'!$R$3:$R$7690,"=" &amp;B64)</f>
        <v>9</v>
      </c>
      <c r="F64" s="66">
        <f>COUNTIFS('2way'!$B$3:$B$7690,"&gt;50%",'2way'!$Y$3:$Y$7690,"Y",'2way'!$Q$3:$Q$7690,"=" &amp;B64) +  COUNTIFS('2way'!$B$3:$B$7690,"&gt;50%",'2way'!$Y$3:$Y$7690,"Y",'2way'!$R$3:$R$7690,"=" &amp;B64)</f>
        <v>7</v>
      </c>
      <c r="G64">
        <f>COUNTIF('2way'!$Q$3:$Q$7690,"=" &amp;B64) + COUNTIF('2way'!$R$3:$R$7690,"=" &amp;B64)</f>
        <v>21</v>
      </c>
      <c r="H64" s="6">
        <f t="shared" si="17"/>
        <v>9.5238095238095233E-2</v>
      </c>
      <c r="I64" s="6">
        <f t="shared" si="1"/>
        <v>0.14285714285714285</v>
      </c>
      <c r="J64" s="6">
        <f t="shared" si="2"/>
        <v>0.42857142857142855</v>
      </c>
      <c r="K64" s="6">
        <f t="shared" si="3"/>
        <v>0.33333333333333331</v>
      </c>
      <c r="L64" s="66">
        <f>COUNTIFS('2way'!$M$3:$M$7690,"&gt;50%",'2way'!$Y$3:$Y$7690,"Y",'2way'!$Q$3:$Q$7690,"=" &amp;B64) +  COUNTIFS('2way'!$M$3:$M$7690,"&gt;50%",'2way'!$Y$3:$Y$7690,"Y",'2way'!$R$3:$R$7690,"=" &amp;B64)</f>
        <v>2</v>
      </c>
      <c r="M64" s="66">
        <f>COUNTIFS('2way'!$M$3:$M$7690,"&gt;50%",'2way'!$Y$3:$Y$7690,"N",'2way'!$Q$3:$Q$7690,"=" &amp;B64) +  COUNTIFS('2way'!$M$3:$M$7690,"&gt;50%",'2way'!$Y$3:$Y$7690,"N",'2way'!$R$3:$R$7690,"=" &amp;B64)</f>
        <v>3</v>
      </c>
      <c r="N64" s="66">
        <f>COUNTIFS('2way'!$N$3:$N$7690,"&gt;50%",'2way'!$Y$3:$Y$7690,"N",'2way'!$Q$3:$Q$7690,"=" &amp;B64) +  COUNTIFS('2way'!$N$3:$N$7690,"&gt;50%",'2way'!$Y$3:$Y$7690,"N",'2way'!$R$3:$R$7690,"=" &amp;B64)</f>
        <v>9</v>
      </c>
      <c r="O64" s="66">
        <f>COUNTIFS('2way'!$N$3:$N$7690,"&gt;50%",'2way'!$Y$3:$Y$7690,"Y",'2way'!$Q$3:$Q$7690,"=" &amp;B64) +  COUNTIFS('2way'!$N$3:$N$7690,"&gt;50%",'2way'!$Y$3:$Y$7690,"Y",'2way'!$R$3:$R$7690,"=" &amp;B64)</f>
        <v>7</v>
      </c>
      <c r="P64">
        <f>COUNTIF('2way'!$Q$3:$Q$7690,"=" &amp;B64) + COUNTIF('2way'!$R$3:$R$7690,"=" &amp;B64)</f>
        <v>21</v>
      </c>
      <c r="Q64" s="6">
        <f t="shared" si="4"/>
        <v>9.5238095238095233E-2</v>
      </c>
      <c r="R64" s="6">
        <f t="shared" si="5"/>
        <v>0.14285714285714285</v>
      </c>
      <c r="S64" s="6">
        <f t="shared" si="6"/>
        <v>0.42857142857142855</v>
      </c>
      <c r="T64" s="6">
        <f t="shared" si="7"/>
        <v>0.33333333333333331</v>
      </c>
      <c r="U64">
        <f t="shared" si="8"/>
        <v>11</v>
      </c>
      <c r="V64" s="6">
        <f t="shared" si="9"/>
        <v>0.52380952380952384</v>
      </c>
      <c r="W64">
        <f t="shared" si="10"/>
        <v>11</v>
      </c>
      <c r="X64" s="6">
        <f t="shared" si="11"/>
        <v>0.52380952380952384</v>
      </c>
      <c r="Y64">
        <f t="shared" si="12"/>
        <v>10</v>
      </c>
      <c r="Z64" s="6">
        <f t="shared" si="13"/>
        <v>0.47619047619047616</v>
      </c>
      <c r="AA64">
        <f t="shared" si="14"/>
        <v>10</v>
      </c>
      <c r="AB64" s="6">
        <f t="shared" si="15"/>
        <v>0.47619047619047616</v>
      </c>
    </row>
    <row r="65" spans="1:28" hidden="1" x14ac:dyDescent="0.25">
      <c r="A65" t="s">
        <v>135</v>
      </c>
      <c r="B65" t="s">
        <v>436</v>
      </c>
      <c r="C65" s="65">
        <f>COUNTIFS('2way'!$A$3:$A$7690,"&gt;50%",'2way'!$Y$3:$Y$7690,"Y",'2way'!$Q$3:$Q$7690,"=" &amp;B65) +  COUNTIFS('2way'!$A$3:$A$7690,"&gt;50%",'2way'!$Y$3:$Y$7690,"Y",'2way'!$R$3:$R$7690,"=" &amp;B65)</f>
        <v>6</v>
      </c>
      <c r="D65" s="66">
        <f>COUNTIFS('2way'!$A$3:$A$7690,"&gt;50%",'2way'!$Y$3:$Y$7690,"N",'2way'!$Q$3:$Q$7690,"=" &amp;B65) +  COUNTIFS('2way'!$A$3:$A$7690,"&gt;50%",'2way'!$Y$3:$Y$7690,"N",'2way'!$R$3:$R$7690,"=" &amp;B65)</f>
        <v>3</v>
      </c>
      <c r="E65" s="66">
        <f>COUNTIFS('2way'!$B$3:$B$7690,"&gt;50%",'2way'!$Y$3:$Y$7690,"N",'2way'!$Q$3:$Q$7690,"=" &amp;B65) +  COUNTIFS('2way'!$B$3:$B$7690,"&gt;50%",'2way'!$Y$3:$Y$7690,"N",'2way'!$R$3:$R$7690,"=" &amp;B65)</f>
        <v>4</v>
      </c>
      <c r="F65" s="66">
        <f>COUNTIFS('2way'!$B$3:$B$7690,"&gt;50%",'2way'!$Y$3:$Y$7690,"Y",'2way'!$Q$3:$Q$7690,"=" &amp;B65) +  COUNTIFS('2way'!$B$3:$B$7690,"&gt;50%",'2way'!$Y$3:$Y$7690,"Y",'2way'!$R$3:$R$7690,"=" &amp;B65)</f>
        <v>8</v>
      </c>
      <c r="G65">
        <f>COUNTIF('2way'!$Q$3:$Q$7690,"=" &amp;B65) + COUNTIF('2way'!$R$3:$R$7690,"=" &amp;B65)</f>
        <v>21</v>
      </c>
      <c r="H65" s="6">
        <f t="shared" si="17"/>
        <v>0.2857142857142857</v>
      </c>
      <c r="I65" s="6">
        <f t="shared" si="1"/>
        <v>0.14285714285714285</v>
      </c>
      <c r="J65" s="6">
        <f t="shared" si="2"/>
        <v>0.19047619047619047</v>
      </c>
      <c r="K65" s="6">
        <f t="shared" si="3"/>
        <v>0.38095238095238093</v>
      </c>
      <c r="L65" s="66">
        <f>COUNTIFS('2way'!$M$3:$M$7690,"&gt;50%",'2way'!$Y$3:$Y$7690,"Y",'2way'!$Q$3:$Q$7690,"=" &amp;B65) +  COUNTIFS('2way'!$M$3:$M$7690,"&gt;50%",'2way'!$Y$3:$Y$7690,"Y",'2way'!$R$3:$R$7690,"=" &amp;B65)</f>
        <v>7</v>
      </c>
      <c r="M65" s="66">
        <f>COUNTIFS('2way'!$M$3:$M$7690,"&gt;50%",'2way'!$Y$3:$Y$7690,"N",'2way'!$Q$3:$Q$7690,"=" &amp;B65) +  COUNTIFS('2way'!$M$3:$M$7690,"&gt;50%",'2way'!$Y$3:$Y$7690,"N",'2way'!$R$3:$R$7690,"=" &amp;B65)</f>
        <v>4</v>
      </c>
      <c r="N65" s="66">
        <f>COUNTIFS('2way'!$N$3:$N$7690,"&gt;50%",'2way'!$Y$3:$Y$7690,"N",'2way'!$Q$3:$Q$7690,"=" &amp;B65) +  COUNTIFS('2way'!$N$3:$N$7690,"&gt;50%",'2way'!$Y$3:$Y$7690,"N",'2way'!$R$3:$R$7690,"=" &amp;B65)</f>
        <v>3</v>
      </c>
      <c r="O65" s="66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21</v>
      </c>
      <c r="Q65" s="6">
        <f t="shared" si="4"/>
        <v>0.33333333333333331</v>
      </c>
      <c r="R65" s="6">
        <f t="shared" si="5"/>
        <v>0.19047619047619047</v>
      </c>
      <c r="S65" s="6">
        <f t="shared" si="6"/>
        <v>0.14285714285714285</v>
      </c>
      <c r="T65" s="6">
        <f t="shared" si="7"/>
        <v>0.2857142857142857</v>
      </c>
      <c r="U65">
        <f t="shared" si="8"/>
        <v>10</v>
      </c>
      <c r="V65" s="6">
        <f t="shared" si="9"/>
        <v>0.47619047619047616</v>
      </c>
      <c r="W65">
        <f t="shared" si="10"/>
        <v>10</v>
      </c>
      <c r="X65" s="6">
        <f t="shared" si="11"/>
        <v>0.47619047619047616</v>
      </c>
      <c r="Y65">
        <f t="shared" si="12"/>
        <v>11</v>
      </c>
      <c r="Z65" s="6">
        <f t="shared" si="13"/>
        <v>0.52380952380952384</v>
      </c>
      <c r="AA65">
        <f t="shared" si="14"/>
        <v>10</v>
      </c>
      <c r="AB65" s="6">
        <f t="shared" si="15"/>
        <v>0.47619047619047616</v>
      </c>
    </row>
    <row r="66" spans="1:28" hidden="1" x14ac:dyDescent="0.25">
      <c r="A66" t="s">
        <v>135</v>
      </c>
      <c r="B66" t="s">
        <v>438</v>
      </c>
      <c r="C66" s="65">
        <f>COUNTIFS('2way'!$A$3:$A$7690,"&gt;50%",'2way'!$Y$3:$Y$7690,"Y",'2way'!$Q$3:$Q$7690,"=" &amp;B66) +  COUNTIFS('2way'!$A$3:$A$7690,"&gt;50%",'2way'!$Y$3:$Y$7690,"Y",'2way'!$R$3:$R$7690,"=" &amp;B66)</f>
        <v>10</v>
      </c>
      <c r="D66" s="66">
        <f>COUNTIFS('2way'!$A$3:$A$7690,"&gt;50%",'2way'!$Y$3:$Y$7690,"N",'2way'!$Q$3:$Q$7690,"=" &amp;B66) +  COUNTIFS('2way'!$A$3:$A$7690,"&gt;50%",'2way'!$Y$3:$Y$7690,"N",'2way'!$R$3:$R$7690,"=" &amp;B66)</f>
        <v>6</v>
      </c>
      <c r="E66" s="66">
        <f>COUNTIFS('2way'!$B$3:$B$7690,"&gt;50%",'2way'!$Y$3:$Y$7690,"N",'2way'!$Q$3:$Q$7690,"=" &amp;B66) +  COUNTIFS('2way'!$B$3:$B$7690,"&gt;50%",'2way'!$Y$3:$Y$7690,"N",'2way'!$R$3:$R$7690,"=" &amp;B66)</f>
        <v>2</v>
      </c>
      <c r="F66" s="66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21</v>
      </c>
      <c r="H66" s="6">
        <f t="shared" si="17"/>
        <v>0.47619047619047616</v>
      </c>
      <c r="I66" s="6">
        <f t="shared" si="1"/>
        <v>0.2857142857142857</v>
      </c>
      <c r="J66" s="6">
        <f t="shared" si="2"/>
        <v>9.5238095238095233E-2</v>
      </c>
      <c r="K66" s="6">
        <f t="shared" si="3"/>
        <v>0.14285714285714285</v>
      </c>
      <c r="L66" s="66">
        <f>COUNTIFS('2way'!$M$3:$M$7690,"&gt;50%",'2way'!$Y$3:$Y$7690,"Y",'2way'!$Q$3:$Q$7690,"=" &amp;B66) +  COUNTIFS('2way'!$M$3:$M$7690,"&gt;50%",'2way'!$Y$3:$Y$7690,"Y",'2way'!$R$3:$R$7690,"=" &amp;B66)</f>
        <v>7</v>
      </c>
      <c r="M66" s="66">
        <f>COUNTIFS('2way'!$M$3:$M$7690,"&gt;50%",'2way'!$Y$3:$Y$7690,"N",'2way'!$Q$3:$Q$7690,"=" &amp;B66) +  COUNTIFS('2way'!$M$3:$M$7690,"&gt;50%",'2way'!$Y$3:$Y$7690,"N",'2way'!$R$3:$R$7690,"=" &amp;B66)</f>
        <v>5</v>
      </c>
      <c r="N66" s="66">
        <f>COUNTIFS('2way'!$N$3:$N$7690,"&gt;50%",'2way'!$Y$3:$Y$7690,"N",'2way'!$Q$3:$Q$7690,"=" &amp;B66) +  COUNTIFS('2way'!$N$3:$N$7690,"&gt;50%",'2way'!$Y$3:$Y$7690,"N",'2way'!$R$3:$R$7690,"=" &amp;B66)</f>
        <v>3</v>
      </c>
      <c r="O66" s="66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21</v>
      </c>
      <c r="Q66" s="6">
        <f t="shared" si="4"/>
        <v>0.33333333333333331</v>
      </c>
      <c r="R66" s="6">
        <f t="shared" si="5"/>
        <v>0.23809523809523808</v>
      </c>
      <c r="S66" s="6">
        <f t="shared" si="6"/>
        <v>0.14285714285714285</v>
      </c>
      <c r="T66" s="6">
        <f t="shared" si="7"/>
        <v>0.2857142857142857</v>
      </c>
      <c r="U66">
        <f t="shared" si="8"/>
        <v>12</v>
      </c>
      <c r="V66" s="6">
        <f t="shared" si="9"/>
        <v>0.5714285714285714</v>
      </c>
      <c r="W66">
        <f t="shared" si="10"/>
        <v>10</v>
      </c>
      <c r="X66" s="6">
        <f t="shared" si="11"/>
        <v>0.47619047619047616</v>
      </c>
      <c r="Y66">
        <f t="shared" si="12"/>
        <v>9</v>
      </c>
      <c r="Z66" s="6">
        <f t="shared" si="13"/>
        <v>0.42857142857142855</v>
      </c>
      <c r="AA66">
        <f t="shared" si="14"/>
        <v>11</v>
      </c>
      <c r="AB66" s="6">
        <f t="shared" si="15"/>
        <v>0.52380952380952384</v>
      </c>
    </row>
    <row r="67" spans="1:28" hidden="1" x14ac:dyDescent="0.25">
      <c r="A67" t="s">
        <v>135</v>
      </c>
      <c r="B67" t="s">
        <v>228</v>
      </c>
      <c r="C67" s="65">
        <f>COUNTIFS('2way'!$A$3:$A$7690,"&gt;50%",'2way'!$Y$3:$Y$7690,"Y",'2way'!$Q$3:$Q$7690,"=" &amp;B67) +  COUNTIFS('2way'!$A$3:$A$7690,"&gt;50%",'2way'!$Y$3:$Y$7690,"Y",'2way'!$R$3:$R$7690,"=" &amp;B67)</f>
        <v>5</v>
      </c>
      <c r="D67" s="66">
        <f>COUNTIFS('2way'!$A$3:$A$7690,"&gt;50%",'2way'!$Y$3:$Y$7690,"N",'2way'!$Q$3:$Q$7690,"=" &amp;B67) +  COUNTIFS('2way'!$A$3:$A$7690,"&gt;50%",'2way'!$Y$3:$Y$7690,"N",'2way'!$R$3:$R$7690,"=" &amp;B67)</f>
        <v>5</v>
      </c>
      <c r="E67" s="66">
        <f>COUNTIFS('2way'!$B$3:$B$7690,"&gt;50%",'2way'!$Y$3:$Y$7690,"N",'2way'!$Q$3:$Q$7690,"=" &amp;B67) +  COUNTIFS('2way'!$B$3:$B$7690,"&gt;50%",'2way'!$Y$3:$Y$7690,"N",'2way'!$R$3:$R$7690,"=" &amp;B67)</f>
        <v>4</v>
      </c>
      <c r="F67" s="66">
        <f>COUNTIFS('2way'!$B$3:$B$7690,"&gt;50%",'2way'!$Y$3:$Y$7690,"Y",'2way'!$Q$3:$Q$7690,"=" &amp;B67) +  COUNTIFS('2way'!$B$3:$B$7690,"&gt;50%",'2way'!$Y$3:$Y$7690,"Y",'2way'!$R$3:$R$7690,"=" &amp;B67)</f>
        <v>7</v>
      </c>
      <c r="G67">
        <f>COUNTIF('2way'!$Q$3:$Q$7690,"=" &amp;B67) + COUNTIF('2way'!$R$3:$R$7690,"=" &amp;B67)</f>
        <v>22</v>
      </c>
      <c r="H67" s="6">
        <f t="shared" si="17"/>
        <v>0.22727272727272727</v>
      </c>
      <c r="I67" s="6">
        <f t="shared" si="1"/>
        <v>0.22727272727272727</v>
      </c>
      <c r="J67" s="6">
        <f t="shared" si="2"/>
        <v>0.18181818181818182</v>
      </c>
      <c r="K67" s="6">
        <f t="shared" si="3"/>
        <v>0.31818181818181818</v>
      </c>
      <c r="L67" s="66">
        <f>COUNTIFS('2way'!$M$3:$M$7690,"&gt;50%",'2way'!$Y$3:$Y$7690,"Y",'2way'!$Q$3:$Q$7690,"=" &amp;B67) +  COUNTIFS('2way'!$M$3:$M$7690,"&gt;50%",'2way'!$Y$3:$Y$7690,"Y",'2way'!$R$3:$R$7690,"=" &amp;B67)</f>
        <v>7</v>
      </c>
      <c r="M67" s="66">
        <f>COUNTIFS('2way'!$M$3:$M$7690,"&gt;50%",'2way'!$Y$3:$Y$7690,"N",'2way'!$Q$3:$Q$7690,"=" &amp;B67) +  COUNTIFS('2way'!$M$3:$M$7690,"&gt;50%",'2way'!$Y$3:$Y$7690,"N",'2way'!$R$3:$R$7690,"=" &amp;B67)</f>
        <v>6</v>
      </c>
      <c r="N67" s="66">
        <f>COUNTIFS('2way'!$N$3:$N$7690,"&gt;50%",'2way'!$Y$3:$Y$7690,"N",'2way'!$Q$3:$Q$7690,"=" &amp;B67) +  COUNTIFS('2way'!$N$3:$N$7690,"&gt;50%",'2way'!$Y$3:$Y$7690,"N",'2way'!$R$3:$R$7690,"=" &amp;B67)</f>
        <v>3</v>
      </c>
      <c r="O67" s="66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22</v>
      </c>
      <c r="Q67" s="6">
        <f t="shared" si="4"/>
        <v>0.31818181818181818</v>
      </c>
      <c r="R67" s="6">
        <f t="shared" si="5"/>
        <v>0.27272727272727271</v>
      </c>
      <c r="S67" s="6">
        <f t="shared" si="6"/>
        <v>0.13636363636363635</v>
      </c>
      <c r="T67" s="6">
        <f t="shared" si="7"/>
        <v>0.18181818181818182</v>
      </c>
      <c r="U67">
        <f t="shared" si="8"/>
        <v>9</v>
      </c>
      <c r="V67" s="6">
        <f t="shared" si="9"/>
        <v>0.40909090909090912</v>
      </c>
      <c r="W67">
        <f t="shared" si="10"/>
        <v>10</v>
      </c>
      <c r="X67" s="6">
        <f t="shared" si="11"/>
        <v>0.45454545454545453</v>
      </c>
      <c r="Y67">
        <f t="shared" si="12"/>
        <v>12</v>
      </c>
      <c r="Z67" s="6">
        <f t="shared" si="13"/>
        <v>0.54545454545454541</v>
      </c>
      <c r="AA67">
        <f t="shared" si="14"/>
        <v>10</v>
      </c>
      <c r="AB67" s="6">
        <f t="shared" si="15"/>
        <v>0.45454545454545453</v>
      </c>
    </row>
    <row r="68" spans="1:28" hidden="1" x14ac:dyDescent="0.25">
      <c r="A68" t="s">
        <v>135</v>
      </c>
      <c r="B68" t="s">
        <v>222</v>
      </c>
      <c r="C68" s="65">
        <f>COUNTIFS('2way'!$A$3:$A$7690,"&gt;50%",'2way'!$Y$3:$Y$7690,"Y",'2way'!$Q$3:$Q$7690,"=" &amp;B68) +  COUNTIFS('2way'!$A$3:$A$7690,"&gt;50%",'2way'!$Y$3:$Y$7690,"Y",'2way'!$R$3:$R$7690,"=" &amp;B68)</f>
        <v>7</v>
      </c>
      <c r="D68" s="66">
        <f>COUNTIFS('2way'!$A$3:$A$7690,"&gt;50%",'2way'!$Y$3:$Y$7690,"N",'2way'!$Q$3:$Q$7690,"=" &amp;B68) +  COUNTIFS('2way'!$A$3:$A$7690,"&gt;50%",'2way'!$Y$3:$Y$7690,"N",'2way'!$R$3:$R$7690,"=" &amp;B68)</f>
        <v>5</v>
      </c>
      <c r="E68" s="66">
        <f>COUNTIFS('2way'!$B$3:$B$7690,"&gt;50%",'2way'!$Y$3:$Y$7690,"N",'2way'!$Q$3:$Q$7690,"=" &amp;B68) +  COUNTIFS('2way'!$B$3:$B$7690,"&gt;50%",'2way'!$Y$3:$Y$7690,"N",'2way'!$R$3:$R$7690,"=" &amp;B68)</f>
        <v>3</v>
      </c>
      <c r="F68" s="66">
        <f>COUNTIFS('2way'!$B$3:$B$7690,"&gt;50%",'2way'!$Y$3:$Y$7690,"Y",'2way'!$Q$3:$Q$7690,"=" &amp;B68) +  COUNTIFS('2way'!$B$3:$B$7690,"&gt;50%",'2way'!$Y$3:$Y$7690,"Y",'2way'!$R$3:$R$7690,"=" &amp;B68)</f>
        <v>7</v>
      </c>
      <c r="G68">
        <f>COUNTIF('2way'!$Q$3:$Q$7690,"=" &amp;B68) + COUNTIF('2way'!$R$3:$R$7690,"=" &amp;B68)</f>
        <v>22</v>
      </c>
      <c r="H68" s="6">
        <f t="shared" ref="H68:H131" si="18">C68/G68</f>
        <v>0.31818181818181818</v>
      </c>
      <c r="I68" s="6">
        <f t="shared" si="1"/>
        <v>0.22727272727272727</v>
      </c>
      <c r="J68" s="6">
        <f t="shared" si="2"/>
        <v>0.13636363636363635</v>
      </c>
      <c r="K68" s="6">
        <f t="shared" si="3"/>
        <v>0.31818181818181818</v>
      </c>
      <c r="L68" s="66">
        <f>COUNTIFS('2way'!$M$3:$M$7690,"&gt;50%",'2way'!$Y$3:$Y$7690,"Y",'2way'!$Q$3:$Q$7690,"=" &amp;B68) +  COUNTIFS('2way'!$M$3:$M$7690,"&gt;50%",'2way'!$Y$3:$Y$7690,"Y",'2way'!$R$3:$R$7690,"=" &amp;B68)</f>
        <v>7</v>
      </c>
      <c r="M68" s="66">
        <f>COUNTIFS('2way'!$M$3:$M$7690,"&gt;50%",'2way'!$Y$3:$Y$7690,"N",'2way'!$Q$3:$Q$7690,"=" &amp;B68) +  COUNTIFS('2way'!$M$3:$M$7690,"&gt;50%",'2way'!$Y$3:$Y$7690,"N",'2way'!$R$3:$R$7690,"=" &amp;B68)</f>
        <v>6</v>
      </c>
      <c r="N68" s="66">
        <f>COUNTIFS('2way'!$N$3:$N$7690,"&gt;50%",'2way'!$Y$3:$Y$7690,"N",'2way'!$Q$3:$Q$7690,"=" &amp;B68) +  COUNTIFS('2way'!$N$3:$N$7690,"&gt;50%",'2way'!$Y$3:$Y$7690,"N",'2way'!$R$3:$R$7690,"=" &amp;B68)</f>
        <v>2</v>
      </c>
      <c r="O68" s="66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22</v>
      </c>
      <c r="Q68" s="6">
        <f t="shared" si="4"/>
        <v>0.31818181818181818</v>
      </c>
      <c r="R68" s="6">
        <f t="shared" si="5"/>
        <v>0.27272727272727271</v>
      </c>
      <c r="S68" s="6">
        <f t="shared" si="6"/>
        <v>9.0909090909090912E-2</v>
      </c>
      <c r="T68" s="6">
        <f t="shared" si="7"/>
        <v>0.31818181818181818</v>
      </c>
      <c r="U68">
        <f t="shared" si="8"/>
        <v>10</v>
      </c>
      <c r="V68" s="6">
        <f t="shared" si="9"/>
        <v>0.45454545454545453</v>
      </c>
      <c r="W68">
        <f t="shared" si="10"/>
        <v>9</v>
      </c>
      <c r="X68" s="6">
        <f t="shared" si="11"/>
        <v>0.40909090909090912</v>
      </c>
      <c r="Y68">
        <f t="shared" si="12"/>
        <v>12</v>
      </c>
      <c r="Z68" s="6">
        <f t="shared" si="13"/>
        <v>0.54545454545454541</v>
      </c>
      <c r="AA68">
        <f t="shared" si="14"/>
        <v>13</v>
      </c>
      <c r="AB68" s="6">
        <f t="shared" si="15"/>
        <v>0.59090909090909094</v>
      </c>
    </row>
    <row r="69" spans="1:28" hidden="1" x14ac:dyDescent="0.25">
      <c r="A69" t="s">
        <v>135</v>
      </c>
      <c r="B69" t="s">
        <v>328</v>
      </c>
      <c r="C69" s="65">
        <f>COUNTIFS('2way'!$A$3:$A$7690,"&gt;50%",'2way'!$Y$3:$Y$7690,"Y",'2way'!$Q$3:$Q$7690,"=" &amp;B69) +  COUNTIFS('2way'!$A$3:$A$7690,"&gt;50%",'2way'!$Y$3:$Y$7690,"Y",'2way'!$R$3:$R$7690,"=" &amp;B69)</f>
        <v>4</v>
      </c>
      <c r="D69" s="66">
        <f>COUNTIFS('2way'!$A$3:$A$7690,"&gt;50%",'2way'!$Y$3:$Y$7690,"N",'2way'!$Q$3:$Q$7690,"=" &amp;B69) +  COUNTIFS('2way'!$A$3:$A$7690,"&gt;50%",'2way'!$Y$3:$Y$7690,"N",'2way'!$R$3:$R$7690,"=" &amp;B69)</f>
        <v>7</v>
      </c>
      <c r="E69" s="66">
        <f>COUNTIFS('2way'!$B$3:$B$7690,"&gt;50%",'2way'!$Y$3:$Y$7690,"N",'2way'!$Q$3:$Q$7690,"=" &amp;B69) +  COUNTIFS('2way'!$B$3:$B$7690,"&gt;50%",'2way'!$Y$3:$Y$7690,"N",'2way'!$R$3:$R$7690,"=" &amp;B69)</f>
        <v>4</v>
      </c>
      <c r="F69" s="66">
        <f>COUNTIFS('2way'!$B$3:$B$7690,"&gt;50%",'2way'!$Y$3:$Y$7690,"Y",'2way'!$Q$3:$Q$7690,"=" &amp;B69) +  COUNTIFS('2way'!$B$3:$B$7690,"&gt;50%",'2way'!$Y$3:$Y$7690,"Y",'2way'!$R$3:$R$7690,"=" &amp;B69)</f>
        <v>7</v>
      </c>
      <c r="G69">
        <f>COUNTIF('2way'!$Q$3:$Q$7690,"=" &amp;B69) + COUNTIF('2way'!$R$3:$R$7690,"=" &amp;B69)</f>
        <v>22</v>
      </c>
      <c r="H69" s="6">
        <f t="shared" si="18"/>
        <v>0.18181818181818182</v>
      </c>
      <c r="I69" s="6">
        <f t="shared" ref="I69:I132" si="19">D69/G69</f>
        <v>0.31818181818181818</v>
      </c>
      <c r="J69" s="6">
        <f t="shared" ref="J69:J132" si="20">E69/G69</f>
        <v>0.18181818181818182</v>
      </c>
      <c r="K69" s="6">
        <f t="shared" ref="K69:K132" si="21">F69/G69</f>
        <v>0.31818181818181818</v>
      </c>
      <c r="L69" s="66">
        <f>COUNTIFS('2way'!$M$3:$M$7690,"&gt;50%",'2way'!$Y$3:$Y$7690,"Y",'2way'!$Q$3:$Q$7690,"=" &amp;B69) +  COUNTIFS('2way'!$M$3:$M$7690,"&gt;50%",'2way'!$Y$3:$Y$7690,"Y",'2way'!$R$3:$R$7690,"=" &amp;B69)</f>
        <v>1</v>
      </c>
      <c r="M69" s="66">
        <f>COUNTIFS('2way'!$M$3:$M$7690,"&gt;50%",'2way'!$Y$3:$Y$7690,"N",'2way'!$Q$3:$Q$7690,"=" &amp;B69) +  COUNTIFS('2way'!$M$3:$M$7690,"&gt;50%",'2way'!$Y$3:$Y$7690,"N",'2way'!$R$3:$R$7690,"=" &amp;B69)</f>
        <v>2</v>
      </c>
      <c r="N69" s="66">
        <f>COUNTIFS('2way'!$N$3:$N$7690,"&gt;50%",'2way'!$Y$3:$Y$7690,"N",'2way'!$Q$3:$Q$7690,"=" &amp;B69) +  COUNTIFS('2way'!$N$3:$N$7690,"&gt;50%",'2way'!$Y$3:$Y$7690,"N",'2way'!$R$3:$R$7690,"=" &amp;B69)</f>
        <v>9</v>
      </c>
      <c r="O69" s="66">
        <f>COUNTIFS('2way'!$N$3:$N$7690,"&gt;50%",'2way'!$Y$3:$Y$7690,"Y",'2way'!$Q$3:$Q$7690,"=" &amp;B69) +  COUNTIFS('2way'!$N$3:$N$7690,"&gt;50%",'2way'!$Y$3:$Y$7690,"Y",'2way'!$R$3:$R$7690,"=" &amp;B69)</f>
        <v>10</v>
      </c>
      <c r="P69">
        <f>COUNTIF('2way'!$Q$3:$Q$7690,"=" &amp;B69) + COUNTIF('2way'!$R$3:$R$7690,"=" &amp;B69)</f>
        <v>22</v>
      </c>
      <c r="Q69" s="6">
        <f t="shared" ref="Q69:Q132" si="22">L69/P69</f>
        <v>4.5454545454545456E-2</v>
      </c>
      <c r="R69" s="6">
        <f t="shared" ref="R69:R132" si="23">M69/P69</f>
        <v>9.0909090909090912E-2</v>
      </c>
      <c r="S69" s="6">
        <f t="shared" ref="S69:S132" si="24">N69/P69</f>
        <v>0.40909090909090912</v>
      </c>
      <c r="T69" s="6">
        <f t="shared" ref="T69:T132" si="25">O69/P69</f>
        <v>0.45454545454545453</v>
      </c>
      <c r="U69">
        <f t="shared" ref="U69:U132" si="26">C69+E69</f>
        <v>8</v>
      </c>
      <c r="V69" s="6">
        <f t="shared" ref="V69:V132" si="27">U69/G69</f>
        <v>0.36363636363636365</v>
      </c>
      <c r="W69">
        <f t="shared" ref="W69:W132" si="28">L69+N69</f>
        <v>10</v>
      </c>
      <c r="X69" s="6">
        <f t="shared" ref="X69:X132" si="29">W69/P69</f>
        <v>0.45454545454545453</v>
      </c>
      <c r="Y69">
        <f t="shared" ref="Y69:Y132" si="30">D69+F69</f>
        <v>14</v>
      </c>
      <c r="Z69" s="6">
        <f t="shared" ref="Z69:Z132" si="31">Y69/G69</f>
        <v>0.63636363636363635</v>
      </c>
      <c r="AA69">
        <f t="shared" ref="AA69:AA132" si="32">M69+O69</f>
        <v>12</v>
      </c>
      <c r="AB69" s="6">
        <f t="shared" ref="AB69:AB132" si="33">AA69/P69</f>
        <v>0.54545454545454541</v>
      </c>
    </row>
    <row r="70" spans="1:28" hidden="1" x14ac:dyDescent="0.25">
      <c r="A70" t="s">
        <v>135</v>
      </c>
      <c r="B70" t="s">
        <v>204</v>
      </c>
      <c r="C70" s="65">
        <f>COUNTIFS('2way'!$A$3:$A$7690,"&gt;50%",'2way'!$Y$3:$Y$7690,"Y",'2way'!$Q$3:$Q$7690,"=" &amp;B70) +  COUNTIFS('2way'!$A$3:$A$7690,"&gt;50%",'2way'!$Y$3:$Y$7690,"Y",'2way'!$R$3:$R$7690,"=" &amp;B70)</f>
        <v>4</v>
      </c>
      <c r="D70" s="66">
        <f>COUNTIFS('2way'!$A$3:$A$7690,"&gt;50%",'2way'!$Y$3:$Y$7690,"N",'2way'!$Q$3:$Q$7690,"=" &amp;B70) +  COUNTIFS('2way'!$A$3:$A$7690,"&gt;50%",'2way'!$Y$3:$Y$7690,"N",'2way'!$R$3:$R$7690,"=" &amp;B70)</f>
        <v>3</v>
      </c>
      <c r="E70" s="66">
        <f>COUNTIFS('2way'!$B$3:$B$7690,"&gt;50%",'2way'!$Y$3:$Y$7690,"N",'2way'!$Q$3:$Q$7690,"=" &amp;B70) +  COUNTIFS('2way'!$B$3:$B$7690,"&gt;50%",'2way'!$Y$3:$Y$7690,"N",'2way'!$R$3:$R$7690,"=" &amp;B70)</f>
        <v>9</v>
      </c>
      <c r="F70" s="66">
        <f>COUNTIFS('2way'!$B$3:$B$7690,"&gt;50%",'2way'!$Y$3:$Y$7690,"Y",'2way'!$Q$3:$Q$7690,"=" &amp;B70) +  COUNTIFS('2way'!$B$3:$B$7690,"&gt;50%",'2way'!$Y$3:$Y$7690,"Y",'2way'!$R$3:$R$7690,"=" &amp;B70)</f>
        <v>6</v>
      </c>
      <c r="G70">
        <f>COUNTIF('2way'!$Q$3:$Q$7690,"=" &amp;B70) + COUNTIF('2way'!$R$3:$R$7690,"=" &amp;B70)</f>
        <v>22</v>
      </c>
      <c r="H70" s="6">
        <f t="shared" si="18"/>
        <v>0.18181818181818182</v>
      </c>
      <c r="I70" s="6">
        <f t="shared" si="19"/>
        <v>0.13636363636363635</v>
      </c>
      <c r="J70" s="6">
        <f t="shared" si="20"/>
        <v>0.40909090909090912</v>
      </c>
      <c r="K70" s="6">
        <f t="shared" si="21"/>
        <v>0.27272727272727271</v>
      </c>
      <c r="L70" s="66">
        <f>COUNTIFS('2way'!$M$3:$M$7690,"&gt;50%",'2way'!$Y$3:$Y$7690,"Y",'2way'!$Q$3:$Q$7690,"=" &amp;B70) +  COUNTIFS('2way'!$M$3:$M$7690,"&gt;50%",'2way'!$Y$3:$Y$7690,"Y",'2way'!$R$3:$R$7690,"=" &amp;B70)</f>
        <v>1</v>
      </c>
      <c r="M70" s="66">
        <f>COUNTIFS('2way'!$M$3:$M$7690,"&gt;50%",'2way'!$Y$3:$Y$7690,"N",'2way'!$Q$3:$Q$7690,"=" &amp;B70) +  COUNTIFS('2way'!$M$3:$M$7690,"&gt;50%",'2way'!$Y$3:$Y$7690,"N",'2way'!$R$3:$R$7690,"=" &amp;B70)</f>
        <v>1</v>
      </c>
      <c r="N70" s="66">
        <f>COUNTIFS('2way'!$N$3:$N$7690,"&gt;50%",'2way'!$Y$3:$Y$7690,"N",'2way'!$Q$3:$Q$7690,"=" &amp;B70) +  COUNTIFS('2way'!$N$3:$N$7690,"&gt;50%",'2way'!$Y$3:$Y$7690,"N",'2way'!$R$3:$R$7690,"=" &amp;B70)</f>
        <v>11</v>
      </c>
      <c r="O70" s="66">
        <f>COUNTIFS('2way'!$N$3:$N$7690,"&gt;50%",'2way'!$Y$3:$Y$7690,"Y",'2way'!$Q$3:$Q$7690,"=" &amp;B70) +  COUNTIFS('2way'!$N$3:$N$7690,"&gt;50%",'2way'!$Y$3:$Y$7690,"Y",'2way'!$R$3:$R$7690,"=" &amp;B70)</f>
        <v>9</v>
      </c>
      <c r="P70">
        <f>COUNTIF('2way'!$Q$3:$Q$7690,"=" &amp;B70) + COUNTIF('2way'!$R$3:$R$7690,"=" &amp;B70)</f>
        <v>22</v>
      </c>
      <c r="Q70" s="6">
        <f t="shared" si="22"/>
        <v>4.5454545454545456E-2</v>
      </c>
      <c r="R70" s="6">
        <f t="shared" si="23"/>
        <v>4.5454545454545456E-2</v>
      </c>
      <c r="S70" s="6">
        <f t="shared" si="24"/>
        <v>0.5</v>
      </c>
      <c r="T70" s="6">
        <f t="shared" si="25"/>
        <v>0.40909090909090912</v>
      </c>
      <c r="U70">
        <f t="shared" si="26"/>
        <v>13</v>
      </c>
      <c r="V70" s="6">
        <f t="shared" si="27"/>
        <v>0.59090909090909094</v>
      </c>
      <c r="W70">
        <f t="shared" si="28"/>
        <v>12</v>
      </c>
      <c r="X70" s="6">
        <f t="shared" si="29"/>
        <v>0.54545454545454541</v>
      </c>
      <c r="Y70">
        <f t="shared" si="30"/>
        <v>9</v>
      </c>
      <c r="Z70" s="6">
        <f t="shared" si="31"/>
        <v>0.40909090909090912</v>
      </c>
      <c r="AA70">
        <f t="shared" si="32"/>
        <v>10</v>
      </c>
      <c r="AB70" s="6">
        <f t="shared" si="33"/>
        <v>0.45454545454545453</v>
      </c>
    </row>
    <row r="71" spans="1:28" hidden="1" x14ac:dyDescent="0.25">
      <c r="A71" t="s">
        <v>135</v>
      </c>
      <c r="B71" t="s">
        <v>230</v>
      </c>
      <c r="C71" s="65">
        <f>COUNTIFS('2way'!$A$3:$A$7690,"&gt;50%",'2way'!$Y$3:$Y$7690,"Y",'2way'!$Q$3:$Q$7690,"=" &amp;B71) +  COUNTIFS('2way'!$A$3:$A$7690,"&gt;50%",'2way'!$Y$3:$Y$7690,"Y",'2way'!$R$3:$R$7690,"=" &amp;B71)</f>
        <v>7</v>
      </c>
      <c r="D71" s="66">
        <f>COUNTIFS('2way'!$A$3:$A$7690,"&gt;50%",'2way'!$Y$3:$Y$7690,"N",'2way'!$Q$3:$Q$7690,"=" &amp;B71) +  COUNTIFS('2way'!$A$3:$A$7690,"&gt;50%",'2way'!$Y$3:$Y$7690,"N",'2way'!$R$3:$R$7690,"=" &amp;B71)</f>
        <v>4</v>
      </c>
      <c r="E71" s="66">
        <f>COUNTIFS('2way'!$B$3:$B$7690,"&gt;50%",'2way'!$Y$3:$Y$7690,"N",'2way'!$Q$3:$Q$7690,"=" &amp;B71) +  COUNTIFS('2way'!$B$3:$B$7690,"&gt;50%",'2way'!$Y$3:$Y$7690,"N",'2way'!$R$3:$R$7690,"=" &amp;B71)</f>
        <v>4</v>
      </c>
      <c r="F71" s="66">
        <f>COUNTIFS('2way'!$B$3:$B$7690,"&gt;50%",'2way'!$Y$3:$Y$7690,"Y",'2way'!$Q$3:$Q$7690,"=" &amp;B71) +  COUNTIFS('2way'!$B$3:$B$7690,"&gt;50%",'2way'!$Y$3:$Y$7690,"Y",'2way'!$R$3:$R$7690,"=" &amp;B71)</f>
        <v>5</v>
      </c>
      <c r="G71">
        <f>COUNTIF('2way'!$Q$3:$Q$7690,"=" &amp;B71) + COUNTIF('2way'!$R$3:$R$7690,"=" &amp;B71)</f>
        <v>21</v>
      </c>
      <c r="H71" s="6">
        <f t="shared" si="18"/>
        <v>0.33333333333333331</v>
      </c>
      <c r="I71" s="6">
        <f t="shared" si="19"/>
        <v>0.19047619047619047</v>
      </c>
      <c r="J71" s="6">
        <f t="shared" si="20"/>
        <v>0.19047619047619047</v>
      </c>
      <c r="K71" s="6">
        <f t="shared" si="21"/>
        <v>0.23809523809523808</v>
      </c>
      <c r="L71" s="66">
        <f>COUNTIFS('2way'!$M$3:$M$7690,"&gt;50%",'2way'!$Y$3:$Y$7690,"Y",'2way'!$Q$3:$Q$7690,"=" &amp;B71) +  COUNTIFS('2way'!$M$3:$M$7690,"&gt;50%",'2way'!$Y$3:$Y$7690,"Y",'2way'!$R$3:$R$7690,"=" &amp;B71)</f>
        <v>2</v>
      </c>
      <c r="M71" s="66">
        <f>COUNTIFS('2way'!$M$3:$M$7690,"&gt;50%",'2way'!$Y$3:$Y$7690,"N",'2way'!$Q$3:$Q$7690,"=" &amp;B71) +  COUNTIFS('2way'!$M$3:$M$7690,"&gt;50%",'2way'!$Y$3:$Y$7690,"N",'2way'!$R$3:$R$7690,"=" &amp;B71)</f>
        <v>0</v>
      </c>
      <c r="N71" s="66">
        <f>COUNTIFS('2way'!$N$3:$N$7690,"&gt;50%",'2way'!$Y$3:$Y$7690,"N",'2way'!$Q$3:$Q$7690,"=" &amp;B71) +  COUNTIFS('2way'!$N$3:$N$7690,"&gt;50%",'2way'!$Y$3:$Y$7690,"N",'2way'!$R$3:$R$7690,"=" &amp;B71)</f>
        <v>7</v>
      </c>
      <c r="O71" s="66">
        <f>COUNTIFS('2way'!$N$3:$N$7690,"&gt;50%",'2way'!$Y$3:$Y$7690,"Y",'2way'!$Q$3:$Q$7690,"=" &amp;B71) +  COUNTIFS('2way'!$N$3:$N$7690,"&gt;50%",'2way'!$Y$3:$Y$7690,"Y",'2way'!$R$3:$R$7690,"=" &amp;B71)</f>
        <v>10</v>
      </c>
      <c r="P71">
        <f>COUNTIF('2way'!$Q$3:$Q$7690,"=" &amp;B71) + COUNTIF('2way'!$R$3:$R$7690,"=" &amp;B71)</f>
        <v>21</v>
      </c>
      <c r="Q71" s="6">
        <f t="shared" si="22"/>
        <v>9.5238095238095233E-2</v>
      </c>
      <c r="R71" s="6">
        <f t="shared" si="23"/>
        <v>0</v>
      </c>
      <c r="S71" s="6">
        <f t="shared" si="24"/>
        <v>0.33333333333333331</v>
      </c>
      <c r="T71" s="6">
        <f t="shared" si="25"/>
        <v>0.47619047619047616</v>
      </c>
      <c r="U71">
        <f t="shared" si="26"/>
        <v>11</v>
      </c>
      <c r="V71" s="6">
        <f t="shared" si="27"/>
        <v>0.52380952380952384</v>
      </c>
      <c r="W71">
        <f t="shared" si="28"/>
        <v>9</v>
      </c>
      <c r="X71" s="6">
        <f t="shared" si="29"/>
        <v>0.42857142857142855</v>
      </c>
      <c r="Y71">
        <f t="shared" si="30"/>
        <v>9</v>
      </c>
      <c r="Z71" s="6">
        <f t="shared" si="31"/>
        <v>0.42857142857142855</v>
      </c>
      <c r="AA71">
        <f t="shared" si="32"/>
        <v>10</v>
      </c>
      <c r="AB71" s="6">
        <f t="shared" si="33"/>
        <v>0.47619047619047616</v>
      </c>
    </row>
    <row r="72" spans="1:28" hidden="1" x14ac:dyDescent="0.25">
      <c r="A72" t="s">
        <v>136</v>
      </c>
      <c r="B72" t="s">
        <v>239</v>
      </c>
      <c r="C72" s="65">
        <f>COUNTIFS('2way'!$A$3:$A$7690,"&gt;50%",'2way'!$Y$3:$Y$7690,"Y",'2way'!$Q$3:$Q$7690,"=" &amp;B72) +  COUNTIFS('2way'!$A$3:$A$7690,"&gt;50%",'2way'!$Y$3:$Y$7690,"Y",'2way'!$R$3:$R$7690,"=" &amp;B72)</f>
        <v>2</v>
      </c>
      <c r="D72" s="66">
        <f>COUNTIFS('2way'!$A$3:$A$7690,"&gt;50%",'2way'!$Y$3:$Y$7690,"N",'2way'!$Q$3:$Q$7690,"=" &amp;B72) +  COUNTIFS('2way'!$A$3:$A$7690,"&gt;50%",'2way'!$Y$3:$Y$7690,"N",'2way'!$R$3:$R$7690,"=" &amp;B72)</f>
        <v>1</v>
      </c>
      <c r="E72" s="66">
        <f>COUNTIFS('2way'!$B$3:$B$7690,"&gt;50%",'2way'!$Y$3:$Y$7690,"N",'2way'!$Q$3:$Q$7690,"=" &amp;B72) +  COUNTIFS('2way'!$B$3:$B$7690,"&gt;50%",'2way'!$Y$3:$Y$7690,"N",'2way'!$R$3:$R$7690,"=" &amp;B72)</f>
        <v>10</v>
      </c>
      <c r="F72" s="66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21</v>
      </c>
      <c r="H72" s="6">
        <f t="shared" si="18"/>
        <v>9.5238095238095233E-2</v>
      </c>
      <c r="I72" s="6">
        <f t="shared" si="19"/>
        <v>4.7619047619047616E-2</v>
      </c>
      <c r="J72" s="6">
        <f t="shared" si="20"/>
        <v>0.47619047619047616</v>
      </c>
      <c r="K72" s="6">
        <f t="shared" si="21"/>
        <v>0.33333333333333331</v>
      </c>
      <c r="L72" s="66">
        <f>COUNTIFS('2way'!$M$3:$M$7690,"&gt;50%",'2way'!$Y$3:$Y$7690,"Y",'2way'!$Q$3:$Q$7690,"=" &amp;B72) +  COUNTIFS('2way'!$M$3:$M$7690,"&gt;50%",'2way'!$Y$3:$Y$7690,"Y",'2way'!$R$3:$R$7690,"=" &amp;B72)</f>
        <v>0</v>
      </c>
      <c r="M72" s="66">
        <f>COUNTIFS('2way'!$M$3:$M$7690,"&gt;50%",'2way'!$Y$3:$Y$7690,"N",'2way'!$Q$3:$Q$7690,"=" &amp;B72) +  COUNTIFS('2way'!$M$3:$M$7690,"&gt;50%",'2way'!$Y$3:$Y$7690,"N",'2way'!$R$3:$R$7690,"=" &amp;B72)</f>
        <v>0</v>
      </c>
      <c r="N72" s="66">
        <f>COUNTIFS('2way'!$N$3:$N$7690,"&gt;50%",'2way'!$Y$3:$Y$7690,"N",'2way'!$Q$3:$Q$7690,"=" &amp;B72) +  COUNTIFS('2way'!$N$3:$N$7690,"&gt;50%",'2way'!$Y$3:$Y$7690,"N",'2way'!$R$3:$R$7690,"=" &amp;B72)</f>
        <v>11</v>
      </c>
      <c r="O72" s="66">
        <f>COUNTIFS('2way'!$N$3:$N$7690,"&gt;50%",'2way'!$Y$3:$Y$7690,"Y",'2way'!$Q$3:$Q$7690,"=" &amp;B72) +  COUNTIFS('2way'!$N$3:$N$7690,"&gt;50%",'2way'!$Y$3:$Y$7690,"Y",'2way'!$R$3:$R$7690,"=" &amp;B72)</f>
        <v>10</v>
      </c>
      <c r="P72">
        <f>COUNTIF('2way'!$Q$3:$Q$7690,"=" &amp;B72) + COUNTIF('2way'!$R$3:$R$7690,"=" &amp;B72)</f>
        <v>21</v>
      </c>
      <c r="Q72" s="6">
        <f t="shared" si="22"/>
        <v>0</v>
      </c>
      <c r="R72" s="6">
        <f t="shared" si="23"/>
        <v>0</v>
      </c>
      <c r="S72" s="6">
        <f t="shared" si="24"/>
        <v>0.52380952380952384</v>
      </c>
      <c r="T72" s="6">
        <f t="shared" si="25"/>
        <v>0.47619047619047616</v>
      </c>
      <c r="U72">
        <f t="shared" si="26"/>
        <v>12</v>
      </c>
      <c r="V72" s="6">
        <f t="shared" si="27"/>
        <v>0.5714285714285714</v>
      </c>
      <c r="W72">
        <f t="shared" si="28"/>
        <v>11</v>
      </c>
      <c r="X72" s="6">
        <f t="shared" si="29"/>
        <v>0.52380952380952384</v>
      </c>
      <c r="Y72">
        <f t="shared" si="30"/>
        <v>8</v>
      </c>
      <c r="Z72" s="6">
        <f t="shared" si="31"/>
        <v>0.38095238095238093</v>
      </c>
      <c r="AA72">
        <f t="shared" si="32"/>
        <v>10</v>
      </c>
      <c r="AB72" s="6">
        <f t="shared" si="33"/>
        <v>0.47619047619047616</v>
      </c>
    </row>
    <row r="73" spans="1:28" hidden="1" x14ac:dyDescent="0.25">
      <c r="A73" t="s">
        <v>136</v>
      </c>
      <c r="B73" t="s">
        <v>233</v>
      </c>
      <c r="C73" s="65">
        <f>COUNTIFS('2way'!$A$3:$A$7690,"&gt;50%",'2way'!$Y$3:$Y$7690,"Y",'2way'!$Q$3:$Q$7690,"=" &amp;B73) +  COUNTIFS('2way'!$A$3:$A$7690,"&gt;50%",'2way'!$Y$3:$Y$7690,"Y",'2way'!$R$3:$R$7690,"=" &amp;B73)</f>
        <v>3</v>
      </c>
      <c r="D73" s="66">
        <f>COUNTIFS('2way'!$A$3:$A$7690,"&gt;50%",'2way'!$Y$3:$Y$7690,"N",'2way'!$Q$3:$Q$7690,"=" &amp;B73) +  COUNTIFS('2way'!$A$3:$A$7690,"&gt;50%",'2way'!$Y$3:$Y$7690,"N",'2way'!$R$3:$R$7690,"=" &amp;B73)</f>
        <v>3</v>
      </c>
      <c r="E73" s="66">
        <f>COUNTIFS('2way'!$B$3:$B$7690,"&gt;50%",'2way'!$Y$3:$Y$7690,"N",'2way'!$Q$3:$Q$7690,"=" &amp;B73) +  COUNTIFS('2way'!$B$3:$B$7690,"&gt;50%",'2way'!$Y$3:$Y$7690,"N",'2way'!$R$3:$R$7690,"=" &amp;B73)</f>
        <v>5</v>
      </c>
      <c r="F73" s="66">
        <f>COUNTIFS('2way'!$B$3:$B$7690,"&gt;50%",'2way'!$Y$3:$Y$7690,"Y",'2way'!$Q$3:$Q$7690,"=" &amp;B73) +  COUNTIFS('2way'!$B$3:$B$7690,"&gt;50%",'2way'!$Y$3:$Y$7690,"Y",'2way'!$R$3:$R$7690,"=" &amp;B73)</f>
        <v>10</v>
      </c>
      <c r="G73">
        <f>COUNTIF('2way'!$Q$3:$Q$7690,"=" &amp;B73) + COUNTIF('2way'!$R$3:$R$7690,"=" &amp;B73)</f>
        <v>21</v>
      </c>
      <c r="H73" s="6">
        <f t="shared" si="18"/>
        <v>0.14285714285714285</v>
      </c>
      <c r="I73" s="6">
        <f t="shared" si="19"/>
        <v>0.14285714285714285</v>
      </c>
      <c r="J73" s="6">
        <f t="shared" si="20"/>
        <v>0.23809523809523808</v>
      </c>
      <c r="K73" s="6">
        <f t="shared" si="21"/>
        <v>0.47619047619047616</v>
      </c>
      <c r="L73" s="66">
        <f>COUNTIFS('2way'!$M$3:$M$7690,"&gt;50%",'2way'!$Y$3:$Y$7690,"Y",'2way'!$Q$3:$Q$7690,"=" &amp;B73) +  COUNTIFS('2way'!$M$3:$M$7690,"&gt;50%",'2way'!$Y$3:$Y$7690,"Y",'2way'!$R$3:$R$7690,"=" &amp;B73)</f>
        <v>1</v>
      </c>
      <c r="M73" s="66">
        <f>COUNTIFS('2way'!$M$3:$M$7690,"&gt;50%",'2way'!$Y$3:$Y$7690,"N",'2way'!$Q$3:$Q$7690,"=" &amp;B73) +  COUNTIFS('2way'!$M$3:$M$7690,"&gt;50%",'2way'!$Y$3:$Y$7690,"N",'2way'!$R$3:$R$7690,"=" &amp;B73)</f>
        <v>1</v>
      </c>
      <c r="N73" s="66">
        <f>COUNTIFS('2way'!$N$3:$N$7690,"&gt;50%",'2way'!$Y$3:$Y$7690,"N",'2way'!$Q$3:$Q$7690,"=" &amp;B73) +  COUNTIFS('2way'!$N$3:$N$7690,"&gt;50%",'2way'!$Y$3:$Y$7690,"N",'2way'!$R$3:$R$7690,"=" &amp;B73)</f>
        <v>7</v>
      </c>
      <c r="O73" s="66">
        <f>COUNTIFS('2way'!$N$3:$N$7690,"&gt;50%",'2way'!$Y$3:$Y$7690,"Y",'2way'!$Q$3:$Q$7690,"=" &amp;B73) +  COUNTIFS('2way'!$N$3:$N$7690,"&gt;50%",'2way'!$Y$3:$Y$7690,"Y",'2way'!$R$3:$R$7690,"=" &amp;B73)</f>
        <v>11</v>
      </c>
      <c r="P73">
        <f>COUNTIF('2way'!$Q$3:$Q$7690,"=" &amp;B73) + COUNTIF('2way'!$R$3:$R$7690,"=" &amp;B73)</f>
        <v>21</v>
      </c>
      <c r="Q73" s="6">
        <f t="shared" si="22"/>
        <v>4.7619047619047616E-2</v>
      </c>
      <c r="R73" s="6">
        <f t="shared" si="23"/>
        <v>4.7619047619047616E-2</v>
      </c>
      <c r="S73" s="6">
        <f t="shared" si="24"/>
        <v>0.33333333333333331</v>
      </c>
      <c r="T73" s="6">
        <f t="shared" si="25"/>
        <v>0.52380952380952384</v>
      </c>
      <c r="U73">
        <f t="shared" si="26"/>
        <v>8</v>
      </c>
      <c r="V73" s="6">
        <f t="shared" si="27"/>
        <v>0.38095238095238093</v>
      </c>
      <c r="W73">
        <f t="shared" si="28"/>
        <v>8</v>
      </c>
      <c r="X73" s="6">
        <f t="shared" si="29"/>
        <v>0.38095238095238093</v>
      </c>
      <c r="Y73">
        <f t="shared" si="30"/>
        <v>13</v>
      </c>
      <c r="Z73" s="6">
        <f t="shared" si="31"/>
        <v>0.61904761904761907</v>
      </c>
      <c r="AA73">
        <f t="shared" si="32"/>
        <v>12</v>
      </c>
      <c r="AB73" s="6">
        <f t="shared" si="33"/>
        <v>0.5714285714285714</v>
      </c>
    </row>
    <row r="74" spans="1:28" hidden="1" x14ac:dyDescent="0.25">
      <c r="A74" t="s">
        <v>136</v>
      </c>
      <c r="B74" t="s">
        <v>234</v>
      </c>
      <c r="C74" s="65">
        <f>COUNTIFS('2way'!$A$3:$A$7690,"&gt;50%",'2way'!$Y$3:$Y$7690,"Y",'2way'!$Q$3:$Q$7690,"=" &amp;B74) +  COUNTIFS('2way'!$A$3:$A$7690,"&gt;50%",'2way'!$Y$3:$Y$7690,"Y",'2way'!$R$3:$R$7690,"=" &amp;B74)</f>
        <v>4</v>
      </c>
      <c r="D74" s="66">
        <f>COUNTIFS('2way'!$A$3:$A$7690,"&gt;50%",'2way'!$Y$3:$Y$7690,"N",'2way'!$Q$3:$Q$7690,"=" &amp;B74) +  COUNTIFS('2way'!$A$3:$A$7690,"&gt;50%",'2way'!$Y$3:$Y$7690,"N",'2way'!$R$3:$R$7690,"=" &amp;B74)</f>
        <v>3</v>
      </c>
      <c r="E74" s="66">
        <f>COUNTIFS('2way'!$B$3:$B$7690,"&gt;50%",'2way'!$Y$3:$Y$7690,"N",'2way'!$Q$3:$Q$7690,"=" &amp;B74) +  COUNTIFS('2way'!$B$3:$B$7690,"&gt;50%",'2way'!$Y$3:$Y$7690,"N",'2way'!$R$3:$R$7690,"=" &amp;B74)</f>
        <v>8</v>
      </c>
      <c r="F74" s="66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20</v>
      </c>
      <c r="H74" s="6">
        <f t="shared" si="18"/>
        <v>0.2</v>
      </c>
      <c r="I74" s="6">
        <f t="shared" si="19"/>
        <v>0.15</v>
      </c>
      <c r="J74" s="6">
        <f t="shared" si="20"/>
        <v>0.4</v>
      </c>
      <c r="K74" s="6">
        <f t="shared" si="21"/>
        <v>0.25</v>
      </c>
      <c r="L74" s="66">
        <f>COUNTIFS('2way'!$M$3:$M$7690,"&gt;50%",'2way'!$Y$3:$Y$7690,"Y",'2way'!$Q$3:$Q$7690,"=" &amp;B74) +  COUNTIFS('2way'!$M$3:$M$7690,"&gt;50%",'2way'!$Y$3:$Y$7690,"Y",'2way'!$R$3:$R$7690,"=" &amp;B74)</f>
        <v>3</v>
      </c>
      <c r="M74" s="66">
        <f>COUNTIFS('2way'!$M$3:$M$7690,"&gt;50%",'2way'!$Y$3:$Y$7690,"N",'2way'!$Q$3:$Q$7690,"=" &amp;B74) +  COUNTIFS('2way'!$M$3:$M$7690,"&gt;50%",'2way'!$Y$3:$Y$7690,"N",'2way'!$R$3:$R$7690,"=" &amp;B74)</f>
        <v>1</v>
      </c>
      <c r="N74" s="66">
        <f>COUNTIFS('2way'!$N$3:$N$7690,"&gt;50%",'2way'!$Y$3:$Y$7690,"N",'2way'!$Q$3:$Q$7690,"=" &amp;B74) +  COUNTIFS('2way'!$N$3:$N$7690,"&gt;50%",'2way'!$Y$3:$Y$7690,"N",'2way'!$R$3:$R$7690,"=" &amp;B74)</f>
        <v>10</v>
      </c>
      <c r="O74" s="66">
        <f>COUNTIFS('2way'!$N$3:$N$7690,"&gt;50%",'2way'!$Y$3:$Y$7690,"Y",'2way'!$Q$3:$Q$7690,"=" &amp;B74) +  COUNTIFS('2way'!$N$3:$N$7690,"&gt;50%",'2way'!$Y$3:$Y$7690,"Y",'2way'!$R$3:$R$7690,"=" &amp;B74)</f>
        <v>6</v>
      </c>
      <c r="P74">
        <f>COUNTIF('2way'!$Q$3:$Q$7690,"=" &amp;B74) + COUNTIF('2way'!$R$3:$R$7690,"=" &amp;B74)</f>
        <v>20</v>
      </c>
      <c r="Q74" s="6">
        <f t="shared" si="22"/>
        <v>0.15</v>
      </c>
      <c r="R74" s="6">
        <f t="shared" si="23"/>
        <v>0.05</v>
      </c>
      <c r="S74" s="6">
        <f t="shared" si="24"/>
        <v>0.5</v>
      </c>
      <c r="T74" s="6">
        <f t="shared" si="25"/>
        <v>0.3</v>
      </c>
      <c r="U74">
        <f t="shared" si="26"/>
        <v>12</v>
      </c>
      <c r="V74" s="6">
        <f t="shared" si="27"/>
        <v>0.6</v>
      </c>
      <c r="W74">
        <f t="shared" si="28"/>
        <v>13</v>
      </c>
      <c r="X74" s="6">
        <f t="shared" si="29"/>
        <v>0.65</v>
      </c>
      <c r="Y74">
        <f t="shared" si="30"/>
        <v>8</v>
      </c>
      <c r="Z74" s="6">
        <f t="shared" si="31"/>
        <v>0.4</v>
      </c>
      <c r="AA74">
        <f t="shared" si="32"/>
        <v>7</v>
      </c>
      <c r="AB74" s="6">
        <f t="shared" si="33"/>
        <v>0.35</v>
      </c>
    </row>
    <row r="75" spans="1:28" hidden="1" x14ac:dyDescent="0.25">
      <c r="A75" t="s">
        <v>136</v>
      </c>
      <c r="B75" t="s">
        <v>246</v>
      </c>
      <c r="C75" s="65">
        <f>COUNTIFS('2way'!$A$3:$A$7690,"&gt;50%",'2way'!$Y$3:$Y$7690,"Y",'2way'!$Q$3:$Q$7690,"=" &amp;B75) +  COUNTIFS('2way'!$A$3:$A$7690,"&gt;50%",'2way'!$Y$3:$Y$7690,"Y",'2way'!$R$3:$R$7690,"=" &amp;B75)</f>
        <v>5</v>
      </c>
      <c r="D75" s="66">
        <f>COUNTIFS('2way'!$A$3:$A$7690,"&gt;50%",'2way'!$Y$3:$Y$7690,"N",'2way'!$Q$3:$Q$7690,"=" &amp;B75) +  COUNTIFS('2way'!$A$3:$A$7690,"&gt;50%",'2way'!$Y$3:$Y$7690,"N",'2way'!$R$3:$R$7690,"=" &amp;B75)</f>
        <v>4</v>
      </c>
      <c r="E75" s="66">
        <f>COUNTIFS('2way'!$B$3:$B$7690,"&gt;50%",'2way'!$Y$3:$Y$7690,"N",'2way'!$Q$3:$Q$7690,"=" &amp;B75) +  COUNTIFS('2way'!$B$3:$B$7690,"&gt;50%",'2way'!$Y$3:$Y$7690,"N",'2way'!$R$3:$R$7690,"=" &amp;B75)</f>
        <v>4</v>
      </c>
      <c r="F75" s="66">
        <f>COUNTIFS('2way'!$B$3:$B$7690,"&gt;50%",'2way'!$Y$3:$Y$7690,"Y",'2way'!$Q$3:$Q$7690,"=" &amp;B75) +  COUNTIFS('2way'!$B$3:$B$7690,"&gt;50%",'2way'!$Y$3:$Y$7690,"Y",'2way'!$R$3:$R$7690,"=" &amp;B75)</f>
        <v>6</v>
      </c>
      <c r="G75">
        <f>COUNTIF('2way'!$Q$3:$Q$7690,"=" &amp;B75) + COUNTIF('2way'!$R$3:$R$7690,"=" &amp;B75)</f>
        <v>20</v>
      </c>
      <c r="H75" s="6">
        <f t="shared" si="18"/>
        <v>0.25</v>
      </c>
      <c r="I75" s="6">
        <f t="shared" si="19"/>
        <v>0.2</v>
      </c>
      <c r="J75" s="6">
        <f t="shared" si="20"/>
        <v>0.2</v>
      </c>
      <c r="K75" s="6">
        <f t="shared" si="21"/>
        <v>0.3</v>
      </c>
      <c r="L75" s="66">
        <f>COUNTIFS('2way'!$M$3:$M$7690,"&gt;50%",'2way'!$Y$3:$Y$7690,"Y",'2way'!$Q$3:$Q$7690,"=" &amp;B75) +  COUNTIFS('2way'!$M$3:$M$7690,"&gt;50%",'2way'!$Y$3:$Y$7690,"Y",'2way'!$R$3:$R$7690,"=" &amp;B75)</f>
        <v>2</v>
      </c>
      <c r="M75" s="66">
        <f>COUNTIFS('2way'!$M$3:$M$7690,"&gt;50%",'2way'!$Y$3:$Y$7690,"N",'2way'!$Q$3:$Q$7690,"=" &amp;B75) +  COUNTIFS('2way'!$M$3:$M$7690,"&gt;50%",'2way'!$Y$3:$Y$7690,"N",'2way'!$R$3:$R$7690,"=" &amp;B75)</f>
        <v>2</v>
      </c>
      <c r="N75" s="66">
        <f>COUNTIFS('2way'!$N$3:$N$7690,"&gt;50%",'2way'!$Y$3:$Y$7690,"N",'2way'!$Q$3:$Q$7690,"=" &amp;B75) +  COUNTIFS('2way'!$N$3:$N$7690,"&gt;50%",'2way'!$Y$3:$Y$7690,"N",'2way'!$R$3:$R$7690,"=" &amp;B75)</f>
        <v>6</v>
      </c>
      <c r="O75" s="66">
        <f>COUNTIFS('2way'!$N$3:$N$7690,"&gt;50%",'2way'!$Y$3:$Y$7690,"Y",'2way'!$Q$3:$Q$7690,"=" &amp;B75) +  COUNTIFS('2way'!$N$3:$N$7690,"&gt;50%",'2way'!$Y$3:$Y$7690,"Y",'2way'!$R$3:$R$7690,"=" &amp;B75)</f>
        <v>10</v>
      </c>
      <c r="P75">
        <f>COUNTIF('2way'!$Q$3:$Q$7690,"=" &amp;B75) + COUNTIF('2way'!$R$3:$R$7690,"=" &amp;B75)</f>
        <v>20</v>
      </c>
      <c r="Q75" s="6">
        <f t="shared" si="22"/>
        <v>0.1</v>
      </c>
      <c r="R75" s="6">
        <f t="shared" si="23"/>
        <v>0.1</v>
      </c>
      <c r="S75" s="6">
        <f t="shared" si="24"/>
        <v>0.3</v>
      </c>
      <c r="T75" s="6">
        <f t="shared" si="25"/>
        <v>0.5</v>
      </c>
      <c r="U75">
        <f t="shared" si="26"/>
        <v>9</v>
      </c>
      <c r="V75" s="6">
        <f t="shared" si="27"/>
        <v>0.45</v>
      </c>
      <c r="W75">
        <f t="shared" si="28"/>
        <v>8</v>
      </c>
      <c r="X75" s="6">
        <f t="shared" si="29"/>
        <v>0.4</v>
      </c>
      <c r="Y75">
        <f t="shared" si="30"/>
        <v>10</v>
      </c>
      <c r="Z75" s="6">
        <f t="shared" si="31"/>
        <v>0.5</v>
      </c>
      <c r="AA75">
        <f t="shared" si="32"/>
        <v>12</v>
      </c>
      <c r="AB75" s="6">
        <f t="shared" si="33"/>
        <v>0.6</v>
      </c>
    </row>
    <row r="76" spans="1:28" hidden="1" x14ac:dyDescent="0.25">
      <c r="A76" t="s">
        <v>136</v>
      </c>
      <c r="B76" t="s">
        <v>127</v>
      </c>
      <c r="C76" s="65">
        <f>COUNTIFS('2way'!$A$3:$A$7690,"&gt;50%",'2way'!$Y$3:$Y$7690,"Y",'2way'!$Q$3:$Q$7690,"=" &amp;B76) +  COUNTIFS('2way'!$A$3:$A$7690,"&gt;50%",'2way'!$Y$3:$Y$7690,"Y",'2way'!$R$3:$R$7690,"=" &amp;B76)</f>
        <v>1</v>
      </c>
      <c r="D76" s="66">
        <f>COUNTIFS('2way'!$A$3:$A$7690,"&gt;50%",'2way'!$Y$3:$Y$7690,"N",'2way'!$Q$3:$Q$7690,"=" &amp;B76) +  COUNTIFS('2way'!$A$3:$A$7690,"&gt;50%",'2way'!$Y$3:$Y$7690,"N",'2way'!$R$3:$R$7690,"=" &amp;B76)</f>
        <v>3</v>
      </c>
      <c r="E76" s="66">
        <f>COUNTIFS('2way'!$B$3:$B$7690,"&gt;50%",'2way'!$Y$3:$Y$7690,"N",'2way'!$Q$3:$Q$7690,"=" &amp;B76) +  COUNTIFS('2way'!$B$3:$B$7690,"&gt;50%",'2way'!$Y$3:$Y$7690,"N",'2way'!$R$3:$R$7690,"=" &amp;B76)</f>
        <v>8</v>
      </c>
      <c r="F76" s="66">
        <f>COUNTIFS('2way'!$B$3:$B$7690,"&gt;50%",'2way'!$Y$3:$Y$7690,"Y",'2way'!$Q$3:$Q$7690,"=" &amp;B76) +  COUNTIFS('2way'!$B$3:$B$7690,"&gt;50%",'2way'!$Y$3:$Y$7690,"Y",'2way'!$R$3:$R$7690,"=" &amp;B76)</f>
        <v>9</v>
      </c>
      <c r="G76">
        <f>COUNTIF('2way'!$Q$3:$Q$7690,"=" &amp;B76) + COUNTIF('2way'!$R$3:$R$7690,"=" &amp;B76)</f>
        <v>21</v>
      </c>
      <c r="H76" s="6">
        <f t="shared" si="18"/>
        <v>4.7619047619047616E-2</v>
      </c>
      <c r="I76" s="6">
        <f t="shared" si="19"/>
        <v>0.14285714285714285</v>
      </c>
      <c r="J76" s="6">
        <f t="shared" si="20"/>
        <v>0.38095238095238093</v>
      </c>
      <c r="K76" s="6">
        <f t="shared" si="21"/>
        <v>0.42857142857142855</v>
      </c>
      <c r="L76" s="66">
        <f>COUNTIFS('2way'!$M$3:$M$7690,"&gt;50%",'2way'!$Y$3:$Y$7690,"Y",'2way'!$Q$3:$Q$7690,"=" &amp;B76) +  COUNTIFS('2way'!$M$3:$M$7690,"&gt;50%",'2way'!$Y$3:$Y$7690,"Y",'2way'!$R$3:$R$7690,"=" &amp;B76)</f>
        <v>0</v>
      </c>
      <c r="M76" s="66">
        <f>COUNTIFS('2way'!$M$3:$M$7690,"&gt;50%",'2way'!$Y$3:$Y$7690,"N",'2way'!$Q$3:$Q$7690,"=" &amp;B76) +  COUNTIFS('2way'!$M$3:$M$7690,"&gt;50%",'2way'!$Y$3:$Y$7690,"N",'2way'!$R$3:$R$7690,"=" &amp;B76)</f>
        <v>1</v>
      </c>
      <c r="N76" s="66">
        <f>COUNTIFS('2way'!$N$3:$N$7690,"&gt;50%",'2way'!$Y$3:$Y$7690,"N",'2way'!$Q$3:$Q$7690,"=" &amp;B76) +  COUNTIFS('2way'!$N$3:$N$7690,"&gt;50%",'2way'!$Y$3:$Y$7690,"N",'2way'!$R$3:$R$7690,"=" &amp;B76)</f>
        <v>10</v>
      </c>
      <c r="O76" s="66">
        <f>COUNTIFS('2way'!$N$3:$N$7690,"&gt;50%",'2way'!$Y$3:$Y$7690,"Y",'2way'!$Q$3:$Q$7690,"=" &amp;B76) +  COUNTIFS('2way'!$N$3:$N$7690,"&gt;50%",'2way'!$Y$3:$Y$7690,"Y",'2way'!$R$3:$R$7690,"=" &amp;B76)</f>
        <v>10</v>
      </c>
      <c r="P76">
        <f>COUNTIF('2way'!$Q$3:$Q$7690,"=" &amp;B76) + COUNTIF('2way'!$R$3:$R$7690,"=" &amp;B76)</f>
        <v>21</v>
      </c>
      <c r="Q76" s="6">
        <f t="shared" si="22"/>
        <v>0</v>
      </c>
      <c r="R76" s="6">
        <f t="shared" si="23"/>
        <v>4.7619047619047616E-2</v>
      </c>
      <c r="S76" s="6">
        <f t="shared" si="24"/>
        <v>0.47619047619047616</v>
      </c>
      <c r="T76" s="6">
        <f t="shared" si="25"/>
        <v>0.47619047619047616</v>
      </c>
      <c r="U76">
        <f t="shared" si="26"/>
        <v>9</v>
      </c>
      <c r="V76" s="6">
        <f t="shared" si="27"/>
        <v>0.42857142857142855</v>
      </c>
      <c r="W76">
        <f t="shared" si="28"/>
        <v>10</v>
      </c>
      <c r="X76" s="6">
        <f t="shared" si="29"/>
        <v>0.47619047619047616</v>
      </c>
      <c r="Y76">
        <f t="shared" si="30"/>
        <v>12</v>
      </c>
      <c r="Z76" s="6">
        <f t="shared" si="31"/>
        <v>0.5714285714285714</v>
      </c>
      <c r="AA76">
        <f t="shared" si="32"/>
        <v>11</v>
      </c>
      <c r="AB76" s="6">
        <f t="shared" si="33"/>
        <v>0.52380952380952384</v>
      </c>
    </row>
    <row r="77" spans="1:28" hidden="1" x14ac:dyDescent="0.25">
      <c r="A77" t="s">
        <v>136</v>
      </c>
      <c r="B77" t="s">
        <v>236</v>
      </c>
      <c r="C77" s="65">
        <f>COUNTIFS('2way'!$A$3:$A$7690,"&gt;50%",'2way'!$Y$3:$Y$7690,"Y",'2way'!$Q$3:$Q$7690,"=" &amp;B77) +  COUNTIFS('2way'!$A$3:$A$7690,"&gt;50%",'2way'!$Y$3:$Y$7690,"Y",'2way'!$R$3:$R$7690,"=" &amp;B77)</f>
        <v>3</v>
      </c>
      <c r="D77" s="66">
        <f>COUNTIFS('2way'!$A$3:$A$7690,"&gt;50%",'2way'!$Y$3:$Y$7690,"N",'2way'!$Q$3:$Q$7690,"=" &amp;B77) +  COUNTIFS('2way'!$A$3:$A$7690,"&gt;50%",'2way'!$Y$3:$Y$7690,"N",'2way'!$R$3:$R$7690,"=" &amp;B77)</f>
        <v>4</v>
      </c>
      <c r="E77" s="66">
        <f>COUNTIFS('2way'!$B$3:$B$7690,"&gt;50%",'2way'!$Y$3:$Y$7690,"N",'2way'!$Q$3:$Q$7690,"=" &amp;B77) +  COUNTIFS('2way'!$B$3:$B$7690,"&gt;50%",'2way'!$Y$3:$Y$7690,"N",'2way'!$R$3:$R$7690,"=" &amp;B77)</f>
        <v>7</v>
      </c>
      <c r="F77" s="66">
        <f>COUNTIFS('2way'!$B$3:$B$7690,"&gt;50%",'2way'!$Y$3:$Y$7690,"Y",'2way'!$Q$3:$Q$7690,"=" &amp;B77) +  COUNTIFS('2way'!$B$3:$B$7690,"&gt;50%",'2way'!$Y$3:$Y$7690,"Y",'2way'!$R$3:$R$7690,"=" &amp;B77)</f>
        <v>7</v>
      </c>
      <c r="G77">
        <f>COUNTIF('2way'!$Q$3:$Q$7690,"=" &amp;B77) + COUNTIF('2way'!$R$3:$R$7690,"=" &amp;B77)</f>
        <v>21</v>
      </c>
      <c r="H77" s="6">
        <f t="shared" si="18"/>
        <v>0.14285714285714285</v>
      </c>
      <c r="I77" s="6">
        <f t="shared" si="19"/>
        <v>0.19047619047619047</v>
      </c>
      <c r="J77" s="6">
        <f t="shared" si="20"/>
        <v>0.33333333333333331</v>
      </c>
      <c r="K77" s="6">
        <f t="shared" si="21"/>
        <v>0.33333333333333331</v>
      </c>
      <c r="L77" s="66">
        <f>COUNTIFS('2way'!$M$3:$M$7690,"&gt;50%",'2way'!$Y$3:$Y$7690,"Y",'2way'!$Q$3:$Q$7690,"=" &amp;B77) +  COUNTIFS('2way'!$M$3:$M$7690,"&gt;50%",'2way'!$Y$3:$Y$7690,"Y",'2way'!$R$3:$R$7690,"=" &amp;B77)</f>
        <v>0</v>
      </c>
      <c r="M77" s="66">
        <f>COUNTIFS('2way'!$M$3:$M$7690,"&gt;50%",'2way'!$Y$3:$Y$7690,"N",'2way'!$Q$3:$Q$7690,"=" &amp;B77) +  COUNTIFS('2way'!$M$3:$M$7690,"&gt;50%",'2way'!$Y$3:$Y$7690,"N",'2way'!$R$3:$R$7690,"=" &amp;B77)</f>
        <v>2</v>
      </c>
      <c r="N77" s="66">
        <f>COUNTIFS('2way'!$N$3:$N$7690,"&gt;50%",'2way'!$Y$3:$Y$7690,"N",'2way'!$Q$3:$Q$7690,"=" &amp;B77) +  COUNTIFS('2way'!$N$3:$N$7690,"&gt;50%",'2way'!$Y$3:$Y$7690,"N",'2way'!$R$3:$R$7690,"=" &amp;B77)</f>
        <v>9</v>
      </c>
      <c r="O77" s="66">
        <f>COUNTIFS('2way'!$N$3:$N$7690,"&gt;50%",'2way'!$Y$3:$Y$7690,"Y",'2way'!$Q$3:$Q$7690,"=" &amp;B77) +  COUNTIFS('2way'!$N$3:$N$7690,"&gt;50%",'2way'!$Y$3:$Y$7690,"Y",'2way'!$R$3:$R$7690,"=" &amp;B77)</f>
        <v>10</v>
      </c>
      <c r="P77">
        <f>COUNTIF('2way'!$Q$3:$Q$7690,"=" &amp;B77) + COUNTIF('2way'!$R$3:$R$7690,"=" &amp;B77)</f>
        <v>21</v>
      </c>
      <c r="Q77" s="6">
        <f t="shared" si="22"/>
        <v>0</v>
      </c>
      <c r="R77" s="6">
        <f t="shared" si="23"/>
        <v>9.5238095238095233E-2</v>
      </c>
      <c r="S77" s="6">
        <f t="shared" si="24"/>
        <v>0.42857142857142855</v>
      </c>
      <c r="T77" s="6">
        <f t="shared" si="25"/>
        <v>0.47619047619047616</v>
      </c>
      <c r="U77">
        <f t="shared" si="26"/>
        <v>10</v>
      </c>
      <c r="V77" s="6">
        <f t="shared" si="27"/>
        <v>0.47619047619047616</v>
      </c>
      <c r="W77">
        <f t="shared" si="28"/>
        <v>9</v>
      </c>
      <c r="X77" s="6">
        <f t="shared" si="29"/>
        <v>0.42857142857142855</v>
      </c>
      <c r="Y77">
        <f t="shared" si="30"/>
        <v>11</v>
      </c>
      <c r="Z77" s="6">
        <f t="shared" si="31"/>
        <v>0.52380952380952384</v>
      </c>
      <c r="AA77">
        <f t="shared" si="32"/>
        <v>12</v>
      </c>
      <c r="AB77" s="6">
        <f t="shared" si="33"/>
        <v>0.5714285714285714</v>
      </c>
    </row>
    <row r="78" spans="1:28" hidden="1" x14ac:dyDescent="0.25">
      <c r="A78" t="s">
        <v>136</v>
      </c>
      <c r="B78" t="s">
        <v>331</v>
      </c>
      <c r="C78" s="65">
        <f>COUNTIFS('2way'!$A$3:$A$7690,"&gt;50%",'2way'!$Y$3:$Y$7690,"Y",'2way'!$Q$3:$Q$7690,"=" &amp;B78) +  COUNTIFS('2way'!$A$3:$A$7690,"&gt;50%",'2way'!$Y$3:$Y$7690,"Y",'2way'!$R$3:$R$7690,"=" &amp;B78)</f>
        <v>0</v>
      </c>
      <c r="D78" s="66">
        <f>COUNTIFS('2way'!$A$3:$A$7690,"&gt;50%",'2way'!$Y$3:$Y$7690,"N",'2way'!$Q$3:$Q$7690,"=" &amp;B78) +  COUNTIFS('2way'!$A$3:$A$7690,"&gt;50%",'2way'!$Y$3:$Y$7690,"N",'2way'!$R$3:$R$7690,"=" &amp;B78)</f>
        <v>0</v>
      </c>
      <c r="E78" s="66">
        <f>COUNTIFS('2way'!$B$3:$B$7690,"&gt;50%",'2way'!$Y$3:$Y$7690,"N",'2way'!$Q$3:$Q$7690,"=" &amp;B78) +  COUNTIFS('2way'!$B$3:$B$7690,"&gt;50%",'2way'!$Y$3:$Y$7690,"N",'2way'!$R$3:$R$7690,"=" &amp;B78)</f>
        <v>12</v>
      </c>
      <c r="F78" s="66">
        <f>COUNTIFS('2way'!$B$3:$B$7690,"&gt;50%",'2way'!$Y$3:$Y$7690,"Y",'2way'!$Q$3:$Q$7690,"=" &amp;B78) +  COUNTIFS('2way'!$B$3:$B$7690,"&gt;50%",'2way'!$Y$3:$Y$7690,"Y",'2way'!$R$3:$R$7690,"=" &amp;B78)</f>
        <v>8</v>
      </c>
      <c r="G78">
        <f>COUNTIF('2way'!$Q$3:$Q$7690,"=" &amp;B78) + COUNTIF('2way'!$R$3:$R$7690,"=" &amp;B78)</f>
        <v>21</v>
      </c>
      <c r="H78" s="6">
        <f t="shared" si="18"/>
        <v>0</v>
      </c>
      <c r="I78" s="6">
        <f t="shared" si="19"/>
        <v>0</v>
      </c>
      <c r="J78" s="6">
        <f t="shared" si="20"/>
        <v>0.5714285714285714</v>
      </c>
      <c r="K78" s="6">
        <f t="shared" si="21"/>
        <v>0.38095238095238093</v>
      </c>
      <c r="L78" s="66">
        <f>COUNTIFS('2way'!$M$3:$M$7690,"&gt;50%",'2way'!$Y$3:$Y$7690,"Y",'2way'!$Q$3:$Q$7690,"=" &amp;B78) +  COUNTIFS('2way'!$M$3:$M$7690,"&gt;50%",'2way'!$Y$3:$Y$7690,"Y",'2way'!$R$3:$R$7690,"=" &amp;B78)</f>
        <v>0</v>
      </c>
      <c r="M78" s="66">
        <f>COUNTIFS('2way'!$M$3:$M$7690,"&gt;50%",'2way'!$Y$3:$Y$7690,"N",'2way'!$Q$3:$Q$7690,"=" &amp;B78) +  COUNTIFS('2way'!$M$3:$M$7690,"&gt;50%",'2way'!$Y$3:$Y$7690,"N",'2way'!$R$3:$R$7690,"=" &amp;B78)</f>
        <v>0</v>
      </c>
      <c r="N78" s="66">
        <f>COUNTIFS('2way'!$N$3:$N$7690,"&gt;50%",'2way'!$Y$3:$Y$7690,"N",'2way'!$Q$3:$Q$7690,"=" &amp;B78) +  COUNTIFS('2way'!$N$3:$N$7690,"&gt;50%",'2way'!$Y$3:$Y$7690,"N",'2way'!$R$3:$R$7690,"=" &amp;B78)</f>
        <v>12</v>
      </c>
      <c r="O78" s="66">
        <f>COUNTIFS('2way'!$N$3:$N$7690,"&gt;50%",'2way'!$Y$3:$Y$7690,"Y",'2way'!$Q$3:$Q$7690,"=" &amp;B78) +  COUNTIFS('2way'!$N$3:$N$7690,"&gt;50%",'2way'!$Y$3:$Y$7690,"Y",'2way'!$R$3:$R$7690,"=" &amp;B78)</f>
        <v>9</v>
      </c>
      <c r="P78">
        <f>COUNTIF('2way'!$Q$3:$Q$7690,"=" &amp;B78) + COUNTIF('2way'!$R$3:$R$7690,"=" &amp;B78)</f>
        <v>21</v>
      </c>
      <c r="Q78" s="6">
        <f t="shared" si="22"/>
        <v>0</v>
      </c>
      <c r="R78" s="6">
        <f t="shared" si="23"/>
        <v>0</v>
      </c>
      <c r="S78" s="6">
        <f t="shared" si="24"/>
        <v>0.5714285714285714</v>
      </c>
      <c r="T78" s="6">
        <f t="shared" si="25"/>
        <v>0.42857142857142855</v>
      </c>
      <c r="U78">
        <f t="shared" si="26"/>
        <v>12</v>
      </c>
      <c r="V78" s="6">
        <f t="shared" si="27"/>
        <v>0.5714285714285714</v>
      </c>
      <c r="W78">
        <f t="shared" si="28"/>
        <v>12</v>
      </c>
      <c r="X78" s="6">
        <f t="shared" si="29"/>
        <v>0.5714285714285714</v>
      </c>
      <c r="Y78">
        <f t="shared" si="30"/>
        <v>8</v>
      </c>
      <c r="Z78" s="6">
        <f t="shared" si="31"/>
        <v>0.38095238095238093</v>
      </c>
      <c r="AA78">
        <f t="shared" si="32"/>
        <v>9</v>
      </c>
      <c r="AB78" s="6">
        <f t="shared" si="33"/>
        <v>0.42857142857142855</v>
      </c>
    </row>
    <row r="79" spans="1:28" hidden="1" x14ac:dyDescent="0.25">
      <c r="A79" t="s">
        <v>136</v>
      </c>
      <c r="B79" t="s">
        <v>245</v>
      </c>
      <c r="C79" s="65">
        <f>COUNTIFS('2way'!$A$3:$A$7690,"&gt;50%",'2way'!$Y$3:$Y$7690,"Y",'2way'!$Q$3:$Q$7690,"=" &amp;B79) +  COUNTIFS('2way'!$A$3:$A$7690,"&gt;50%",'2way'!$Y$3:$Y$7690,"Y",'2way'!$R$3:$R$7690,"=" &amp;B79)</f>
        <v>7</v>
      </c>
      <c r="D79" s="66">
        <f>COUNTIFS('2way'!$A$3:$A$7690,"&gt;50%",'2way'!$Y$3:$Y$7690,"N",'2way'!$Q$3:$Q$7690,"=" &amp;B79) +  COUNTIFS('2way'!$A$3:$A$7690,"&gt;50%",'2way'!$Y$3:$Y$7690,"N",'2way'!$R$3:$R$7690,"=" &amp;B79)</f>
        <v>5</v>
      </c>
      <c r="E79" s="66">
        <f>COUNTIFS('2way'!$B$3:$B$7690,"&gt;50%",'2way'!$Y$3:$Y$7690,"N",'2way'!$Q$3:$Q$7690,"=" &amp;B79) +  COUNTIFS('2way'!$B$3:$B$7690,"&gt;50%",'2way'!$Y$3:$Y$7690,"N",'2way'!$R$3:$R$7690,"=" &amp;B79)</f>
        <v>3</v>
      </c>
      <c r="F79" s="66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21</v>
      </c>
      <c r="H79" s="6">
        <f t="shared" si="18"/>
        <v>0.33333333333333331</v>
      </c>
      <c r="I79" s="6">
        <f t="shared" si="19"/>
        <v>0.23809523809523808</v>
      </c>
      <c r="J79" s="6">
        <f t="shared" si="20"/>
        <v>0.14285714285714285</v>
      </c>
      <c r="K79" s="6">
        <f t="shared" si="21"/>
        <v>0.2857142857142857</v>
      </c>
      <c r="L79" s="66">
        <f>COUNTIFS('2way'!$M$3:$M$7690,"&gt;50%",'2way'!$Y$3:$Y$7690,"Y",'2way'!$Q$3:$Q$7690,"=" &amp;B79) +  COUNTIFS('2way'!$M$3:$M$7690,"&gt;50%",'2way'!$Y$3:$Y$7690,"Y",'2way'!$R$3:$R$7690,"=" &amp;B79)</f>
        <v>4</v>
      </c>
      <c r="M79" s="66">
        <f>COUNTIFS('2way'!$M$3:$M$7690,"&gt;50%",'2way'!$Y$3:$Y$7690,"N",'2way'!$Q$3:$Q$7690,"=" &amp;B79) +  COUNTIFS('2way'!$M$3:$M$7690,"&gt;50%",'2way'!$Y$3:$Y$7690,"N",'2way'!$R$3:$R$7690,"=" &amp;B79)</f>
        <v>3</v>
      </c>
      <c r="N79" s="66">
        <f>COUNTIFS('2way'!$N$3:$N$7690,"&gt;50%",'2way'!$Y$3:$Y$7690,"N",'2way'!$Q$3:$Q$7690,"=" &amp;B79) +  COUNTIFS('2way'!$N$3:$N$7690,"&gt;50%",'2way'!$Y$3:$Y$7690,"N",'2way'!$R$3:$R$7690,"=" &amp;B79)</f>
        <v>5</v>
      </c>
      <c r="O79" s="66">
        <f>COUNTIFS('2way'!$N$3:$N$7690,"&gt;50%",'2way'!$Y$3:$Y$7690,"Y",'2way'!$Q$3:$Q$7690,"=" &amp;B79) +  COUNTIFS('2way'!$N$3:$N$7690,"&gt;50%",'2way'!$Y$3:$Y$7690,"Y",'2way'!$R$3:$R$7690,"=" &amp;B79)</f>
        <v>9</v>
      </c>
      <c r="P79">
        <f>COUNTIF('2way'!$Q$3:$Q$7690,"=" &amp;B79) + COUNTIF('2way'!$R$3:$R$7690,"=" &amp;B79)</f>
        <v>21</v>
      </c>
      <c r="Q79" s="6">
        <f t="shared" si="22"/>
        <v>0.19047619047619047</v>
      </c>
      <c r="R79" s="6">
        <f t="shared" si="23"/>
        <v>0.14285714285714285</v>
      </c>
      <c r="S79" s="6">
        <f t="shared" si="24"/>
        <v>0.23809523809523808</v>
      </c>
      <c r="T79" s="6">
        <f t="shared" si="25"/>
        <v>0.42857142857142855</v>
      </c>
      <c r="U79">
        <f t="shared" si="26"/>
        <v>10</v>
      </c>
      <c r="V79" s="6">
        <f t="shared" si="27"/>
        <v>0.47619047619047616</v>
      </c>
      <c r="W79">
        <f t="shared" si="28"/>
        <v>9</v>
      </c>
      <c r="X79" s="6">
        <f t="shared" si="29"/>
        <v>0.42857142857142855</v>
      </c>
      <c r="Y79">
        <f t="shared" si="30"/>
        <v>11</v>
      </c>
      <c r="Z79" s="6">
        <f t="shared" si="31"/>
        <v>0.52380952380952384</v>
      </c>
      <c r="AA79">
        <f t="shared" si="32"/>
        <v>12</v>
      </c>
      <c r="AB79" s="6">
        <f t="shared" si="33"/>
        <v>0.5714285714285714</v>
      </c>
    </row>
    <row r="80" spans="1:28" hidden="1" x14ac:dyDescent="0.25">
      <c r="A80" t="s">
        <v>136</v>
      </c>
      <c r="B80" t="s">
        <v>249</v>
      </c>
      <c r="C80" s="65">
        <f>COUNTIFS('2way'!$A$3:$A$7690,"&gt;50%",'2way'!$Y$3:$Y$7690,"Y",'2way'!$Q$3:$Q$7690,"=" &amp;B80) +  COUNTIFS('2way'!$A$3:$A$7690,"&gt;50%",'2way'!$Y$3:$Y$7690,"Y",'2way'!$R$3:$R$7690,"=" &amp;B80)</f>
        <v>1</v>
      </c>
      <c r="D80" s="66">
        <f>COUNTIFS('2way'!$A$3:$A$7690,"&gt;50%",'2way'!$Y$3:$Y$7690,"N",'2way'!$Q$3:$Q$7690,"=" &amp;B80) +  COUNTIFS('2way'!$A$3:$A$7690,"&gt;50%",'2way'!$Y$3:$Y$7690,"N",'2way'!$R$3:$R$7690,"=" &amp;B80)</f>
        <v>2</v>
      </c>
      <c r="E80" s="66">
        <f>COUNTIFS('2way'!$B$3:$B$7690,"&gt;50%",'2way'!$Y$3:$Y$7690,"N",'2way'!$Q$3:$Q$7690,"=" &amp;B80) +  COUNTIFS('2way'!$B$3:$B$7690,"&gt;50%",'2way'!$Y$3:$Y$7690,"N",'2way'!$R$3:$R$7690,"=" &amp;B80)</f>
        <v>10</v>
      </c>
      <c r="F80" s="66">
        <f>COUNTIFS('2way'!$B$3:$B$7690,"&gt;50%",'2way'!$Y$3:$Y$7690,"Y",'2way'!$Q$3:$Q$7690,"=" &amp;B80) +  COUNTIFS('2way'!$B$3:$B$7690,"&gt;50%",'2way'!$Y$3:$Y$7690,"Y",'2way'!$R$3:$R$7690,"=" &amp;B80)</f>
        <v>7</v>
      </c>
      <c r="G80">
        <f>COUNTIF('2way'!$Q$3:$Q$7690,"=" &amp;B80) + COUNTIF('2way'!$R$3:$R$7690,"=" &amp;B80)</f>
        <v>21</v>
      </c>
      <c r="H80" s="6">
        <f t="shared" si="18"/>
        <v>4.7619047619047616E-2</v>
      </c>
      <c r="I80" s="6">
        <f t="shared" si="19"/>
        <v>9.5238095238095233E-2</v>
      </c>
      <c r="J80" s="6">
        <f t="shared" si="20"/>
        <v>0.47619047619047616</v>
      </c>
      <c r="K80" s="6">
        <f t="shared" si="21"/>
        <v>0.33333333333333331</v>
      </c>
      <c r="L80" s="66">
        <f>COUNTIFS('2way'!$M$3:$M$7690,"&gt;50%",'2way'!$Y$3:$Y$7690,"Y",'2way'!$Q$3:$Q$7690,"=" &amp;B80) +  COUNTIFS('2way'!$M$3:$M$7690,"&gt;50%",'2way'!$Y$3:$Y$7690,"Y",'2way'!$R$3:$R$7690,"=" &amp;B80)</f>
        <v>0</v>
      </c>
      <c r="M80" s="66">
        <f>COUNTIFS('2way'!$M$3:$M$7690,"&gt;50%",'2way'!$Y$3:$Y$7690,"N",'2way'!$Q$3:$Q$7690,"=" &amp;B80) +  COUNTIFS('2way'!$M$3:$M$7690,"&gt;50%",'2way'!$Y$3:$Y$7690,"N",'2way'!$R$3:$R$7690,"=" &amp;B80)</f>
        <v>1</v>
      </c>
      <c r="N80" s="66">
        <f>COUNTIFS('2way'!$N$3:$N$7690,"&gt;50%",'2way'!$Y$3:$Y$7690,"N",'2way'!$Q$3:$Q$7690,"=" &amp;B80) +  COUNTIFS('2way'!$N$3:$N$7690,"&gt;50%",'2way'!$Y$3:$Y$7690,"N",'2way'!$R$3:$R$7690,"=" &amp;B80)</f>
        <v>11</v>
      </c>
      <c r="O80" s="66">
        <f>COUNTIFS('2way'!$N$3:$N$7690,"&gt;50%",'2way'!$Y$3:$Y$7690,"Y",'2way'!$Q$3:$Q$7690,"=" &amp;B80) +  COUNTIFS('2way'!$N$3:$N$7690,"&gt;50%",'2way'!$Y$3:$Y$7690,"Y",'2way'!$R$3:$R$7690,"=" &amp;B80)</f>
        <v>8</v>
      </c>
      <c r="P80">
        <f>COUNTIF('2way'!$Q$3:$Q$7690,"=" &amp;B80) + COUNTIF('2way'!$R$3:$R$7690,"=" &amp;B80)</f>
        <v>21</v>
      </c>
      <c r="Q80" s="6">
        <f t="shared" si="22"/>
        <v>0</v>
      </c>
      <c r="R80" s="6">
        <f t="shared" si="23"/>
        <v>4.7619047619047616E-2</v>
      </c>
      <c r="S80" s="6">
        <f t="shared" si="24"/>
        <v>0.52380952380952384</v>
      </c>
      <c r="T80" s="6">
        <f t="shared" si="25"/>
        <v>0.38095238095238093</v>
      </c>
      <c r="U80">
        <f t="shared" si="26"/>
        <v>11</v>
      </c>
      <c r="V80" s="6">
        <f t="shared" si="27"/>
        <v>0.52380952380952384</v>
      </c>
      <c r="W80">
        <f t="shared" si="28"/>
        <v>11</v>
      </c>
      <c r="X80" s="6">
        <f t="shared" si="29"/>
        <v>0.52380952380952384</v>
      </c>
      <c r="Y80">
        <f t="shared" si="30"/>
        <v>9</v>
      </c>
      <c r="Z80" s="6">
        <f t="shared" si="31"/>
        <v>0.42857142857142855</v>
      </c>
      <c r="AA80">
        <f t="shared" si="32"/>
        <v>9</v>
      </c>
      <c r="AB80" s="6">
        <f t="shared" si="33"/>
        <v>0.42857142857142855</v>
      </c>
    </row>
    <row r="81" spans="1:28" hidden="1" x14ac:dyDescent="0.25">
      <c r="A81" t="s">
        <v>136</v>
      </c>
      <c r="B81" t="s">
        <v>235</v>
      </c>
      <c r="C81" s="65">
        <f>COUNTIFS('2way'!$A$3:$A$7690,"&gt;50%",'2way'!$Y$3:$Y$7690,"Y",'2way'!$Q$3:$Q$7690,"=" &amp;B81) +  COUNTIFS('2way'!$A$3:$A$7690,"&gt;50%",'2way'!$Y$3:$Y$7690,"Y",'2way'!$R$3:$R$7690,"=" &amp;B81)</f>
        <v>2</v>
      </c>
      <c r="D81" s="66">
        <f>COUNTIFS('2way'!$A$3:$A$7690,"&gt;50%",'2way'!$Y$3:$Y$7690,"N",'2way'!$Q$3:$Q$7690,"=" &amp;B81) +  COUNTIFS('2way'!$A$3:$A$7690,"&gt;50%",'2way'!$Y$3:$Y$7690,"N",'2way'!$R$3:$R$7690,"=" &amp;B81)</f>
        <v>2</v>
      </c>
      <c r="E81" s="66">
        <f>COUNTIFS('2way'!$B$3:$B$7690,"&gt;50%",'2way'!$Y$3:$Y$7690,"N",'2way'!$Q$3:$Q$7690,"=" &amp;B81) +  COUNTIFS('2way'!$B$3:$B$7690,"&gt;50%",'2way'!$Y$3:$Y$7690,"N",'2way'!$R$3:$R$7690,"=" &amp;B81)</f>
        <v>11</v>
      </c>
      <c r="F81" s="66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21</v>
      </c>
      <c r="H81" s="6">
        <f t="shared" si="18"/>
        <v>9.5238095238095233E-2</v>
      </c>
      <c r="I81" s="6">
        <f t="shared" si="19"/>
        <v>9.5238095238095233E-2</v>
      </c>
      <c r="J81" s="6">
        <f t="shared" si="20"/>
        <v>0.52380952380952384</v>
      </c>
      <c r="K81" s="6">
        <f t="shared" si="21"/>
        <v>0.2857142857142857</v>
      </c>
      <c r="L81" s="66">
        <f>COUNTIFS('2way'!$M$3:$M$7690,"&gt;50%",'2way'!$Y$3:$Y$7690,"Y",'2way'!$Q$3:$Q$7690,"=" &amp;B81) +  COUNTIFS('2way'!$M$3:$M$7690,"&gt;50%",'2way'!$Y$3:$Y$7690,"Y",'2way'!$R$3:$R$7690,"=" &amp;B81)</f>
        <v>1</v>
      </c>
      <c r="M81" s="66">
        <f>COUNTIFS('2way'!$M$3:$M$7690,"&gt;50%",'2way'!$Y$3:$Y$7690,"N",'2way'!$Q$3:$Q$7690,"=" &amp;B81) +  COUNTIFS('2way'!$M$3:$M$7690,"&gt;50%",'2way'!$Y$3:$Y$7690,"N",'2way'!$R$3:$R$7690,"=" &amp;B81)</f>
        <v>1</v>
      </c>
      <c r="N81" s="66">
        <f>COUNTIFS('2way'!$N$3:$N$7690,"&gt;50%",'2way'!$Y$3:$Y$7690,"N",'2way'!$Q$3:$Q$7690,"=" &amp;B81) +  COUNTIFS('2way'!$N$3:$N$7690,"&gt;50%",'2way'!$Y$3:$Y$7690,"N",'2way'!$R$3:$R$7690,"=" &amp;B81)</f>
        <v>12</v>
      </c>
      <c r="O81" s="66">
        <f>COUNTIFS('2way'!$N$3:$N$7690,"&gt;50%",'2way'!$Y$3:$Y$7690,"Y",'2way'!$Q$3:$Q$7690,"=" &amp;B81) +  COUNTIFS('2way'!$N$3:$N$7690,"&gt;50%",'2way'!$Y$3:$Y$7690,"Y",'2way'!$R$3:$R$7690,"=" &amp;B81)</f>
        <v>7</v>
      </c>
      <c r="P81">
        <f>COUNTIF('2way'!$Q$3:$Q$7690,"=" &amp;B81) + COUNTIF('2way'!$R$3:$R$7690,"=" &amp;B81)</f>
        <v>21</v>
      </c>
      <c r="Q81" s="6">
        <f t="shared" si="22"/>
        <v>4.7619047619047616E-2</v>
      </c>
      <c r="R81" s="6">
        <f t="shared" si="23"/>
        <v>4.7619047619047616E-2</v>
      </c>
      <c r="S81" s="6">
        <f t="shared" si="24"/>
        <v>0.5714285714285714</v>
      </c>
      <c r="T81" s="6">
        <f t="shared" si="25"/>
        <v>0.33333333333333331</v>
      </c>
      <c r="U81">
        <f t="shared" si="26"/>
        <v>13</v>
      </c>
      <c r="V81" s="6">
        <f t="shared" si="27"/>
        <v>0.61904761904761907</v>
      </c>
      <c r="W81">
        <f t="shared" si="28"/>
        <v>13</v>
      </c>
      <c r="X81" s="6">
        <f t="shared" si="29"/>
        <v>0.61904761904761907</v>
      </c>
      <c r="Y81">
        <f t="shared" si="30"/>
        <v>8</v>
      </c>
      <c r="Z81" s="6">
        <f t="shared" si="31"/>
        <v>0.38095238095238093</v>
      </c>
      <c r="AA81">
        <f t="shared" si="32"/>
        <v>8</v>
      </c>
      <c r="AB81" s="6">
        <f t="shared" si="33"/>
        <v>0.38095238095238093</v>
      </c>
    </row>
    <row r="82" spans="1:28" hidden="1" x14ac:dyDescent="0.25">
      <c r="A82" t="s">
        <v>136</v>
      </c>
      <c r="B82" t="s">
        <v>242</v>
      </c>
      <c r="C82" s="65">
        <f>COUNTIFS('2way'!$A$3:$A$7690,"&gt;50%",'2way'!$Y$3:$Y$7690,"Y",'2way'!$Q$3:$Q$7690,"=" &amp;B82) +  COUNTIFS('2way'!$A$3:$A$7690,"&gt;50%",'2way'!$Y$3:$Y$7690,"Y",'2way'!$R$3:$R$7690,"=" &amp;B82)</f>
        <v>0</v>
      </c>
      <c r="D82" s="66">
        <f>COUNTIFS('2way'!$A$3:$A$7690,"&gt;50%",'2way'!$Y$3:$Y$7690,"N",'2way'!$Q$3:$Q$7690,"=" &amp;B82) +  COUNTIFS('2way'!$A$3:$A$7690,"&gt;50%",'2way'!$Y$3:$Y$7690,"N",'2way'!$R$3:$R$7690,"=" &amp;B82)</f>
        <v>2</v>
      </c>
      <c r="E82" s="66">
        <f>COUNTIFS('2way'!$B$3:$B$7690,"&gt;50%",'2way'!$Y$3:$Y$7690,"N",'2way'!$Q$3:$Q$7690,"=" &amp;B82) +  COUNTIFS('2way'!$B$3:$B$7690,"&gt;50%",'2way'!$Y$3:$Y$7690,"N",'2way'!$R$3:$R$7690,"=" &amp;B82)</f>
        <v>9</v>
      </c>
      <c r="F82" s="66">
        <f>COUNTIFS('2way'!$B$3:$B$7690,"&gt;50%",'2way'!$Y$3:$Y$7690,"Y",'2way'!$Q$3:$Q$7690,"=" &amp;B82) +  COUNTIFS('2way'!$B$3:$B$7690,"&gt;50%",'2way'!$Y$3:$Y$7690,"Y",'2way'!$R$3:$R$7690,"=" &amp;B82)</f>
        <v>9</v>
      </c>
      <c r="G82">
        <f>COUNTIF('2way'!$Q$3:$Q$7690,"=" &amp;B82) + COUNTIF('2way'!$R$3:$R$7690,"=" &amp;B82)</f>
        <v>21</v>
      </c>
      <c r="H82" s="6">
        <f t="shared" si="18"/>
        <v>0</v>
      </c>
      <c r="I82" s="6">
        <f t="shared" si="19"/>
        <v>9.5238095238095233E-2</v>
      </c>
      <c r="J82" s="6">
        <f t="shared" si="20"/>
        <v>0.42857142857142855</v>
      </c>
      <c r="K82" s="6">
        <f t="shared" si="21"/>
        <v>0.42857142857142855</v>
      </c>
      <c r="L82" s="66">
        <f>COUNTIFS('2way'!$M$3:$M$7690,"&gt;50%",'2way'!$Y$3:$Y$7690,"Y",'2way'!$Q$3:$Q$7690,"=" &amp;B82) +  COUNTIFS('2way'!$M$3:$M$7690,"&gt;50%",'2way'!$Y$3:$Y$7690,"Y",'2way'!$R$3:$R$7690,"=" &amp;B82)</f>
        <v>0</v>
      </c>
      <c r="M82" s="66">
        <f>COUNTIFS('2way'!$M$3:$M$7690,"&gt;50%",'2way'!$Y$3:$Y$7690,"N",'2way'!$Q$3:$Q$7690,"=" &amp;B82) +  COUNTIFS('2way'!$M$3:$M$7690,"&gt;50%",'2way'!$Y$3:$Y$7690,"N",'2way'!$R$3:$R$7690,"=" &amp;B82)</f>
        <v>0</v>
      </c>
      <c r="N82" s="66">
        <f>COUNTIFS('2way'!$N$3:$N$7690,"&gt;50%",'2way'!$Y$3:$Y$7690,"N",'2way'!$Q$3:$Q$7690,"=" &amp;B82) +  COUNTIFS('2way'!$N$3:$N$7690,"&gt;50%",'2way'!$Y$3:$Y$7690,"N",'2way'!$R$3:$R$7690,"=" &amp;B82)</f>
        <v>11</v>
      </c>
      <c r="O82" s="66">
        <f>COUNTIFS('2way'!$N$3:$N$7690,"&gt;50%",'2way'!$Y$3:$Y$7690,"Y",'2way'!$Q$3:$Q$7690,"=" &amp;B82) +  COUNTIFS('2way'!$N$3:$N$7690,"&gt;50%",'2way'!$Y$3:$Y$7690,"Y",'2way'!$R$3:$R$7690,"=" &amp;B82)</f>
        <v>9</v>
      </c>
      <c r="P82">
        <f>COUNTIF('2way'!$Q$3:$Q$7690,"=" &amp;B82) + COUNTIF('2way'!$R$3:$R$7690,"=" &amp;B82)</f>
        <v>21</v>
      </c>
      <c r="Q82" s="6">
        <f t="shared" si="22"/>
        <v>0</v>
      </c>
      <c r="R82" s="6">
        <f t="shared" si="23"/>
        <v>0</v>
      </c>
      <c r="S82" s="6">
        <f t="shared" si="24"/>
        <v>0.52380952380952384</v>
      </c>
      <c r="T82" s="6">
        <f t="shared" si="25"/>
        <v>0.42857142857142855</v>
      </c>
      <c r="U82">
        <f t="shared" si="26"/>
        <v>9</v>
      </c>
      <c r="V82" s="6">
        <f t="shared" si="27"/>
        <v>0.42857142857142855</v>
      </c>
      <c r="W82">
        <f t="shared" si="28"/>
        <v>11</v>
      </c>
      <c r="X82" s="6">
        <f t="shared" si="29"/>
        <v>0.52380952380952384</v>
      </c>
      <c r="Y82">
        <f t="shared" si="30"/>
        <v>11</v>
      </c>
      <c r="Z82" s="6">
        <f t="shared" si="31"/>
        <v>0.52380952380952384</v>
      </c>
      <c r="AA82">
        <f t="shared" si="32"/>
        <v>9</v>
      </c>
      <c r="AB82" s="6">
        <f t="shared" si="33"/>
        <v>0.42857142857142855</v>
      </c>
    </row>
    <row r="83" spans="1:28" hidden="1" x14ac:dyDescent="0.25">
      <c r="A83" t="s">
        <v>136</v>
      </c>
      <c r="B83" t="s">
        <v>251</v>
      </c>
      <c r="C83" s="65">
        <f>COUNTIFS('2way'!$A$3:$A$7690,"&gt;50%",'2way'!$Y$3:$Y$7690,"Y",'2way'!$Q$3:$Q$7690,"=" &amp;B83) +  COUNTIFS('2way'!$A$3:$A$7690,"&gt;50%",'2way'!$Y$3:$Y$7690,"Y",'2way'!$R$3:$R$7690,"=" &amp;B83)</f>
        <v>0</v>
      </c>
      <c r="D83" s="66">
        <f>COUNTIFS('2way'!$A$3:$A$7690,"&gt;50%",'2way'!$Y$3:$Y$7690,"N",'2way'!$Q$3:$Q$7690,"=" &amp;B83) +  COUNTIFS('2way'!$A$3:$A$7690,"&gt;50%",'2way'!$Y$3:$Y$7690,"N",'2way'!$R$3:$R$7690,"=" &amp;B83)</f>
        <v>0</v>
      </c>
      <c r="E83" s="66">
        <f>COUNTIFS('2way'!$B$3:$B$7690,"&gt;50%",'2way'!$Y$3:$Y$7690,"N",'2way'!$Q$3:$Q$7690,"=" &amp;B83) +  COUNTIFS('2way'!$B$3:$B$7690,"&gt;50%",'2way'!$Y$3:$Y$7690,"N",'2way'!$R$3:$R$7690,"=" &amp;B83)</f>
        <v>16</v>
      </c>
      <c r="F83" s="66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21</v>
      </c>
      <c r="H83" s="6">
        <f t="shared" si="18"/>
        <v>0</v>
      </c>
      <c r="I83" s="6">
        <f t="shared" si="19"/>
        <v>0</v>
      </c>
      <c r="J83" s="6">
        <f t="shared" si="20"/>
        <v>0.76190476190476186</v>
      </c>
      <c r="K83" s="6">
        <f t="shared" si="21"/>
        <v>0.19047619047619047</v>
      </c>
      <c r="L83" s="66">
        <f>COUNTIFS('2way'!$M$3:$M$7690,"&gt;50%",'2way'!$Y$3:$Y$7690,"Y",'2way'!$Q$3:$Q$7690,"=" &amp;B83) +  COUNTIFS('2way'!$M$3:$M$7690,"&gt;50%",'2way'!$Y$3:$Y$7690,"Y",'2way'!$R$3:$R$7690,"=" &amp;B83)</f>
        <v>0</v>
      </c>
      <c r="M83" s="66">
        <f>COUNTIFS('2way'!$M$3:$M$7690,"&gt;50%",'2way'!$Y$3:$Y$7690,"N",'2way'!$Q$3:$Q$7690,"=" &amp;B83) +  COUNTIFS('2way'!$M$3:$M$7690,"&gt;50%",'2way'!$Y$3:$Y$7690,"N",'2way'!$R$3:$R$7690,"=" &amp;B83)</f>
        <v>0</v>
      </c>
      <c r="N83" s="66">
        <f>COUNTIFS('2way'!$N$3:$N$7690,"&gt;50%",'2way'!$Y$3:$Y$7690,"N",'2way'!$Q$3:$Q$7690,"=" &amp;B83) +  COUNTIFS('2way'!$N$3:$N$7690,"&gt;50%",'2way'!$Y$3:$Y$7690,"N",'2way'!$R$3:$R$7690,"=" &amp;B83)</f>
        <v>16</v>
      </c>
      <c r="O83" s="66">
        <f>COUNTIFS('2way'!$N$3:$N$7690,"&gt;50%",'2way'!$Y$3:$Y$7690,"Y",'2way'!$Q$3:$Q$7690,"=" &amp;B83) +  COUNTIFS('2way'!$N$3:$N$7690,"&gt;50%",'2way'!$Y$3:$Y$7690,"Y",'2way'!$R$3:$R$7690,"=" &amp;B83)</f>
        <v>4</v>
      </c>
      <c r="P83">
        <f>COUNTIF('2way'!$Q$3:$Q$7690,"=" &amp;B83) + COUNTIF('2way'!$R$3:$R$7690,"=" &amp;B83)</f>
        <v>21</v>
      </c>
      <c r="Q83" s="6">
        <f t="shared" si="22"/>
        <v>0</v>
      </c>
      <c r="R83" s="6">
        <f t="shared" si="23"/>
        <v>0</v>
      </c>
      <c r="S83" s="6">
        <f t="shared" si="24"/>
        <v>0.76190476190476186</v>
      </c>
      <c r="T83" s="6">
        <f t="shared" si="25"/>
        <v>0.19047619047619047</v>
      </c>
      <c r="U83">
        <f t="shared" si="26"/>
        <v>16</v>
      </c>
      <c r="V83" s="6">
        <f t="shared" si="27"/>
        <v>0.76190476190476186</v>
      </c>
      <c r="W83">
        <f t="shared" si="28"/>
        <v>16</v>
      </c>
      <c r="X83" s="6">
        <f t="shared" si="29"/>
        <v>0.76190476190476186</v>
      </c>
      <c r="Y83">
        <f t="shared" si="30"/>
        <v>4</v>
      </c>
      <c r="Z83" s="6">
        <f t="shared" si="31"/>
        <v>0.19047619047619047</v>
      </c>
      <c r="AA83">
        <f t="shared" si="32"/>
        <v>4</v>
      </c>
      <c r="AB83" s="6">
        <f t="shared" si="33"/>
        <v>0.19047619047619047</v>
      </c>
    </row>
    <row r="84" spans="1:28" hidden="1" x14ac:dyDescent="0.25">
      <c r="A84" t="s">
        <v>136</v>
      </c>
      <c r="B84" t="s">
        <v>248</v>
      </c>
      <c r="C84" s="65">
        <f>COUNTIFS('2way'!$A$3:$A$7690,"&gt;50%",'2way'!$Y$3:$Y$7690,"Y",'2way'!$Q$3:$Q$7690,"=" &amp;B84) +  COUNTIFS('2way'!$A$3:$A$7690,"&gt;50%",'2way'!$Y$3:$Y$7690,"Y",'2way'!$R$3:$R$7690,"=" &amp;B84)</f>
        <v>3</v>
      </c>
      <c r="D84" s="66">
        <f>COUNTIFS('2way'!$A$3:$A$7690,"&gt;50%",'2way'!$Y$3:$Y$7690,"N",'2way'!$Q$3:$Q$7690,"=" &amp;B84) +  COUNTIFS('2way'!$A$3:$A$7690,"&gt;50%",'2way'!$Y$3:$Y$7690,"N",'2way'!$R$3:$R$7690,"=" &amp;B84)</f>
        <v>4</v>
      </c>
      <c r="E84" s="66">
        <f>COUNTIFS('2way'!$B$3:$B$7690,"&gt;50%",'2way'!$Y$3:$Y$7690,"N",'2way'!$Q$3:$Q$7690,"=" &amp;B84) +  COUNTIFS('2way'!$B$3:$B$7690,"&gt;50%",'2way'!$Y$3:$Y$7690,"N",'2way'!$R$3:$R$7690,"=" &amp;B84)</f>
        <v>8</v>
      </c>
      <c r="F84" s="66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21</v>
      </c>
      <c r="H84" s="6">
        <f t="shared" si="18"/>
        <v>0.14285714285714285</v>
      </c>
      <c r="I84" s="6">
        <f t="shared" si="19"/>
        <v>0.19047619047619047</v>
      </c>
      <c r="J84" s="6">
        <f t="shared" si="20"/>
        <v>0.38095238095238093</v>
      </c>
      <c r="K84" s="6">
        <f t="shared" si="21"/>
        <v>0.23809523809523808</v>
      </c>
      <c r="L84" s="66">
        <f>COUNTIFS('2way'!$M$3:$M$7690,"&gt;50%",'2way'!$Y$3:$Y$7690,"Y",'2way'!$Q$3:$Q$7690,"=" &amp;B84) +  COUNTIFS('2way'!$M$3:$M$7690,"&gt;50%",'2way'!$Y$3:$Y$7690,"Y",'2way'!$R$3:$R$7690,"=" &amp;B84)</f>
        <v>0</v>
      </c>
      <c r="M84" s="66">
        <f>COUNTIFS('2way'!$M$3:$M$7690,"&gt;50%",'2way'!$Y$3:$Y$7690,"N",'2way'!$Q$3:$Q$7690,"=" &amp;B84) +  COUNTIFS('2way'!$M$3:$M$7690,"&gt;50%",'2way'!$Y$3:$Y$7690,"N",'2way'!$R$3:$R$7690,"=" &amp;B84)</f>
        <v>0</v>
      </c>
      <c r="N84" s="66">
        <f>COUNTIFS('2way'!$N$3:$N$7690,"&gt;50%",'2way'!$Y$3:$Y$7690,"N",'2way'!$Q$3:$Q$7690,"=" &amp;B84) +  COUNTIFS('2way'!$N$3:$N$7690,"&gt;50%",'2way'!$Y$3:$Y$7690,"N",'2way'!$R$3:$R$7690,"=" &amp;B84)</f>
        <v>12</v>
      </c>
      <c r="O84" s="66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21</v>
      </c>
      <c r="Q84" s="6">
        <f t="shared" si="22"/>
        <v>0</v>
      </c>
      <c r="R84" s="6">
        <f t="shared" si="23"/>
        <v>0</v>
      </c>
      <c r="S84" s="6">
        <f t="shared" si="24"/>
        <v>0.5714285714285714</v>
      </c>
      <c r="T84" s="6">
        <f t="shared" si="25"/>
        <v>0.38095238095238093</v>
      </c>
      <c r="U84">
        <f t="shared" si="26"/>
        <v>11</v>
      </c>
      <c r="V84" s="6">
        <f t="shared" si="27"/>
        <v>0.52380952380952384</v>
      </c>
      <c r="W84">
        <f t="shared" si="28"/>
        <v>12</v>
      </c>
      <c r="X84" s="6">
        <f t="shared" si="29"/>
        <v>0.5714285714285714</v>
      </c>
      <c r="Y84">
        <f t="shared" si="30"/>
        <v>9</v>
      </c>
      <c r="Z84" s="6">
        <f t="shared" si="31"/>
        <v>0.42857142857142855</v>
      </c>
      <c r="AA84">
        <f t="shared" si="32"/>
        <v>8</v>
      </c>
      <c r="AB84" s="6">
        <f t="shared" si="33"/>
        <v>0.38095238095238093</v>
      </c>
    </row>
    <row r="85" spans="1:28" hidden="1" x14ac:dyDescent="0.25">
      <c r="A85" t="s">
        <v>136</v>
      </c>
      <c r="B85" t="s">
        <v>403</v>
      </c>
      <c r="C85" s="65">
        <f>COUNTIFS('2way'!$A$3:$A$7690,"&gt;50%",'2way'!$Y$3:$Y$7690,"Y",'2way'!$Q$3:$Q$7690,"=" &amp;B85) +  COUNTIFS('2way'!$A$3:$A$7690,"&gt;50%",'2way'!$Y$3:$Y$7690,"Y",'2way'!$R$3:$R$7690,"=" &amp;B85)</f>
        <v>2</v>
      </c>
      <c r="D85" s="66">
        <f>COUNTIFS('2way'!$A$3:$A$7690,"&gt;50%",'2way'!$Y$3:$Y$7690,"N",'2way'!$Q$3:$Q$7690,"=" &amp;B85) +  COUNTIFS('2way'!$A$3:$A$7690,"&gt;50%",'2way'!$Y$3:$Y$7690,"N",'2way'!$R$3:$R$7690,"=" &amp;B85)</f>
        <v>2</v>
      </c>
      <c r="E85" s="66">
        <f>COUNTIFS('2way'!$B$3:$B$7690,"&gt;50%",'2way'!$Y$3:$Y$7690,"N",'2way'!$Q$3:$Q$7690,"=" &amp;B85) +  COUNTIFS('2way'!$B$3:$B$7690,"&gt;50%",'2way'!$Y$3:$Y$7690,"N",'2way'!$R$3:$R$7690,"=" &amp;B85)</f>
        <v>10</v>
      </c>
      <c r="F85" s="66">
        <f>COUNTIFS('2way'!$B$3:$B$7690,"&gt;50%",'2way'!$Y$3:$Y$7690,"Y",'2way'!$Q$3:$Q$7690,"=" &amp;B85) +  COUNTIFS('2way'!$B$3:$B$7690,"&gt;50%",'2way'!$Y$3:$Y$7690,"Y",'2way'!$R$3:$R$7690,"=" &amp;B85)</f>
        <v>7</v>
      </c>
      <c r="G85">
        <f>COUNTIF('2way'!$Q$3:$Q$7690,"=" &amp;B85) + COUNTIF('2way'!$R$3:$R$7690,"=" &amp;B85)</f>
        <v>21</v>
      </c>
      <c r="H85" s="6">
        <f t="shared" si="18"/>
        <v>9.5238095238095233E-2</v>
      </c>
      <c r="I85" s="6">
        <f t="shared" si="19"/>
        <v>9.5238095238095233E-2</v>
      </c>
      <c r="J85" s="6">
        <f t="shared" si="20"/>
        <v>0.47619047619047616</v>
      </c>
      <c r="K85" s="6">
        <f t="shared" si="21"/>
        <v>0.33333333333333331</v>
      </c>
      <c r="L85" s="66">
        <f>COUNTIFS('2way'!$M$3:$M$7690,"&gt;50%",'2way'!$Y$3:$Y$7690,"Y",'2way'!$Q$3:$Q$7690,"=" &amp;B85) +  COUNTIFS('2way'!$M$3:$M$7690,"&gt;50%",'2way'!$Y$3:$Y$7690,"Y",'2way'!$R$3:$R$7690,"=" &amp;B85)</f>
        <v>2</v>
      </c>
      <c r="M85" s="66">
        <f>COUNTIFS('2way'!$M$3:$M$7690,"&gt;50%",'2way'!$Y$3:$Y$7690,"N",'2way'!$Q$3:$Q$7690,"=" &amp;B85) +  COUNTIFS('2way'!$M$3:$M$7690,"&gt;50%",'2way'!$Y$3:$Y$7690,"N",'2way'!$R$3:$R$7690,"=" &amp;B85)</f>
        <v>1</v>
      </c>
      <c r="N85" s="66">
        <f>COUNTIFS('2way'!$N$3:$N$7690,"&gt;50%",'2way'!$Y$3:$Y$7690,"N",'2way'!$Q$3:$Q$7690,"=" &amp;B85) +  COUNTIFS('2way'!$N$3:$N$7690,"&gt;50%",'2way'!$Y$3:$Y$7690,"N",'2way'!$R$3:$R$7690,"=" &amp;B85)</f>
        <v>11</v>
      </c>
      <c r="O85" s="66">
        <f>COUNTIFS('2way'!$N$3:$N$7690,"&gt;50%",'2way'!$Y$3:$Y$7690,"Y",'2way'!$Q$3:$Q$7690,"=" &amp;B85) +  COUNTIFS('2way'!$N$3:$N$7690,"&gt;50%",'2way'!$Y$3:$Y$7690,"Y",'2way'!$R$3:$R$7690,"=" &amp;B85)</f>
        <v>7</v>
      </c>
      <c r="P85">
        <f>COUNTIF('2way'!$Q$3:$Q$7690,"=" &amp;B85) + COUNTIF('2way'!$R$3:$R$7690,"=" &amp;B85)</f>
        <v>21</v>
      </c>
      <c r="Q85" s="6">
        <f t="shared" si="22"/>
        <v>9.5238095238095233E-2</v>
      </c>
      <c r="R85" s="6">
        <f t="shared" si="23"/>
        <v>4.7619047619047616E-2</v>
      </c>
      <c r="S85" s="6">
        <f t="shared" si="24"/>
        <v>0.52380952380952384</v>
      </c>
      <c r="T85" s="6">
        <f t="shared" si="25"/>
        <v>0.33333333333333331</v>
      </c>
      <c r="U85">
        <f t="shared" si="26"/>
        <v>12</v>
      </c>
      <c r="V85" s="6">
        <f t="shared" si="27"/>
        <v>0.5714285714285714</v>
      </c>
      <c r="W85">
        <f t="shared" si="28"/>
        <v>13</v>
      </c>
      <c r="X85" s="6">
        <f t="shared" si="29"/>
        <v>0.61904761904761907</v>
      </c>
      <c r="Y85">
        <f t="shared" si="30"/>
        <v>9</v>
      </c>
      <c r="Z85" s="6">
        <f t="shared" si="31"/>
        <v>0.42857142857142855</v>
      </c>
      <c r="AA85">
        <f t="shared" si="32"/>
        <v>8</v>
      </c>
      <c r="AB85" s="6">
        <f t="shared" si="33"/>
        <v>0.38095238095238093</v>
      </c>
    </row>
    <row r="86" spans="1:28" hidden="1" x14ac:dyDescent="0.25">
      <c r="A86" t="s">
        <v>136</v>
      </c>
      <c r="B86" t="s">
        <v>227</v>
      </c>
      <c r="C86" s="65">
        <f>COUNTIFS('2way'!$A$3:$A$7690,"&gt;50%",'2way'!$Y$3:$Y$7690,"Y",'2way'!$Q$3:$Q$7690,"=" &amp;B86) +  COUNTIFS('2way'!$A$3:$A$7690,"&gt;50%",'2way'!$Y$3:$Y$7690,"Y",'2way'!$R$3:$R$7690,"=" &amp;B86)</f>
        <v>3</v>
      </c>
      <c r="D86" s="66">
        <f>COUNTIFS('2way'!$A$3:$A$7690,"&gt;50%",'2way'!$Y$3:$Y$7690,"N",'2way'!$Q$3:$Q$7690,"=" &amp;B86) +  COUNTIFS('2way'!$A$3:$A$7690,"&gt;50%",'2way'!$Y$3:$Y$7690,"N",'2way'!$R$3:$R$7690,"=" &amp;B86)</f>
        <v>3</v>
      </c>
      <c r="E86" s="66">
        <f>COUNTIFS('2way'!$B$3:$B$7690,"&gt;50%",'2way'!$Y$3:$Y$7690,"N",'2way'!$Q$3:$Q$7690,"=" &amp;B86) +  COUNTIFS('2way'!$B$3:$B$7690,"&gt;50%",'2way'!$Y$3:$Y$7690,"N",'2way'!$R$3:$R$7690,"=" &amp;B86)</f>
        <v>6</v>
      </c>
      <c r="F86" s="66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21</v>
      </c>
      <c r="H86" s="6">
        <f t="shared" si="18"/>
        <v>0.14285714285714285</v>
      </c>
      <c r="I86" s="6">
        <f t="shared" si="19"/>
        <v>0.14285714285714285</v>
      </c>
      <c r="J86" s="6">
        <f t="shared" si="20"/>
        <v>0.2857142857142857</v>
      </c>
      <c r="K86" s="6">
        <f t="shared" si="21"/>
        <v>0.42857142857142855</v>
      </c>
      <c r="L86" s="66">
        <f>COUNTIFS('2way'!$M$3:$M$7690,"&gt;50%",'2way'!$Y$3:$Y$7690,"Y",'2way'!$Q$3:$Q$7690,"=" &amp;B86) +  COUNTIFS('2way'!$M$3:$M$7690,"&gt;50%",'2way'!$Y$3:$Y$7690,"Y",'2way'!$R$3:$R$7690,"=" &amp;B86)</f>
        <v>1</v>
      </c>
      <c r="M86" s="66">
        <f>COUNTIFS('2way'!$M$3:$M$7690,"&gt;50%",'2way'!$Y$3:$Y$7690,"N",'2way'!$Q$3:$Q$7690,"=" &amp;B86) +  COUNTIFS('2way'!$M$3:$M$7690,"&gt;50%",'2way'!$Y$3:$Y$7690,"N",'2way'!$R$3:$R$7690,"=" &amp;B86)</f>
        <v>1</v>
      </c>
      <c r="N86" s="66">
        <f>COUNTIFS('2way'!$N$3:$N$7690,"&gt;50%",'2way'!$Y$3:$Y$7690,"N",'2way'!$Q$3:$Q$7690,"=" &amp;B86) +  COUNTIFS('2way'!$N$3:$N$7690,"&gt;50%",'2way'!$Y$3:$Y$7690,"N",'2way'!$R$3:$R$7690,"=" &amp;B86)</f>
        <v>8</v>
      </c>
      <c r="O86" s="66">
        <f>COUNTIFS('2way'!$N$3:$N$7690,"&gt;50%",'2way'!$Y$3:$Y$7690,"Y",'2way'!$Q$3:$Q$7690,"=" &amp;B86) +  COUNTIFS('2way'!$N$3:$N$7690,"&gt;50%",'2way'!$Y$3:$Y$7690,"Y",'2way'!$R$3:$R$7690,"=" &amp;B86)</f>
        <v>11</v>
      </c>
      <c r="P86">
        <f>COUNTIF('2way'!$Q$3:$Q$7690,"=" &amp;B86) + COUNTIF('2way'!$R$3:$R$7690,"=" &amp;B86)</f>
        <v>21</v>
      </c>
      <c r="Q86" s="6">
        <f t="shared" si="22"/>
        <v>4.7619047619047616E-2</v>
      </c>
      <c r="R86" s="6">
        <f t="shared" si="23"/>
        <v>4.7619047619047616E-2</v>
      </c>
      <c r="S86" s="6">
        <f t="shared" si="24"/>
        <v>0.38095238095238093</v>
      </c>
      <c r="T86" s="6">
        <f t="shared" si="25"/>
        <v>0.52380952380952384</v>
      </c>
      <c r="U86">
        <f t="shared" si="26"/>
        <v>9</v>
      </c>
      <c r="V86" s="6">
        <f t="shared" si="27"/>
        <v>0.42857142857142855</v>
      </c>
      <c r="W86">
        <f t="shared" si="28"/>
        <v>9</v>
      </c>
      <c r="X86" s="6">
        <f t="shared" si="29"/>
        <v>0.42857142857142855</v>
      </c>
      <c r="Y86">
        <f t="shared" si="30"/>
        <v>12</v>
      </c>
      <c r="Z86" s="6">
        <f t="shared" si="31"/>
        <v>0.5714285714285714</v>
      </c>
      <c r="AA86">
        <f t="shared" si="32"/>
        <v>12</v>
      </c>
      <c r="AB86" s="6">
        <f t="shared" si="33"/>
        <v>0.5714285714285714</v>
      </c>
    </row>
    <row r="87" spans="1:28" hidden="1" x14ac:dyDescent="0.25">
      <c r="A87" t="s">
        <v>136</v>
      </c>
      <c r="B87" t="s">
        <v>238</v>
      </c>
      <c r="C87" s="65">
        <f>COUNTIFS('2way'!$A$3:$A$7690,"&gt;50%",'2way'!$Y$3:$Y$7690,"Y",'2way'!$Q$3:$Q$7690,"=" &amp;B87) +  COUNTIFS('2way'!$A$3:$A$7690,"&gt;50%",'2way'!$Y$3:$Y$7690,"Y",'2way'!$R$3:$R$7690,"=" &amp;B87)</f>
        <v>0</v>
      </c>
      <c r="D87" s="66">
        <f>COUNTIFS('2way'!$A$3:$A$7690,"&gt;50%",'2way'!$Y$3:$Y$7690,"N",'2way'!$Q$3:$Q$7690,"=" &amp;B87) +  COUNTIFS('2way'!$A$3:$A$7690,"&gt;50%",'2way'!$Y$3:$Y$7690,"N",'2way'!$R$3:$R$7690,"=" &amp;B87)</f>
        <v>2</v>
      </c>
      <c r="E87" s="66">
        <f>COUNTIFS('2way'!$B$3:$B$7690,"&gt;50%",'2way'!$Y$3:$Y$7690,"N",'2way'!$Q$3:$Q$7690,"=" &amp;B87) +  COUNTIFS('2way'!$B$3:$B$7690,"&gt;50%",'2way'!$Y$3:$Y$7690,"N",'2way'!$R$3:$R$7690,"=" &amp;B87)</f>
        <v>11</v>
      </c>
      <c r="F87" s="66">
        <f>COUNTIFS('2way'!$B$3:$B$7690,"&gt;50%",'2way'!$Y$3:$Y$7690,"Y",'2way'!$Q$3:$Q$7690,"=" &amp;B87) +  COUNTIFS('2way'!$B$3:$B$7690,"&gt;50%",'2way'!$Y$3:$Y$7690,"Y",'2way'!$R$3:$R$7690,"=" &amp;B87)</f>
        <v>7</v>
      </c>
      <c r="G87">
        <f>COUNTIF('2way'!$Q$3:$Q$7690,"=" &amp;B87) + COUNTIF('2way'!$R$3:$R$7690,"=" &amp;B87)</f>
        <v>21</v>
      </c>
      <c r="H87" s="6">
        <f t="shared" si="18"/>
        <v>0</v>
      </c>
      <c r="I87" s="6">
        <f t="shared" si="19"/>
        <v>9.5238095238095233E-2</v>
      </c>
      <c r="J87" s="6">
        <f t="shared" si="20"/>
        <v>0.52380952380952384</v>
      </c>
      <c r="K87" s="6">
        <f t="shared" si="21"/>
        <v>0.33333333333333331</v>
      </c>
      <c r="L87" s="66">
        <f>COUNTIFS('2way'!$M$3:$M$7690,"&gt;50%",'2way'!$Y$3:$Y$7690,"Y",'2way'!$Q$3:$Q$7690,"=" &amp;B87) +  COUNTIFS('2way'!$M$3:$M$7690,"&gt;50%",'2way'!$Y$3:$Y$7690,"Y",'2way'!$R$3:$R$7690,"=" &amp;B87)</f>
        <v>0</v>
      </c>
      <c r="M87" s="66">
        <f>COUNTIFS('2way'!$M$3:$M$7690,"&gt;50%",'2way'!$Y$3:$Y$7690,"N",'2way'!$Q$3:$Q$7690,"=" &amp;B87) +  COUNTIFS('2way'!$M$3:$M$7690,"&gt;50%",'2way'!$Y$3:$Y$7690,"N",'2way'!$R$3:$R$7690,"=" &amp;B87)</f>
        <v>0</v>
      </c>
      <c r="N87" s="66">
        <f>COUNTIFS('2way'!$N$3:$N$7690,"&gt;50%",'2way'!$Y$3:$Y$7690,"N",'2way'!$Q$3:$Q$7690,"=" &amp;B87) +  COUNTIFS('2way'!$N$3:$N$7690,"&gt;50%",'2way'!$Y$3:$Y$7690,"N",'2way'!$R$3:$R$7690,"=" &amp;B87)</f>
        <v>13</v>
      </c>
      <c r="O87" s="66">
        <f>COUNTIFS('2way'!$N$3:$N$7690,"&gt;50%",'2way'!$Y$3:$Y$7690,"Y",'2way'!$Q$3:$Q$7690,"=" &amp;B87) +  COUNTIFS('2way'!$N$3:$N$7690,"&gt;50%",'2way'!$Y$3:$Y$7690,"Y",'2way'!$R$3:$R$7690,"=" &amp;B87)</f>
        <v>7</v>
      </c>
      <c r="P87">
        <f>COUNTIF('2way'!$Q$3:$Q$7690,"=" &amp;B87) + COUNTIF('2way'!$R$3:$R$7690,"=" &amp;B87)</f>
        <v>21</v>
      </c>
      <c r="Q87" s="6">
        <f t="shared" si="22"/>
        <v>0</v>
      </c>
      <c r="R87" s="6">
        <f t="shared" si="23"/>
        <v>0</v>
      </c>
      <c r="S87" s="6">
        <f t="shared" si="24"/>
        <v>0.61904761904761907</v>
      </c>
      <c r="T87" s="6">
        <f t="shared" si="25"/>
        <v>0.33333333333333331</v>
      </c>
      <c r="U87">
        <f t="shared" si="26"/>
        <v>11</v>
      </c>
      <c r="V87" s="6">
        <f t="shared" si="27"/>
        <v>0.52380952380952384</v>
      </c>
      <c r="W87">
        <f t="shared" si="28"/>
        <v>13</v>
      </c>
      <c r="X87" s="6">
        <f t="shared" si="29"/>
        <v>0.61904761904761907</v>
      </c>
      <c r="Y87">
        <f t="shared" si="30"/>
        <v>9</v>
      </c>
      <c r="Z87" s="6">
        <f t="shared" si="31"/>
        <v>0.42857142857142855</v>
      </c>
      <c r="AA87">
        <f t="shared" si="32"/>
        <v>7</v>
      </c>
      <c r="AB87" s="6">
        <f t="shared" si="33"/>
        <v>0.33333333333333331</v>
      </c>
    </row>
    <row r="88" spans="1:28" hidden="1" x14ac:dyDescent="0.25">
      <c r="A88" t="s">
        <v>136</v>
      </c>
      <c r="B88" t="s">
        <v>232</v>
      </c>
      <c r="C88" s="65">
        <f>COUNTIFS('2way'!$A$3:$A$7690,"&gt;50%",'2way'!$Y$3:$Y$7690,"Y",'2way'!$Q$3:$Q$7690,"=" &amp;B88) +  COUNTIFS('2way'!$A$3:$A$7690,"&gt;50%",'2way'!$Y$3:$Y$7690,"Y",'2way'!$R$3:$R$7690,"=" &amp;B88)</f>
        <v>3</v>
      </c>
      <c r="D88" s="66">
        <f>COUNTIFS('2way'!$A$3:$A$7690,"&gt;50%",'2way'!$Y$3:$Y$7690,"N",'2way'!$Q$3:$Q$7690,"=" &amp;B88) +  COUNTIFS('2way'!$A$3:$A$7690,"&gt;50%",'2way'!$Y$3:$Y$7690,"N",'2way'!$R$3:$R$7690,"=" &amp;B88)</f>
        <v>2</v>
      </c>
      <c r="E88" s="66">
        <f>COUNTIFS('2way'!$B$3:$B$7690,"&gt;50%",'2way'!$Y$3:$Y$7690,"N",'2way'!$Q$3:$Q$7690,"=" &amp;B88) +  COUNTIFS('2way'!$B$3:$B$7690,"&gt;50%",'2way'!$Y$3:$Y$7690,"N",'2way'!$R$3:$R$7690,"=" &amp;B88)</f>
        <v>8</v>
      </c>
      <c r="F88" s="66">
        <f>COUNTIFS('2way'!$B$3:$B$7690,"&gt;50%",'2way'!$Y$3:$Y$7690,"Y",'2way'!$Q$3:$Q$7690,"=" &amp;B88) +  COUNTIFS('2way'!$B$3:$B$7690,"&gt;50%",'2way'!$Y$3:$Y$7690,"Y",'2way'!$R$3:$R$7690,"=" &amp;B88)</f>
        <v>7</v>
      </c>
      <c r="G88">
        <f>COUNTIF('2way'!$Q$3:$Q$7690,"=" &amp;B88) + COUNTIF('2way'!$R$3:$R$7690,"=" &amp;B88)</f>
        <v>20</v>
      </c>
      <c r="H88" s="6">
        <f t="shared" si="18"/>
        <v>0.15</v>
      </c>
      <c r="I88" s="6">
        <f t="shared" si="19"/>
        <v>0.1</v>
      </c>
      <c r="J88" s="6">
        <f t="shared" si="20"/>
        <v>0.4</v>
      </c>
      <c r="K88" s="6">
        <f t="shared" si="21"/>
        <v>0.35</v>
      </c>
      <c r="L88" s="66">
        <f>COUNTIFS('2way'!$M$3:$M$7690,"&gt;50%",'2way'!$Y$3:$Y$7690,"Y",'2way'!$Q$3:$Q$7690,"=" &amp;B88) +  COUNTIFS('2way'!$M$3:$M$7690,"&gt;50%",'2way'!$Y$3:$Y$7690,"Y",'2way'!$R$3:$R$7690,"=" &amp;B88)</f>
        <v>0</v>
      </c>
      <c r="M88" s="66">
        <f>COUNTIFS('2way'!$M$3:$M$7690,"&gt;50%",'2way'!$Y$3:$Y$7690,"N",'2way'!$Q$3:$Q$7690,"=" &amp;B88) +  COUNTIFS('2way'!$M$3:$M$7690,"&gt;50%",'2way'!$Y$3:$Y$7690,"N",'2way'!$R$3:$R$7690,"=" &amp;B88)</f>
        <v>0</v>
      </c>
      <c r="N88" s="66">
        <f>COUNTIFS('2way'!$N$3:$N$7690,"&gt;50%",'2way'!$Y$3:$Y$7690,"N",'2way'!$Q$3:$Q$7690,"=" &amp;B88) +  COUNTIFS('2way'!$N$3:$N$7690,"&gt;50%",'2way'!$Y$3:$Y$7690,"N",'2way'!$R$3:$R$7690,"=" &amp;B88)</f>
        <v>10</v>
      </c>
      <c r="O88" s="66">
        <f>COUNTIFS('2way'!$N$3:$N$7690,"&gt;50%",'2way'!$Y$3:$Y$7690,"Y",'2way'!$Q$3:$Q$7690,"=" &amp;B88) +  COUNTIFS('2way'!$N$3:$N$7690,"&gt;50%",'2way'!$Y$3:$Y$7690,"Y",'2way'!$R$3:$R$7690,"=" &amp;B88)</f>
        <v>9</v>
      </c>
      <c r="P88">
        <f>COUNTIF('2way'!$Q$3:$Q$7690,"=" &amp;B88) + COUNTIF('2way'!$R$3:$R$7690,"=" &amp;B88)</f>
        <v>20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0.45</v>
      </c>
      <c r="U88">
        <f t="shared" si="26"/>
        <v>11</v>
      </c>
      <c r="V88" s="6">
        <f t="shared" si="27"/>
        <v>0.55000000000000004</v>
      </c>
      <c r="W88">
        <f t="shared" si="28"/>
        <v>10</v>
      </c>
      <c r="X88" s="6">
        <f t="shared" si="29"/>
        <v>0.5</v>
      </c>
      <c r="Y88">
        <f t="shared" si="30"/>
        <v>9</v>
      </c>
      <c r="Z88" s="6">
        <f t="shared" si="31"/>
        <v>0.45</v>
      </c>
      <c r="AA88">
        <f t="shared" si="32"/>
        <v>9</v>
      </c>
      <c r="AB88" s="6">
        <f t="shared" si="33"/>
        <v>0.45</v>
      </c>
    </row>
    <row r="89" spans="1:28" hidden="1" x14ac:dyDescent="0.25">
      <c r="A89" t="s">
        <v>136</v>
      </c>
      <c r="B89" t="s">
        <v>247</v>
      </c>
      <c r="C89" s="65">
        <f>COUNTIFS('2way'!$A$3:$A$7690,"&gt;50%",'2way'!$Y$3:$Y$7690,"Y",'2way'!$Q$3:$Q$7690,"=" &amp;B89) +  COUNTIFS('2way'!$A$3:$A$7690,"&gt;50%",'2way'!$Y$3:$Y$7690,"Y",'2way'!$R$3:$R$7690,"=" &amp;B89)</f>
        <v>5</v>
      </c>
      <c r="D89" s="66">
        <f>COUNTIFS('2way'!$A$3:$A$7690,"&gt;50%",'2way'!$Y$3:$Y$7690,"N",'2way'!$Q$3:$Q$7690,"=" &amp;B89) +  COUNTIFS('2way'!$A$3:$A$7690,"&gt;50%",'2way'!$Y$3:$Y$7690,"N",'2way'!$R$3:$R$7690,"=" &amp;B89)</f>
        <v>3</v>
      </c>
      <c r="E89" s="66">
        <f>COUNTIFS('2way'!$B$3:$B$7690,"&gt;50%",'2way'!$Y$3:$Y$7690,"N",'2way'!$Q$3:$Q$7690,"=" &amp;B89) +  COUNTIFS('2way'!$B$3:$B$7690,"&gt;50%",'2way'!$Y$3:$Y$7690,"N",'2way'!$R$3:$R$7690,"=" &amp;B89)</f>
        <v>8</v>
      </c>
      <c r="F89" s="66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21</v>
      </c>
      <c r="H89" s="6">
        <f t="shared" si="18"/>
        <v>0.23809523809523808</v>
      </c>
      <c r="I89" s="6">
        <f t="shared" si="19"/>
        <v>0.14285714285714285</v>
      </c>
      <c r="J89" s="6">
        <f t="shared" si="20"/>
        <v>0.38095238095238093</v>
      </c>
      <c r="K89" s="6">
        <f t="shared" si="21"/>
        <v>0.23809523809523808</v>
      </c>
      <c r="L89" s="66">
        <f>COUNTIFS('2way'!$M$3:$M$7690,"&gt;50%",'2way'!$Y$3:$Y$7690,"Y",'2way'!$Q$3:$Q$7690,"=" &amp;B89) +  COUNTIFS('2way'!$M$3:$M$7690,"&gt;50%",'2way'!$Y$3:$Y$7690,"Y",'2way'!$R$3:$R$7690,"=" &amp;B89)</f>
        <v>0</v>
      </c>
      <c r="M89" s="66">
        <f>COUNTIFS('2way'!$M$3:$M$7690,"&gt;50%",'2way'!$Y$3:$Y$7690,"N",'2way'!$Q$3:$Q$7690,"=" &amp;B89) +  COUNTIFS('2way'!$M$3:$M$7690,"&gt;50%",'2way'!$Y$3:$Y$7690,"N",'2way'!$R$3:$R$7690,"=" &amp;B89)</f>
        <v>0</v>
      </c>
      <c r="N89" s="66">
        <f>COUNTIFS('2way'!$N$3:$N$7690,"&gt;50%",'2way'!$Y$3:$Y$7690,"N",'2way'!$Q$3:$Q$7690,"=" &amp;B89) +  COUNTIFS('2way'!$N$3:$N$7690,"&gt;50%",'2way'!$Y$3:$Y$7690,"N",'2way'!$R$3:$R$7690,"=" &amp;B89)</f>
        <v>11</v>
      </c>
      <c r="O89" s="66">
        <f>COUNTIFS('2way'!$N$3:$N$7690,"&gt;50%",'2way'!$Y$3:$Y$7690,"Y",'2way'!$Q$3:$Q$7690,"=" &amp;B89) +  COUNTIFS('2way'!$N$3:$N$7690,"&gt;50%",'2way'!$Y$3:$Y$7690,"Y",'2way'!$R$3:$R$7690,"=" &amp;B89)</f>
        <v>10</v>
      </c>
      <c r="P89">
        <f>COUNTIF('2way'!$Q$3:$Q$7690,"=" &amp;B89) + COUNTIF('2way'!$R$3:$R$7690,"=" &amp;B89)</f>
        <v>21</v>
      </c>
      <c r="Q89" s="6">
        <f t="shared" si="22"/>
        <v>0</v>
      </c>
      <c r="R89" s="6">
        <f t="shared" si="23"/>
        <v>0</v>
      </c>
      <c r="S89" s="6">
        <f t="shared" si="24"/>
        <v>0.52380952380952384</v>
      </c>
      <c r="T89" s="6">
        <f t="shared" si="25"/>
        <v>0.47619047619047616</v>
      </c>
      <c r="U89">
        <f t="shared" si="26"/>
        <v>13</v>
      </c>
      <c r="V89" s="6">
        <f t="shared" si="27"/>
        <v>0.61904761904761907</v>
      </c>
      <c r="W89">
        <f t="shared" si="28"/>
        <v>11</v>
      </c>
      <c r="X89" s="6">
        <f t="shared" si="29"/>
        <v>0.52380952380952384</v>
      </c>
      <c r="Y89">
        <f t="shared" si="30"/>
        <v>8</v>
      </c>
      <c r="Z89" s="6">
        <f t="shared" si="31"/>
        <v>0.38095238095238093</v>
      </c>
      <c r="AA89">
        <f t="shared" si="32"/>
        <v>10</v>
      </c>
      <c r="AB89" s="6">
        <f t="shared" si="33"/>
        <v>0.47619047619047616</v>
      </c>
    </row>
    <row r="90" spans="1:28" hidden="1" x14ac:dyDescent="0.25">
      <c r="A90" t="s">
        <v>136</v>
      </c>
      <c r="B90" t="s">
        <v>400</v>
      </c>
      <c r="C90" s="65">
        <f>COUNTIFS('2way'!$A$3:$A$7690,"&gt;50%",'2way'!$Y$3:$Y$7690,"Y",'2way'!$Q$3:$Q$7690,"=" &amp;B90) +  COUNTIFS('2way'!$A$3:$A$7690,"&gt;50%",'2way'!$Y$3:$Y$7690,"Y",'2way'!$R$3:$R$7690,"=" &amp;B90)</f>
        <v>4</v>
      </c>
      <c r="D90" s="66">
        <f>COUNTIFS('2way'!$A$3:$A$7690,"&gt;50%",'2way'!$Y$3:$Y$7690,"N",'2way'!$Q$3:$Q$7690,"=" &amp;B90) +  COUNTIFS('2way'!$A$3:$A$7690,"&gt;50%",'2way'!$Y$3:$Y$7690,"N",'2way'!$R$3:$R$7690,"=" &amp;B90)</f>
        <v>4</v>
      </c>
      <c r="E90" s="66">
        <f>COUNTIFS('2way'!$B$3:$B$7690,"&gt;50%",'2way'!$Y$3:$Y$7690,"N",'2way'!$Q$3:$Q$7690,"=" &amp;B90) +  COUNTIFS('2way'!$B$3:$B$7690,"&gt;50%",'2way'!$Y$3:$Y$7690,"N",'2way'!$R$3:$R$7690,"=" &amp;B90)</f>
        <v>6</v>
      </c>
      <c r="F90" s="66">
        <f>COUNTIFS('2way'!$B$3:$B$7690,"&gt;50%",'2way'!$Y$3:$Y$7690,"Y",'2way'!$Q$3:$Q$7690,"=" &amp;B90) +  COUNTIFS('2way'!$B$3:$B$7690,"&gt;50%",'2way'!$Y$3:$Y$7690,"Y",'2way'!$R$3:$R$7690,"=" &amp;B90)</f>
        <v>6</v>
      </c>
      <c r="G90">
        <f>COUNTIF('2way'!$Q$3:$Q$7690,"=" &amp;B90) + COUNTIF('2way'!$R$3:$R$7690,"=" &amp;B90)</f>
        <v>21</v>
      </c>
      <c r="H90" s="6">
        <f t="shared" si="18"/>
        <v>0.19047619047619047</v>
      </c>
      <c r="I90" s="6">
        <f t="shared" si="19"/>
        <v>0.19047619047619047</v>
      </c>
      <c r="J90" s="6">
        <f t="shared" si="20"/>
        <v>0.2857142857142857</v>
      </c>
      <c r="K90" s="6">
        <f t="shared" si="21"/>
        <v>0.2857142857142857</v>
      </c>
      <c r="L90" s="66">
        <f>COUNTIFS('2way'!$M$3:$M$7690,"&gt;50%",'2way'!$Y$3:$Y$7690,"Y",'2way'!$Q$3:$Q$7690,"=" &amp;B90) +  COUNTIFS('2way'!$M$3:$M$7690,"&gt;50%",'2way'!$Y$3:$Y$7690,"Y",'2way'!$R$3:$R$7690,"=" &amp;B90)</f>
        <v>0</v>
      </c>
      <c r="M90" s="66">
        <f>COUNTIFS('2way'!$M$3:$M$7690,"&gt;50%",'2way'!$Y$3:$Y$7690,"N",'2way'!$Q$3:$Q$7690,"=" &amp;B90) +  COUNTIFS('2way'!$M$3:$M$7690,"&gt;50%",'2way'!$Y$3:$Y$7690,"N",'2way'!$R$3:$R$7690,"=" &amp;B90)</f>
        <v>3</v>
      </c>
      <c r="N90" s="66">
        <f>COUNTIFS('2way'!$N$3:$N$7690,"&gt;50%",'2way'!$Y$3:$Y$7690,"N",'2way'!$Q$3:$Q$7690,"=" &amp;B90) +  COUNTIFS('2way'!$N$3:$N$7690,"&gt;50%",'2way'!$Y$3:$Y$7690,"N",'2way'!$R$3:$R$7690,"=" &amp;B90)</f>
        <v>7</v>
      </c>
      <c r="O90" s="66">
        <f>COUNTIFS('2way'!$N$3:$N$7690,"&gt;50%",'2way'!$Y$3:$Y$7690,"Y",'2way'!$Q$3:$Q$7690,"=" &amp;B90) +  COUNTIFS('2way'!$N$3:$N$7690,"&gt;50%",'2way'!$Y$3:$Y$7690,"Y",'2way'!$R$3:$R$7690,"=" &amp;B90)</f>
        <v>11</v>
      </c>
      <c r="P90">
        <f>COUNTIF('2way'!$Q$3:$Q$7690,"=" &amp;B90) + COUNTIF('2way'!$R$3:$R$7690,"=" &amp;B90)</f>
        <v>21</v>
      </c>
      <c r="Q90" s="6">
        <f t="shared" si="22"/>
        <v>0</v>
      </c>
      <c r="R90" s="6">
        <f t="shared" si="23"/>
        <v>0.14285714285714285</v>
      </c>
      <c r="S90" s="6">
        <f t="shared" si="24"/>
        <v>0.33333333333333331</v>
      </c>
      <c r="T90" s="6">
        <f t="shared" si="25"/>
        <v>0.52380952380952384</v>
      </c>
      <c r="U90">
        <f t="shared" si="26"/>
        <v>10</v>
      </c>
      <c r="V90" s="6">
        <f t="shared" si="27"/>
        <v>0.47619047619047616</v>
      </c>
      <c r="W90">
        <f t="shared" si="28"/>
        <v>7</v>
      </c>
      <c r="X90" s="6">
        <f t="shared" si="29"/>
        <v>0.33333333333333331</v>
      </c>
      <c r="Y90">
        <f t="shared" si="30"/>
        <v>10</v>
      </c>
      <c r="Z90" s="6">
        <f t="shared" si="31"/>
        <v>0.47619047619047616</v>
      </c>
      <c r="AA90">
        <f t="shared" si="32"/>
        <v>14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5">
        <f>COUNTIFS('2way'!$A$3:$A$7690,"&gt;50%",'2way'!$Y$3:$Y$7690,"Y",'2way'!$Q$3:$Q$7690,"=" &amp;B91) +  COUNTIFS('2way'!$A$3:$A$7690,"&gt;50%",'2way'!$Y$3:$Y$7690,"Y",'2way'!$R$3:$R$7690,"=" &amp;B91)</f>
        <v>5</v>
      </c>
      <c r="D91" s="66">
        <f>COUNTIFS('2way'!$A$3:$A$7690,"&gt;50%",'2way'!$Y$3:$Y$7690,"N",'2way'!$Q$3:$Q$7690,"=" &amp;B91) +  COUNTIFS('2way'!$A$3:$A$7690,"&gt;50%",'2way'!$Y$3:$Y$7690,"N",'2way'!$R$3:$R$7690,"=" &amp;B91)</f>
        <v>4</v>
      </c>
      <c r="E91" s="66">
        <f>COUNTIFS('2way'!$B$3:$B$7690,"&gt;50%",'2way'!$Y$3:$Y$7690,"N",'2way'!$Q$3:$Q$7690,"=" &amp;B91) +  COUNTIFS('2way'!$B$3:$B$7690,"&gt;50%",'2way'!$Y$3:$Y$7690,"N",'2way'!$R$3:$R$7690,"=" &amp;B91)</f>
        <v>5</v>
      </c>
      <c r="F91" s="66">
        <f>COUNTIFS('2way'!$B$3:$B$7690,"&gt;50%",'2way'!$Y$3:$Y$7690,"Y",'2way'!$Q$3:$Q$7690,"=" &amp;B91) +  COUNTIFS('2way'!$B$3:$B$7690,"&gt;50%",'2way'!$Y$3:$Y$7690,"Y",'2way'!$R$3:$R$7690,"=" &amp;B91)</f>
        <v>6</v>
      </c>
      <c r="G91">
        <f>COUNTIF('2way'!$Q$3:$Q$7690,"=" &amp;B91) + COUNTIF('2way'!$R$3:$R$7690,"=" &amp;B91)</f>
        <v>20</v>
      </c>
      <c r="H91" s="6">
        <f t="shared" si="18"/>
        <v>0.25</v>
      </c>
      <c r="I91" s="6">
        <f t="shared" si="19"/>
        <v>0.2</v>
      </c>
      <c r="J91" s="6">
        <f t="shared" si="20"/>
        <v>0.25</v>
      </c>
      <c r="K91" s="6">
        <f t="shared" si="21"/>
        <v>0.3</v>
      </c>
      <c r="L91" s="66">
        <f>COUNTIFS('2way'!$M$3:$M$7690,"&gt;50%",'2way'!$Y$3:$Y$7690,"Y",'2way'!$Q$3:$Q$7690,"=" &amp;B91) +  COUNTIFS('2way'!$M$3:$M$7690,"&gt;50%",'2way'!$Y$3:$Y$7690,"Y",'2way'!$R$3:$R$7690,"=" &amp;B91)</f>
        <v>0</v>
      </c>
      <c r="M91" s="66">
        <f>COUNTIFS('2way'!$M$3:$M$7690,"&gt;50%",'2way'!$Y$3:$Y$7690,"N",'2way'!$Q$3:$Q$7690,"=" &amp;B91) +  COUNTIFS('2way'!$M$3:$M$7690,"&gt;50%",'2way'!$Y$3:$Y$7690,"N",'2way'!$R$3:$R$7690,"=" &amp;B91)</f>
        <v>1</v>
      </c>
      <c r="N91" s="66">
        <f>COUNTIFS('2way'!$N$3:$N$7690,"&gt;50%",'2way'!$Y$3:$Y$7690,"N",'2way'!$Q$3:$Q$7690,"=" &amp;B91) +  COUNTIFS('2way'!$N$3:$N$7690,"&gt;50%",'2way'!$Y$3:$Y$7690,"N",'2way'!$R$3:$R$7690,"=" &amp;B91)</f>
        <v>8</v>
      </c>
      <c r="O91" s="66">
        <f>COUNTIFS('2way'!$N$3:$N$7690,"&gt;50%",'2way'!$Y$3:$Y$7690,"Y",'2way'!$Q$3:$Q$7690,"=" &amp;B91) +  COUNTIFS('2way'!$N$3:$N$7690,"&gt;50%",'2way'!$Y$3:$Y$7690,"Y",'2way'!$R$3:$R$7690,"=" &amp;B91)</f>
        <v>11</v>
      </c>
      <c r="P91">
        <f>COUNTIF('2way'!$Q$3:$Q$7690,"=" &amp;B91) + COUNTIF('2way'!$R$3:$R$7690,"=" &amp;B91)</f>
        <v>20</v>
      </c>
      <c r="Q91" s="6">
        <f t="shared" si="22"/>
        <v>0</v>
      </c>
      <c r="R91" s="6">
        <f t="shared" si="23"/>
        <v>0.05</v>
      </c>
      <c r="S91" s="6">
        <f t="shared" si="24"/>
        <v>0.4</v>
      </c>
      <c r="T91" s="6">
        <f t="shared" si="25"/>
        <v>0.55000000000000004</v>
      </c>
      <c r="U91">
        <f t="shared" si="26"/>
        <v>10</v>
      </c>
      <c r="V91" s="6">
        <f t="shared" si="27"/>
        <v>0.5</v>
      </c>
      <c r="W91">
        <f t="shared" si="28"/>
        <v>8</v>
      </c>
      <c r="X91" s="6">
        <f t="shared" si="29"/>
        <v>0.4</v>
      </c>
      <c r="Y91">
        <f t="shared" si="30"/>
        <v>10</v>
      </c>
      <c r="Z91" s="6">
        <f t="shared" si="31"/>
        <v>0.5</v>
      </c>
      <c r="AA91">
        <f t="shared" si="32"/>
        <v>12</v>
      </c>
      <c r="AB91" s="6">
        <f t="shared" si="33"/>
        <v>0.6</v>
      </c>
    </row>
    <row r="92" spans="1:28" hidden="1" x14ac:dyDescent="0.25">
      <c r="A92" t="s">
        <v>136</v>
      </c>
      <c r="B92" t="s">
        <v>250</v>
      </c>
      <c r="C92" s="65">
        <f>COUNTIFS('2way'!$A$3:$A$7690,"&gt;50%",'2way'!$Y$3:$Y$7690,"Y",'2way'!$Q$3:$Q$7690,"=" &amp;B92) +  COUNTIFS('2way'!$A$3:$A$7690,"&gt;50%",'2way'!$Y$3:$Y$7690,"Y",'2way'!$R$3:$R$7690,"=" &amp;B92)</f>
        <v>2</v>
      </c>
      <c r="D92" s="66">
        <f>COUNTIFS('2way'!$A$3:$A$7690,"&gt;50%",'2way'!$Y$3:$Y$7690,"N",'2way'!$Q$3:$Q$7690,"=" &amp;B92) +  COUNTIFS('2way'!$A$3:$A$7690,"&gt;50%",'2way'!$Y$3:$Y$7690,"N",'2way'!$R$3:$R$7690,"=" &amp;B92)</f>
        <v>2</v>
      </c>
      <c r="E92" s="66">
        <f>COUNTIFS('2way'!$B$3:$B$7690,"&gt;50%",'2way'!$Y$3:$Y$7690,"N",'2way'!$Q$3:$Q$7690,"=" &amp;B92) +  COUNTIFS('2way'!$B$3:$B$7690,"&gt;50%",'2way'!$Y$3:$Y$7690,"N",'2way'!$R$3:$R$7690,"=" &amp;B92)</f>
        <v>9</v>
      </c>
      <c r="F92" s="66">
        <f>COUNTIFS('2way'!$B$3:$B$7690,"&gt;50%",'2way'!$Y$3:$Y$7690,"Y",'2way'!$Q$3:$Q$7690,"=" &amp;B92) +  COUNTIFS('2way'!$B$3:$B$7690,"&gt;50%",'2way'!$Y$3:$Y$7690,"Y",'2way'!$R$3:$R$7690,"=" &amp;B92)</f>
        <v>8</v>
      </c>
      <c r="G92">
        <f>COUNTIF('2way'!$Q$3:$Q$7690,"=" &amp;B92) + COUNTIF('2way'!$R$3:$R$7690,"=" &amp;B92)</f>
        <v>21</v>
      </c>
      <c r="H92" s="6">
        <f t="shared" si="18"/>
        <v>9.5238095238095233E-2</v>
      </c>
      <c r="I92" s="6">
        <f t="shared" si="19"/>
        <v>9.5238095238095233E-2</v>
      </c>
      <c r="J92" s="6">
        <f t="shared" si="20"/>
        <v>0.42857142857142855</v>
      </c>
      <c r="K92" s="6">
        <f t="shared" si="21"/>
        <v>0.38095238095238093</v>
      </c>
      <c r="L92" s="66">
        <f>COUNTIFS('2way'!$M$3:$M$7690,"&gt;50%",'2way'!$Y$3:$Y$7690,"Y",'2way'!$Q$3:$Q$7690,"=" &amp;B92) +  COUNTIFS('2way'!$M$3:$M$7690,"&gt;50%",'2way'!$Y$3:$Y$7690,"Y",'2way'!$R$3:$R$7690,"=" &amp;B92)</f>
        <v>0</v>
      </c>
      <c r="M92" s="66">
        <f>COUNTIFS('2way'!$M$3:$M$7690,"&gt;50%",'2way'!$Y$3:$Y$7690,"N",'2way'!$Q$3:$Q$7690,"=" &amp;B92) +  COUNTIFS('2way'!$M$3:$M$7690,"&gt;50%",'2way'!$Y$3:$Y$7690,"N",'2way'!$R$3:$R$7690,"=" &amp;B92)</f>
        <v>0</v>
      </c>
      <c r="N92" s="66">
        <f>COUNTIFS('2way'!$N$3:$N$7690,"&gt;50%",'2way'!$Y$3:$Y$7690,"N",'2way'!$Q$3:$Q$7690,"=" &amp;B92) +  COUNTIFS('2way'!$N$3:$N$7690,"&gt;50%",'2way'!$Y$3:$Y$7690,"N",'2way'!$R$3:$R$7690,"=" &amp;B92)</f>
        <v>11</v>
      </c>
      <c r="O92" s="66">
        <f>COUNTIFS('2way'!$N$3:$N$7690,"&gt;50%",'2way'!$Y$3:$Y$7690,"Y",'2way'!$Q$3:$Q$7690,"=" &amp;B92) +  COUNTIFS('2way'!$N$3:$N$7690,"&gt;50%",'2way'!$Y$3:$Y$7690,"Y",'2way'!$R$3:$R$7690,"=" &amp;B92)</f>
        <v>10</v>
      </c>
      <c r="P92">
        <f>COUNTIF('2way'!$Q$3:$Q$7690,"=" &amp;B92) + COUNTIF('2way'!$R$3:$R$7690,"=" &amp;B92)</f>
        <v>21</v>
      </c>
      <c r="Q92" s="6">
        <f t="shared" si="22"/>
        <v>0</v>
      </c>
      <c r="R92" s="6">
        <f t="shared" si="23"/>
        <v>0</v>
      </c>
      <c r="S92" s="6">
        <f t="shared" si="24"/>
        <v>0.52380952380952384</v>
      </c>
      <c r="T92" s="6">
        <f t="shared" si="25"/>
        <v>0.47619047619047616</v>
      </c>
      <c r="U92">
        <f t="shared" si="26"/>
        <v>11</v>
      </c>
      <c r="V92" s="6">
        <f t="shared" si="27"/>
        <v>0.52380952380952384</v>
      </c>
      <c r="W92">
        <f t="shared" si="28"/>
        <v>11</v>
      </c>
      <c r="X92" s="6">
        <f t="shared" si="29"/>
        <v>0.52380952380952384</v>
      </c>
      <c r="Y92">
        <f t="shared" si="30"/>
        <v>10</v>
      </c>
      <c r="Z92" s="6">
        <f t="shared" si="31"/>
        <v>0.47619047619047616</v>
      </c>
      <c r="AA92">
        <f t="shared" si="32"/>
        <v>10</v>
      </c>
      <c r="AB92" s="6">
        <f t="shared" si="33"/>
        <v>0.47619047619047616</v>
      </c>
    </row>
    <row r="93" spans="1:28" hidden="1" x14ac:dyDescent="0.25">
      <c r="A93" t="s">
        <v>136</v>
      </c>
      <c r="B93" t="s">
        <v>243</v>
      </c>
      <c r="C93" s="65">
        <f>COUNTIFS('2way'!$A$3:$A$7690,"&gt;50%",'2way'!$Y$3:$Y$7690,"Y",'2way'!$Q$3:$Q$7690,"=" &amp;B93) +  COUNTIFS('2way'!$A$3:$A$7690,"&gt;50%",'2way'!$Y$3:$Y$7690,"Y",'2way'!$R$3:$R$7690,"=" &amp;B93)</f>
        <v>5</v>
      </c>
      <c r="D93" s="66">
        <f>COUNTIFS('2way'!$A$3:$A$7690,"&gt;50%",'2way'!$Y$3:$Y$7690,"N",'2way'!$Q$3:$Q$7690,"=" &amp;B93) +  COUNTIFS('2way'!$A$3:$A$7690,"&gt;50%",'2way'!$Y$3:$Y$7690,"N",'2way'!$R$3:$R$7690,"=" &amp;B93)</f>
        <v>4</v>
      </c>
      <c r="E93" s="66">
        <f>COUNTIFS('2way'!$B$3:$B$7690,"&gt;50%",'2way'!$Y$3:$Y$7690,"N",'2way'!$Q$3:$Q$7690,"=" &amp;B93) +  COUNTIFS('2way'!$B$3:$B$7690,"&gt;50%",'2way'!$Y$3:$Y$7690,"N",'2way'!$R$3:$R$7690,"=" &amp;B93)</f>
        <v>5</v>
      </c>
      <c r="F93" s="66">
        <f>COUNTIFS('2way'!$B$3:$B$7690,"&gt;50%",'2way'!$Y$3:$Y$7690,"Y",'2way'!$Q$3:$Q$7690,"=" &amp;B93) +  COUNTIFS('2way'!$B$3:$B$7690,"&gt;50%",'2way'!$Y$3:$Y$7690,"Y",'2way'!$R$3:$R$7690,"=" &amp;B93)</f>
        <v>6</v>
      </c>
      <c r="G93">
        <f>COUNTIF('2way'!$Q$3:$Q$7690,"=" &amp;B93) + COUNTIF('2way'!$R$3:$R$7690,"=" &amp;B93)</f>
        <v>20</v>
      </c>
      <c r="H93" s="6">
        <f t="shared" si="18"/>
        <v>0.25</v>
      </c>
      <c r="I93" s="6">
        <f t="shared" si="19"/>
        <v>0.2</v>
      </c>
      <c r="J93" s="6">
        <f t="shared" si="20"/>
        <v>0.25</v>
      </c>
      <c r="K93" s="6">
        <f t="shared" si="21"/>
        <v>0.3</v>
      </c>
      <c r="L93" s="66">
        <f>COUNTIFS('2way'!$M$3:$M$7690,"&gt;50%",'2way'!$Y$3:$Y$7690,"Y",'2way'!$Q$3:$Q$7690,"=" &amp;B93) +  COUNTIFS('2way'!$M$3:$M$7690,"&gt;50%",'2way'!$Y$3:$Y$7690,"Y",'2way'!$R$3:$R$7690,"=" &amp;B93)</f>
        <v>1</v>
      </c>
      <c r="M93" s="66">
        <f>COUNTIFS('2way'!$M$3:$M$7690,"&gt;50%",'2way'!$Y$3:$Y$7690,"N",'2way'!$Q$3:$Q$7690,"=" &amp;B93) +  COUNTIFS('2way'!$M$3:$M$7690,"&gt;50%",'2way'!$Y$3:$Y$7690,"N",'2way'!$R$3:$R$7690,"=" &amp;B93)</f>
        <v>0</v>
      </c>
      <c r="N93" s="66">
        <f>COUNTIFS('2way'!$N$3:$N$7690,"&gt;50%",'2way'!$Y$3:$Y$7690,"N",'2way'!$Q$3:$Q$7690,"=" &amp;B93) +  COUNTIFS('2way'!$N$3:$N$7690,"&gt;50%",'2way'!$Y$3:$Y$7690,"N",'2way'!$R$3:$R$7690,"=" &amp;B93)</f>
        <v>9</v>
      </c>
      <c r="O93" s="66">
        <f>COUNTIFS('2way'!$N$3:$N$7690,"&gt;50%",'2way'!$Y$3:$Y$7690,"Y",'2way'!$Q$3:$Q$7690,"=" &amp;B93) +  COUNTIFS('2way'!$N$3:$N$7690,"&gt;50%",'2way'!$Y$3:$Y$7690,"Y",'2way'!$R$3:$R$7690,"=" &amp;B93)</f>
        <v>10</v>
      </c>
      <c r="P93">
        <f>COUNTIF('2way'!$Q$3:$Q$7690,"=" &amp;B93) + COUNTIF('2way'!$R$3:$R$7690,"=" &amp;B93)</f>
        <v>20</v>
      </c>
      <c r="Q93" s="6">
        <f t="shared" si="22"/>
        <v>0.05</v>
      </c>
      <c r="R93" s="6">
        <f t="shared" si="23"/>
        <v>0</v>
      </c>
      <c r="S93" s="6">
        <f t="shared" si="24"/>
        <v>0.45</v>
      </c>
      <c r="T93" s="6">
        <f t="shared" si="25"/>
        <v>0.5</v>
      </c>
      <c r="U93">
        <f t="shared" si="26"/>
        <v>10</v>
      </c>
      <c r="V93" s="6">
        <f t="shared" si="27"/>
        <v>0.5</v>
      </c>
      <c r="W93">
        <f t="shared" si="28"/>
        <v>10</v>
      </c>
      <c r="X93" s="6">
        <f t="shared" si="29"/>
        <v>0.5</v>
      </c>
      <c r="Y93">
        <f t="shared" si="30"/>
        <v>10</v>
      </c>
      <c r="Z93" s="6">
        <f t="shared" si="31"/>
        <v>0.5</v>
      </c>
      <c r="AA93">
        <f t="shared" si="32"/>
        <v>10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5">
        <f>COUNTIFS('2way'!$A$3:$A$7690,"&gt;50%",'2way'!$Y$3:$Y$7690,"Y",'2way'!$Q$3:$Q$7690,"=" &amp;B94) +  COUNTIFS('2way'!$A$3:$A$7690,"&gt;50%",'2way'!$Y$3:$Y$7690,"Y",'2way'!$R$3:$R$7690,"=" &amp;B94)</f>
        <v>3</v>
      </c>
      <c r="D94" s="66">
        <f>COUNTIFS('2way'!$A$3:$A$7690,"&gt;50%",'2way'!$Y$3:$Y$7690,"N",'2way'!$Q$3:$Q$7690,"=" &amp;B94) +  COUNTIFS('2way'!$A$3:$A$7690,"&gt;50%",'2way'!$Y$3:$Y$7690,"N",'2way'!$R$3:$R$7690,"=" &amp;B94)</f>
        <v>1</v>
      </c>
      <c r="E94" s="66">
        <f>COUNTIFS('2way'!$B$3:$B$7690,"&gt;50%",'2way'!$Y$3:$Y$7690,"N",'2way'!$Q$3:$Q$7690,"=" &amp;B94) +  COUNTIFS('2way'!$B$3:$B$7690,"&gt;50%",'2way'!$Y$3:$Y$7690,"N",'2way'!$R$3:$R$7690,"=" &amp;B94)</f>
        <v>9</v>
      </c>
      <c r="F94" s="66">
        <f>COUNTIFS('2way'!$B$3:$B$7690,"&gt;50%",'2way'!$Y$3:$Y$7690,"Y",'2way'!$Q$3:$Q$7690,"=" &amp;B94) +  COUNTIFS('2way'!$B$3:$B$7690,"&gt;50%",'2way'!$Y$3:$Y$7690,"Y",'2way'!$R$3:$R$7690,"=" &amp;B94)</f>
        <v>8</v>
      </c>
      <c r="G94">
        <f>COUNTIF('2way'!$Q$3:$Q$7690,"=" &amp;B94) + COUNTIF('2way'!$R$3:$R$7690,"=" &amp;B94)</f>
        <v>22</v>
      </c>
      <c r="H94" s="6">
        <f t="shared" si="18"/>
        <v>0.13636363636363635</v>
      </c>
      <c r="I94" s="6">
        <f t="shared" si="19"/>
        <v>4.5454545454545456E-2</v>
      </c>
      <c r="J94" s="6">
        <f t="shared" si="20"/>
        <v>0.40909090909090912</v>
      </c>
      <c r="K94" s="6">
        <f t="shared" si="21"/>
        <v>0.36363636363636365</v>
      </c>
      <c r="L94" s="66">
        <f>COUNTIFS('2way'!$M$3:$M$7690,"&gt;50%",'2way'!$Y$3:$Y$7690,"Y",'2way'!$Q$3:$Q$7690,"=" &amp;B94) +  COUNTIFS('2way'!$M$3:$M$7690,"&gt;50%",'2way'!$Y$3:$Y$7690,"Y",'2way'!$R$3:$R$7690,"=" &amp;B94)</f>
        <v>1</v>
      </c>
      <c r="M94" s="66">
        <f>COUNTIFS('2way'!$M$3:$M$7690,"&gt;50%",'2way'!$Y$3:$Y$7690,"N",'2way'!$Q$3:$Q$7690,"=" &amp;B94) +  COUNTIFS('2way'!$M$3:$M$7690,"&gt;50%",'2way'!$Y$3:$Y$7690,"N",'2way'!$R$3:$R$7690,"=" &amp;B94)</f>
        <v>0</v>
      </c>
      <c r="N94" s="66">
        <f>COUNTIFS('2way'!$N$3:$N$7690,"&gt;50%",'2way'!$Y$3:$Y$7690,"N",'2way'!$Q$3:$Q$7690,"=" &amp;B94) +  COUNTIFS('2way'!$N$3:$N$7690,"&gt;50%",'2way'!$Y$3:$Y$7690,"N",'2way'!$R$3:$R$7690,"=" &amp;B94)</f>
        <v>10</v>
      </c>
      <c r="O94" s="66">
        <f>COUNTIFS('2way'!$N$3:$N$7690,"&gt;50%",'2way'!$Y$3:$Y$7690,"Y",'2way'!$Q$3:$Q$7690,"=" &amp;B94) +  COUNTIFS('2way'!$N$3:$N$7690,"&gt;50%",'2way'!$Y$3:$Y$7690,"Y",'2way'!$R$3:$R$7690,"=" &amp;B94)</f>
        <v>10</v>
      </c>
      <c r="P94">
        <f>COUNTIF('2way'!$Q$3:$Q$7690,"=" &amp;B94) + COUNTIF('2way'!$R$3:$R$7690,"=" &amp;B94)</f>
        <v>22</v>
      </c>
      <c r="Q94" s="6">
        <f t="shared" si="22"/>
        <v>4.5454545454545456E-2</v>
      </c>
      <c r="R94" s="6">
        <f t="shared" si="23"/>
        <v>0</v>
      </c>
      <c r="S94" s="6">
        <f t="shared" si="24"/>
        <v>0.45454545454545453</v>
      </c>
      <c r="T94" s="6">
        <f t="shared" si="25"/>
        <v>0.45454545454545453</v>
      </c>
      <c r="U94">
        <f t="shared" si="26"/>
        <v>12</v>
      </c>
      <c r="V94" s="6">
        <f t="shared" si="27"/>
        <v>0.54545454545454541</v>
      </c>
      <c r="W94">
        <f t="shared" si="28"/>
        <v>11</v>
      </c>
      <c r="X94" s="6">
        <f t="shared" si="29"/>
        <v>0.5</v>
      </c>
      <c r="Y94">
        <f t="shared" si="30"/>
        <v>9</v>
      </c>
      <c r="Z94" s="6">
        <f t="shared" si="31"/>
        <v>0.40909090909090912</v>
      </c>
      <c r="AA94">
        <f t="shared" si="32"/>
        <v>10</v>
      </c>
      <c r="AB94" s="6">
        <f t="shared" si="33"/>
        <v>0.45454545454545453</v>
      </c>
    </row>
    <row r="95" spans="1:28" hidden="1" x14ac:dyDescent="0.25">
      <c r="A95" t="s">
        <v>136</v>
      </c>
      <c r="B95" t="s">
        <v>244</v>
      </c>
      <c r="C95" s="65">
        <f>COUNTIFS('2way'!$A$3:$A$7690,"&gt;50%",'2way'!$Y$3:$Y$7690,"Y",'2way'!$Q$3:$Q$7690,"=" &amp;B95) +  COUNTIFS('2way'!$A$3:$A$7690,"&gt;50%",'2way'!$Y$3:$Y$7690,"Y",'2way'!$R$3:$R$7690,"=" &amp;B95)</f>
        <v>3</v>
      </c>
      <c r="D95" s="66">
        <f>COUNTIFS('2way'!$A$3:$A$7690,"&gt;50%",'2way'!$Y$3:$Y$7690,"N",'2way'!$Q$3:$Q$7690,"=" &amp;B95) +  COUNTIFS('2way'!$A$3:$A$7690,"&gt;50%",'2way'!$Y$3:$Y$7690,"N",'2way'!$R$3:$R$7690,"=" &amp;B95)</f>
        <v>2</v>
      </c>
      <c r="E95" s="66">
        <f>COUNTIFS('2way'!$B$3:$B$7690,"&gt;50%",'2way'!$Y$3:$Y$7690,"N",'2way'!$Q$3:$Q$7690,"=" &amp;B95) +  COUNTIFS('2way'!$B$3:$B$7690,"&gt;50%",'2way'!$Y$3:$Y$7690,"N",'2way'!$R$3:$R$7690,"=" &amp;B95)</f>
        <v>4</v>
      </c>
      <c r="F95" s="66">
        <f>COUNTIFS('2way'!$B$3:$B$7690,"&gt;50%",'2way'!$Y$3:$Y$7690,"Y",'2way'!$Q$3:$Q$7690,"=" &amp;B95) +  COUNTIFS('2way'!$B$3:$B$7690,"&gt;50%",'2way'!$Y$3:$Y$7690,"Y",'2way'!$R$3:$R$7690,"=" &amp;B95)</f>
        <v>12</v>
      </c>
      <c r="G95">
        <f>COUNTIF('2way'!$Q$3:$Q$7690,"=" &amp;B95) + COUNTIF('2way'!$R$3:$R$7690,"=" &amp;B95)</f>
        <v>21</v>
      </c>
      <c r="H95" s="6">
        <f t="shared" si="18"/>
        <v>0.14285714285714285</v>
      </c>
      <c r="I95" s="6">
        <f t="shared" si="19"/>
        <v>9.5238095238095233E-2</v>
      </c>
      <c r="J95" s="6">
        <f t="shared" si="20"/>
        <v>0.19047619047619047</v>
      </c>
      <c r="K95" s="6">
        <f t="shared" si="21"/>
        <v>0.5714285714285714</v>
      </c>
      <c r="L95" s="66">
        <f>COUNTIFS('2way'!$M$3:$M$7690,"&gt;50%",'2way'!$Y$3:$Y$7690,"Y",'2way'!$Q$3:$Q$7690,"=" &amp;B95) +  COUNTIFS('2way'!$M$3:$M$7690,"&gt;50%",'2way'!$Y$3:$Y$7690,"Y",'2way'!$R$3:$R$7690,"=" &amp;B95)</f>
        <v>0</v>
      </c>
      <c r="M95" s="66">
        <f>COUNTIFS('2way'!$M$3:$M$7690,"&gt;50%",'2way'!$Y$3:$Y$7690,"N",'2way'!$Q$3:$Q$7690,"=" &amp;B95) +  COUNTIFS('2way'!$M$3:$M$7690,"&gt;50%",'2way'!$Y$3:$Y$7690,"N",'2way'!$R$3:$R$7690,"=" &amp;B95)</f>
        <v>0</v>
      </c>
      <c r="N95" s="66">
        <f>COUNTIFS('2way'!$N$3:$N$7690,"&gt;50%",'2way'!$Y$3:$Y$7690,"N",'2way'!$Q$3:$Q$7690,"=" &amp;B95) +  COUNTIFS('2way'!$N$3:$N$7690,"&gt;50%",'2way'!$Y$3:$Y$7690,"N",'2way'!$R$3:$R$7690,"=" &amp;B95)</f>
        <v>6</v>
      </c>
      <c r="O95" s="66">
        <f>COUNTIFS('2way'!$N$3:$N$7690,"&gt;50%",'2way'!$Y$3:$Y$7690,"Y",'2way'!$Q$3:$Q$7690,"=" &amp;B95) +  COUNTIFS('2way'!$N$3:$N$7690,"&gt;50%",'2way'!$Y$3:$Y$7690,"Y",'2way'!$R$3:$R$7690,"=" &amp;B95)</f>
        <v>15</v>
      </c>
      <c r="P95">
        <f>COUNTIF('2way'!$Q$3:$Q$7690,"=" &amp;B95) + COUNTIF('2way'!$R$3:$R$7690,"=" &amp;B95)</f>
        <v>21</v>
      </c>
      <c r="Q95" s="6">
        <f t="shared" si="22"/>
        <v>0</v>
      </c>
      <c r="R95" s="6">
        <f t="shared" si="23"/>
        <v>0</v>
      </c>
      <c r="S95" s="6">
        <f t="shared" si="24"/>
        <v>0.2857142857142857</v>
      </c>
      <c r="T95" s="6">
        <f t="shared" si="25"/>
        <v>0.7142857142857143</v>
      </c>
      <c r="U95">
        <f t="shared" si="26"/>
        <v>7</v>
      </c>
      <c r="V95" s="6">
        <f t="shared" si="27"/>
        <v>0.33333333333333331</v>
      </c>
      <c r="W95">
        <f t="shared" si="28"/>
        <v>6</v>
      </c>
      <c r="X95" s="6">
        <f t="shared" si="29"/>
        <v>0.2857142857142857</v>
      </c>
      <c r="Y95">
        <f t="shared" si="30"/>
        <v>14</v>
      </c>
      <c r="Z95" s="6">
        <f t="shared" si="31"/>
        <v>0.66666666666666663</v>
      </c>
      <c r="AA95">
        <f t="shared" si="32"/>
        <v>15</v>
      </c>
      <c r="AB95" s="6">
        <f t="shared" si="33"/>
        <v>0.7142857142857143</v>
      </c>
    </row>
    <row r="96" spans="1:28" hidden="1" x14ac:dyDescent="0.25">
      <c r="A96" t="s">
        <v>137</v>
      </c>
      <c r="B96" t="s">
        <v>252</v>
      </c>
      <c r="C96" s="65">
        <f>COUNTIFS('2way'!$A$3:$A$7690,"&gt;50%",'2way'!$Y$3:$Y$7690,"Y",'2way'!$Q$3:$Q$7690,"=" &amp;B96) +  COUNTIFS('2way'!$A$3:$A$7690,"&gt;50%",'2way'!$Y$3:$Y$7690,"Y",'2way'!$R$3:$R$7690,"=" &amp;B96)</f>
        <v>6</v>
      </c>
      <c r="D96" s="66">
        <f>COUNTIFS('2way'!$A$3:$A$7690,"&gt;50%",'2way'!$Y$3:$Y$7690,"N",'2way'!$Q$3:$Q$7690,"=" &amp;B96) +  COUNTIFS('2way'!$A$3:$A$7690,"&gt;50%",'2way'!$Y$3:$Y$7690,"N",'2way'!$R$3:$R$7690,"=" &amp;B96)</f>
        <v>4</v>
      </c>
      <c r="E96" s="66">
        <f>COUNTIFS('2way'!$B$3:$B$7690,"&gt;50%",'2way'!$Y$3:$Y$7690,"N",'2way'!$Q$3:$Q$7690,"=" &amp;B96) +  COUNTIFS('2way'!$B$3:$B$7690,"&gt;50%",'2way'!$Y$3:$Y$7690,"N",'2way'!$R$3:$R$7690,"=" &amp;B96)</f>
        <v>3</v>
      </c>
      <c r="F96" s="66">
        <f>COUNTIFS('2way'!$B$3:$B$7690,"&gt;50%",'2way'!$Y$3:$Y$7690,"Y",'2way'!$Q$3:$Q$7690,"=" &amp;B96) +  COUNTIFS('2way'!$B$3:$B$7690,"&gt;50%",'2way'!$Y$3:$Y$7690,"Y",'2way'!$R$3:$R$7690,"=" &amp;B96)</f>
        <v>6</v>
      </c>
      <c r="G96">
        <f>COUNTIF('2way'!$Q$3:$Q$7690,"=" &amp;B96) + COUNTIF('2way'!$R$3:$R$7690,"=" &amp;B96)</f>
        <v>19</v>
      </c>
      <c r="H96" s="6">
        <f t="shared" si="18"/>
        <v>0.31578947368421051</v>
      </c>
      <c r="I96" s="6">
        <f t="shared" si="19"/>
        <v>0.21052631578947367</v>
      </c>
      <c r="J96" s="6">
        <f t="shared" si="20"/>
        <v>0.15789473684210525</v>
      </c>
      <c r="K96" s="6">
        <f t="shared" si="21"/>
        <v>0.31578947368421051</v>
      </c>
      <c r="L96" s="66">
        <f>COUNTIFS('2way'!$M$3:$M$7690,"&gt;50%",'2way'!$Y$3:$Y$7690,"Y",'2way'!$Q$3:$Q$7690,"=" &amp;B96) +  COUNTIFS('2way'!$M$3:$M$7690,"&gt;50%",'2way'!$Y$3:$Y$7690,"Y",'2way'!$R$3:$R$7690,"=" &amp;B96)</f>
        <v>11</v>
      </c>
      <c r="M96" s="66">
        <f>COUNTIFS('2way'!$M$3:$M$7690,"&gt;50%",'2way'!$Y$3:$Y$7690,"N",'2way'!$Q$3:$Q$7690,"=" &amp;B96) +  COUNTIFS('2way'!$M$3:$M$7690,"&gt;50%",'2way'!$Y$3:$Y$7690,"N",'2way'!$R$3:$R$7690,"=" &amp;B96)</f>
        <v>6</v>
      </c>
      <c r="N96" s="66">
        <f>COUNTIFS('2way'!$N$3:$N$7690,"&gt;50%",'2way'!$Y$3:$Y$7690,"N",'2way'!$Q$3:$Q$7690,"=" &amp;B96) +  COUNTIFS('2way'!$N$3:$N$7690,"&gt;50%",'2way'!$Y$3:$Y$7690,"N",'2way'!$R$3:$R$7690,"=" &amp;B96)</f>
        <v>1</v>
      </c>
      <c r="O96" s="66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19</v>
      </c>
      <c r="Q96" s="6">
        <f t="shared" si="22"/>
        <v>0.57894736842105265</v>
      </c>
      <c r="R96" s="6">
        <f t="shared" si="23"/>
        <v>0.31578947368421051</v>
      </c>
      <c r="S96" s="6">
        <f t="shared" si="24"/>
        <v>5.2631578947368418E-2</v>
      </c>
      <c r="T96" s="6">
        <f t="shared" si="25"/>
        <v>5.2631578947368418E-2</v>
      </c>
      <c r="U96">
        <f t="shared" si="26"/>
        <v>9</v>
      </c>
      <c r="V96" s="6">
        <f t="shared" si="27"/>
        <v>0.47368421052631576</v>
      </c>
      <c r="W96">
        <f t="shared" si="28"/>
        <v>12</v>
      </c>
      <c r="X96" s="6">
        <f t="shared" si="29"/>
        <v>0.63157894736842102</v>
      </c>
      <c r="Y96">
        <f t="shared" si="30"/>
        <v>10</v>
      </c>
      <c r="Z96" s="6">
        <f t="shared" si="31"/>
        <v>0.52631578947368418</v>
      </c>
      <c r="AA96">
        <f t="shared" si="32"/>
        <v>7</v>
      </c>
      <c r="AB96" s="6">
        <f t="shared" si="33"/>
        <v>0.36842105263157893</v>
      </c>
    </row>
    <row r="97" spans="1:28" hidden="1" x14ac:dyDescent="0.25">
      <c r="A97" t="s">
        <v>137</v>
      </c>
      <c r="B97" t="s">
        <v>337</v>
      </c>
      <c r="C97" s="65">
        <f>COUNTIFS('2way'!$A$3:$A$7690,"&gt;50%",'2way'!$Y$3:$Y$7690,"Y",'2way'!$Q$3:$Q$7690,"=" &amp;B97) +  COUNTIFS('2way'!$A$3:$A$7690,"&gt;50%",'2way'!$Y$3:$Y$7690,"Y",'2way'!$R$3:$R$7690,"=" &amp;B97)</f>
        <v>4</v>
      </c>
      <c r="D97" s="66">
        <f>COUNTIFS('2way'!$A$3:$A$7690,"&gt;50%",'2way'!$Y$3:$Y$7690,"N",'2way'!$Q$3:$Q$7690,"=" &amp;B97) +  COUNTIFS('2way'!$A$3:$A$7690,"&gt;50%",'2way'!$Y$3:$Y$7690,"N",'2way'!$R$3:$R$7690,"=" &amp;B97)</f>
        <v>4</v>
      </c>
      <c r="E97" s="66">
        <f>COUNTIFS('2way'!$B$3:$B$7690,"&gt;50%",'2way'!$Y$3:$Y$7690,"N",'2way'!$Q$3:$Q$7690,"=" &amp;B97) +  COUNTIFS('2way'!$B$3:$B$7690,"&gt;50%",'2way'!$Y$3:$Y$7690,"N",'2way'!$R$3:$R$7690,"=" &amp;B97)</f>
        <v>4</v>
      </c>
      <c r="F97" s="66">
        <f>COUNTIFS('2way'!$B$3:$B$7690,"&gt;50%",'2way'!$Y$3:$Y$7690,"Y",'2way'!$Q$3:$Q$7690,"=" &amp;B97) +  COUNTIFS('2way'!$B$3:$B$7690,"&gt;50%",'2way'!$Y$3:$Y$7690,"Y",'2way'!$R$3:$R$7690,"=" &amp;B97)</f>
        <v>6</v>
      </c>
      <c r="G97">
        <f>COUNTIF('2way'!$Q$3:$Q$7690,"=" &amp;B97) + COUNTIF('2way'!$R$3:$R$7690,"=" &amp;B97)</f>
        <v>19</v>
      </c>
      <c r="H97" s="6">
        <f t="shared" si="18"/>
        <v>0.21052631578947367</v>
      </c>
      <c r="I97" s="6">
        <f t="shared" si="19"/>
        <v>0.21052631578947367</v>
      </c>
      <c r="J97" s="6">
        <f t="shared" si="20"/>
        <v>0.21052631578947367</v>
      </c>
      <c r="K97" s="6">
        <f t="shared" si="21"/>
        <v>0.31578947368421051</v>
      </c>
      <c r="L97" s="66">
        <f>COUNTIFS('2way'!$M$3:$M$7690,"&gt;50%",'2way'!$Y$3:$Y$7690,"Y",'2way'!$Q$3:$Q$7690,"=" &amp;B97) +  COUNTIFS('2way'!$M$3:$M$7690,"&gt;50%",'2way'!$Y$3:$Y$7690,"Y",'2way'!$R$3:$R$7690,"=" &amp;B97)</f>
        <v>9</v>
      </c>
      <c r="M97" s="66">
        <f>COUNTIFS('2way'!$M$3:$M$7690,"&gt;50%",'2way'!$Y$3:$Y$7690,"N",'2way'!$Q$3:$Q$7690,"=" &amp;B97) +  COUNTIFS('2way'!$M$3:$M$7690,"&gt;50%",'2way'!$Y$3:$Y$7690,"N",'2way'!$R$3:$R$7690,"=" &amp;B97)</f>
        <v>8</v>
      </c>
      <c r="N97" s="66">
        <f>COUNTIFS('2way'!$N$3:$N$7690,"&gt;50%",'2way'!$Y$3:$Y$7690,"N",'2way'!$Q$3:$Q$7690,"=" &amp;B97) +  COUNTIFS('2way'!$N$3:$N$7690,"&gt;50%",'2way'!$Y$3:$Y$7690,"N",'2way'!$R$3:$R$7690,"=" &amp;B97)</f>
        <v>0</v>
      </c>
      <c r="O97" s="66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19</v>
      </c>
      <c r="Q97" s="6">
        <f t="shared" si="22"/>
        <v>0.47368421052631576</v>
      </c>
      <c r="R97" s="6">
        <f t="shared" si="23"/>
        <v>0.42105263157894735</v>
      </c>
      <c r="S97" s="6">
        <f t="shared" si="24"/>
        <v>0</v>
      </c>
      <c r="T97" s="6">
        <f t="shared" si="25"/>
        <v>0.10526315789473684</v>
      </c>
      <c r="U97">
        <f t="shared" si="26"/>
        <v>8</v>
      </c>
      <c r="V97" s="6">
        <f t="shared" si="27"/>
        <v>0.42105263157894735</v>
      </c>
      <c r="W97">
        <f t="shared" si="28"/>
        <v>9</v>
      </c>
      <c r="X97" s="6">
        <f t="shared" si="29"/>
        <v>0.47368421052631576</v>
      </c>
      <c r="Y97">
        <f t="shared" si="30"/>
        <v>10</v>
      </c>
      <c r="Z97" s="6">
        <f t="shared" si="31"/>
        <v>0.52631578947368418</v>
      </c>
      <c r="AA97">
        <f t="shared" si="32"/>
        <v>10</v>
      </c>
      <c r="AB97" s="6">
        <f t="shared" si="33"/>
        <v>0.52631578947368418</v>
      </c>
    </row>
    <row r="98" spans="1:28" hidden="1" x14ac:dyDescent="0.25">
      <c r="A98" t="s">
        <v>137</v>
      </c>
      <c r="B98" t="s">
        <v>129</v>
      </c>
      <c r="C98" s="65">
        <f>COUNTIFS('2way'!$A$3:$A$7690,"&gt;50%",'2way'!$Y$3:$Y$7690,"Y",'2way'!$Q$3:$Q$7690,"=" &amp;B98) +  COUNTIFS('2way'!$A$3:$A$7690,"&gt;50%",'2way'!$Y$3:$Y$7690,"Y",'2way'!$R$3:$R$7690,"=" &amp;B98)</f>
        <v>4</v>
      </c>
      <c r="D98" s="66">
        <f>COUNTIFS('2way'!$A$3:$A$7690,"&gt;50%",'2way'!$Y$3:$Y$7690,"N",'2way'!$Q$3:$Q$7690,"=" &amp;B98) +  COUNTIFS('2way'!$A$3:$A$7690,"&gt;50%",'2way'!$Y$3:$Y$7690,"N",'2way'!$R$3:$R$7690,"=" &amp;B98)</f>
        <v>4</v>
      </c>
      <c r="E98" s="66">
        <f>COUNTIFS('2way'!$B$3:$B$7690,"&gt;50%",'2way'!$Y$3:$Y$7690,"N",'2way'!$Q$3:$Q$7690,"=" &amp;B98) +  COUNTIFS('2way'!$B$3:$B$7690,"&gt;50%",'2way'!$Y$3:$Y$7690,"N",'2way'!$R$3:$R$7690,"=" &amp;B98)</f>
        <v>5</v>
      </c>
      <c r="F98" s="66">
        <f>COUNTIFS('2way'!$B$3:$B$7690,"&gt;50%",'2way'!$Y$3:$Y$7690,"Y",'2way'!$Q$3:$Q$7690,"=" &amp;B98) +  COUNTIFS('2way'!$B$3:$B$7690,"&gt;50%",'2way'!$Y$3:$Y$7690,"Y",'2way'!$R$3:$R$7690,"=" &amp;B98)</f>
        <v>5</v>
      </c>
      <c r="G98">
        <f>COUNTIF('2way'!$Q$3:$Q$7690,"=" &amp;B98) + COUNTIF('2way'!$R$3:$R$7690,"=" &amp;B98)</f>
        <v>18</v>
      </c>
      <c r="H98" s="6">
        <f t="shared" si="18"/>
        <v>0.22222222222222221</v>
      </c>
      <c r="I98" s="6">
        <f t="shared" si="19"/>
        <v>0.22222222222222221</v>
      </c>
      <c r="J98" s="6">
        <f t="shared" si="20"/>
        <v>0.27777777777777779</v>
      </c>
      <c r="K98" s="6">
        <f t="shared" si="21"/>
        <v>0.27777777777777779</v>
      </c>
      <c r="L98" s="66">
        <f>COUNTIFS('2way'!$M$3:$M$7690,"&gt;50%",'2way'!$Y$3:$Y$7690,"Y",'2way'!$Q$3:$Q$7690,"=" &amp;B98) +  COUNTIFS('2way'!$M$3:$M$7690,"&gt;50%",'2way'!$Y$3:$Y$7690,"Y",'2way'!$R$3:$R$7690,"=" &amp;B98)</f>
        <v>5</v>
      </c>
      <c r="M98" s="66">
        <f>COUNTIFS('2way'!$M$3:$M$7690,"&gt;50%",'2way'!$Y$3:$Y$7690,"N",'2way'!$Q$3:$Q$7690,"=" &amp;B98) +  COUNTIFS('2way'!$M$3:$M$7690,"&gt;50%",'2way'!$Y$3:$Y$7690,"N",'2way'!$R$3:$R$7690,"=" &amp;B98)</f>
        <v>8</v>
      </c>
      <c r="N98" s="66">
        <f>COUNTIFS('2way'!$N$3:$N$7690,"&gt;50%",'2way'!$Y$3:$Y$7690,"N",'2way'!$Q$3:$Q$7690,"=" &amp;B98) +  COUNTIFS('2way'!$N$3:$N$7690,"&gt;50%",'2way'!$Y$3:$Y$7690,"N",'2way'!$R$3:$R$7690,"=" &amp;B98)</f>
        <v>1</v>
      </c>
      <c r="O98" s="66">
        <f>COUNTIFS('2way'!$N$3:$N$7690,"&gt;50%",'2way'!$Y$3:$Y$7690,"Y",'2way'!$Q$3:$Q$7690,"=" &amp;B98) +  COUNTIFS('2way'!$N$3:$N$7690,"&gt;50%",'2way'!$Y$3:$Y$7690,"Y",'2way'!$R$3:$R$7690,"=" &amp;B98)</f>
        <v>4</v>
      </c>
      <c r="P98">
        <f>COUNTIF('2way'!$Q$3:$Q$7690,"=" &amp;B98) + COUNTIF('2way'!$R$3:$R$7690,"=" &amp;B98)</f>
        <v>18</v>
      </c>
      <c r="Q98" s="6">
        <f t="shared" si="22"/>
        <v>0.27777777777777779</v>
      </c>
      <c r="R98" s="6">
        <f t="shared" si="23"/>
        <v>0.44444444444444442</v>
      </c>
      <c r="S98" s="6">
        <f t="shared" si="24"/>
        <v>5.5555555555555552E-2</v>
      </c>
      <c r="T98" s="6">
        <f t="shared" si="25"/>
        <v>0.22222222222222221</v>
      </c>
      <c r="U98">
        <f t="shared" si="26"/>
        <v>9</v>
      </c>
      <c r="V98" s="6">
        <f t="shared" si="27"/>
        <v>0.5</v>
      </c>
      <c r="W98">
        <f t="shared" si="28"/>
        <v>6</v>
      </c>
      <c r="X98" s="6">
        <f t="shared" si="29"/>
        <v>0.33333333333333331</v>
      </c>
      <c r="Y98">
        <f t="shared" si="30"/>
        <v>9</v>
      </c>
      <c r="Z98" s="6">
        <f t="shared" si="31"/>
        <v>0.5</v>
      </c>
      <c r="AA98">
        <f t="shared" si="32"/>
        <v>12</v>
      </c>
      <c r="AB98" s="6">
        <f t="shared" si="33"/>
        <v>0.66666666666666663</v>
      </c>
    </row>
    <row r="99" spans="1:28" hidden="1" x14ac:dyDescent="0.25">
      <c r="A99" t="s">
        <v>137</v>
      </c>
      <c r="B99" t="s">
        <v>444</v>
      </c>
      <c r="C99" s="65">
        <f>COUNTIFS('2way'!$A$3:$A$7690,"&gt;50%",'2way'!$Y$3:$Y$7690,"Y",'2way'!$Q$3:$Q$7690,"=" &amp;B99) +  COUNTIFS('2way'!$A$3:$A$7690,"&gt;50%",'2way'!$Y$3:$Y$7690,"Y",'2way'!$R$3:$R$7690,"=" &amp;B99)</f>
        <v>6</v>
      </c>
      <c r="D99" s="66">
        <f>COUNTIFS('2way'!$A$3:$A$7690,"&gt;50%",'2way'!$Y$3:$Y$7690,"N",'2way'!$Q$3:$Q$7690,"=" &amp;B99) +  COUNTIFS('2way'!$A$3:$A$7690,"&gt;50%",'2way'!$Y$3:$Y$7690,"N",'2way'!$R$3:$R$7690,"=" &amp;B99)</f>
        <v>6</v>
      </c>
      <c r="E99" s="66">
        <f>COUNTIFS('2way'!$B$3:$B$7690,"&gt;50%",'2way'!$Y$3:$Y$7690,"N",'2way'!$Q$3:$Q$7690,"=" &amp;B99) +  COUNTIFS('2way'!$B$3:$B$7690,"&gt;50%",'2way'!$Y$3:$Y$7690,"N",'2way'!$R$3:$R$7690,"=" &amp;B99)</f>
        <v>2</v>
      </c>
      <c r="F99" s="66">
        <f>COUNTIFS('2way'!$B$3:$B$7690,"&gt;50%",'2way'!$Y$3:$Y$7690,"Y",'2way'!$Q$3:$Q$7690,"=" &amp;B99) +  COUNTIFS('2way'!$B$3:$B$7690,"&gt;50%",'2way'!$Y$3:$Y$7690,"Y",'2way'!$R$3:$R$7690,"=" &amp;B99)</f>
        <v>4</v>
      </c>
      <c r="G99">
        <f>COUNTIF('2way'!$Q$3:$Q$7690,"=" &amp;B99) + COUNTIF('2way'!$R$3:$R$7690,"=" &amp;B99)</f>
        <v>18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0.1111111111111111</v>
      </c>
      <c r="K99" s="6">
        <f t="shared" si="21"/>
        <v>0.22222222222222221</v>
      </c>
      <c r="L99" s="66">
        <f>COUNTIFS('2way'!$M$3:$M$7690,"&gt;50%",'2way'!$Y$3:$Y$7690,"Y",'2way'!$Q$3:$Q$7690,"=" &amp;B99) +  COUNTIFS('2way'!$M$3:$M$7690,"&gt;50%",'2way'!$Y$3:$Y$7690,"Y",'2way'!$R$3:$R$7690,"=" &amp;B99)</f>
        <v>9</v>
      </c>
      <c r="M99" s="66">
        <f>COUNTIFS('2way'!$M$3:$M$7690,"&gt;50%",'2way'!$Y$3:$Y$7690,"N",'2way'!$Q$3:$Q$7690,"=" &amp;B99) +  COUNTIFS('2way'!$M$3:$M$7690,"&gt;50%",'2way'!$Y$3:$Y$7690,"N",'2way'!$R$3:$R$7690,"=" &amp;B99)</f>
        <v>8</v>
      </c>
      <c r="N99" s="66">
        <f>COUNTIFS('2way'!$N$3:$N$7690,"&gt;50%",'2way'!$Y$3:$Y$7690,"N",'2way'!$Q$3:$Q$7690,"=" &amp;B99) +  COUNTIFS('2way'!$N$3:$N$7690,"&gt;50%",'2way'!$Y$3:$Y$7690,"N",'2way'!$R$3:$R$7690,"=" &amp;B99)</f>
        <v>0</v>
      </c>
      <c r="O99" s="66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18</v>
      </c>
      <c r="Q99" s="6">
        <f t="shared" si="22"/>
        <v>0.5</v>
      </c>
      <c r="R99" s="6">
        <f t="shared" si="23"/>
        <v>0.44444444444444442</v>
      </c>
      <c r="S99" s="6">
        <f t="shared" si="24"/>
        <v>0</v>
      </c>
      <c r="T99" s="6">
        <f t="shared" si="25"/>
        <v>5.5555555555555552E-2</v>
      </c>
      <c r="U99">
        <f t="shared" si="26"/>
        <v>8</v>
      </c>
      <c r="V99" s="6">
        <f t="shared" si="27"/>
        <v>0.44444444444444442</v>
      </c>
      <c r="W99">
        <f t="shared" si="28"/>
        <v>9</v>
      </c>
      <c r="X99" s="6">
        <f t="shared" si="29"/>
        <v>0.5</v>
      </c>
      <c r="Y99">
        <f t="shared" si="30"/>
        <v>10</v>
      </c>
      <c r="Z99" s="6">
        <f t="shared" si="31"/>
        <v>0.55555555555555558</v>
      </c>
      <c r="AA99">
        <f t="shared" si="32"/>
        <v>9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5">
        <f>COUNTIFS('2way'!$A$3:$A$7690,"&gt;50%",'2way'!$Y$3:$Y$7690,"Y",'2way'!$Q$3:$Q$7690,"=" &amp;B100) +  COUNTIFS('2way'!$A$3:$A$7690,"&gt;50%",'2way'!$Y$3:$Y$7690,"Y",'2way'!$R$3:$R$7690,"=" &amp;B100)</f>
        <v>2</v>
      </c>
      <c r="D100" s="66">
        <f>COUNTIFS('2way'!$A$3:$A$7690,"&gt;50%",'2way'!$Y$3:$Y$7690,"N",'2way'!$Q$3:$Q$7690,"=" &amp;B100) +  COUNTIFS('2way'!$A$3:$A$7690,"&gt;50%",'2way'!$Y$3:$Y$7690,"N",'2way'!$R$3:$R$7690,"=" &amp;B100)</f>
        <v>5</v>
      </c>
      <c r="E100" s="66">
        <f>COUNTIFS('2way'!$B$3:$B$7690,"&gt;50%",'2way'!$Y$3:$Y$7690,"N",'2way'!$Q$3:$Q$7690,"=" &amp;B100) +  COUNTIFS('2way'!$B$3:$B$7690,"&gt;50%",'2way'!$Y$3:$Y$7690,"N",'2way'!$R$3:$R$7690,"=" &amp;B100)</f>
        <v>5</v>
      </c>
      <c r="F100" s="66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20</v>
      </c>
      <c r="H100" s="6">
        <f t="shared" si="18"/>
        <v>0.1</v>
      </c>
      <c r="I100" s="6">
        <f t="shared" si="19"/>
        <v>0.25</v>
      </c>
      <c r="J100" s="6">
        <f t="shared" si="20"/>
        <v>0.25</v>
      </c>
      <c r="K100" s="6">
        <f t="shared" si="21"/>
        <v>0.3</v>
      </c>
      <c r="L100" s="66">
        <f>COUNTIFS('2way'!$M$3:$M$7690,"&gt;50%",'2way'!$Y$3:$Y$7690,"Y",'2way'!$Q$3:$Q$7690,"=" &amp;B100) +  COUNTIFS('2way'!$M$3:$M$7690,"&gt;50%",'2way'!$Y$3:$Y$7690,"Y",'2way'!$R$3:$R$7690,"=" &amp;B100)</f>
        <v>6</v>
      </c>
      <c r="M100" s="66">
        <f>COUNTIFS('2way'!$M$3:$M$7690,"&gt;50%",'2way'!$Y$3:$Y$7690,"N",'2way'!$Q$3:$Q$7690,"=" &amp;B100) +  COUNTIFS('2way'!$M$3:$M$7690,"&gt;50%",'2way'!$Y$3:$Y$7690,"N",'2way'!$R$3:$R$7690,"=" &amp;B100)</f>
        <v>7</v>
      </c>
      <c r="N100" s="66">
        <f>COUNTIFS('2way'!$N$3:$N$7690,"&gt;50%",'2way'!$Y$3:$Y$7690,"N",'2way'!$Q$3:$Q$7690,"=" &amp;B100) +  COUNTIFS('2way'!$N$3:$N$7690,"&gt;50%",'2way'!$Y$3:$Y$7690,"N",'2way'!$R$3:$R$7690,"=" &amp;B100)</f>
        <v>4</v>
      </c>
      <c r="O100" s="66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20</v>
      </c>
      <c r="Q100" s="6">
        <f t="shared" si="22"/>
        <v>0.3</v>
      </c>
      <c r="R100" s="6">
        <f t="shared" si="23"/>
        <v>0.35</v>
      </c>
      <c r="S100" s="6">
        <f t="shared" si="24"/>
        <v>0.2</v>
      </c>
      <c r="T100" s="6">
        <f t="shared" si="25"/>
        <v>0.1</v>
      </c>
      <c r="U100">
        <f t="shared" si="26"/>
        <v>7</v>
      </c>
      <c r="V100" s="6">
        <f t="shared" si="27"/>
        <v>0.35</v>
      </c>
      <c r="W100">
        <f t="shared" si="28"/>
        <v>10</v>
      </c>
      <c r="X100" s="6">
        <f t="shared" si="29"/>
        <v>0.5</v>
      </c>
      <c r="Y100">
        <f t="shared" si="30"/>
        <v>11</v>
      </c>
      <c r="Z100" s="6">
        <f t="shared" si="31"/>
        <v>0.55000000000000004</v>
      </c>
      <c r="AA100">
        <f t="shared" si="32"/>
        <v>9</v>
      </c>
      <c r="AB100" s="6">
        <f t="shared" si="33"/>
        <v>0.45</v>
      </c>
    </row>
    <row r="101" spans="1:28" hidden="1" x14ac:dyDescent="0.25">
      <c r="A101" t="s">
        <v>137</v>
      </c>
      <c r="B101" t="s">
        <v>128</v>
      </c>
      <c r="C101" s="65">
        <f>COUNTIFS('2way'!$A$3:$A$7690,"&gt;50%",'2way'!$Y$3:$Y$7690,"Y",'2way'!$Q$3:$Q$7690,"=" &amp;B101) +  COUNTIFS('2way'!$A$3:$A$7690,"&gt;50%",'2way'!$Y$3:$Y$7690,"Y",'2way'!$R$3:$R$7690,"=" &amp;B101)</f>
        <v>5</v>
      </c>
      <c r="D101" s="66">
        <f>COUNTIFS('2way'!$A$3:$A$7690,"&gt;50%",'2way'!$Y$3:$Y$7690,"N",'2way'!$Q$3:$Q$7690,"=" &amp;B101) +  COUNTIFS('2way'!$A$3:$A$7690,"&gt;50%",'2way'!$Y$3:$Y$7690,"N",'2way'!$R$3:$R$7690,"=" &amp;B101)</f>
        <v>1</v>
      </c>
      <c r="E101" s="66">
        <f>COUNTIFS('2way'!$B$3:$B$7690,"&gt;50%",'2way'!$Y$3:$Y$7690,"N",'2way'!$Q$3:$Q$7690,"=" &amp;B101) +  COUNTIFS('2way'!$B$3:$B$7690,"&gt;50%",'2way'!$Y$3:$Y$7690,"N",'2way'!$R$3:$R$7690,"=" &amp;B101)</f>
        <v>5</v>
      </c>
      <c r="F101" s="66">
        <f>COUNTIFS('2way'!$B$3:$B$7690,"&gt;50%",'2way'!$Y$3:$Y$7690,"Y",'2way'!$Q$3:$Q$7690,"=" &amp;B101) +  COUNTIFS('2way'!$B$3:$B$7690,"&gt;50%",'2way'!$Y$3:$Y$7690,"Y",'2way'!$R$3:$R$7690,"=" &amp;B101)</f>
        <v>7</v>
      </c>
      <c r="G101">
        <f>COUNTIF('2way'!$Q$3:$Q$7690,"=" &amp;B101) + COUNTIF('2way'!$R$3:$R$7690,"=" &amp;B101)</f>
        <v>18</v>
      </c>
      <c r="H101" s="6">
        <f t="shared" si="18"/>
        <v>0.27777777777777779</v>
      </c>
      <c r="I101" s="6">
        <f t="shared" si="19"/>
        <v>5.5555555555555552E-2</v>
      </c>
      <c r="J101" s="6">
        <f t="shared" si="20"/>
        <v>0.27777777777777779</v>
      </c>
      <c r="K101" s="6">
        <f t="shared" si="21"/>
        <v>0.3888888888888889</v>
      </c>
      <c r="L101" s="66">
        <f>COUNTIFS('2way'!$M$3:$M$7690,"&gt;50%",'2way'!$Y$3:$Y$7690,"Y",'2way'!$Q$3:$Q$7690,"=" &amp;B101) +  COUNTIFS('2way'!$M$3:$M$7690,"&gt;50%",'2way'!$Y$3:$Y$7690,"Y",'2way'!$R$3:$R$7690,"=" &amp;B101)</f>
        <v>9</v>
      </c>
      <c r="M101" s="66">
        <f>COUNTIFS('2way'!$M$3:$M$7690,"&gt;50%",'2way'!$Y$3:$Y$7690,"N",'2way'!$Q$3:$Q$7690,"=" &amp;B101) +  COUNTIFS('2way'!$M$3:$M$7690,"&gt;50%",'2way'!$Y$3:$Y$7690,"N",'2way'!$R$3:$R$7690,"=" &amp;B101)</f>
        <v>4</v>
      </c>
      <c r="N101" s="66">
        <f>COUNTIFS('2way'!$N$3:$N$7690,"&gt;50%",'2way'!$Y$3:$Y$7690,"N",'2way'!$Q$3:$Q$7690,"=" &amp;B101) +  COUNTIFS('2way'!$N$3:$N$7690,"&gt;50%",'2way'!$Y$3:$Y$7690,"N",'2way'!$R$3:$R$7690,"=" &amp;B101)</f>
        <v>2</v>
      </c>
      <c r="O101" s="66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18</v>
      </c>
      <c r="Q101" s="6">
        <f t="shared" si="22"/>
        <v>0.5</v>
      </c>
      <c r="R101" s="6">
        <f t="shared" si="23"/>
        <v>0.22222222222222221</v>
      </c>
      <c r="S101" s="6">
        <f t="shared" si="24"/>
        <v>0.1111111111111111</v>
      </c>
      <c r="T101" s="6">
        <f t="shared" si="25"/>
        <v>0.16666666666666666</v>
      </c>
      <c r="U101">
        <f t="shared" si="26"/>
        <v>10</v>
      </c>
      <c r="V101" s="6">
        <f t="shared" si="27"/>
        <v>0.55555555555555558</v>
      </c>
      <c r="W101">
        <f t="shared" si="28"/>
        <v>11</v>
      </c>
      <c r="X101" s="6">
        <f t="shared" si="29"/>
        <v>0.61111111111111116</v>
      </c>
      <c r="Y101">
        <f t="shared" si="30"/>
        <v>8</v>
      </c>
      <c r="Z101" s="6">
        <f t="shared" si="31"/>
        <v>0.44444444444444442</v>
      </c>
      <c r="AA101">
        <f t="shared" si="32"/>
        <v>7</v>
      </c>
      <c r="AB101" s="6">
        <f t="shared" si="33"/>
        <v>0.3888888888888889</v>
      </c>
    </row>
    <row r="102" spans="1:28" hidden="1" x14ac:dyDescent="0.25">
      <c r="A102" t="s">
        <v>137</v>
      </c>
      <c r="B102" t="s">
        <v>256</v>
      </c>
      <c r="C102" s="65">
        <f>COUNTIFS('2way'!$A$3:$A$7690,"&gt;50%",'2way'!$Y$3:$Y$7690,"Y",'2way'!$Q$3:$Q$7690,"=" &amp;B102) +  COUNTIFS('2way'!$A$3:$A$7690,"&gt;50%",'2way'!$Y$3:$Y$7690,"Y",'2way'!$R$3:$R$7690,"=" &amp;B102)</f>
        <v>5</v>
      </c>
      <c r="D102" s="66">
        <f>COUNTIFS('2way'!$A$3:$A$7690,"&gt;50%",'2way'!$Y$3:$Y$7690,"N",'2way'!$Q$3:$Q$7690,"=" &amp;B102) +  COUNTIFS('2way'!$A$3:$A$7690,"&gt;50%",'2way'!$Y$3:$Y$7690,"N",'2way'!$R$3:$R$7690,"=" &amp;B102)</f>
        <v>3</v>
      </c>
      <c r="E102" s="66">
        <f>COUNTIFS('2way'!$B$3:$B$7690,"&gt;50%",'2way'!$Y$3:$Y$7690,"N",'2way'!$Q$3:$Q$7690,"=" &amp;B102) +  COUNTIFS('2way'!$B$3:$B$7690,"&gt;50%",'2way'!$Y$3:$Y$7690,"N",'2way'!$R$3:$R$7690,"=" &amp;B102)</f>
        <v>4</v>
      </c>
      <c r="F102" s="66">
        <f>COUNTIFS('2way'!$B$3:$B$7690,"&gt;50%",'2way'!$Y$3:$Y$7690,"Y",'2way'!$Q$3:$Q$7690,"=" &amp;B102) +  COUNTIFS('2way'!$B$3:$B$7690,"&gt;50%",'2way'!$Y$3:$Y$7690,"Y",'2way'!$R$3:$R$7690,"=" &amp;B102)</f>
        <v>7</v>
      </c>
      <c r="G102">
        <f>COUNTIF('2way'!$Q$3:$Q$7690,"=" &amp;B102) + COUNTIF('2way'!$R$3:$R$7690,"=" &amp;B102)</f>
        <v>19</v>
      </c>
      <c r="H102" s="6">
        <f t="shared" si="18"/>
        <v>0.26315789473684209</v>
      </c>
      <c r="I102" s="6">
        <f t="shared" si="19"/>
        <v>0.15789473684210525</v>
      </c>
      <c r="J102" s="6">
        <f t="shared" si="20"/>
        <v>0.21052631578947367</v>
      </c>
      <c r="K102" s="6">
        <f t="shared" si="21"/>
        <v>0.36842105263157893</v>
      </c>
      <c r="L102" s="66">
        <f>COUNTIFS('2way'!$M$3:$M$7690,"&gt;50%",'2way'!$Y$3:$Y$7690,"Y",'2way'!$Q$3:$Q$7690,"=" &amp;B102) +  COUNTIFS('2way'!$M$3:$M$7690,"&gt;50%",'2way'!$Y$3:$Y$7690,"Y",'2way'!$R$3:$R$7690,"=" &amp;B102)</f>
        <v>12</v>
      </c>
      <c r="M102" s="66">
        <f>COUNTIFS('2way'!$M$3:$M$7690,"&gt;50%",'2way'!$Y$3:$Y$7690,"N",'2way'!$Q$3:$Q$7690,"=" &amp;B102) +  COUNTIFS('2way'!$M$3:$M$7690,"&gt;50%",'2way'!$Y$3:$Y$7690,"N",'2way'!$R$3:$R$7690,"=" &amp;B102)</f>
        <v>5</v>
      </c>
      <c r="N102" s="66">
        <f>COUNTIFS('2way'!$N$3:$N$7690,"&gt;50%",'2way'!$Y$3:$Y$7690,"N",'2way'!$Q$3:$Q$7690,"=" &amp;B102) +  COUNTIFS('2way'!$N$3:$N$7690,"&gt;50%",'2way'!$Y$3:$Y$7690,"N",'2way'!$R$3:$R$7690,"=" &amp;B102)</f>
        <v>2</v>
      </c>
      <c r="O102" s="66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19</v>
      </c>
      <c r="Q102" s="6">
        <f t="shared" si="22"/>
        <v>0.63157894736842102</v>
      </c>
      <c r="R102" s="6">
        <f t="shared" si="23"/>
        <v>0.26315789473684209</v>
      </c>
      <c r="S102" s="6">
        <f t="shared" si="24"/>
        <v>0.10526315789473684</v>
      </c>
      <c r="T102" s="6">
        <f t="shared" si="25"/>
        <v>0</v>
      </c>
      <c r="U102">
        <f t="shared" si="26"/>
        <v>9</v>
      </c>
      <c r="V102" s="6">
        <f t="shared" si="27"/>
        <v>0.47368421052631576</v>
      </c>
      <c r="W102">
        <f t="shared" si="28"/>
        <v>14</v>
      </c>
      <c r="X102" s="6">
        <f t="shared" si="29"/>
        <v>0.73684210526315785</v>
      </c>
      <c r="Y102">
        <f t="shared" si="30"/>
        <v>10</v>
      </c>
      <c r="Z102" s="6">
        <f t="shared" si="31"/>
        <v>0.52631578947368418</v>
      </c>
      <c r="AA102">
        <f t="shared" si="32"/>
        <v>5</v>
      </c>
      <c r="AB102" s="6">
        <f t="shared" si="33"/>
        <v>0.26315789473684209</v>
      </c>
    </row>
    <row r="103" spans="1:28" hidden="1" x14ac:dyDescent="0.25">
      <c r="A103" t="s">
        <v>137</v>
      </c>
      <c r="B103" t="s">
        <v>405</v>
      </c>
      <c r="C103" s="65">
        <f>COUNTIFS('2way'!$A$3:$A$7690,"&gt;50%",'2way'!$Y$3:$Y$7690,"Y",'2way'!$Q$3:$Q$7690,"=" &amp;B103) +  COUNTIFS('2way'!$A$3:$A$7690,"&gt;50%",'2way'!$Y$3:$Y$7690,"Y",'2way'!$R$3:$R$7690,"=" &amp;B103)</f>
        <v>6</v>
      </c>
      <c r="D103" s="66">
        <f>COUNTIFS('2way'!$A$3:$A$7690,"&gt;50%",'2way'!$Y$3:$Y$7690,"N",'2way'!$Q$3:$Q$7690,"=" &amp;B103) +  COUNTIFS('2way'!$A$3:$A$7690,"&gt;50%",'2way'!$Y$3:$Y$7690,"N",'2way'!$R$3:$R$7690,"=" &amp;B103)</f>
        <v>6</v>
      </c>
      <c r="E103" s="66">
        <f>COUNTIFS('2way'!$B$3:$B$7690,"&gt;50%",'2way'!$Y$3:$Y$7690,"N",'2way'!$Q$3:$Q$7690,"=" &amp;B103) +  COUNTIFS('2way'!$B$3:$B$7690,"&gt;50%",'2way'!$Y$3:$Y$7690,"N",'2way'!$R$3:$R$7690,"=" &amp;B103)</f>
        <v>4</v>
      </c>
      <c r="F103" s="66">
        <f>COUNTIFS('2way'!$B$3:$B$7690,"&gt;50%",'2way'!$Y$3:$Y$7690,"Y",'2way'!$Q$3:$Q$7690,"=" &amp;B103) +  COUNTIFS('2way'!$B$3:$B$7690,"&gt;50%",'2way'!$Y$3:$Y$7690,"Y",'2way'!$R$3:$R$7690,"=" &amp;B103)</f>
        <v>3</v>
      </c>
      <c r="G103">
        <f>COUNTIF('2way'!$Q$3:$Q$7690,"=" &amp;B103) + COUNTIF('2way'!$R$3:$R$7690,"=" &amp;B103)</f>
        <v>19</v>
      </c>
      <c r="H103" s="6">
        <f t="shared" si="18"/>
        <v>0.31578947368421051</v>
      </c>
      <c r="I103" s="6">
        <f t="shared" si="19"/>
        <v>0.31578947368421051</v>
      </c>
      <c r="J103" s="6">
        <f t="shared" si="20"/>
        <v>0.21052631578947367</v>
      </c>
      <c r="K103" s="6">
        <f t="shared" si="21"/>
        <v>0.15789473684210525</v>
      </c>
      <c r="L103" s="66">
        <f>COUNTIFS('2way'!$M$3:$M$7690,"&gt;50%",'2way'!$Y$3:$Y$7690,"Y",'2way'!$Q$3:$Q$7690,"=" &amp;B103) +  COUNTIFS('2way'!$M$3:$M$7690,"&gt;50%",'2way'!$Y$3:$Y$7690,"Y",'2way'!$R$3:$R$7690,"=" &amp;B103)</f>
        <v>9</v>
      </c>
      <c r="M103" s="66">
        <f>COUNTIFS('2way'!$M$3:$M$7690,"&gt;50%",'2way'!$Y$3:$Y$7690,"N",'2way'!$Q$3:$Q$7690,"=" &amp;B103) +  COUNTIFS('2way'!$M$3:$M$7690,"&gt;50%",'2way'!$Y$3:$Y$7690,"N",'2way'!$R$3:$R$7690,"=" &amp;B103)</f>
        <v>8</v>
      </c>
      <c r="N103" s="66">
        <f>COUNTIFS('2way'!$N$3:$N$7690,"&gt;50%",'2way'!$Y$3:$Y$7690,"N",'2way'!$Q$3:$Q$7690,"=" &amp;B103) +  COUNTIFS('2way'!$N$3:$N$7690,"&gt;50%",'2way'!$Y$3:$Y$7690,"N",'2way'!$R$3:$R$7690,"=" &amp;B103)</f>
        <v>2</v>
      </c>
      <c r="O103" s="66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19</v>
      </c>
      <c r="Q103" s="6">
        <f t="shared" si="22"/>
        <v>0.47368421052631576</v>
      </c>
      <c r="R103" s="6">
        <f t="shared" si="23"/>
        <v>0.42105263157894735</v>
      </c>
      <c r="S103" s="6">
        <f t="shared" si="24"/>
        <v>0.10526315789473684</v>
      </c>
      <c r="T103" s="6">
        <f t="shared" si="25"/>
        <v>0</v>
      </c>
      <c r="U103">
        <f t="shared" si="26"/>
        <v>10</v>
      </c>
      <c r="V103" s="6">
        <f t="shared" si="27"/>
        <v>0.52631578947368418</v>
      </c>
      <c r="W103">
        <f t="shared" si="28"/>
        <v>11</v>
      </c>
      <c r="X103" s="6">
        <f t="shared" si="29"/>
        <v>0.57894736842105265</v>
      </c>
      <c r="Y103">
        <f t="shared" si="30"/>
        <v>9</v>
      </c>
      <c r="Z103" s="6">
        <f t="shared" si="31"/>
        <v>0.47368421052631576</v>
      </c>
      <c r="AA103">
        <f t="shared" si="32"/>
        <v>8</v>
      </c>
      <c r="AB103" s="6">
        <f t="shared" si="33"/>
        <v>0.42105263157894735</v>
      </c>
    </row>
    <row r="104" spans="1:28" hidden="1" x14ac:dyDescent="0.25">
      <c r="A104" t="s">
        <v>137</v>
      </c>
      <c r="B104" t="s">
        <v>255</v>
      </c>
      <c r="C104" s="65">
        <f>COUNTIFS('2way'!$A$3:$A$7690,"&gt;50%",'2way'!$Y$3:$Y$7690,"Y",'2way'!$Q$3:$Q$7690,"=" &amp;B104) +  COUNTIFS('2way'!$A$3:$A$7690,"&gt;50%",'2way'!$Y$3:$Y$7690,"Y",'2way'!$R$3:$R$7690,"=" &amp;B104)</f>
        <v>5</v>
      </c>
      <c r="D104" s="66">
        <f>COUNTIFS('2way'!$A$3:$A$7690,"&gt;50%",'2way'!$Y$3:$Y$7690,"N",'2way'!$Q$3:$Q$7690,"=" &amp;B104) +  COUNTIFS('2way'!$A$3:$A$7690,"&gt;50%",'2way'!$Y$3:$Y$7690,"N",'2way'!$R$3:$R$7690,"=" &amp;B104)</f>
        <v>6</v>
      </c>
      <c r="E104" s="66">
        <f>COUNTIFS('2way'!$B$3:$B$7690,"&gt;50%",'2way'!$Y$3:$Y$7690,"N",'2way'!$Q$3:$Q$7690,"=" &amp;B104) +  COUNTIFS('2way'!$B$3:$B$7690,"&gt;50%",'2way'!$Y$3:$Y$7690,"N",'2way'!$R$3:$R$7690,"=" &amp;B104)</f>
        <v>2</v>
      </c>
      <c r="F104" s="66">
        <f>COUNTIFS('2way'!$B$3:$B$7690,"&gt;50%",'2way'!$Y$3:$Y$7690,"Y",'2way'!$Q$3:$Q$7690,"=" &amp;B104) +  COUNTIFS('2way'!$B$3:$B$7690,"&gt;50%",'2way'!$Y$3:$Y$7690,"Y",'2way'!$R$3:$R$7690,"=" &amp;B104)</f>
        <v>5</v>
      </c>
      <c r="G104">
        <f>COUNTIF('2way'!$Q$3:$Q$7690,"=" &amp;B104) + COUNTIF('2way'!$R$3:$R$7690,"=" &amp;B104)</f>
        <v>18</v>
      </c>
      <c r="H104" s="6">
        <f t="shared" si="18"/>
        <v>0.27777777777777779</v>
      </c>
      <c r="I104" s="6">
        <f t="shared" si="19"/>
        <v>0.33333333333333331</v>
      </c>
      <c r="J104" s="6">
        <f t="shared" si="20"/>
        <v>0.1111111111111111</v>
      </c>
      <c r="K104" s="6">
        <f t="shared" si="21"/>
        <v>0.27777777777777779</v>
      </c>
      <c r="L104" s="66">
        <f>COUNTIFS('2way'!$M$3:$M$7690,"&gt;50%",'2way'!$Y$3:$Y$7690,"Y",'2way'!$Q$3:$Q$7690,"=" &amp;B104) +  COUNTIFS('2way'!$M$3:$M$7690,"&gt;50%",'2way'!$Y$3:$Y$7690,"Y",'2way'!$R$3:$R$7690,"=" &amp;B104)</f>
        <v>10</v>
      </c>
      <c r="M104" s="66">
        <f>COUNTIFS('2way'!$M$3:$M$7690,"&gt;50%",'2way'!$Y$3:$Y$7690,"N",'2way'!$Q$3:$Q$7690,"=" &amp;B104) +  COUNTIFS('2way'!$M$3:$M$7690,"&gt;50%",'2way'!$Y$3:$Y$7690,"N",'2way'!$R$3:$R$7690,"=" &amp;B104)</f>
        <v>7</v>
      </c>
      <c r="N104" s="66">
        <f>COUNTIFS('2way'!$N$3:$N$7690,"&gt;50%",'2way'!$Y$3:$Y$7690,"N",'2way'!$Q$3:$Q$7690,"=" &amp;B104) +  COUNTIFS('2way'!$N$3:$N$7690,"&gt;50%",'2way'!$Y$3:$Y$7690,"N",'2way'!$R$3:$R$7690,"=" &amp;B104)</f>
        <v>1</v>
      </c>
      <c r="O104" s="66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18</v>
      </c>
      <c r="Q104" s="6">
        <f t="shared" si="22"/>
        <v>0.55555555555555558</v>
      </c>
      <c r="R104" s="6">
        <f t="shared" si="23"/>
        <v>0.3888888888888889</v>
      </c>
      <c r="S104" s="6">
        <f t="shared" si="24"/>
        <v>5.5555555555555552E-2</v>
      </c>
      <c r="T104" s="6">
        <f t="shared" si="25"/>
        <v>0</v>
      </c>
      <c r="U104">
        <f t="shared" si="26"/>
        <v>7</v>
      </c>
      <c r="V104" s="6">
        <f t="shared" si="27"/>
        <v>0.3888888888888889</v>
      </c>
      <c r="W104">
        <f t="shared" si="28"/>
        <v>11</v>
      </c>
      <c r="X104" s="6">
        <f t="shared" si="29"/>
        <v>0.61111111111111116</v>
      </c>
      <c r="Y104">
        <f t="shared" si="30"/>
        <v>11</v>
      </c>
      <c r="Z104" s="6">
        <f t="shared" si="31"/>
        <v>0.61111111111111116</v>
      </c>
      <c r="AA104">
        <f t="shared" si="32"/>
        <v>7</v>
      </c>
      <c r="AB104" s="6">
        <f t="shared" si="33"/>
        <v>0.3888888888888889</v>
      </c>
    </row>
    <row r="105" spans="1:28" hidden="1" x14ac:dyDescent="0.25">
      <c r="A105" t="s">
        <v>137</v>
      </c>
      <c r="B105" t="s">
        <v>338</v>
      </c>
      <c r="C105" s="65">
        <f>COUNTIFS('2way'!$A$3:$A$7690,"&gt;50%",'2way'!$Y$3:$Y$7690,"Y",'2way'!$Q$3:$Q$7690,"=" &amp;B105) +  COUNTIFS('2way'!$A$3:$A$7690,"&gt;50%",'2way'!$Y$3:$Y$7690,"Y",'2way'!$R$3:$R$7690,"=" &amp;B105)</f>
        <v>2</v>
      </c>
      <c r="D105" s="66">
        <f>COUNTIFS('2way'!$A$3:$A$7690,"&gt;50%",'2way'!$Y$3:$Y$7690,"N",'2way'!$Q$3:$Q$7690,"=" &amp;B105) +  COUNTIFS('2way'!$A$3:$A$7690,"&gt;50%",'2way'!$Y$3:$Y$7690,"N",'2way'!$R$3:$R$7690,"=" &amp;B105)</f>
        <v>1</v>
      </c>
      <c r="E105" s="66">
        <f>COUNTIFS('2way'!$B$3:$B$7690,"&gt;50%",'2way'!$Y$3:$Y$7690,"N",'2way'!$Q$3:$Q$7690,"=" &amp;B105) +  COUNTIFS('2way'!$B$3:$B$7690,"&gt;50%",'2way'!$Y$3:$Y$7690,"N",'2way'!$R$3:$R$7690,"=" &amp;B105)</f>
        <v>11</v>
      </c>
      <c r="F105" s="66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19</v>
      </c>
      <c r="H105" s="6">
        <f t="shared" si="18"/>
        <v>0.10526315789473684</v>
      </c>
      <c r="I105" s="6">
        <f t="shared" si="19"/>
        <v>5.2631578947368418E-2</v>
      </c>
      <c r="J105" s="6">
        <f t="shared" si="20"/>
        <v>0.57894736842105265</v>
      </c>
      <c r="K105" s="6">
        <f t="shared" si="21"/>
        <v>0.21052631578947367</v>
      </c>
      <c r="L105" s="66">
        <f>COUNTIFS('2way'!$M$3:$M$7690,"&gt;50%",'2way'!$Y$3:$Y$7690,"Y",'2way'!$Q$3:$Q$7690,"=" &amp;B105) +  COUNTIFS('2way'!$M$3:$M$7690,"&gt;50%",'2way'!$Y$3:$Y$7690,"Y",'2way'!$R$3:$R$7690,"=" &amp;B105)</f>
        <v>2</v>
      </c>
      <c r="M105" s="66">
        <f>COUNTIFS('2way'!$M$3:$M$7690,"&gt;50%",'2way'!$Y$3:$Y$7690,"N",'2way'!$Q$3:$Q$7690,"=" &amp;B105) +  COUNTIFS('2way'!$M$3:$M$7690,"&gt;50%",'2way'!$Y$3:$Y$7690,"N",'2way'!$R$3:$R$7690,"=" &amp;B105)</f>
        <v>6</v>
      </c>
      <c r="N105" s="66">
        <f>COUNTIFS('2way'!$N$3:$N$7690,"&gt;50%",'2way'!$Y$3:$Y$7690,"N",'2way'!$Q$3:$Q$7690,"=" &amp;B105) +  COUNTIFS('2way'!$N$3:$N$7690,"&gt;50%",'2way'!$Y$3:$Y$7690,"N",'2way'!$R$3:$R$7690,"=" &amp;B105)</f>
        <v>6</v>
      </c>
      <c r="O105" s="66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19</v>
      </c>
      <c r="Q105" s="6">
        <f t="shared" si="22"/>
        <v>0.10526315789473684</v>
      </c>
      <c r="R105" s="6">
        <f t="shared" si="23"/>
        <v>0.31578947368421051</v>
      </c>
      <c r="S105" s="6">
        <f t="shared" si="24"/>
        <v>0.31578947368421051</v>
      </c>
      <c r="T105" s="6">
        <f t="shared" si="25"/>
        <v>0.21052631578947367</v>
      </c>
      <c r="U105">
        <f t="shared" si="26"/>
        <v>13</v>
      </c>
      <c r="V105" s="6">
        <f t="shared" si="27"/>
        <v>0.68421052631578949</v>
      </c>
      <c r="W105">
        <f t="shared" si="28"/>
        <v>8</v>
      </c>
      <c r="X105" s="6">
        <f t="shared" si="29"/>
        <v>0.42105263157894735</v>
      </c>
      <c r="Y105">
        <f t="shared" si="30"/>
        <v>5</v>
      </c>
      <c r="Z105" s="6">
        <f t="shared" si="31"/>
        <v>0.26315789473684209</v>
      </c>
      <c r="AA105">
        <f t="shared" si="32"/>
        <v>10</v>
      </c>
      <c r="AB105" s="6">
        <f t="shared" si="33"/>
        <v>0.52631578947368418</v>
      </c>
    </row>
    <row r="106" spans="1:28" hidden="1" x14ac:dyDescent="0.25">
      <c r="A106" t="s">
        <v>137</v>
      </c>
      <c r="B106" t="s">
        <v>335</v>
      </c>
      <c r="C106" s="65">
        <f>COUNTIFS('2way'!$A$3:$A$7690,"&gt;50%",'2way'!$Y$3:$Y$7690,"Y",'2way'!$Q$3:$Q$7690,"=" &amp;B106) +  COUNTIFS('2way'!$A$3:$A$7690,"&gt;50%",'2way'!$Y$3:$Y$7690,"Y",'2way'!$R$3:$R$7690,"=" &amp;B106)</f>
        <v>5</v>
      </c>
      <c r="D106" s="66">
        <f>COUNTIFS('2way'!$A$3:$A$7690,"&gt;50%",'2way'!$Y$3:$Y$7690,"N",'2way'!$Q$3:$Q$7690,"=" &amp;B106) +  COUNTIFS('2way'!$A$3:$A$7690,"&gt;50%",'2way'!$Y$3:$Y$7690,"N",'2way'!$R$3:$R$7690,"=" &amp;B106)</f>
        <v>5</v>
      </c>
      <c r="E106" s="66">
        <f>COUNTIFS('2way'!$B$3:$B$7690,"&gt;50%",'2way'!$Y$3:$Y$7690,"N",'2way'!$Q$3:$Q$7690,"=" &amp;B106) +  COUNTIFS('2way'!$B$3:$B$7690,"&gt;50%",'2way'!$Y$3:$Y$7690,"N",'2way'!$R$3:$R$7690,"=" &amp;B106)</f>
        <v>4</v>
      </c>
      <c r="F106" s="66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18</v>
      </c>
      <c r="H106" s="6">
        <f t="shared" si="18"/>
        <v>0.27777777777777779</v>
      </c>
      <c r="I106" s="6">
        <f t="shared" si="19"/>
        <v>0.27777777777777779</v>
      </c>
      <c r="J106" s="6">
        <f t="shared" si="20"/>
        <v>0.22222222222222221</v>
      </c>
      <c r="K106" s="6">
        <f t="shared" si="21"/>
        <v>0.22222222222222221</v>
      </c>
      <c r="L106" s="66">
        <f>COUNTIFS('2way'!$M$3:$M$7690,"&gt;50%",'2way'!$Y$3:$Y$7690,"Y",'2way'!$Q$3:$Q$7690,"=" &amp;B106) +  COUNTIFS('2way'!$M$3:$M$7690,"&gt;50%",'2way'!$Y$3:$Y$7690,"Y",'2way'!$R$3:$R$7690,"=" &amp;B106)</f>
        <v>7</v>
      </c>
      <c r="M106" s="66">
        <f>COUNTIFS('2way'!$M$3:$M$7690,"&gt;50%",'2way'!$Y$3:$Y$7690,"N",'2way'!$Q$3:$Q$7690,"=" &amp;B106) +  COUNTIFS('2way'!$M$3:$M$7690,"&gt;50%",'2way'!$Y$3:$Y$7690,"N",'2way'!$R$3:$R$7690,"=" &amp;B106)</f>
        <v>6</v>
      </c>
      <c r="N106" s="66">
        <f>COUNTIFS('2way'!$N$3:$N$7690,"&gt;50%",'2way'!$Y$3:$Y$7690,"N",'2way'!$Q$3:$Q$7690,"=" &amp;B106) +  COUNTIFS('2way'!$N$3:$N$7690,"&gt;50%",'2way'!$Y$3:$Y$7690,"N",'2way'!$R$3:$R$7690,"=" &amp;B106)</f>
        <v>3</v>
      </c>
      <c r="O106" s="66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18</v>
      </c>
      <c r="Q106" s="6">
        <f t="shared" si="22"/>
        <v>0.3888888888888889</v>
      </c>
      <c r="R106" s="6">
        <f t="shared" si="23"/>
        <v>0.33333333333333331</v>
      </c>
      <c r="S106" s="6">
        <f t="shared" si="24"/>
        <v>0.16666666666666666</v>
      </c>
      <c r="T106" s="6">
        <f t="shared" si="25"/>
        <v>0.1111111111111111</v>
      </c>
      <c r="U106">
        <f t="shared" si="26"/>
        <v>9</v>
      </c>
      <c r="V106" s="6">
        <f t="shared" si="27"/>
        <v>0.5</v>
      </c>
      <c r="W106">
        <f t="shared" si="28"/>
        <v>10</v>
      </c>
      <c r="X106" s="6">
        <f t="shared" si="29"/>
        <v>0.55555555555555558</v>
      </c>
      <c r="Y106">
        <f t="shared" si="30"/>
        <v>9</v>
      </c>
      <c r="Z106" s="6">
        <f t="shared" si="31"/>
        <v>0.5</v>
      </c>
      <c r="AA106">
        <f t="shared" si="32"/>
        <v>8</v>
      </c>
      <c r="AB106" s="6">
        <f t="shared" si="33"/>
        <v>0.44444444444444442</v>
      </c>
    </row>
    <row r="107" spans="1:28" hidden="1" x14ac:dyDescent="0.25">
      <c r="A107" t="s">
        <v>137</v>
      </c>
      <c r="B107" t="s">
        <v>259</v>
      </c>
      <c r="C107" s="65">
        <f>COUNTIFS('2way'!$A$3:$A$7690,"&gt;50%",'2way'!$Y$3:$Y$7690,"Y",'2way'!$Q$3:$Q$7690,"=" &amp;B107) +  COUNTIFS('2way'!$A$3:$A$7690,"&gt;50%",'2way'!$Y$3:$Y$7690,"Y",'2way'!$R$3:$R$7690,"=" &amp;B107)</f>
        <v>3</v>
      </c>
      <c r="D107" s="66">
        <f>COUNTIFS('2way'!$A$3:$A$7690,"&gt;50%",'2way'!$Y$3:$Y$7690,"N",'2way'!$Q$3:$Q$7690,"=" &amp;B107) +  COUNTIFS('2way'!$A$3:$A$7690,"&gt;50%",'2way'!$Y$3:$Y$7690,"N",'2way'!$R$3:$R$7690,"=" &amp;B107)</f>
        <v>2</v>
      </c>
      <c r="E107" s="66">
        <f>COUNTIFS('2way'!$B$3:$B$7690,"&gt;50%",'2way'!$Y$3:$Y$7690,"N",'2way'!$Q$3:$Q$7690,"=" &amp;B107) +  COUNTIFS('2way'!$B$3:$B$7690,"&gt;50%",'2way'!$Y$3:$Y$7690,"N",'2way'!$R$3:$R$7690,"=" &amp;B107)</f>
        <v>5</v>
      </c>
      <c r="F107" s="66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19</v>
      </c>
      <c r="H107" s="6">
        <f t="shared" si="18"/>
        <v>0.15789473684210525</v>
      </c>
      <c r="I107" s="6">
        <f t="shared" si="19"/>
        <v>0.10526315789473684</v>
      </c>
      <c r="J107" s="6">
        <f t="shared" si="20"/>
        <v>0.26315789473684209</v>
      </c>
      <c r="K107" s="6">
        <f t="shared" si="21"/>
        <v>0.47368421052631576</v>
      </c>
      <c r="L107" s="66">
        <f>COUNTIFS('2way'!$M$3:$M$7690,"&gt;50%",'2way'!$Y$3:$Y$7690,"Y",'2way'!$Q$3:$Q$7690,"=" &amp;B107) +  COUNTIFS('2way'!$M$3:$M$7690,"&gt;50%",'2way'!$Y$3:$Y$7690,"Y",'2way'!$R$3:$R$7690,"=" &amp;B107)</f>
        <v>10</v>
      </c>
      <c r="M107" s="66">
        <f>COUNTIFS('2way'!$M$3:$M$7690,"&gt;50%",'2way'!$Y$3:$Y$7690,"N",'2way'!$Q$3:$Q$7690,"=" &amp;B107) +  COUNTIFS('2way'!$M$3:$M$7690,"&gt;50%",'2way'!$Y$3:$Y$7690,"N",'2way'!$R$3:$R$7690,"=" &amp;B107)</f>
        <v>7</v>
      </c>
      <c r="N107" s="66">
        <f>COUNTIFS('2way'!$N$3:$N$7690,"&gt;50%",'2way'!$Y$3:$Y$7690,"N",'2way'!$Q$3:$Q$7690,"=" &amp;B107) +  COUNTIFS('2way'!$N$3:$N$7690,"&gt;50%",'2way'!$Y$3:$Y$7690,"N",'2way'!$R$3:$R$7690,"=" &amp;B107)</f>
        <v>0</v>
      </c>
      <c r="O107" s="66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19</v>
      </c>
      <c r="Q107" s="6">
        <f t="shared" si="22"/>
        <v>0.52631578947368418</v>
      </c>
      <c r="R107" s="6">
        <f t="shared" si="23"/>
        <v>0.36842105263157893</v>
      </c>
      <c r="S107" s="6">
        <f t="shared" si="24"/>
        <v>0</v>
      </c>
      <c r="T107" s="6">
        <f t="shared" si="25"/>
        <v>0.10526315789473684</v>
      </c>
      <c r="U107">
        <f t="shared" si="26"/>
        <v>8</v>
      </c>
      <c r="V107" s="6">
        <f t="shared" si="27"/>
        <v>0.42105263157894735</v>
      </c>
      <c r="W107">
        <f t="shared" si="28"/>
        <v>10</v>
      </c>
      <c r="X107" s="6">
        <f t="shared" si="29"/>
        <v>0.52631578947368418</v>
      </c>
      <c r="Y107">
        <f t="shared" si="30"/>
        <v>11</v>
      </c>
      <c r="Z107" s="6">
        <f t="shared" si="31"/>
        <v>0.57894736842105265</v>
      </c>
      <c r="AA107">
        <f t="shared" si="32"/>
        <v>9</v>
      </c>
      <c r="AB107" s="6">
        <f t="shared" si="33"/>
        <v>0.47368421052631576</v>
      </c>
    </row>
    <row r="108" spans="1:28" hidden="1" x14ac:dyDescent="0.25">
      <c r="A108" t="s">
        <v>137</v>
      </c>
      <c r="B108" t="s">
        <v>130</v>
      </c>
      <c r="C108" s="65">
        <f>COUNTIFS('2way'!$A$3:$A$7690,"&gt;50%",'2way'!$Y$3:$Y$7690,"Y",'2way'!$Q$3:$Q$7690,"=" &amp;B108) +  COUNTIFS('2way'!$A$3:$A$7690,"&gt;50%",'2way'!$Y$3:$Y$7690,"Y",'2way'!$R$3:$R$7690,"=" &amp;B108)</f>
        <v>5</v>
      </c>
      <c r="D108" s="66">
        <f>COUNTIFS('2way'!$A$3:$A$7690,"&gt;50%",'2way'!$Y$3:$Y$7690,"N",'2way'!$Q$3:$Q$7690,"=" &amp;B108) +  COUNTIFS('2way'!$A$3:$A$7690,"&gt;50%",'2way'!$Y$3:$Y$7690,"N",'2way'!$R$3:$R$7690,"=" &amp;B108)</f>
        <v>3</v>
      </c>
      <c r="E108" s="66">
        <f>COUNTIFS('2way'!$B$3:$B$7690,"&gt;50%",'2way'!$Y$3:$Y$7690,"N",'2way'!$Q$3:$Q$7690,"=" &amp;B108) +  COUNTIFS('2way'!$B$3:$B$7690,"&gt;50%",'2way'!$Y$3:$Y$7690,"N",'2way'!$R$3:$R$7690,"=" &amp;B108)</f>
        <v>6</v>
      </c>
      <c r="F108" s="66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18</v>
      </c>
      <c r="H108" s="6">
        <f t="shared" si="18"/>
        <v>0.27777777777777779</v>
      </c>
      <c r="I108" s="6">
        <f t="shared" si="19"/>
        <v>0.16666666666666666</v>
      </c>
      <c r="J108" s="6">
        <f t="shared" si="20"/>
        <v>0.33333333333333331</v>
      </c>
      <c r="K108" s="6">
        <f t="shared" si="21"/>
        <v>0.16666666666666666</v>
      </c>
      <c r="L108" s="66">
        <f>COUNTIFS('2way'!$M$3:$M$7690,"&gt;50%",'2way'!$Y$3:$Y$7690,"Y",'2way'!$Q$3:$Q$7690,"=" &amp;B108) +  COUNTIFS('2way'!$M$3:$M$7690,"&gt;50%",'2way'!$Y$3:$Y$7690,"Y",'2way'!$R$3:$R$7690,"=" &amp;B108)</f>
        <v>3</v>
      </c>
      <c r="M108" s="66">
        <f>COUNTIFS('2way'!$M$3:$M$7690,"&gt;50%",'2way'!$Y$3:$Y$7690,"N",'2way'!$Q$3:$Q$7690,"=" &amp;B108) +  COUNTIFS('2way'!$M$3:$M$7690,"&gt;50%",'2way'!$Y$3:$Y$7690,"N",'2way'!$R$3:$R$7690,"=" &amp;B108)</f>
        <v>4</v>
      </c>
      <c r="N108" s="66">
        <f>COUNTIFS('2way'!$N$3:$N$7690,"&gt;50%",'2way'!$Y$3:$Y$7690,"N",'2way'!$Q$3:$Q$7690,"=" &amp;B108) +  COUNTIFS('2way'!$N$3:$N$7690,"&gt;50%",'2way'!$Y$3:$Y$7690,"N",'2way'!$R$3:$R$7690,"=" &amp;B108)</f>
        <v>5</v>
      </c>
      <c r="O108" s="66">
        <f>COUNTIFS('2way'!$N$3:$N$7690,"&gt;50%",'2way'!$Y$3:$Y$7690,"Y",'2way'!$Q$3:$Q$7690,"=" &amp;B108) +  COUNTIFS('2way'!$N$3:$N$7690,"&gt;50%",'2way'!$Y$3:$Y$7690,"Y",'2way'!$R$3:$R$7690,"=" &amp;B108)</f>
        <v>5</v>
      </c>
      <c r="P108">
        <f>COUNTIF('2way'!$Q$3:$Q$7690,"=" &amp;B108) + COUNTIF('2way'!$R$3:$R$7690,"=" &amp;B108)</f>
        <v>18</v>
      </c>
      <c r="Q108" s="6">
        <f t="shared" si="22"/>
        <v>0.16666666666666666</v>
      </c>
      <c r="R108" s="6">
        <f t="shared" si="23"/>
        <v>0.22222222222222221</v>
      </c>
      <c r="S108" s="6">
        <f t="shared" si="24"/>
        <v>0.27777777777777779</v>
      </c>
      <c r="T108" s="6">
        <f t="shared" si="25"/>
        <v>0.27777777777777779</v>
      </c>
      <c r="U108">
        <f t="shared" si="26"/>
        <v>11</v>
      </c>
      <c r="V108" s="6">
        <f t="shared" si="27"/>
        <v>0.61111111111111116</v>
      </c>
      <c r="W108">
        <f t="shared" si="28"/>
        <v>8</v>
      </c>
      <c r="X108" s="6">
        <f t="shared" si="29"/>
        <v>0.44444444444444442</v>
      </c>
      <c r="Y108">
        <f t="shared" si="30"/>
        <v>6</v>
      </c>
      <c r="Z108" s="6">
        <f t="shared" si="31"/>
        <v>0.33333333333333331</v>
      </c>
      <c r="AA108">
        <f t="shared" si="32"/>
        <v>9</v>
      </c>
      <c r="AB108" s="6">
        <f t="shared" si="33"/>
        <v>0.5</v>
      </c>
    </row>
    <row r="109" spans="1:28" hidden="1" x14ac:dyDescent="0.25">
      <c r="A109" t="s">
        <v>137</v>
      </c>
      <c r="B109" t="s">
        <v>25</v>
      </c>
      <c r="C109" s="65">
        <f>COUNTIFS('2way'!$A$3:$A$7690,"&gt;50%",'2way'!$Y$3:$Y$7690,"Y",'2way'!$Q$3:$Q$7690,"=" &amp;B109) +  COUNTIFS('2way'!$A$3:$A$7690,"&gt;50%",'2way'!$Y$3:$Y$7690,"Y",'2way'!$R$3:$R$7690,"=" &amp;B109)</f>
        <v>4</v>
      </c>
      <c r="D109" s="66">
        <f>COUNTIFS('2way'!$A$3:$A$7690,"&gt;50%",'2way'!$Y$3:$Y$7690,"N",'2way'!$Q$3:$Q$7690,"=" &amp;B109) +  COUNTIFS('2way'!$A$3:$A$7690,"&gt;50%",'2way'!$Y$3:$Y$7690,"N",'2way'!$R$3:$R$7690,"=" &amp;B109)</f>
        <v>3</v>
      </c>
      <c r="E109" s="66">
        <f>COUNTIFS('2way'!$B$3:$B$7690,"&gt;50%",'2way'!$Y$3:$Y$7690,"N",'2way'!$Q$3:$Q$7690,"=" &amp;B109) +  COUNTIFS('2way'!$B$3:$B$7690,"&gt;50%",'2way'!$Y$3:$Y$7690,"N",'2way'!$R$3:$R$7690,"=" &amp;B109)</f>
        <v>7</v>
      </c>
      <c r="F109" s="66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19</v>
      </c>
      <c r="H109" s="6">
        <f t="shared" si="18"/>
        <v>0.21052631578947367</v>
      </c>
      <c r="I109" s="6">
        <f t="shared" si="19"/>
        <v>0.15789473684210525</v>
      </c>
      <c r="J109" s="6">
        <f t="shared" si="20"/>
        <v>0.36842105263157893</v>
      </c>
      <c r="K109" s="6">
        <f t="shared" si="21"/>
        <v>0.21052631578947367</v>
      </c>
      <c r="L109" s="66">
        <f>COUNTIFS('2way'!$M$3:$M$7690,"&gt;50%",'2way'!$Y$3:$Y$7690,"Y",'2way'!$Q$3:$Q$7690,"=" &amp;B109) +  COUNTIFS('2way'!$M$3:$M$7690,"&gt;50%",'2way'!$Y$3:$Y$7690,"Y",'2way'!$R$3:$R$7690,"=" &amp;B109)</f>
        <v>8</v>
      </c>
      <c r="M109" s="66">
        <f>COUNTIFS('2way'!$M$3:$M$7690,"&gt;50%",'2way'!$Y$3:$Y$7690,"N",'2way'!$Q$3:$Q$7690,"=" &amp;B109) +  COUNTIFS('2way'!$M$3:$M$7690,"&gt;50%",'2way'!$Y$3:$Y$7690,"N",'2way'!$R$3:$R$7690,"=" &amp;B109)</f>
        <v>5</v>
      </c>
      <c r="N109" s="66">
        <f>COUNTIFS('2way'!$N$3:$N$7690,"&gt;50%",'2way'!$Y$3:$Y$7690,"N",'2way'!$Q$3:$Q$7690,"=" &amp;B109) +  COUNTIFS('2way'!$N$3:$N$7690,"&gt;50%",'2way'!$Y$3:$Y$7690,"N",'2way'!$R$3:$R$7690,"=" &amp;B109)</f>
        <v>5</v>
      </c>
      <c r="O109" s="66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19</v>
      </c>
      <c r="Q109" s="6">
        <f t="shared" si="22"/>
        <v>0.42105263157894735</v>
      </c>
      <c r="R109" s="6">
        <f t="shared" si="23"/>
        <v>0.26315789473684209</v>
      </c>
      <c r="S109" s="6">
        <f t="shared" si="24"/>
        <v>0.26315789473684209</v>
      </c>
      <c r="T109" s="6">
        <f t="shared" si="25"/>
        <v>0</v>
      </c>
      <c r="U109">
        <f t="shared" si="26"/>
        <v>11</v>
      </c>
      <c r="V109" s="6">
        <f t="shared" si="27"/>
        <v>0.57894736842105265</v>
      </c>
      <c r="W109">
        <f t="shared" si="28"/>
        <v>13</v>
      </c>
      <c r="X109" s="6">
        <f t="shared" si="29"/>
        <v>0.68421052631578949</v>
      </c>
      <c r="Y109">
        <f t="shared" si="30"/>
        <v>7</v>
      </c>
      <c r="Z109" s="6">
        <f t="shared" si="31"/>
        <v>0.36842105263157893</v>
      </c>
      <c r="AA109">
        <f t="shared" si="32"/>
        <v>5</v>
      </c>
      <c r="AB109" s="6">
        <f t="shared" si="33"/>
        <v>0.26315789473684209</v>
      </c>
    </row>
    <row r="110" spans="1:28" hidden="1" x14ac:dyDescent="0.25">
      <c r="A110" t="s">
        <v>137</v>
      </c>
      <c r="B110" t="s">
        <v>439</v>
      </c>
      <c r="C110" s="65">
        <f>COUNTIFS('2way'!$A$3:$A$7690,"&gt;50%",'2way'!$Y$3:$Y$7690,"Y",'2way'!$Q$3:$Q$7690,"=" &amp;B110) +  COUNTIFS('2way'!$A$3:$A$7690,"&gt;50%",'2way'!$Y$3:$Y$7690,"Y",'2way'!$R$3:$R$7690,"=" &amp;B110)</f>
        <v>7</v>
      </c>
      <c r="D110" s="66">
        <f>COUNTIFS('2way'!$A$3:$A$7690,"&gt;50%",'2way'!$Y$3:$Y$7690,"N",'2way'!$Q$3:$Q$7690,"=" &amp;B110) +  COUNTIFS('2way'!$A$3:$A$7690,"&gt;50%",'2way'!$Y$3:$Y$7690,"N",'2way'!$R$3:$R$7690,"=" &amp;B110)</f>
        <v>5</v>
      </c>
      <c r="E110" s="66">
        <f>COUNTIFS('2way'!$B$3:$B$7690,"&gt;50%",'2way'!$Y$3:$Y$7690,"N",'2way'!$Q$3:$Q$7690,"=" &amp;B110) +  COUNTIFS('2way'!$B$3:$B$7690,"&gt;50%",'2way'!$Y$3:$Y$7690,"N",'2way'!$R$3:$R$7690,"=" &amp;B110)</f>
        <v>3</v>
      </c>
      <c r="F110" s="66">
        <f>COUNTIFS('2way'!$B$3:$B$7690,"&gt;50%",'2way'!$Y$3:$Y$7690,"Y",'2way'!$Q$3:$Q$7690,"=" &amp;B110) +  COUNTIFS('2way'!$B$3:$B$7690,"&gt;50%",'2way'!$Y$3:$Y$7690,"Y",'2way'!$R$3:$R$7690,"=" &amp;B110)</f>
        <v>3</v>
      </c>
      <c r="G110">
        <f>COUNTIF('2way'!$Q$3:$Q$7690,"=" &amp;B110) + COUNTIF('2way'!$R$3:$R$7690,"=" &amp;B110)</f>
        <v>19</v>
      </c>
      <c r="H110" s="6">
        <f t="shared" si="18"/>
        <v>0.36842105263157893</v>
      </c>
      <c r="I110" s="6">
        <f t="shared" si="19"/>
        <v>0.26315789473684209</v>
      </c>
      <c r="J110" s="6">
        <f t="shared" si="20"/>
        <v>0.15789473684210525</v>
      </c>
      <c r="K110" s="6">
        <f t="shared" si="21"/>
        <v>0.15789473684210525</v>
      </c>
      <c r="L110" s="66">
        <f>COUNTIFS('2way'!$M$3:$M$7690,"&gt;50%",'2way'!$Y$3:$Y$7690,"Y",'2way'!$Q$3:$Q$7690,"=" &amp;B110) +  COUNTIFS('2way'!$M$3:$M$7690,"&gt;50%",'2way'!$Y$3:$Y$7690,"Y",'2way'!$R$3:$R$7690,"=" &amp;B110)</f>
        <v>10</v>
      </c>
      <c r="M110" s="66">
        <f>COUNTIFS('2way'!$M$3:$M$7690,"&gt;50%",'2way'!$Y$3:$Y$7690,"N",'2way'!$Q$3:$Q$7690,"=" &amp;B110) +  COUNTIFS('2way'!$M$3:$M$7690,"&gt;50%",'2way'!$Y$3:$Y$7690,"N",'2way'!$R$3:$R$7690,"=" &amp;B110)</f>
        <v>6</v>
      </c>
      <c r="N110" s="66">
        <f>COUNTIFS('2way'!$N$3:$N$7690,"&gt;50%",'2way'!$Y$3:$Y$7690,"N",'2way'!$Q$3:$Q$7690,"=" &amp;B110) +  COUNTIFS('2way'!$N$3:$N$7690,"&gt;50%",'2way'!$Y$3:$Y$7690,"N",'2way'!$R$3:$R$7690,"=" &amp;B110)</f>
        <v>1</v>
      </c>
      <c r="O110" s="66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19</v>
      </c>
      <c r="Q110" s="6">
        <f t="shared" si="22"/>
        <v>0.52631578947368418</v>
      </c>
      <c r="R110" s="6">
        <f t="shared" si="23"/>
        <v>0.31578947368421051</v>
      </c>
      <c r="S110" s="6">
        <f t="shared" si="24"/>
        <v>5.2631578947368418E-2</v>
      </c>
      <c r="T110" s="6">
        <f t="shared" si="25"/>
        <v>0</v>
      </c>
      <c r="U110">
        <f t="shared" si="26"/>
        <v>10</v>
      </c>
      <c r="V110" s="6">
        <f t="shared" si="27"/>
        <v>0.52631578947368418</v>
      </c>
      <c r="W110">
        <f t="shared" si="28"/>
        <v>11</v>
      </c>
      <c r="X110" s="6">
        <f t="shared" si="29"/>
        <v>0.57894736842105265</v>
      </c>
      <c r="Y110">
        <f t="shared" si="30"/>
        <v>8</v>
      </c>
      <c r="Z110" s="6">
        <f t="shared" si="31"/>
        <v>0.42105263157894735</v>
      </c>
      <c r="AA110">
        <f t="shared" si="32"/>
        <v>6</v>
      </c>
      <c r="AB110" s="6">
        <f t="shared" si="33"/>
        <v>0.31578947368421051</v>
      </c>
    </row>
    <row r="111" spans="1:28" hidden="1" x14ac:dyDescent="0.25">
      <c r="A111" t="s">
        <v>137</v>
      </c>
      <c r="B111" t="s">
        <v>449</v>
      </c>
      <c r="C111" s="65">
        <f>COUNTIFS('2way'!$A$3:$A$7690,"&gt;50%",'2way'!$Y$3:$Y$7690,"Y",'2way'!$Q$3:$Q$7690,"=" &amp;B111) +  COUNTIFS('2way'!$A$3:$A$7690,"&gt;50%",'2way'!$Y$3:$Y$7690,"Y",'2way'!$R$3:$R$7690,"=" &amp;B111)</f>
        <v>1</v>
      </c>
      <c r="D111" s="66">
        <f>COUNTIFS('2way'!$A$3:$A$7690,"&gt;50%",'2way'!$Y$3:$Y$7690,"N",'2way'!$Q$3:$Q$7690,"=" &amp;B111) +  COUNTIFS('2way'!$A$3:$A$7690,"&gt;50%",'2way'!$Y$3:$Y$7690,"N",'2way'!$R$3:$R$7690,"=" &amp;B111)</f>
        <v>3</v>
      </c>
      <c r="E111" s="66">
        <f>COUNTIFS('2way'!$B$3:$B$7690,"&gt;50%",'2way'!$Y$3:$Y$7690,"N",'2way'!$Q$3:$Q$7690,"=" &amp;B111) +  COUNTIFS('2way'!$B$3:$B$7690,"&gt;50%",'2way'!$Y$3:$Y$7690,"N",'2way'!$R$3:$R$7690,"=" &amp;B111)</f>
        <v>8</v>
      </c>
      <c r="F111" s="66">
        <f>COUNTIFS('2way'!$B$3:$B$7690,"&gt;50%",'2way'!$Y$3:$Y$7690,"Y",'2way'!$Q$3:$Q$7690,"=" &amp;B111) +  COUNTIFS('2way'!$B$3:$B$7690,"&gt;50%",'2way'!$Y$3:$Y$7690,"Y",'2way'!$R$3:$R$7690,"=" &amp;B111)</f>
        <v>6</v>
      </c>
      <c r="G111">
        <f>COUNTIF('2way'!$Q$3:$Q$7690,"=" &amp;B111) + COUNTIF('2way'!$R$3:$R$7690,"=" &amp;B111)</f>
        <v>19</v>
      </c>
      <c r="H111" s="6">
        <f t="shared" si="18"/>
        <v>5.2631578947368418E-2</v>
      </c>
      <c r="I111" s="6">
        <f t="shared" si="19"/>
        <v>0.15789473684210525</v>
      </c>
      <c r="J111" s="6">
        <f t="shared" si="20"/>
        <v>0.42105263157894735</v>
      </c>
      <c r="K111" s="6">
        <f t="shared" si="21"/>
        <v>0.31578947368421051</v>
      </c>
      <c r="L111" s="66">
        <f>COUNTIFS('2way'!$M$3:$M$7690,"&gt;50%",'2way'!$Y$3:$Y$7690,"Y",'2way'!$Q$3:$Q$7690,"=" &amp;B111) +  COUNTIFS('2way'!$M$3:$M$7690,"&gt;50%",'2way'!$Y$3:$Y$7690,"Y",'2way'!$R$3:$R$7690,"=" &amp;B111)</f>
        <v>6</v>
      </c>
      <c r="M111" s="66">
        <f>COUNTIFS('2way'!$M$3:$M$7690,"&gt;50%",'2way'!$Y$3:$Y$7690,"N",'2way'!$Q$3:$Q$7690,"=" &amp;B111) +  COUNTIFS('2way'!$M$3:$M$7690,"&gt;50%",'2way'!$Y$3:$Y$7690,"N",'2way'!$R$3:$R$7690,"=" &amp;B111)</f>
        <v>7</v>
      </c>
      <c r="N111" s="66">
        <f>COUNTIFS('2way'!$N$3:$N$7690,"&gt;50%",'2way'!$Y$3:$Y$7690,"N",'2way'!$Q$3:$Q$7690,"=" &amp;B111) +  COUNTIFS('2way'!$N$3:$N$7690,"&gt;50%",'2way'!$Y$3:$Y$7690,"N",'2way'!$R$3:$R$7690,"=" &amp;B111)</f>
        <v>4</v>
      </c>
      <c r="O111" s="66">
        <f>COUNTIFS('2way'!$N$3:$N$7690,"&gt;50%",'2way'!$Y$3:$Y$7690,"Y",'2way'!$Q$3:$Q$7690,"=" &amp;B111) +  COUNTIFS('2way'!$N$3:$N$7690,"&gt;50%",'2way'!$Y$3:$Y$7690,"Y",'2way'!$R$3:$R$7690,"=" &amp;B111)</f>
        <v>2</v>
      </c>
      <c r="P111">
        <f>COUNTIF('2way'!$Q$3:$Q$7690,"=" &amp;B111) + COUNTIF('2way'!$R$3:$R$7690,"=" &amp;B111)</f>
        <v>19</v>
      </c>
      <c r="Q111" s="6">
        <f t="shared" si="22"/>
        <v>0.31578947368421051</v>
      </c>
      <c r="R111" s="6">
        <f t="shared" si="23"/>
        <v>0.36842105263157893</v>
      </c>
      <c r="S111" s="6">
        <f t="shared" si="24"/>
        <v>0.21052631578947367</v>
      </c>
      <c r="T111" s="6">
        <f t="shared" si="25"/>
        <v>0.10526315789473684</v>
      </c>
      <c r="U111">
        <f t="shared" si="26"/>
        <v>9</v>
      </c>
      <c r="V111" s="6">
        <f t="shared" si="27"/>
        <v>0.47368421052631576</v>
      </c>
      <c r="W111">
        <f t="shared" si="28"/>
        <v>10</v>
      </c>
      <c r="X111" s="6">
        <f t="shared" si="29"/>
        <v>0.52631578947368418</v>
      </c>
      <c r="Y111">
        <f t="shared" si="30"/>
        <v>9</v>
      </c>
      <c r="Z111" s="6">
        <f t="shared" si="31"/>
        <v>0.47368421052631576</v>
      </c>
      <c r="AA111">
        <f t="shared" si="32"/>
        <v>9</v>
      </c>
      <c r="AB111" s="6">
        <f t="shared" si="33"/>
        <v>0.47368421052631576</v>
      </c>
    </row>
    <row r="112" spans="1:28" hidden="1" x14ac:dyDescent="0.25">
      <c r="A112" t="s">
        <v>137</v>
      </c>
      <c r="B112" t="s">
        <v>253</v>
      </c>
      <c r="C112" s="65">
        <f>COUNTIFS('2way'!$A$3:$A$7690,"&gt;50%",'2way'!$Y$3:$Y$7690,"Y",'2way'!$Q$3:$Q$7690,"=" &amp;B112) +  COUNTIFS('2way'!$A$3:$A$7690,"&gt;50%",'2way'!$Y$3:$Y$7690,"Y",'2way'!$R$3:$R$7690,"=" &amp;B112)</f>
        <v>5</v>
      </c>
      <c r="D112" s="66">
        <f>COUNTIFS('2way'!$A$3:$A$7690,"&gt;50%",'2way'!$Y$3:$Y$7690,"N",'2way'!$Q$3:$Q$7690,"=" &amp;B112) +  COUNTIFS('2way'!$A$3:$A$7690,"&gt;50%",'2way'!$Y$3:$Y$7690,"N",'2way'!$R$3:$R$7690,"=" &amp;B112)</f>
        <v>4</v>
      </c>
      <c r="E112" s="66">
        <f>COUNTIFS('2way'!$B$3:$B$7690,"&gt;50%",'2way'!$Y$3:$Y$7690,"N",'2way'!$Q$3:$Q$7690,"=" &amp;B112) +  COUNTIFS('2way'!$B$3:$B$7690,"&gt;50%",'2way'!$Y$3:$Y$7690,"N",'2way'!$R$3:$R$7690,"=" &amp;B112)</f>
        <v>4</v>
      </c>
      <c r="F112" s="66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19</v>
      </c>
      <c r="H112" s="6">
        <f t="shared" si="18"/>
        <v>0.26315789473684209</v>
      </c>
      <c r="I112" s="6">
        <f t="shared" si="19"/>
        <v>0.21052631578947367</v>
      </c>
      <c r="J112" s="6">
        <f t="shared" si="20"/>
        <v>0.21052631578947367</v>
      </c>
      <c r="K112" s="6">
        <f t="shared" si="21"/>
        <v>0.31578947368421051</v>
      </c>
      <c r="L112" s="66">
        <f>COUNTIFS('2way'!$M$3:$M$7690,"&gt;50%",'2way'!$Y$3:$Y$7690,"Y",'2way'!$Q$3:$Q$7690,"=" &amp;B112) +  COUNTIFS('2way'!$M$3:$M$7690,"&gt;50%",'2way'!$Y$3:$Y$7690,"Y",'2way'!$R$3:$R$7690,"=" &amp;B112)</f>
        <v>9</v>
      </c>
      <c r="M112" s="66">
        <f>COUNTIFS('2way'!$M$3:$M$7690,"&gt;50%",'2way'!$Y$3:$Y$7690,"N",'2way'!$Q$3:$Q$7690,"=" &amp;B112) +  COUNTIFS('2way'!$M$3:$M$7690,"&gt;50%",'2way'!$Y$3:$Y$7690,"N",'2way'!$R$3:$R$7690,"=" &amp;B112)</f>
        <v>6</v>
      </c>
      <c r="N112" s="66">
        <f>COUNTIFS('2way'!$N$3:$N$7690,"&gt;50%",'2way'!$Y$3:$Y$7690,"N",'2way'!$Q$3:$Q$7690,"=" &amp;B112) +  COUNTIFS('2way'!$N$3:$N$7690,"&gt;50%",'2way'!$Y$3:$Y$7690,"N",'2way'!$R$3:$R$7690,"=" &amp;B112)</f>
        <v>2</v>
      </c>
      <c r="O112" s="66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19</v>
      </c>
      <c r="Q112" s="6">
        <f t="shared" si="22"/>
        <v>0.47368421052631576</v>
      </c>
      <c r="R112" s="6">
        <f t="shared" si="23"/>
        <v>0.31578947368421051</v>
      </c>
      <c r="S112" s="6">
        <f t="shared" si="24"/>
        <v>0.10526315789473684</v>
      </c>
      <c r="T112" s="6">
        <f t="shared" si="25"/>
        <v>0.10526315789473684</v>
      </c>
      <c r="U112">
        <f t="shared" si="26"/>
        <v>9</v>
      </c>
      <c r="V112" s="6">
        <f t="shared" si="27"/>
        <v>0.47368421052631576</v>
      </c>
      <c r="W112">
        <f t="shared" si="28"/>
        <v>11</v>
      </c>
      <c r="X112" s="6">
        <f t="shared" si="29"/>
        <v>0.57894736842105265</v>
      </c>
      <c r="Y112">
        <f t="shared" si="30"/>
        <v>10</v>
      </c>
      <c r="Z112" s="6">
        <f t="shared" si="31"/>
        <v>0.52631578947368418</v>
      </c>
      <c r="AA112">
        <f t="shared" si="32"/>
        <v>8</v>
      </c>
      <c r="AB112" s="6">
        <f t="shared" si="33"/>
        <v>0.42105263157894735</v>
      </c>
    </row>
    <row r="113" spans="1:28" hidden="1" x14ac:dyDescent="0.25">
      <c r="A113" t="s">
        <v>137</v>
      </c>
      <c r="B113" t="s">
        <v>257</v>
      </c>
      <c r="C113" s="65">
        <f>COUNTIFS('2way'!$A$3:$A$7690,"&gt;50%",'2way'!$Y$3:$Y$7690,"Y",'2way'!$Q$3:$Q$7690,"=" &amp;B113) +  COUNTIFS('2way'!$A$3:$A$7690,"&gt;50%",'2way'!$Y$3:$Y$7690,"Y",'2way'!$R$3:$R$7690,"=" &amp;B113)</f>
        <v>4</v>
      </c>
      <c r="D113" s="66">
        <f>COUNTIFS('2way'!$A$3:$A$7690,"&gt;50%",'2way'!$Y$3:$Y$7690,"N",'2way'!$Q$3:$Q$7690,"=" &amp;B113) +  COUNTIFS('2way'!$A$3:$A$7690,"&gt;50%",'2way'!$Y$3:$Y$7690,"N",'2way'!$R$3:$R$7690,"=" &amp;B113)</f>
        <v>4</v>
      </c>
      <c r="E113" s="66">
        <f>COUNTIFS('2way'!$B$3:$B$7690,"&gt;50%",'2way'!$Y$3:$Y$7690,"N",'2way'!$Q$3:$Q$7690,"=" &amp;B113) +  COUNTIFS('2way'!$B$3:$B$7690,"&gt;50%",'2way'!$Y$3:$Y$7690,"N",'2way'!$R$3:$R$7690,"=" &amp;B113)</f>
        <v>7</v>
      </c>
      <c r="F113" s="66">
        <f>COUNTIFS('2way'!$B$3:$B$7690,"&gt;50%",'2way'!$Y$3:$Y$7690,"Y",'2way'!$Q$3:$Q$7690,"=" &amp;B113) +  COUNTIFS('2way'!$B$3:$B$7690,"&gt;50%",'2way'!$Y$3:$Y$7690,"Y",'2way'!$R$3:$R$7690,"=" &amp;B113)</f>
        <v>2</v>
      </c>
      <c r="G113">
        <f>COUNTIF('2way'!$Q$3:$Q$7690,"=" &amp;B113) + COUNTIF('2way'!$R$3:$R$7690,"=" &amp;B113)</f>
        <v>17</v>
      </c>
      <c r="H113" s="6">
        <f t="shared" si="18"/>
        <v>0.23529411764705882</v>
      </c>
      <c r="I113" s="6">
        <f t="shared" si="19"/>
        <v>0.23529411764705882</v>
      </c>
      <c r="J113" s="6">
        <f t="shared" si="20"/>
        <v>0.41176470588235292</v>
      </c>
      <c r="K113" s="6">
        <f t="shared" si="21"/>
        <v>0.11764705882352941</v>
      </c>
      <c r="L113" s="66">
        <f>COUNTIFS('2way'!$M$3:$M$7690,"&gt;50%",'2way'!$Y$3:$Y$7690,"Y",'2way'!$Q$3:$Q$7690,"=" &amp;B113) +  COUNTIFS('2way'!$M$3:$M$7690,"&gt;50%",'2way'!$Y$3:$Y$7690,"Y",'2way'!$R$3:$R$7690,"=" &amp;B113)</f>
        <v>4</v>
      </c>
      <c r="M113" s="66">
        <f>COUNTIFS('2way'!$M$3:$M$7690,"&gt;50%",'2way'!$Y$3:$Y$7690,"N",'2way'!$Q$3:$Q$7690,"=" &amp;B113) +  COUNTIFS('2way'!$M$3:$M$7690,"&gt;50%",'2way'!$Y$3:$Y$7690,"N",'2way'!$R$3:$R$7690,"=" &amp;B113)</f>
        <v>9</v>
      </c>
      <c r="N113" s="66">
        <f>COUNTIFS('2way'!$N$3:$N$7690,"&gt;50%",'2way'!$Y$3:$Y$7690,"N",'2way'!$Q$3:$Q$7690,"=" &amp;B113) +  COUNTIFS('2way'!$N$3:$N$7690,"&gt;50%",'2way'!$Y$3:$Y$7690,"N",'2way'!$R$3:$R$7690,"=" &amp;B113)</f>
        <v>2</v>
      </c>
      <c r="O113" s="66">
        <f>COUNTIFS('2way'!$N$3:$N$7690,"&gt;50%",'2way'!$Y$3:$Y$7690,"Y",'2way'!$Q$3:$Q$7690,"=" &amp;B113) +  COUNTIFS('2way'!$N$3:$N$7690,"&gt;50%",'2way'!$Y$3:$Y$7690,"Y",'2way'!$R$3:$R$7690,"=" &amp;B113)</f>
        <v>2</v>
      </c>
      <c r="P113">
        <f>COUNTIF('2way'!$Q$3:$Q$7690,"=" &amp;B113) + COUNTIF('2way'!$R$3:$R$7690,"=" &amp;B113)</f>
        <v>17</v>
      </c>
      <c r="Q113" s="6">
        <f t="shared" si="22"/>
        <v>0.23529411764705882</v>
      </c>
      <c r="R113" s="6">
        <f t="shared" si="23"/>
        <v>0.52941176470588236</v>
      </c>
      <c r="S113" s="6">
        <f t="shared" si="24"/>
        <v>0.11764705882352941</v>
      </c>
      <c r="T113" s="6">
        <f t="shared" si="25"/>
        <v>0.11764705882352941</v>
      </c>
      <c r="U113">
        <f t="shared" si="26"/>
        <v>11</v>
      </c>
      <c r="V113" s="6">
        <f t="shared" si="27"/>
        <v>0.6470588235294118</v>
      </c>
      <c r="W113">
        <f t="shared" si="28"/>
        <v>6</v>
      </c>
      <c r="X113" s="6">
        <f t="shared" si="29"/>
        <v>0.35294117647058826</v>
      </c>
      <c r="Y113">
        <f t="shared" si="30"/>
        <v>6</v>
      </c>
      <c r="Z113" s="6">
        <f t="shared" si="31"/>
        <v>0.35294117647058826</v>
      </c>
      <c r="AA113">
        <f t="shared" si="32"/>
        <v>11</v>
      </c>
      <c r="AB113" s="6">
        <f t="shared" si="33"/>
        <v>0.6470588235294118</v>
      </c>
    </row>
    <row r="114" spans="1:28" hidden="1" x14ac:dyDescent="0.25">
      <c r="A114" t="s">
        <v>137</v>
      </c>
      <c r="B114" t="s">
        <v>237</v>
      </c>
      <c r="C114" s="65">
        <f>COUNTIFS('2way'!$A$3:$A$7690,"&gt;50%",'2way'!$Y$3:$Y$7690,"Y",'2way'!$Q$3:$Q$7690,"=" &amp;B114) +  COUNTIFS('2way'!$A$3:$A$7690,"&gt;50%",'2way'!$Y$3:$Y$7690,"Y",'2way'!$R$3:$R$7690,"=" &amp;B114)</f>
        <v>2</v>
      </c>
      <c r="D114" s="66">
        <f>COUNTIFS('2way'!$A$3:$A$7690,"&gt;50%",'2way'!$Y$3:$Y$7690,"N",'2way'!$Q$3:$Q$7690,"=" &amp;B114) +  COUNTIFS('2way'!$A$3:$A$7690,"&gt;50%",'2way'!$Y$3:$Y$7690,"N",'2way'!$R$3:$R$7690,"=" &amp;B114)</f>
        <v>2</v>
      </c>
      <c r="E114" s="66">
        <f>COUNTIFS('2way'!$B$3:$B$7690,"&gt;50%",'2way'!$Y$3:$Y$7690,"N",'2way'!$Q$3:$Q$7690,"=" &amp;B114) +  COUNTIFS('2way'!$B$3:$B$7690,"&gt;50%",'2way'!$Y$3:$Y$7690,"N",'2way'!$R$3:$R$7690,"=" &amp;B114)</f>
        <v>7</v>
      </c>
      <c r="F114" s="66">
        <f>COUNTIFS('2way'!$B$3:$B$7690,"&gt;50%",'2way'!$Y$3:$Y$7690,"Y",'2way'!$Q$3:$Q$7690,"=" &amp;B114) +  COUNTIFS('2way'!$B$3:$B$7690,"&gt;50%",'2way'!$Y$3:$Y$7690,"Y",'2way'!$R$3:$R$7690,"=" &amp;B114)</f>
        <v>7</v>
      </c>
      <c r="G114">
        <f>COUNTIF('2way'!$Q$3:$Q$7690,"=" &amp;B114) + COUNTIF('2way'!$R$3:$R$7690,"=" &amp;B114)</f>
        <v>19</v>
      </c>
      <c r="H114" s="6">
        <f t="shared" si="18"/>
        <v>0.10526315789473684</v>
      </c>
      <c r="I114" s="6">
        <f t="shared" si="19"/>
        <v>0.10526315789473684</v>
      </c>
      <c r="J114" s="6">
        <f t="shared" si="20"/>
        <v>0.36842105263157893</v>
      </c>
      <c r="K114" s="6">
        <f t="shared" si="21"/>
        <v>0.36842105263157893</v>
      </c>
      <c r="L114" s="66">
        <f>COUNTIFS('2way'!$M$3:$M$7690,"&gt;50%",'2way'!$Y$3:$Y$7690,"Y",'2way'!$Q$3:$Q$7690,"=" &amp;B114) +  COUNTIFS('2way'!$M$3:$M$7690,"&gt;50%",'2way'!$Y$3:$Y$7690,"Y",'2way'!$R$3:$R$7690,"=" &amp;B114)</f>
        <v>4</v>
      </c>
      <c r="M114" s="66">
        <f>COUNTIFS('2way'!$M$3:$M$7690,"&gt;50%",'2way'!$Y$3:$Y$7690,"N",'2way'!$Q$3:$Q$7690,"=" &amp;B114) +  COUNTIFS('2way'!$M$3:$M$7690,"&gt;50%",'2way'!$Y$3:$Y$7690,"N",'2way'!$R$3:$R$7690,"=" &amp;B114)</f>
        <v>5</v>
      </c>
      <c r="N114" s="66">
        <f>COUNTIFS('2way'!$N$3:$N$7690,"&gt;50%",'2way'!$Y$3:$Y$7690,"N",'2way'!$Q$3:$Q$7690,"=" &amp;B114) +  COUNTIFS('2way'!$N$3:$N$7690,"&gt;50%",'2way'!$Y$3:$Y$7690,"N",'2way'!$R$3:$R$7690,"=" &amp;B114)</f>
        <v>4</v>
      </c>
      <c r="O114" s="66">
        <f>COUNTIFS('2way'!$N$3:$N$7690,"&gt;50%",'2way'!$Y$3:$Y$7690,"Y",'2way'!$Q$3:$Q$7690,"=" &amp;B114) +  COUNTIFS('2way'!$N$3:$N$7690,"&gt;50%",'2way'!$Y$3:$Y$7690,"Y",'2way'!$R$3:$R$7690,"=" &amp;B114)</f>
        <v>5</v>
      </c>
      <c r="P114">
        <f>COUNTIF('2way'!$Q$3:$Q$7690,"=" &amp;B114) + COUNTIF('2way'!$R$3:$R$7690,"=" &amp;B114)</f>
        <v>19</v>
      </c>
      <c r="Q114" s="6">
        <f t="shared" si="22"/>
        <v>0.21052631578947367</v>
      </c>
      <c r="R114" s="6">
        <f t="shared" si="23"/>
        <v>0.26315789473684209</v>
      </c>
      <c r="S114" s="6">
        <f t="shared" si="24"/>
        <v>0.21052631578947367</v>
      </c>
      <c r="T114" s="6">
        <f t="shared" si="25"/>
        <v>0.26315789473684209</v>
      </c>
      <c r="U114">
        <f t="shared" si="26"/>
        <v>9</v>
      </c>
      <c r="V114" s="6">
        <f t="shared" si="27"/>
        <v>0.47368421052631576</v>
      </c>
      <c r="W114">
        <f t="shared" si="28"/>
        <v>8</v>
      </c>
      <c r="X114" s="6">
        <f t="shared" si="29"/>
        <v>0.42105263157894735</v>
      </c>
      <c r="Y114">
        <f t="shared" si="30"/>
        <v>9</v>
      </c>
      <c r="Z114" s="6">
        <f t="shared" si="31"/>
        <v>0.47368421052631576</v>
      </c>
      <c r="AA114">
        <f t="shared" si="32"/>
        <v>10</v>
      </c>
      <c r="AB114" s="6">
        <f t="shared" si="33"/>
        <v>0.52631578947368418</v>
      </c>
    </row>
    <row r="115" spans="1:28" hidden="1" x14ac:dyDescent="0.25">
      <c r="A115" t="s">
        <v>137</v>
      </c>
      <c r="B115" t="s">
        <v>404</v>
      </c>
      <c r="C115" s="65">
        <f>COUNTIFS('2way'!$A$3:$A$7690,"&gt;50%",'2way'!$Y$3:$Y$7690,"Y",'2way'!$Q$3:$Q$7690,"=" &amp;B115) +  COUNTIFS('2way'!$A$3:$A$7690,"&gt;50%",'2way'!$Y$3:$Y$7690,"Y",'2way'!$R$3:$R$7690,"=" &amp;B115)</f>
        <v>5</v>
      </c>
      <c r="D115" s="66">
        <f>COUNTIFS('2way'!$A$3:$A$7690,"&gt;50%",'2way'!$Y$3:$Y$7690,"N",'2way'!$Q$3:$Q$7690,"=" &amp;B115) +  COUNTIFS('2way'!$A$3:$A$7690,"&gt;50%",'2way'!$Y$3:$Y$7690,"N",'2way'!$R$3:$R$7690,"=" &amp;B115)</f>
        <v>6</v>
      </c>
      <c r="E115" s="66">
        <f>COUNTIFS('2way'!$B$3:$B$7690,"&gt;50%",'2way'!$Y$3:$Y$7690,"N",'2way'!$Q$3:$Q$7690,"=" &amp;B115) +  COUNTIFS('2way'!$B$3:$B$7690,"&gt;50%",'2way'!$Y$3:$Y$7690,"N",'2way'!$R$3:$R$7690,"=" &amp;B115)</f>
        <v>3</v>
      </c>
      <c r="F115" s="66">
        <f>COUNTIFS('2way'!$B$3:$B$7690,"&gt;50%",'2way'!$Y$3:$Y$7690,"Y",'2way'!$Q$3:$Q$7690,"=" &amp;B115) +  COUNTIFS('2way'!$B$3:$B$7690,"&gt;50%",'2way'!$Y$3:$Y$7690,"Y",'2way'!$R$3:$R$7690,"=" &amp;B115)</f>
        <v>5</v>
      </c>
      <c r="G115">
        <f>COUNTIF('2way'!$Q$3:$Q$7690,"=" &amp;B115) + COUNTIF('2way'!$R$3:$R$7690,"=" &amp;B115)</f>
        <v>19</v>
      </c>
      <c r="H115" s="6">
        <f t="shared" si="18"/>
        <v>0.26315789473684209</v>
      </c>
      <c r="I115" s="6">
        <f t="shared" si="19"/>
        <v>0.31578947368421051</v>
      </c>
      <c r="J115" s="6">
        <f t="shared" si="20"/>
        <v>0.15789473684210525</v>
      </c>
      <c r="K115" s="6">
        <f t="shared" si="21"/>
        <v>0.26315789473684209</v>
      </c>
      <c r="L115" s="66">
        <f>COUNTIFS('2way'!$M$3:$M$7690,"&gt;50%",'2way'!$Y$3:$Y$7690,"Y",'2way'!$Q$3:$Q$7690,"=" &amp;B115) +  COUNTIFS('2way'!$M$3:$M$7690,"&gt;50%",'2way'!$Y$3:$Y$7690,"Y",'2way'!$R$3:$R$7690,"=" &amp;B115)</f>
        <v>9</v>
      </c>
      <c r="M115" s="66">
        <f>COUNTIFS('2way'!$M$3:$M$7690,"&gt;50%",'2way'!$Y$3:$Y$7690,"N",'2way'!$Q$3:$Q$7690,"=" &amp;B115) +  COUNTIFS('2way'!$M$3:$M$7690,"&gt;50%",'2way'!$Y$3:$Y$7690,"N",'2way'!$R$3:$R$7690,"=" &amp;B115)</f>
        <v>8</v>
      </c>
      <c r="N115" s="66">
        <f>COUNTIFS('2way'!$N$3:$N$7690,"&gt;50%",'2way'!$Y$3:$Y$7690,"N",'2way'!$Q$3:$Q$7690,"=" &amp;B115) +  COUNTIFS('2way'!$N$3:$N$7690,"&gt;50%",'2way'!$Y$3:$Y$7690,"N",'2way'!$R$3:$R$7690,"=" &amp;B115)</f>
        <v>1</v>
      </c>
      <c r="O115" s="66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19</v>
      </c>
      <c r="Q115" s="6">
        <f t="shared" si="22"/>
        <v>0.47368421052631576</v>
      </c>
      <c r="R115" s="6">
        <f t="shared" si="23"/>
        <v>0.42105263157894735</v>
      </c>
      <c r="S115" s="6">
        <f t="shared" si="24"/>
        <v>5.2631578947368418E-2</v>
      </c>
      <c r="T115" s="6">
        <f t="shared" si="25"/>
        <v>5.2631578947368418E-2</v>
      </c>
      <c r="U115">
        <f t="shared" si="26"/>
        <v>8</v>
      </c>
      <c r="V115" s="6">
        <f t="shared" si="27"/>
        <v>0.42105263157894735</v>
      </c>
      <c r="W115">
        <f t="shared" si="28"/>
        <v>10</v>
      </c>
      <c r="X115" s="6">
        <f t="shared" si="29"/>
        <v>0.52631578947368418</v>
      </c>
      <c r="Y115">
        <f t="shared" si="30"/>
        <v>11</v>
      </c>
      <c r="Z115" s="6">
        <f t="shared" si="31"/>
        <v>0.57894736842105265</v>
      </c>
      <c r="AA115">
        <f t="shared" si="32"/>
        <v>9</v>
      </c>
      <c r="AB115" s="6">
        <f t="shared" si="33"/>
        <v>0.47368421052631576</v>
      </c>
    </row>
    <row r="116" spans="1:28" hidden="1" x14ac:dyDescent="0.25">
      <c r="A116" t="s">
        <v>137</v>
      </c>
      <c r="B116" t="s">
        <v>258</v>
      </c>
      <c r="C116" s="65">
        <f>COUNTIFS('2way'!$A$3:$A$7690,"&gt;50%",'2way'!$Y$3:$Y$7690,"Y",'2way'!$Q$3:$Q$7690,"=" &amp;B116) +  COUNTIFS('2way'!$A$3:$A$7690,"&gt;50%",'2way'!$Y$3:$Y$7690,"Y",'2way'!$R$3:$R$7690,"=" &amp;B116)</f>
        <v>5</v>
      </c>
      <c r="D116" s="66">
        <f>COUNTIFS('2way'!$A$3:$A$7690,"&gt;50%",'2way'!$Y$3:$Y$7690,"N",'2way'!$Q$3:$Q$7690,"=" &amp;B116) +  COUNTIFS('2way'!$A$3:$A$7690,"&gt;50%",'2way'!$Y$3:$Y$7690,"N",'2way'!$R$3:$R$7690,"=" &amp;B116)</f>
        <v>4</v>
      </c>
      <c r="E116" s="66">
        <f>COUNTIFS('2way'!$B$3:$B$7690,"&gt;50%",'2way'!$Y$3:$Y$7690,"N",'2way'!$Q$3:$Q$7690,"=" &amp;B116) +  COUNTIFS('2way'!$B$3:$B$7690,"&gt;50%",'2way'!$Y$3:$Y$7690,"N",'2way'!$R$3:$R$7690,"=" &amp;B116)</f>
        <v>3</v>
      </c>
      <c r="F116" s="66">
        <f>COUNTIFS('2way'!$B$3:$B$7690,"&gt;50%",'2way'!$Y$3:$Y$7690,"Y",'2way'!$Q$3:$Q$7690,"=" &amp;B116) +  COUNTIFS('2way'!$B$3:$B$7690,"&gt;50%",'2way'!$Y$3:$Y$7690,"Y",'2way'!$R$3:$R$7690,"=" &amp;B116)</f>
        <v>6</v>
      </c>
      <c r="G116">
        <f>COUNTIF('2way'!$Q$3:$Q$7690,"=" &amp;B116) + COUNTIF('2way'!$R$3:$R$7690,"=" &amp;B116)</f>
        <v>19</v>
      </c>
      <c r="H116" s="6">
        <f t="shared" si="18"/>
        <v>0.26315789473684209</v>
      </c>
      <c r="I116" s="6">
        <f t="shared" si="19"/>
        <v>0.21052631578947367</v>
      </c>
      <c r="J116" s="6">
        <f t="shared" si="20"/>
        <v>0.15789473684210525</v>
      </c>
      <c r="K116" s="6">
        <f t="shared" si="21"/>
        <v>0.31578947368421051</v>
      </c>
      <c r="L116" s="66">
        <f>COUNTIFS('2way'!$M$3:$M$7690,"&gt;50%",'2way'!$Y$3:$Y$7690,"Y",'2way'!$Q$3:$Q$7690,"=" &amp;B116) +  COUNTIFS('2way'!$M$3:$M$7690,"&gt;50%",'2way'!$Y$3:$Y$7690,"Y",'2way'!$R$3:$R$7690,"=" &amp;B116)</f>
        <v>10</v>
      </c>
      <c r="M116" s="66">
        <f>COUNTIFS('2way'!$M$3:$M$7690,"&gt;50%",'2way'!$Y$3:$Y$7690,"N",'2way'!$Q$3:$Q$7690,"=" &amp;B116) +  COUNTIFS('2way'!$M$3:$M$7690,"&gt;50%",'2way'!$Y$3:$Y$7690,"N",'2way'!$R$3:$R$7690,"=" &amp;B116)</f>
        <v>7</v>
      </c>
      <c r="N116" s="66">
        <f>COUNTIFS('2way'!$N$3:$N$7690,"&gt;50%",'2way'!$Y$3:$Y$7690,"N",'2way'!$Q$3:$Q$7690,"=" &amp;B116) +  COUNTIFS('2way'!$N$3:$N$7690,"&gt;50%",'2way'!$Y$3:$Y$7690,"N",'2way'!$R$3:$R$7690,"=" &amp;B116)</f>
        <v>1</v>
      </c>
      <c r="O116" s="66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19</v>
      </c>
      <c r="Q116" s="6">
        <f t="shared" si="22"/>
        <v>0.52631578947368418</v>
      </c>
      <c r="R116" s="6">
        <f t="shared" si="23"/>
        <v>0.36842105263157893</v>
      </c>
      <c r="S116" s="6">
        <f t="shared" si="24"/>
        <v>5.2631578947368418E-2</v>
      </c>
      <c r="T116" s="6">
        <f t="shared" si="25"/>
        <v>5.2631578947368418E-2</v>
      </c>
      <c r="U116">
        <f t="shared" si="26"/>
        <v>8</v>
      </c>
      <c r="V116" s="6">
        <f t="shared" si="27"/>
        <v>0.42105263157894735</v>
      </c>
      <c r="W116">
        <f t="shared" si="28"/>
        <v>11</v>
      </c>
      <c r="X116" s="6">
        <f t="shared" si="29"/>
        <v>0.57894736842105265</v>
      </c>
      <c r="Y116">
        <f t="shared" si="30"/>
        <v>10</v>
      </c>
      <c r="Z116" s="6">
        <f t="shared" si="31"/>
        <v>0.52631578947368418</v>
      </c>
      <c r="AA116">
        <f t="shared" si="32"/>
        <v>8</v>
      </c>
      <c r="AB116" s="6">
        <f t="shared" si="33"/>
        <v>0.42105263157894735</v>
      </c>
    </row>
    <row r="117" spans="1:28" hidden="1" x14ac:dyDescent="0.25">
      <c r="A117" t="s">
        <v>137</v>
      </c>
      <c r="B117" t="s">
        <v>440</v>
      </c>
      <c r="C117" s="65">
        <f>COUNTIFS('2way'!$A$3:$A$7690,"&gt;50%",'2way'!$Y$3:$Y$7690,"Y",'2way'!$Q$3:$Q$7690,"=" &amp;B117) +  COUNTIFS('2way'!$A$3:$A$7690,"&gt;50%",'2way'!$Y$3:$Y$7690,"Y",'2way'!$R$3:$R$7690,"=" &amp;B117)</f>
        <v>4</v>
      </c>
      <c r="D117" s="66">
        <f>COUNTIFS('2way'!$A$3:$A$7690,"&gt;50%",'2way'!$Y$3:$Y$7690,"N",'2way'!$Q$3:$Q$7690,"=" &amp;B117) +  COUNTIFS('2way'!$A$3:$A$7690,"&gt;50%",'2way'!$Y$3:$Y$7690,"N",'2way'!$R$3:$R$7690,"=" &amp;B117)</f>
        <v>0</v>
      </c>
      <c r="E117" s="66">
        <f>COUNTIFS('2way'!$B$3:$B$7690,"&gt;50%",'2way'!$Y$3:$Y$7690,"N",'2way'!$Q$3:$Q$7690,"=" &amp;B117) +  COUNTIFS('2way'!$B$3:$B$7690,"&gt;50%",'2way'!$Y$3:$Y$7690,"N",'2way'!$R$3:$R$7690,"=" &amp;B117)</f>
        <v>11</v>
      </c>
      <c r="F117" s="66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20</v>
      </c>
      <c r="H117" s="6">
        <f t="shared" si="18"/>
        <v>0.2</v>
      </c>
      <c r="I117" s="6">
        <f t="shared" si="19"/>
        <v>0</v>
      </c>
      <c r="J117" s="6">
        <f t="shared" si="20"/>
        <v>0.55000000000000004</v>
      </c>
      <c r="K117" s="6">
        <f t="shared" si="21"/>
        <v>0.25</v>
      </c>
      <c r="L117" s="66">
        <f>COUNTIFS('2way'!$M$3:$M$7690,"&gt;50%",'2way'!$Y$3:$Y$7690,"Y",'2way'!$Q$3:$Q$7690,"=" &amp;B117) +  COUNTIFS('2way'!$M$3:$M$7690,"&gt;50%",'2way'!$Y$3:$Y$7690,"Y",'2way'!$R$3:$R$7690,"=" &amp;B117)</f>
        <v>5</v>
      </c>
      <c r="M117" s="66">
        <f>COUNTIFS('2way'!$M$3:$M$7690,"&gt;50%",'2way'!$Y$3:$Y$7690,"N",'2way'!$Q$3:$Q$7690,"=" &amp;B117) +  COUNTIFS('2way'!$M$3:$M$7690,"&gt;50%",'2way'!$Y$3:$Y$7690,"N",'2way'!$R$3:$R$7690,"=" &amp;B117)</f>
        <v>7</v>
      </c>
      <c r="N117" s="66">
        <f>COUNTIFS('2way'!$N$3:$N$7690,"&gt;50%",'2way'!$Y$3:$Y$7690,"N",'2way'!$Q$3:$Q$7690,"=" &amp;B117) +  COUNTIFS('2way'!$N$3:$N$7690,"&gt;50%",'2way'!$Y$3:$Y$7690,"N",'2way'!$R$3:$R$7690,"=" &amp;B117)</f>
        <v>4</v>
      </c>
      <c r="O117" s="66">
        <f>COUNTIFS('2way'!$N$3:$N$7690,"&gt;50%",'2way'!$Y$3:$Y$7690,"Y",'2way'!$Q$3:$Q$7690,"=" &amp;B117) +  COUNTIFS('2way'!$N$3:$N$7690,"&gt;50%",'2way'!$Y$3:$Y$7690,"Y",'2way'!$R$3:$R$7690,"=" &amp;B117)</f>
        <v>4</v>
      </c>
      <c r="P117">
        <f>COUNTIF('2way'!$Q$3:$Q$7690,"=" &amp;B117) + COUNTIF('2way'!$R$3:$R$7690,"=" &amp;B117)</f>
        <v>20</v>
      </c>
      <c r="Q117" s="6">
        <f t="shared" si="22"/>
        <v>0.25</v>
      </c>
      <c r="R117" s="6">
        <f t="shared" si="23"/>
        <v>0.35</v>
      </c>
      <c r="S117" s="6">
        <f t="shared" si="24"/>
        <v>0.2</v>
      </c>
      <c r="T117" s="6">
        <f t="shared" si="25"/>
        <v>0.2</v>
      </c>
      <c r="U117">
        <f t="shared" si="26"/>
        <v>15</v>
      </c>
      <c r="V117" s="6">
        <f t="shared" si="27"/>
        <v>0.75</v>
      </c>
      <c r="W117">
        <f t="shared" si="28"/>
        <v>9</v>
      </c>
      <c r="X117" s="6">
        <f t="shared" si="29"/>
        <v>0.45</v>
      </c>
      <c r="Y117">
        <f t="shared" si="30"/>
        <v>5</v>
      </c>
      <c r="Z117" s="6">
        <f t="shared" si="31"/>
        <v>0.25</v>
      </c>
      <c r="AA117">
        <f t="shared" si="32"/>
        <v>11</v>
      </c>
      <c r="AB117" s="6">
        <f t="shared" si="33"/>
        <v>0.55000000000000004</v>
      </c>
    </row>
    <row r="118" spans="1:28" hidden="1" x14ac:dyDescent="0.25">
      <c r="A118" t="s">
        <v>137</v>
      </c>
      <c r="B118" t="s">
        <v>254</v>
      </c>
      <c r="C118" s="65">
        <f>COUNTIFS('2way'!$A$3:$A$7690,"&gt;50%",'2way'!$Y$3:$Y$7690,"Y",'2way'!$Q$3:$Q$7690,"=" &amp;B118) +  COUNTIFS('2way'!$A$3:$A$7690,"&gt;50%",'2way'!$Y$3:$Y$7690,"Y",'2way'!$R$3:$R$7690,"=" &amp;B118)</f>
        <v>5</v>
      </c>
      <c r="D118" s="66">
        <f>COUNTIFS('2way'!$A$3:$A$7690,"&gt;50%",'2way'!$Y$3:$Y$7690,"N",'2way'!$Q$3:$Q$7690,"=" &amp;B118) +  COUNTIFS('2way'!$A$3:$A$7690,"&gt;50%",'2way'!$Y$3:$Y$7690,"N",'2way'!$R$3:$R$7690,"=" &amp;B118)</f>
        <v>5</v>
      </c>
      <c r="E118" s="66">
        <f>COUNTIFS('2way'!$B$3:$B$7690,"&gt;50%",'2way'!$Y$3:$Y$7690,"N",'2way'!$Q$3:$Q$7690,"=" &amp;B118) +  COUNTIFS('2way'!$B$3:$B$7690,"&gt;50%",'2way'!$Y$3:$Y$7690,"N",'2way'!$R$3:$R$7690,"=" &amp;B118)</f>
        <v>1</v>
      </c>
      <c r="F118" s="66">
        <f>COUNTIFS('2way'!$B$3:$B$7690,"&gt;50%",'2way'!$Y$3:$Y$7690,"Y",'2way'!$Q$3:$Q$7690,"=" &amp;B118) +  COUNTIFS('2way'!$B$3:$B$7690,"&gt;50%",'2way'!$Y$3:$Y$7690,"Y",'2way'!$R$3:$R$7690,"=" &amp;B118)</f>
        <v>7</v>
      </c>
      <c r="G118">
        <f>COUNTIF('2way'!$Q$3:$Q$7690,"=" &amp;B118) + COUNTIF('2way'!$R$3:$R$7690,"=" &amp;B118)</f>
        <v>18</v>
      </c>
      <c r="H118" s="6">
        <f t="shared" si="18"/>
        <v>0.27777777777777779</v>
      </c>
      <c r="I118" s="6">
        <f t="shared" si="19"/>
        <v>0.27777777777777779</v>
      </c>
      <c r="J118" s="6">
        <f t="shared" si="20"/>
        <v>5.5555555555555552E-2</v>
      </c>
      <c r="K118" s="6">
        <f t="shared" si="21"/>
        <v>0.3888888888888889</v>
      </c>
      <c r="L118" s="66">
        <f>COUNTIFS('2way'!$M$3:$M$7690,"&gt;50%",'2way'!$Y$3:$Y$7690,"Y",'2way'!$Q$3:$Q$7690,"=" &amp;B118) +  COUNTIFS('2way'!$M$3:$M$7690,"&gt;50%",'2way'!$Y$3:$Y$7690,"Y",'2way'!$R$3:$R$7690,"=" &amp;B118)</f>
        <v>9</v>
      </c>
      <c r="M118" s="66">
        <f>COUNTIFS('2way'!$M$3:$M$7690,"&gt;50%",'2way'!$Y$3:$Y$7690,"N",'2way'!$Q$3:$Q$7690,"=" &amp;B118) +  COUNTIFS('2way'!$M$3:$M$7690,"&gt;50%",'2way'!$Y$3:$Y$7690,"N",'2way'!$R$3:$R$7690,"=" &amp;B118)</f>
        <v>4</v>
      </c>
      <c r="N118" s="66">
        <f>COUNTIFS('2way'!$N$3:$N$7690,"&gt;50%",'2way'!$Y$3:$Y$7690,"N",'2way'!$Q$3:$Q$7690,"=" &amp;B118) +  COUNTIFS('2way'!$N$3:$N$7690,"&gt;50%",'2way'!$Y$3:$Y$7690,"N",'2way'!$R$3:$R$7690,"=" &amp;B118)</f>
        <v>1</v>
      </c>
      <c r="O118" s="66">
        <f>COUNTIFS('2way'!$N$3:$N$7690,"&gt;50%",'2way'!$Y$3:$Y$7690,"Y",'2way'!$Q$3:$Q$7690,"=" &amp;B118) +  COUNTIFS('2way'!$N$3:$N$7690,"&gt;50%",'2way'!$Y$3:$Y$7690,"Y",'2way'!$R$3:$R$7690,"=" &amp;B118)</f>
        <v>3</v>
      </c>
      <c r="P118">
        <f>COUNTIF('2way'!$Q$3:$Q$7690,"=" &amp;B118) + COUNTIF('2way'!$R$3:$R$7690,"=" &amp;B118)</f>
        <v>18</v>
      </c>
      <c r="Q118" s="6">
        <f t="shared" si="22"/>
        <v>0.5</v>
      </c>
      <c r="R118" s="6">
        <f t="shared" si="23"/>
        <v>0.22222222222222221</v>
      </c>
      <c r="S118" s="6">
        <f t="shared" si="24"/>
        <v>5.5555555555555552E-2</v>
      </c>
      <c r="T118" s="6">
        <f t="shared" si="25"/>
        <v>0.16666666666666666</v>
      </c>
      <c r="U118">
        <f t="shared" si="26"/>
        <v>6</v>
      </c>
      <c r="V118" s="6">
        <f t="shared" si="27"/>
        <v>0.33333333333333331</v>
      </c>
      <c r="W118">
        <f t="shared" si="28"/>
        <v>10</v>
      </c>
      <c r="X118" s="6">
        <f t="shared" si="29"/>
        <v>0.55555555555555558</v>
      </c>
      <c r="Y118">
        <f t="shared" si="30"/>
        <v>12</v>
      </c>
      <c r="Z118" s="6">
        <f t="shared" si="31"/>
        <v>0.66666666666666663</v>
      </c>
      <c r="AA118">
        <f t="shared" si="32"/>
        <v>7</v>
      </c>
      <c r="AB118" s="6">
        <f t="shared" si="33"/>
        <v>0.3888888888888889</v>
      </c>
    </row>
    <row r="119" spans="1:28" hidden="1" x14ac:dyDescent="0.25">
      <c r="A119" t="s">
        <v>146</v>
      </c>
      <c r="B119" t="s">
        <v>67</v>
      </c>
      <c r="C119" s="65">
        <f>COUNTIFS('2way'!$A$3:$A$7690,"&gt;50%",'2way'!$Y$3:$Y$7690,"Y",'2way'!$Q$3:$Q$7690,"=" &amp;B119) +  COUNTIFS('2way'!$A$3:$A$7690,"&gt;50%",'2way'!$Y$3:$Y$7690,"Y",'2way'!$R$3:$R$7690,"=" &amp;B119)</f>
        <v>5</v>
      </c>
      <c r="D119" s="66">
        <f>COUNTIFS('2way'!$A$3:$A$7690,"&gt;50%",'2way'!$Y$3:$Y$7690,"N",'2way'!$Q$3:$Q$7690,"=" &amp;B119) +  COUNTIFS('2way'!$A$3:$A$7690,"&gt;50%",'2way'!$Y$3:$Y$7690,"N",'2way'!$R$3:$R$7690,"=" &amp;B119)</f>
        <v>2</v>
      </c>
      <c r="E119" s="66">
        <f>COUNTIFS('2way'!$B$3:$B$7690,"&gt;50%",'2way'!$Y$3:$Y$7690,"N",'2way'!$Q$3:$Q$7690,"=" &amp;B119) +  COUNTIFS('2way'!$B$3:$B$7690,"&gt;50%",'2way'!$Y$3:$Y$7690,"N",'2way'!$R$3:$R$7690,"=" &amp;B119)</f>
        <v>4</v>
      </c>
      <c r="F119" s="66">
        <f>COUNTIFS('2way'!$B$3:$B$7690,"&gt;50%",'2way'!$Y$3:$Y$7690,"Y",'2way'!$Q$3:$Q$7690,"=" &amp;B119) +  COUNTIFS('2way'!$B$3:$B$7690,"&gt;50%",'2way'!$Y$3:$Y$7690,"Y",'2way'!$R$3:$R$7690,"=" &amp;B119)</f>
        <v>6</v>
      </c>
      <c r="G119">
        <f>COUNTIF('2way'!$Q$3:$Q$7690,"=" &amp;B119) + COUNTIF('2way'!$R$3:$R$7690,"=" &amp;B119)</f>
        <v>17</v>
      </c>
      <c r="H119" s="6">
        <f t="shared" si="18"/>
        <v>0.29411764705882354</v>
      </c>
      <c r="I119" s="6">
        <f t="shared" si="19"/>
        <v>0.11764705882352941</v>
      </c>
      <c r="J119" s="6">
        <f t="shared" si="20"/>
        <v>0.23529411764705882</v>
      </c>
      <c r="K119" s="6">
        <f t="shared" si="21"/>
        <v>0.35294117647058826</v>
      </c>
      <c r="L119" s="66">
        <f>COUNTIFS('2way'!$M$3:$M$7690,"&gt;50%",'2way'!$Y$3:$Y$7690,"Y",'2way'!$Q$3:$Q$7690,"=" &amp;B119) +  COUNTIFS('2way'!$M$3:$M$7690,"&gt;50%",'2way'!$Y$3:$Y$7690,"Y",'2way'!$R$3:$R$7690,"=" &amp;B119)</f>
        <v>3</v>
      </c>
      <c r="M119" s="66">
        <f>COUNTIFS('2way'!$M$3:$M$7690,"&gt;50%",'2way'!$Y$3:$Y$7690,"N",'2way'!$Q$3:$Q$7690,"=" &amp;B119) +  COUNTIFS('2way'!$M$3:$M$7690,"&gt;50%",'2way'!$Y$3:$Y$7690,"N",'2way'!$R$3:$R$7690,"=" &amp;B119)</f>
        <v>0</v>
      </c>
      <c r="N119" s="66">
        <f>COUNTIFS('2way'!$N$3:$N$7690,"&gt;50%",'2way'!$Y$3:$Y$7690,"N",'2way'!$Q$3:$Q$7690,"=" &amp;B119) +  COUNTIFS('2way'!$N$3:$N$7690,"&gt;50%",'2way'!$Y$3:$Y$7690,"N",'2way'!$R$3:$R$7690,"=" &amp;B119)</f>
        <v>5</v>
      </c>
      <c r="O119" s="66">
        <f>COUNTIFS('2way'!$N$3:$N$7690,"&gt;50%",'2way'!$Y$3:$Y$7690,"Y",'2way'!$Q$3:$Q$7690,"=" &amp;B119) +  COUNTIFS('2way'!$N$3:$N$7690,"&gt;50%",'2way'!$Y$3:$Y$7690,"Y",'2way'!$R$3:$R$7690,"=" &amp;B119)</f>
        <v>8</v>
      </c>
      <c r="P119">
        <f>COUNTIF('2way'!$Q$3:$Q$7690,"=" &amp;B119) + COUNTIF('2way'!$R$3:$R$7690,"=" &amp;B119)</f>
        <v>17</v>
      </c>
      <c r="Q119" s="6">
        <f t="shared" si="22"/>
        <v>0.17647058823529413</v>
      </c>
      <c r="R119" s="6">
        <f t="shared" si="23"/>
        <v>0</v>
      </c>
      <c r="S119" s="6">
        <f t="shared" si="24"/>
        <v>0.29411764705882354</v>
      </c>
      <c r="T119" s="6">
        <f t="shared" si="25"/>
        <v>0.47058823529411764</v>
      </c>
      <c r="U119">
        <f t="shared" si="26"/>
        <v>9</v>
      </c>
      <c r="V119" s="6">
        <f t="shared" si="27"/>
        <v>0.52941176470588236</v>
      </c>
      <c r="W119">
        <f t="shared" si="28"/>
        <v>8</v>
      </c>
      <c r="X119" s="6">
        <f t="shared" si="29"/>
        <v>0.47058823529411764</v>
      </c>
      <c r="Y119">
        <f t="shared" si="30"/>
        <v>8</v>
      </c>
      <c r="Z119" s="6">
        <f t="shared" si="31"/>
        <v>0.47058823529411764</v>
      </c>
      <c r="AA119">
        <f t="shared" si="32"/>
        <v>8</v>
      </c>
      <c r="AB119" s="6">
        <f t="shared" si="33"/>
        <v>0.47058823529411764</v>
      </c>
    </row>
    <row r="120" spans="1:28" hidden="1" x14ac:dyDescent="0.25">
      <c r="A120" t="s">
        <v>146</v>
      </c>
      <c r="B120" t="s">
        <v>116</v>
      </c>
      <c r="C120" s="65">
        <f>COUNTIFS('2way'!$A$3:$A$7690,"&gt;50%",'2way'!$Y$3:$Y$7690,"Y",'2way'!$Q$3:$Q$7690,"=" &amp;B120) +  COUNTIFS('2way'!$A$3:$A$7690,"&gt;50%",'2way'!$Y$3:$Y$7690,"Y",'2way'!$R$3:$R$7690,"=" &amp;B120)</f>
        <v>3</v>
      </c>
      <c r="D120" s="66">
        <f>COUNTIFS('2way'!$A$3:$A$7690,"&gt;50%",'2way'!$Y$3:$Y$7690,"N",'2way'!$Q$3:$Q$7690,"=" &amp;B120) +  COUNTIFS('2way'!$A$3:$A$7690,"&gt;50%",'2way'!$Y$3:$Y$7690,"N",'2way'!$R$3:$R$7690,"=" &amp;B120)</f>
        <v>3</v>
      </c>
      <c r="E120" s="66">
        <f>COUNTIFS('2way'!$B$3:$B$7690,"&gt;50%",'2way'!$Y$3:$Y$7690,"N",'2way'!$Q$3:$Q$7690,"=" &amp;B120) +  COUNTIFS('2way'!$B$3:$B$7690,"&gt;50%",'2way'!$Y$3:$Y$7690,"N",'2way'!$R$3:$R$7690,"=" &amp;B120)</f>
        <v>7</v>
      </c>
      <c r="F120" s="66">
        <f>COUNTIFS('2way'!$B$3:$B$7690,"&gt;50%",'2way'!$Y$3:$Y$7690,"Y",'2way'!$Q$3:$Q$7690,"=" &amp;B120) +  COUNTIFS('2way'!$B$3:$B$7690,"&gt;50%",'2way'!$Y$3:$Y$7690,"Y",'2way'!$R$3:$R$7690,"=" &amp;B120)</f>
        <v>4</v>
      </c>
      <c r="G120">
        <f>COUNTIF('2way'!$Q$3:$Q$7690,"=" &amp;B120) + COUNTIF('2way'!$R$3:$R$7690,"=" &amp;B120)</f>
        <v>17</v>
      </c>
      <c r="H120" s="6">
        <f t="shared" si="18"/>
        <v>0.17647058823529413</v>
      </c>
      <c r="I120" s="6">
        <f t="shared" si="19"/>
        <v>0.17647058823529413</v>
      </c>
      <c r="J120" s="6">
        <f t="shared" si="20"/>
        <v>0.41176470588235292</v>
      </c>
      <c r="K120" s="6">
        <f t="shared" si="21"/>
        <v>0.23529411764705882</v>
      </c>
      <c r="L120" s="66">
        <f>COUNTIFS('2way'!$M$3:$M$7690,"&gt;50%",'2way'!$Y$3:$Y$7690,"Y",'2way'!$Q$3:$Q$7690,"=" &amp;B120) +  COUNTIFS('2way'!$M$3:$M$7690,"&gt;50%",'2way'!$Y$3:$Y$7690,"Y",'2way'!$R$3:$R$7690,"=" &amp;B120)</f>
        <v>2</v>
      </c>
      <c r="M120" s="66">
        <f>COUNTIFS('2way'!$M$3:$M$7690,"&gt;50%",'2way'!$Y$3:$Y$7690,"N",'2way'!$Q$3:$Q$7690,"=" &amp;B120) +  COUNTIFS('2way'!$M$3:$M$7690,"&gt;50%",'2way'!$Y$3:$Y$7690,"N",'2way'!$R$3:$R$7690,"=" &amp;B120)</f>
        <v>3</v>
      </c>
      <c r="N120" s="66">
        <f>COUNTIFS('2way'!$N$3:$N$7690,"&gt;50%",'2way'!$Y$3:$Y$7690,"N",'2way'!$Q$3:$Q$7690,"=" &amp;B120) +  COUNTIFS('2way'!$N$3:$N$7690,"&gt;50%",'2way'!$Y$3:$Y$7690,"N",'2way'!$R$3:$R$7690,"=" &amp;B120)</f>
        <v>7</v>
      </c>
      <c r="O120" s="66">
        <f>COUNTIFS('2way'!$N$3:$N$7690,"&gt;50%",'2way'!$Y$3:$Y$7690,"Y",'2way'!$Q$3:$Q$7690,"=" &amp;B120) +  COUNTIFS('2way'!$N$3:$N$7690,"&gt;50%",'2way'!$Y$3:$Y$7690,"Y",'2way'!$R$3:$R$7690,"=" &amp;B120)</f>
        <v>5</v>
      </c>
      <c r="P120">
        <f>COUNTIF('2way'!$Q$3:$Q$7690,"=" &amp;B120) + COUNTIF('2way'!$R$3:$R$7690,"=" &amp;B120)</f>
        <v>17</v>
      </c>
      <c r="Q120" s="6">
        <f t="shared" si="22"/>
        <v>0.11764705882352941</v>
      </c>
      <c r="R120" s="6">
        <f t="shared" si="23"/>
        <v>0.17647058823529413</v>
      </c>
      <c r="S120" s="6">
        <f t="shared" si="24"/>
        <v>0.41176470588235292</v>
      </c>
      <c r="T120" s="6">
        <f t="shared" si="25"/>
        <v>0.29411764705882354</v>
      </c>
      <c r="U120">
        <f t="shared" si="26"/>
        <v>10</v>
      </c>
      <c r="V120" s="6">
        <f t="shared" si="27"/>
        <v>0.58823529411764708</v>
      </c>
      <c r="W120">
        <f t="shared" si="28"/>
        <v>9</v>
      </c>
      <c r="X120" s="6">
        <f t="shared" si="29"/>
        <v>0.52941176470588236</v>
      </c>
      <c r="Y120">
        <f t="shared" si="30"/>
        <v>7</v>
      </c>
      <c r="Z120" s="6">
        <f t="shared" si="31"/>
        <v>0.41176470588235292</v>
      </c>
      <c r="AA120">
        <f t="shared" si="32"/>
        <v>8</v>
      </c>
      <c r="AB120" s="6">
        <f t="shared" si="33"/>
        <v>0.47058823529411764</v>
      </c>
    </row>
    <row r="121" spans="1:28" hidden="1" x14ac:dyDescent="0.25">
      <c r="A121" t="s">
        <v>146</v>
      </c>
      <c r="B121" t="s">
        <v>383</v>
      </c>
      <c r="C121" s="65">
        <f>COUNTIFS('2way'!$A$3:$A$7690,"&gt;50%",'2way'!$Y$3:$Y$7690,"Y",'2way'!$Q$3:$Q$7690,"=" &amp;B121) +  COUNTIFS('2way'!$A$3:$A$7690,"&gt;50%",'2way'!$Y$3:$Y$7690,"Y",'2way'!$R$3:$R$7690,"=" &amp;B121)</f>
        <v>3</v>
      </c>
      <c r="D121" s="66">
        <f>COUNTIFS('2way'!$A$3:$A$7690,"&gt;50%",'2way'!$Y$3:$Y$7690,"N",'2way'!$Q$3:$Q$7690,"=" &amp;B121) +  COUNTIFS('2way'!$A$3:$A$7690,"&gt;50%",'2way'!$Y$3:$Y$7690,"N",'2way'!$R$3:$R$7690,"=" &amp;B121)</f>
        <v>1</v>
      </c>
      <c r="E121" s="66">
        <f>COUNTIFS('2way'!$B$3:$B$7690,"&gt;50%",'2way'!$Y$3:$Y$7690,"N",'2way'!$Q$3:$Q$7690,"=" &amp;B121) +  COUNTIFS('2way'!$B$3:$B$7690,"&gt;50%",'2way'!$Y$3:$Y$7690,"N",'2way'!$R$3:$R$7690,"=" &amp;B121)</f>
        <v>10</v>
      </c>
      <c r="F121" s="66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17</v>
      </c>
      <c r="H121" s="6">
        <f t="shared" si="18"/>
        <v>0.17647058823529413</v>
      </c>
      <c r="I121" s="6">
        <f t="shared" si="19"/>
        <v>5.8823529411764705E-2</v>
      </c>
      <c r="J121" s="6">
        <f t="shared" si="20"/>
        <v>0.58823529411764708</v>
      </c>
      <c r="K121" s="6">
        <f t="shared" si="21"/>
        <v>0.17647058823529413</v>
      </c>
      <c r="L121" s="66">
        <f>COUNTIFS('2way'!$M$3:$M$7690,"&gt;50%",'2way'!$Y$3:$Y$7690,"Y",'2way'!$Q$3:$Q$7690,"=" &amp;B121) +  COUNTIFS('2way'!$M$3:$M$7690,"&gt;50%",'2way'!$Y$3:$Y$7690,"Y",'2way'!$R$3:$R$7690,"=" &amp;B121)</f>
        <v>1</v>
      </c>
      <c r="M121" s="66">
        <f>COUNTIFS('2way'!$M$3:$M$7690,"&gt;50%",'2way'!$Y$3:$Y$7690,"N",'2way'!$Q$3:$Q$7690,"=" &amp;B121) +  COUNTIFS('2way'!$M$3:$M$7690,"&gt;50%",'2way'!$Y$3:$Y$7690,"N",'2way'!$R$3:$R$7690,"=" &amp;B121)</f>
        <v>0</v>
      </c>
      <c r="N121" s="66">
        <f>COUNTIFS('2way'!$N$3:$N$7690,"&gt;50%",'2way'!$Y$3:$Y$7690,"N",'2way'!$Q$3:$Q$7690,"=" &amp;B121) +  COUNTIFS('2way'!$N$3:$N$7690,"&gt;50%",'2way'!$Y$3:$Y$7690,"N",'2way'!$R$3:$R$7690,"=" &amp;B121)</f>
        <v>11</v>
      </c>
      <c r="O121" s="66">
        <f>COUNTIFS('2way'!$N$3:$N$7690,"&gt;50%",'2way'!$Y$3:$Y$7690,"Y",'2way'!$Q$3:$Q$7690,"=" &amp;B121) +  COUNTIFS('2way'!$N$3:$N$7690,"&gt;50%",'2way'!$Y$3:$Y$7690,"Y",'2way'!$R$3:$R$7690,"=" &amp;B121)</f>
        <v>5</v>
      </c>
      <c r="P121">
        <f>COUNTIF('2way'!$Q$3:$Q$7690,"=" &amp;B121) + COUNTIF('2way'!$R$3:$R$7690,"=" &amp;B121)</f>
        <v>17</v>
      </c>
      <c r="Q121" s="6">
        <f t="shared" si="22"/>
        <v>5.8823529411764705E-2</v>
      </c>
      <c r="R121" s="6">
        <f t="shared" si="23"/>
        <v>0</v>
      </c>
      <c r="S121" s="6">
        <f t="shared" si="24"/>
        <v>0.6470588235294118</v>
      </c>
      <c r="T121" s="6">
        <f t="shared" si="25"/>
        <v>0.29411764705882354</v>
      </c>
      <c r="U121">
        <f t="shared" si="26"/>
        <v>13</v>
      </c>
      <c r="V121" s="6">
        <f t="shared" si="27"/>
        <v>0.76470588235294112</v>
      </c>
      <c r="W121">
        <f t="shared" si="28"/>
        <v>12</v>
      </c>
      <c r="X121" s="6">
        <f t="shared" si="29"/>
        <v>0.70588235294117652</v>
      </c>
      <c r="Y121">
        <f t="shared" si="30"/>
        <v>4</v>
      </c>
      <c r="Z121" s="6">
        <f t="shared" si="31"/>
        <v>0.23529411764705882</v>
      </c>
      <c r="AA121">
        <f t="shared" si="32"/>
        <v>5</v>
      </c>
      <c r="AB121" s="6">
        <f t="shared" si="33"/>
        <v>0.29411764705882354</v>
      </c>
    </row>
    <row r="122" spans="1:28" hidden="1" x14ac:dyDescent="0.25">
      <c r="A122" t="s">
        <v>146</v>
      </c>
      <c r="B122" t="s">
        <v>113</v>
      </c>
      <c r="C122" s="65">
        <f>COUNTIFS('2way'!$A$3:$A$7690,"&gt;50%",'2way'!$Y$3:$Y$7690,"Y",'2way'!$Q$3:$Q$7690,"=" &amp;B122) +  COUNTIFS('2way'!$A$3:$A$7690,"&gt;50%",'2way'!$Y$3:$Y$7690,"Y",'2way'!$R$3:$R$7690,"=" &amp;B122)</f>
        <v>3</v>
      </c>
      <c r="D122" s="66">
        <f>COUNTIFS('2way'!$A$3:$A$7690,"&gt;50%",'2way'!$Y$3:$Y$7690,"N",'2way'!$Q$3:$Q$7690,"=" &amp;B122) +  COUNTIFS('2way'!$A$3:$A$7690,"&gt;50%",'2way'!$Y$3:$Y$7690,"N",'2way'!$R$3:$R$7690,"=" &amp;B122)</f>
        <v>1</v>
      </c>
      <c r="E122" s="66">
        <f>COUNTIFS('2way'!$B$3:$B$7690,"&gt;50%",'2way'!$Y$3:$Y$7690,"N",'2way'!$Q$3:$Q$7690,"=" &amp;B122) +  COUNTIFS('2way'!$B$3:$B$7690,"&gt;50%",'2way'!$Y$3:$Y$7690,"N",'2way'!$R$3:$R$7690,"=" &amp;B122)</f>
        <v>9</v>
      </c>
      <c r="F122" s="66">
        <f>COUNTIFS('2way'!$B$3:$B$7690,"&gt;50%",'2way'!$Y$3:$Y$7690,"Y",'2way'!$Q$3:$Q$7690,"=" &amp;B122) +  COUNTIFS('2way'!$B$3:$B$7690,"&gt;50%",'2way'!$Y$3:$Y$7690,"Y",'2way'!$R$3:$R$7690,"=" &amp;B122)</f>
        <v>3</v>
      </c>
      <c r="G122">
        <f>COUNTIF('2way'!$Q$3:$Q$7690,"=" &amp;B122) + COUNTIF('2way'!$R$3:$R$7690,"=" &amp;B122)</f>
        <v>16</v>
      </c>
      <c r="H122" s="6">
        <f t="shared" si="18"/>
        <v>0.1875</v>
      </c>
      <c r="I122" s="6">
        <f t="shared" si="19"/>
        <v>6.25E-2</v>
      </c>
      <c r="J122" s="6">
        <f t="shared" si="20"/>
        <v>0.5625</v>
      </c>
      <c r="K122" s="6">
        <f t="shared" si="21"/>
        <v>0.1875</v>
      </c>
      <c r="L122" s="66">
        <f>COUNTIFS('2way'!$M$3:$M$7690,"&gt;50%",'2way'!$Y$3:$Y$7690,"Y",'2way'!$Q$3:$Q$7690,"=" &amp;B122) +  COUNTIFS('2way'!$M$3:$M$7690,"&gt;50%",'2way'!$Y$3:$Y$7690,"Y",'2way'!$R$3:$R$7690,"=" &amp;B122)</f>
        <v>1</v>
      </c>
      <c r="M122" s="66">
        <f>COUNTIFS('2way'!$M$3:$M$7690,"&gt;50%",'2way'!$Y$3:$Y$7690,"N",'2way'!$Q$3:$Q$7690,"=" &amp;B122) +  COUNTIFS('2way'!$M$3:$M$7690,"&gt;50%",'2way'!$Y$3:$Y$7690,"N",'2way'!$R$3:$R$7690,"=" &amp;B122)</f>
        <v>1</v>
      </c>
      <c r="N122" s="66">
        <f>COUNTIFS('2way'!$N$3:$N$7690,"&gt;50%",'2way'!$Y$3:$Y$7690,"N",'2way'!$Q$3:$Q$7690,"=" &amp;B122) +  COUNTIFS('2way'!$N$3:$N$7690,"&gt;50%",'2way'!$Y$3:$Y$7690,"N",'2way'!$R$3:$R$7690,"=" &amp;B122)</f>
        <v>9</v>
      </c>
      <c r="O122" s="66">
        <f>COUNTIFS('2way'!$N$3:$N$7690,"&gt;50%",'2way'!$Y$3:$Y$7690,"Y",'2way'!$Q$3:$Q$7690,"=" &amp;B122) +  COUNTIFS('2way'!$N$3:$N$7690,"&gt;50%",'2way'!$Y$3:$Y$7690,"Y",'2way'!$R$3:$R$7690,"=" &amp;B122)</f>
        <v>5</v>
      </c>
      <c r="P122">
        <f>COUNTIF('2way'!$Q$3:$Q$7690,"=" &amp;B122) + COUNTIF('2way'!$R$3:$R$7690,"=" &amp;B122)</f>
        <v>16</v>
      </c>
      <c r="Q122" s="6">
        <f t="shared" si="22"/>
        <v>6.25E-2</v>
      </c>
      <c r="R122" s="6">
        <f t="shared" si="23"/>
        <v>6.25E-2</v>
      </c>
      <c r="S122" s="6">
        <f t="shared" si="24"/>
        <v>0.5625</v>
      </c>
      <c r="T122" s="6">
        <f t="shared" si="25"/>
        <v>0.3125</v>
      </c>
      <c r="U122">
        <f t="shared" si="26"/>
        <v>12</v>
      </c>
      <c r="V122" s="6">
        <f t="shared" si="27"/>
        <v>0.75</v>
      </c>
      <c r="W122">
        <f t="shared" si="28"/>
        <v>10</v>
      </c>
      <c r="X122" s="6">
        <f t="shared" si="29"/>
        <v>0.625</v>
      </c>
      <c r="Y122">
        <f t="shared" si="30"/>
        <v>4</v>
      </c>
      <c r="Z122" s="6">
        <f t="shared" si="31"/>
        <v>0.25</v>
      </c>
      <c r="AA122">
        <f t="shared" si="32"/>
        <v>6</v>
      </c>
      <c r="AB122" s="6">
        <f t="shared" si="33"/>
        <v>0.375</v>
      </c>
    </row>
    <row r="123" spans="1:28" hidden="1" x14ac:dyDescent="0.25">
      <c r="A123" t="s">
        <v>146</v>
      </c>
      <c r="B123" t="s">
        <v>70</v>
      </c>
      <c r="C123" s="65">
        <f>COUNTIFS('2way'!$A$3:$A$7690,"&gt;50%",'2way'!$Y$3:$Y$7690,"Y",'2way'!$Q$3:$Q$7690,"=" &amp;B123) +  COUNTIFS('2way'!$A$3:$A$7690,"&gt;50%",'2way'!$Y$3:$Y$7690,"Y",'2way'!$R$3:$R$7690,"=" &amp;B123)</f>
        <v>0</v>
      </c>
      <c r="D123" s="66">
        <f>COUNTIFS('2way'!$A$3:$A$7690,"&gt;50%",'2way'!$Y$3:$Y$7690,"N",'2way'!$Q$3:$Q$7690,"=" &amp;B123) +  COUNTIFS('2way'!$A$3:$A$7690,"&gt;50%",'2way'!$Y$3:$Y$7690,"N",'2way'!$R$3:$R$7690,"=" &amp;B123)</f>
        <v>4</v>
      </c>
      <c r="E123" s="66">
        <f>COUNTIFS('2way'!$B$3:$B$7690,"&gt;50%",'2way'!$Y$3:$Y$7690,"N",'2way'!$Q$3:$Q$7690,"=" &amp;B123) +  COUNTIFS('2way'!$B$3:$B$7690,"&gt;50%",'2way'!$Y$3:$Y$7690,"N",'2way'!$R$3:$R$7690,"=" &amp;B123)</f>
        <v>7</v>
      </c>
      <c r="F123" s="66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17</v>
      </c>
      <c r="H123" s="6">
        <f t="shared" si="18"/>
        <v>0</v>
      </c>
      <c r="I123" s="6">
        <f t="shared" si="19"/>
        <v>0.23529411764705882</v>
      </c>
      <c r="J123" s="6">
        <f t="shared" si="20"/>
        <v>0.41176470588235292</v>
      </c>
      <c r="K123" s="6">
        <f t="shared" si="21"/>
        <v>0.35294117647058826</v>
      </c>
      <c r="L123" s="66">
        <f>COUNTIFS('2way'!$M$3:$M$7690,"&gt;50%",'2way'!$Y$3:$Y$7690,"Y",'2way'!$Q$3:$Q$7690,"=" &amp;B123) +  COUNTIFS('2way'!$M$3:$M$7690,"&gt;50%",'2way'!$Y$3:$Y$7690,"Y",'2way'!$R$3:$R$7690,"=" &amp;B123)</f>
        <v>0</v>
      </c>
      <c r="M123" s="66">
        <f>COUNTIFS('2way'!$M$3:$M$7690,"&gt;50%",'2way'!$Y$3:$Y$7690,"N",'2way'!$Q$3:$Q$7690,"=" &amp;B123) +  COUNTIFS('2way'!$M$3:$M$7690,"&gt;50%",'2way'!$Y$3:$Y$7690,"N",'2way'!$R$3:$R$7690,"=" &amp;B123)</f>
        <v>1</v>
      </c>
      <c r="N123" s="66">
        <f>COUNTIFS('2way'!$N$3:$N$7690,"&gt;50%",'2way'!$Y$3:$Y$7690,"N",'2way'!$Q$3:$Q$7690,"=" &amp;B123) +  COUNTIFS('2way'!$N$3:$N$7690,"&gt;50%",'2way'!$Y$3:$Y$7690,"N",'2way'!$R$3:$R$7690,"=" &amp;B123)</f>
        <v>10</v>
      </c>
      <c r="O123" s="66">
        <f>COUNTIFS('2way'!$N$3:$N$7690,"&gt;50%",'2way'!$Y$3:$Y$7690,"Y",'2way'!$Q$3:$Q$7690,"=" &amp;B123) +  COUNTIFS('2way'!$N$3:$N$7690,"&gt;50%",'2way'!$Y$3:$Y$7690,"Y",'2way'!$R$3:$R$7690,"=" &amp;B123)</f>
        <v>6</v>
      </c>
      <c r="P123">
        <f>COUNTIF('2way'!$Q$3:$Q$7690,"=" &amp;B123) + COUNTIF('2way'!$R$3:$R$7690,"=" &amp;B123)</f>
        <v>17</v>
      </c>
      <c r="Q123" s="6">
        <f t="shared" si="22"/>
        <v>0</v>
      </c>
      <c r="R123" s="6">
        <f t="shared" si="23"/>
        <v>5.8823529411764705E-2</v>
      </c>
      <c r="S123" s="6">
        <f t="shared" si="24"/>
        <v>0.58823529411764708</v>
      </c>
      <c r="T123" s="6">
        <f t="shared" si="25"/>
        <v>0.35294117647058826</v>
      </c>
      <c r="U123">
        <f t="shared" si="26"/>
        <v>7</v>
      </c>
      <c r="V123" s="6">
        <f t="shared" si="27"/>
        <v>0.41176470588235292</v>
      </c>
      <c r="W123">
        <f t="shared" si="28"/>
        <v>10</v>
      </c>
      <c r="X123" s="6">
        <f t="shared" si="29"/>
        <v>0.58823529411764708</v>
      </c>
      <c r="Y123">
        <f t="shared" si="30"/>
        <v>10</v>
      </c>
      <c r="Z123" s="6">
        <f t="shared" si="31"/>
        <v>0.58823529411764708</v>
      </c>
      <c r="AA123">
        <f t="shared" si="32"/>
        <v>7</v>
      </c>
      <c r="AB123" s="6">
        <f t="shared" si="33"/>
        <v>0.41176470588235292</v>
      </c>
    </row>
    <row r="124" spans="1:28" hidden="1" x14ac:dyDescent="0.25">
      <c r="A124" t="s">
        <v>146</v>
      </c>
      <c r="B124" t="s">
        <v>112</v>
      </c>
      <c r="C124" s="65">
        <f>COUNTIFS('2way'!$A$3:$A$7690,"&gt;50%",'2way'!$Y$3:$Y$7690,"Y",'2way'!$Q$3:$Q$7690,"=" &amp;B124) +  COUNTIFS('2way'!$A$3:$A$7690,"&gt;50%",'2way'!$Y$3:$Y$7690,"Y",'2way'!$R$3:$R$7690,"=" &amp;B124)</f>
        <v>2</v>
      </c>
      <c r="D124" s="66">
        <f>COUNTIFS('2way'!$A$3:$A$7690,"&gt;50%",'2way'!$Y$3:$Y$7690,"N",'2way'!$Q$3:$Q$7690,"=" &amp;B124) +  COUNTIFS('2way'!$A$3:$A$7690,"&gt;50%",'2way'!$Y$3:$Y$7690,"N",'2way'!$R$3:$R$7690,"=" &amp;B124)</f>
        <v>4</v>
      </c>
      <c r="E124" s="66">
        <f>COUNTIFS('2way'!$B$3:$B$7690,"&gt;50%",'2way'!$Y$3:$Y$7690,"N",'2way'!$Q$3:$Q$7690,"=" &amp;B124) +  COUNTIFS('2way'!$B$3:$B$7690,"&gt;50%",'2way'!$Y$3:$Y$7690,"N",'2way'!$R$3:$R$7690,"=" &amp;B124)</f>
        <v>6</v>
      </c>
      <c r="F124" s="66">
        <f>COUNTIFS('2way'!$B$3:$B$7690,"&gt;50%",'2way'!$Y$3:$Y$7690,"Y",'2way'!$Q$3:$Q$7690,"=" &amp;B124) +  COUNTIFS('2way'!$B$3:$B$7690,"&gt;50%",'2way'!$Y$3:$Y$7690,"Y",'2way'!$R$3:$R$7690,"=" &amp;B124)</f>
        <v>5</v>
      </c>
      <c r="G124">
        <f>COUNTIF('2way'!$Q$3:$Q$7690,"=" &amp;B124) + COUNTIF('2way'!$R$3:$R$7690,"=" &amp;B124)</f>
        <v>17</v>
      </c>
      <c r="H124" s="6">
        <f t="shared" si="18"/>
        <v>0.11764705882352941</v>
      </c>
      <c r="I124" s="6">
        <f t="shared" si="19"/>
        <v>0.23529411764705882</v>
      </c>
      <c r="J124" s="6">
        <f t="shared" si="20"/>
        <v>0.35294117647058826</v>
      </c>
      <c r="K124" s="6">
        <f t="shared" si="21"/>
        <v>0.29411764705882354</v>
      </c>
      <c r="L124" s="66">
        <f>COUNTIFS('2way'!$M$3:$M$7690,"&gt;50%",'2way'!$Y$3:$Y$7690,"Y",'2way'!$Q$3:$Q$7690,"=" &amp;B124) +  COUNTIFS('2way'!$M$3:$M$7690,"&gt;50%",'2way'!$Y$3:$Y$7690,"Y",'2way'!$R$3:$R$7690,"=" &amp;B124)</f>
        <v>3</v>
      </c>
      <c r="M124" s="66">
        <f>COUNTIFS('2way'!$M$3:$M$7690,"&gt;50%",'2way'!$Y$3:$Y$7690,"N",'2way'!$Q$3:$Q$7690,"=" &amp;B124) +  COUNTIFS('2way'!$M$3:$M$7690,"&gt;50%",'2way'!$Y$3:$Y$7690,"N",'2way'!$R$3:$R$7690,"=" &amp;B124)</f>
        <v>2</v>
      </c>
      <c r="N124" s="66">
        <f>COUNTIFS('2way'!$N$3:$N$7690,"&gt;50%",'2way'!$Y$3:$Y$7690,"N",'2way'!$Q$3:$Q$7690,"=" &amp;B124) +  COUNTIFS('2way'!$N$3:$N$7690,"&gt;50%",'2way'!$Y$3:$Y$7690,"N",'2way'!$R$3:$R$7690,"=" &amp;B124)</f>
        <v>8</v>
      </c>
      <c r="O124" s="66">
        <f>COUNTIFS('2way'!$N$3:$N$7690,"&gt;50%",'2way'!$Y$3:$Y$7690,"Y",'2way'!$Q$3:$Q$7690,"=" &amp;B124) +  COUNTIFS('2way'!$N$3:$N$7690,"&gt;50%",'2way'!$Y$3:$Y$7690,"Y",'2way'!$R$3:$R$7690,"=" &amp;B124)</f>
        <v>4</v>
      </c>
      <c r="P124">
        <f>COUNTIF('2way'!$Q$3:$Q$7690,"=" &amp;B124) + COUNTIF('2way'!$R$3:$R$7690,"=" &amp;B124)</f>
        <v>17</v>
      </c>
      <c r="Q124" s="6">
        <f t="shared" si="22"/>
        <v>0.17647058823529413</v>
      </c>
      <c r="R124" s="6">
        <f t="shared" si="23"/>
        <v>0.11764705882352941</v>
      </c>
      <c r="S124" s="6">
        <f t="shared" si="24"/>
        <v>0.47058823529411764</v>
      </c>
      <c r="T124" s="6">
        <f t="shared" si="25"/>
        <v>0.23529411764705882</v>
      </c>
      <c r="U124">
        <f t="shared" si="26"/>
        <v>8</v>
      </c>
      <c r="V124" s="6">
        <f t="shared" si="27"/>
        <v>0.47058823529411764</v>
      </c>
      <c r="W124">
        <f t="shared" si="28"/>
        <v>11</v>
      </c>
      <c r="X124" s="6">
        <f t="shared" si="29"/>
        <v>0.6470588235294118</v>
      </c>
      <c r="Y124">
        <f t="shared" si="30"/>
        <v>9</v>
      </c>
      <c r="Z124" s="6">
        <f t="shared" si="31"/>
        <v>0.52941176470588236</v>
      </c>
      <c r="AA124">
        <f t="shared" si="32"/>
        <v>6</v>
      </c>
      <c r="AB124" s="6">
        <f t="shared" si="33"/>
        <v>0.35294117647058826</v>
      </c>
    </row>
    <row r="125" spans="1:28" hidden="1" x14ac:dyDescent="0.25">
      <c r="A125" t="s">
        <v>146</v>
      </c>
      <c r="B125" t="s">
        <v>66</v>
      </c>
      <c r="C125" s="65">
        <f>COUNTIFS('2way'!$A$3:$A$7690,"&gt;50%",'2way'!$Y$3:$Y$7690,"Y",'2way'!$Q$3:$Q$7690,"=" &amp;B125) +  COUNTIFS('2way'!$A$3:$A$7690,"&gt;50%",'2way'!$Y$3:$Y$7690,"Y",'2way'!$R$3:$R$7690,"=" &amp;B125)</f>
        <v>6</v>
      </c>
      <c r="D125" s="66">
        <f>COUNTIFS('2way'!$A$3:$A$7690,"&gt;50%",'2way'!$Y$3:$Y$7690,"N",'2way'!$Q$3:$Q$7690,"=" &amp;B125) +  COUNTIFS('2way'!$A$3:$A$7690,"&gt;50%",'2way'!$Y$3:$Y$7690,"N",'2way'!$R$3:$R$7690,"=" &amp;B125)</f>
        <v>4</v>
      </c>
      <c r="E125" s="66">
        <f>COUNTIFS('2way'!$B$3:$B$7690,"&gt;50%",'2way'!$Y$3:$Y$7690,"N",'2way'!$Q$3:$Q$7690,"=" &amp;B125) +  COUNTIFS('2way'!$B$3:$B$7690,"&gt;50%",'2way'!$Y$3:$Y$7690,"N",'2way'!$R$3:$R$7690,"=" &amp;B125)</f>
        <v>3</v>
      </c>
      <c r="F125" s="66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16</v>
      </c>
      <c r="H125" s="6">
        <f t="shared" si="18"/>
        <v>0.375</v>
      </c>
      <c r="I125" s="6">
        <f t="shared" si="19"/>
        <v>0.25</v>
      </c>
      <c r="J125" s="6">
        <f t="shared" si="20"/>
        <v>0.1875</v>
      </c>
      <c r="K125" s="6">
        <f t="shared" si="21"/>
        <v>0.1875</v>
      </c>
      <c r="L125" s="66">
        <f>COUNTIFS('2way'!$M$3:$M$7690,"&gt;50%",'2way'!$Y$3:$Y$7690,"Y",'2way'!$Q$3:$Q$7690,"=" &amp;B125) +  COUNTIFS('2way'!$M$3:$M$7690,"&gt;50%",'2way'!$Y$3:$Y$7690,"Y",'2way'!$R$3:$R$7690,"=" &amp;B125)</f>
        <v>8</v>
      </c>
      <c r="M125" s="66">
        <f>COUNTIFS('2way'!$M$3:$M$7690,"&gt;50%",'2way'!$Y$3:$Y$7690,"N",'2way'!$Q$3:$Q$7690,"=" &amp;B125) +  COUNTIFS('2way'!$M$3:$M$7690,"&gt;50%",'2way'!$Y$3:$Y$7690,"N",'2way'!$R$3:$R$7690,"=" &amp;B125)</f>
        <v>6</v>
      </c>
      <c r="N125" s="66">
        <f>COUNTIFS('2way'!$N$3:$N$7690,"&gt;50%",'2way'!$Y$3:$Y$7690,"N",'2way'!$Q$3:$Q$7690,"=" &amp;B125) +  COUNTIFS('2way'!$N$3:$N$7690,"&gt;50%",'2way'!$Y$3:$Y$7690,"N",'2way'!$R$3:$R$7690,"=" &amp;B125)</f>
        <v>1</v>
      </c>
      <c r="O125" s="66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16</v>
      </c>
      <c r="Q125" s="6">
        <f t="shared" si="22"/>
        <v>0.5</v>
      </c>
      <c r="R125" s="6">
        <f t="shared" si="23"/>
        <v>0.375</v>
      </c>
      <c r="S125" s="6">
        <f t="shared" si="24"/>
        <v>6.25E-2</v>
      </c>
      <c r="T125" s="6">
        <f t="shared" si="25"/>
        <v>6.25E-2</v>
      </c>
      <c r="U125">
        <f t="shared" si="26"/>
        <v>9</v>
      </c>
      <c r="V125" s="6">
        <f t="shared" si="27"/>
        <v>0.5625</v>
      </c>
      <c r="W125">
        <f t="shared" si="28"/>
        <v>9</v>
      </c>
      <c r="X125" s="6">
        <f t="shared" si="29"/>
        <v>0.5625</v>
      </c>
      <c r="Y125">
        <f t="shared" si="30"/>
        <v>7</v>
      </c>
      <c r="Z125" s="6">
        <f t="shared" si="31"/>
        <v>0.4375</v>
      </c>
      <c r="AA125">
        <f t="shared" si="32"/>
        <v>7</v>
      </c>
      <c r="AB125" s="6">
        <f t="shared" si="33"/>
        <v>0.4375</v>
      </c>
    </row>
    <row r="126" spans="1:28" hidden="1" x14ac:dyDescent="0.25">
      <c r="A126" t="s">
        <v>146</v>
      </c>
      <c r="B126" t="s">
        <v>72</v>
      </c>
      <c r="C126" s="65">
        <f>COUNTIFS('2way'!$A$3:$A$7690,"&gt;50%",'2way'!$Y$3:$Y$7690,"Y",'2way'!$Q$3:$Q$7690,"=" &amp;B126) +  COUNTIFS('2way'!$A$3:$A$7690,"&gt;50%",'2way'!$Y$3:$Y$7690,"Y",'2way'!$R$3:$R$7690,"=" &amp;B126)</f>
        <v>2</v>
      </c>
      <c r="D126" s="66">
        <f>COUNTIFS('2way'!$A$3:$A$7690,"&gt;50%",'2way'!$Y$3:$Y$7690,"N",'2way'!$Q$3:$Q$7690,"=" &amp;B126) +  COUNTIFS('2way'!$A$3:$A$7690,"&gt;50%",'2way'!$Y$3:$Y$7690,"N",'2way'!$R$3:$R$7690,"=" &amp;B126)</f>
        <v>5</v>
      </c>
      <c r="E126" s="66">
        <f>COUNTIFS('2way'!$B$3:$B$7690,"&gt;50%",'2way'!$Y$3:$Y$7690,"N",'2way'!$Q$3:$Q$7690,"=" &amp;B126) +  COUNTIFS('2way'!$B$3:$B$7690,"&gt;50%",'2way'!$Y$3:$Y$7690,"N",'2way'!$R$3:$R$7690,"=" &amp;B126)</f>
        <v>6</v>
      </c>
      <c r="F126" s="66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16</v>
      </c>
      <c r="H126" s="6">
        <f t="shared" si="18"/>
        <v>0.125</v>
      </c>
      <c r="I126" s="6">
        <f t="shared" si="19"/>
        <v>0.3125</v>
      </c>
      <c r="J126" s="6">
        <f t="shared" si="20"/>
        <v>0.375</v>
      </c>
      <c r="K126" s="6">
        <f t="shared" si="21"/>
        <v>0.1875</v>
      </c>
      <c r="L126" s="66">
        <f>COUNTIFS('2way'!$M$3:$M$7690,"&gt;50%",'2way'!$Y$3:$Y$7690,"Y",'2way'!$Q$3:$Q$7690,"=" &amp;B126) +  COUNTIFS('2way'!$M$3:$M$7690,"&gt;50%",'2way'!$Y$3:$Y$7690,"Y",'2way'!$R$3:$R$7690,"=" &amp;B126)</f>
        <v>1</v>
      </c>
      <c r="M126" s="66">
        <f>COUNTIFS('2way'!$M$3:$M$7690,"&gt;50%",'2way'!$Y$3:$Y$7690,"N",'2way'!$Q$3:$Q$7690,"=" &amp;B126) +  COUNTIFS('2way'!$M$3:$M$7690,"&gt;50%",'2way'!$Y$3:$Y$7690,"N",'2way'!$R$3:$R$7690,"=" &amp;B126)</f>
        <v>0</v>
      </c>
      <c r="N126" s="66">
        <f>COUNTIFS('2way'!$N$3:$N$7690,"&gt;50%",'2way'!$Y$3:$Y$7690,"N",'2way'!$Q$3:$Q$7690,"=" &amp;B126) +  COUNTIFS('2way'!$N$3:$N$7690,"&gt;50%",'2way'!$Y$3:$Y$7690,"N",'2way'!$R$3:$R$7690,"=" &amp;B126)</f>
        <v>11</v>
      </c>
      <c r="O126" s="66">
        <f>COUNTIFS('2way'!$N$3:$N$7690,"&gt;50%",'2way'!$Y$3:$Y$7690,"Y",'2way'!$Q$3:$Q$7690,"=" &amp;B126) +  COUNTIFS('2way'!$N$3:$N$7690,"&gt;50%",'2way'!$Y$3:$Y$7690,"Y",'2way'!$R$3:$R$7690,"=" &amp;B126)</f>
        <v>4</v>
      </c>
      <c r="P126">
        <f>COUNTIF('2way'!$Q$3:$Q$7690,"=" &amp;B126) + COUNTIF('2way'!$R$3:$R$7690,"=" &amp;B126)</f>
        <v>16</v>
      </c>
      <c r="Q126" s="6">
        <f t="shared" si="22"/>
        <v>6.25E-2</v>
      </c>
      <c r="R126" s="6">
        <f t="shared" si="23"/>
        <v>0</v>
      </c>
      <c r="S126" s="6">
        <f t="shared" si="24"/>
        <v>0.6875</v>
      </c>
      <c r="T126" s="6">
        <f t="shared" si="25"/>
        <v>0.25</v>
      </c>
      <c r="U126">
        <f t="shared" si="26"/>
        <v>8</v>
      </c>
      <c r="V126" s="6">
        <f t="shared" si="27"/>
        <v>0.5</v>
      </c>
      <c r="W126">
        <f t="shared" si="28"/>
        <v>12</v>
      </c>
      <c r="X126" s="6">
        <f t="shared" si="29"/>
        <v>0.75</v>
      </c>
      <c r="Y126">
        <f t="shared" si="30"/>
        <v>8</v>
      </c>
      <c r="Z126" s="6">
        <f t="shared" si="31"/>
        <v>0.5</v>
      </c>
      <c r="AA126">
        <f t="shared" si="32"/>
        <v>4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5">
        <f>COUNTIFS('2way'!$A$3:$A$7690,"&gt;50%",'2way'!$Y$3:$Y$7690,"Y",'2way'!$Q$3:$Q$7690,"=" &amp;B127) +  COUNTIFS('2way'!$A$3:$A$7690,"&gt;50%",'2way'!$Y$3:$Y$7690,"Y",'2way'!$R$3:$R$7690,"=" &amp;B127)</f>
        <v>2</v>
      </c>
      <c r="D127" s="66">
        <f>COUNTIFS('2way'!$A$3:$A$7690,"&gt;50%",'2way'!$Y$3:$Y$7690,"N",'2way'!$Q$3:$Q$7690,"=" &amp;B127) +  COUNTIFS('2way'!$A$3:$A$7690,"&gt;50%",'2way'!$Y$3:$Y$7690,"N",'2way'!$R$3:$R$7690,"=" &amp;B127)</f>
        <v>5</v>
      </c>
      <c r="E127" s="66">
        <f>COUNTIFS('2way'!$B$3:$B$7690,"&gt;50%",'2way'!$Y$3:$Y$7690,"N",'2way'!$Q$3:$Q$7690,"=" &amp;B127) +  COUNTIFS('2way'!$B$3:$B$7690,"&gt;50%",'2way'!$Y$3:$Y$7690,"N",'2way'!$R$3:$R$7690,"=" &amp;B127)</f>
        <v>5</v>
      </c>
      <c r="F127" s="66">
        <f>COUNTIFS('2way'!$B$3:$B$7690,"&gt;50%",'2way'!$Y$3:$Y$7690,"Y",'2way'!$Q$3:$Q$7690,"=" &amp;B127) +  COUNTIFS('2way'!$B$3:$B$7690,"&gt;50%",'2way'!$Y$3:$Y$7690,"Y",'2way'!$R$3:$R$7690,"=" &amp;B127)</f>
        <v>4</v>
      </c>
      <c r="G127">
        <f>COUNTIF('2way'!$Q$3:$Q$7690,"=" &amp;B127) + COUNTIF('2way'!$R$3:$R$7690,"=" &amp;B127)</f>
        <v>16</v>
      </c>
      <c r="H127" s="6">
        <f t="shared" si="18"/>
        <v>0.125</v>
      </c>
      <c r="I127" s="6">
        <f t="shared" si="19"/>
        <v>0.3125</v>
      </c>
      <c r="J127" s="6">
        <f t="shared" si="20"/>
        <v>0.3125</v>
      </c>
      <c r="K127" s="6">
        <f t="shared" si="21"/>
        <v>0.25</v>
      </c>
      <c r="L127" s="66">
        <f>COUNTIFS('2way'!$M$3:$M$7690,"&gt;50%",'2way'!$Y$3:$Y$7690,"Y",'2way'!$Q$3:$Q$7690,"=" &amp;B127) +  COUNTIFS('2way'!$M$3:$M$7690,"&gt;50%",'2way'!$Y$3:$Y$7690,"Y",'2way'!$R$3:$R$7690,"=" &amp;B127)</f>
        <v>2</v>
      </c>
      <c r="M127" s="66">
        <f>COUNTIFS('2way'!$M$3:$M$7690,"&gt;50%",'2way'!$Y$3:$Y$7690,"N",'2way'!$Q$3:$Q$7690,"=" &amp;B127) +  COUNTIFS('2way'!$M$3:$M$7690,"&gt;50%",'2way'!$Y$3:$Y$7690,"N",'2way'!$R$3:$R$7690,"=" &amp;B127)</f>
        <v>3</v>
      </c>
      <c r="N127" s="66">
        <f>COUNTIFS('2way'!$N$3:$N$7690,"&gt;50%",'2way'!$Y$3:$Y$7690,"N",'2way'!$Q$3:$Q$7690,"=" &amp;B127) +  COUNTIFS('2way'!$N$3:$N$7690,"&gt;50%",'2way'!$Y$3:$Y$7690,"N",'2way'!$R$3:$R$7690,"=" &amp;B127)</f>
        <v>6</v>
      </c>
      <c r="O127" s="66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16</v>
      </c>
      <c r="Q127" s="6">
        <f t="shared" si="22"/>
        <v>0.125</v>
      </c>
      <c r="R127" s="6">
        <f t="shared" si="23"/>
        <v>0.1875</v>
      </c>
      <c r="S127" s="6">
        <f t="shared" si="24"/>
        <v>0.375</v>
      </c>
      <c r="T127" s="6">
        <f t="shared" si="25"/>
        <v>0.25</v>
      </c>
      <c r="U127">
        <f t="shared" si="26"/>
        <v>7</v>
      </c>
      <c r="V127" s="6">
        <f t="shared" si="27"/>
        <v>0.4375</v>
      </c>
      <c r="W127">
        <f t="shared" si="28"/>
        <v>8</v>
      </c>
      <c r="X127" s="6">
        <f t="shared" si="29"/>
        <v>0.5</v>
      </c>
      <c r="Y127">
        <f t="shared" si="30"/>
        <v>9</v>
      </c>
      <c r="Z127" s="6">
        <f t="shared" si="31"/>
        <v>0.5625</v>
      </c>
      <c r="AA127">
        <f t="shared" si="32"/>
        <v>7</v>
      </c>
      <c r="AB127" s="6">
        <f t="shared" si="33"/>
        <v>0.4375</v>
      </c>
    </row>
    <row r="128" spans="1:28" hidden="1" x14ac:dyDescent="0.25">
      <c r="A128" t="s">
        <v>146</v>
      </c>
      <c r="B128" t="s">
        <v>65</v>
      </c>
      <c r="C128" s="65">
        <f>COUNTIFS('2way'!$A$3:$A$7690,"&gt;50%",'2way'!$Y$3:$Y$7690,"Y",'2way'!$Q$3:$Q$7690,"=" &amp;B128) +  COUNTIFS('2way'!$A$3:$A$7690,"&gt;50%",'2way'!$Y$3:$Y$7690,"Y",'2way'!$R$3:$R$7690,"=" &amp;B128)</f>
        <v>2</v>
      </c>
      <c r="D128" s="66">
        <f>COUNTIFS('2way'!$A$3:$A$7690,"&gt;50%",'2way'!$Y$3:$Y$7690,"N",'2way'!$Q$3:$Q$7690,"=" &amp;B128) +  COUNTIFS('2way'!$A$3:$A$7690,"&gt;50%",'2way'!$Y$3:$Y$7690,"N",'2way'!$R$3:$R$7690,"=" &amp;B128)</f>
        <v>2</v>
      </c>
      <c r="E128" s="66">
        <f>COUNTIFS('2way'!$B$3:$B$7690,"&gt;50%",'2way'!$Y$3:$Y$7690,"N",'2way'!$Q$3:$Q$7690,"=" &amp;B128) +  COUNTIFS('2way'!$B$3:$B$7690,"&gt;50%",'2way'!$Y$3:$Y$7690,"N",'2way'!$R$3:$R$7690,"=" &amp;B128)</f>
        <v>7</v>
      </c>
      <c r="F128" s="66">
        <f>COUNTIFS('2way'!$B$3:$B$7690,"&gt;50%",'2way'!$Y$3:$Y$7690,"Y",'2way'!$Q$3:$Q$7690,"=" &amp;B128) +  COUNTIFS('2way'!$B$3:$B$7690,"&gt;50%",'2way'!$Y$3:$Y$7690,"Y",'2way'!$R$3:$R$7690,"=" &amp;B128)</f>
        <v>6</v>
      </c>
      <c r="G128">
        <f>COUNTIF('2way'!$Q$3:$Q$7690,"=" &amp;B128) + COUNTIF('2way'!$R$3:$R$7690,"=" &amp;B128)</f>
        <v>17</v>
      </c>
      <c r="H128" s="6">
        <f t="shared" si="18"/>
        <v>0.11764705882352941</v>
      </c>
      <c r="I128" s="6">
        <f t="shared" si="19"/>
        <v>0.11764705882352941</v>
      </c>
      <c r="J128" s="6">
        <f t="shared" si="20"/>
        <v>0.41176470588235292</v>
      </c>
      <c r="K128" s="6">
        <f t="shared" si="21"/>
        <v>0.35294117647058826</v>
      </c>
      <c r="L128" s="66">
        <f>COUNTIFS('2way'!$M$3:$M$7690,"&gt;50%",'2way'!$Y$3:$Y$7690,"Y",'2way'!$Q$3:$Q$7690,"=" &amp;B128) +  COUNTIFS('2way'!$M$3:$M$7690,"&gt;50%",'2way'!$Y$3:$Y$7690,"Y",'2way'!$R$3:$R$7690,"=" &amp;B128)</f>
        <v>1</v>
      </c>
      <c r="M128" s="66">
        <f>COUNTIFS('2way'!$M$3:$M$7690,"&gt;50%",'2way'!$Y$3:$Y$7690,"N",'2way'!$Q$3:$Q$7690,"=" &amp;B128) +  COUNTIFS('2way'!$M$3:$M$7690,"&gt;50%",'2way'!$Y$3:$Y$7690,"N",'2way'!$R$3:$R$7690,"=" &amp;B128)</f>
        <v>0</v>
      </c>
      <c r="N128" s="66">
        <f>COUNTIFS('2way'!$N$3:$N$7690,"&gt;50%",'2way'!$Y$3:$Y$7690,"N",'2way'!$Q$3:$Q$7690,"=" &amp;B128) +  COUNTIFS('2way'!$N$3:$N$7690,"&gt;50%",'2way'!$Y$3:$Y$7690,"N",'2way'!$R$3:$R$7690,"=" &amp;B128)</f>
        <v>8</v>
      </c>
      <c r="O128" s="66">
        <f>COUNTIFS('2way'!$N$3:$N$7690,"&gt;50%",'2way'!$Y$3:$Y$7690,"Y",'2way'!$Q$3:$Q$7690,"=" &amp;B128) +  COUNTIFS('2way'!$N$3:$N$7690,"&gt;50%",'2way'!$Y$3:$Y$7690,"Y",'2way'!$R$3:$R$7690,"=" &amp;B128)</f>
        <v>7</v>
      </c>
      <c r="P128">
        <f>COUNTIF('2way'!$Q$3:$Q$7690,"=" &amp;B128) + COUNTIF('2way'!$R$3:$R$7690,"=" &amp;B128)</f>
        <v>17</v>
      </c>
      <c r="Q128" s="6">
        <f t="shared" si="22"/>
        <v>5.8823529411764705E-2</v>
      </c>
      <c r="R128" s="6">
        <f t="shared" si="23"/>
        <v>0</v>
      </c>
      <c r="S128" s="6">
        <f t="shared" si="24"/>
        <v>0.47058823529411764</v>
      </c>
      <c r="T128" s="6">
        <f t="shared" si="25"/>
        <v>0.41176470588235292</v>
      </c>
      <c r="U128">
        <f t="shared" si="26"/>
        <v>9</v>
      </c>
      <c r="V128" s="6">
        <f t="shared" si="27"/>
        <v>0.52941176470588236</v>
      </c>
      <c r="W128">
        <f t="shared" si="28"/>
        <v>9</v>
      </c>
      <c r="X128" s="6">
        <f t="shared" si="29"/>
        <v>0.52941176470588236</v>
      </c>
      <c r="Y128">
        <f t="shared" si="30"/>
        <v>8</v>
      </c>
      <c r="Z128" s="6">
        <f t="shared" si="31"/>
        <v>0.47058823529411764</v>
      </c>
      <c r="AA128">
        <f t="shared" si="32"/>
        <v>7</v>
      </c>
      <c r="AB128" s="6">
        <f t="shared" si="33"/>
        <v>0.41176470588235292</v>
      </c>
    </row>
    <row r="129" spans="1:28" hidden="1" x14ac:dyDescent="0.25">
      <c r="A129" t="s">
        <v>146</v>
      </c>
      <c r="B129" t="s">
        <v>115</v>
      </c>
      <c r="C129" s="65">
        <f>COUNTIFS('2way'!$A$3:$A$7690,"&gt;50%",'2way'!$Y$3:$Y$7690,"Y",'2way'!$Q$3:$Q$7690,"=" &amp;B129) +  COUNTIFS('2way'!$A$3:$A$7690,"&gt;50%",'2way'!$Y$3:$Y$7690,"Y",'2way'!$R$3:$R$7690,"=" &amp;B129)</f>
        <v>5</v>
      </c>
      <c r="D129" s="66">
        <f>COUNTIFS('2way'!$A$3:$A$7690,"&gt;50%",'2way'!$Y$3:$Y$7690,"N",'2way'!$Q$3:$Q$7690,"=" &amp;B129) +  COUNTIFS('2way'!$A$3:$A$7690,"&gt;50%",'2way'!$Y$3:$Y$7690,"N",'2way'!$R$3:$R$7690,"=" &amp;B129)</f>
        <v>3</v>
      </c>
      <c r="E129" s="66">
        <f>COUNTIFS('2way'!$B$3:$B$7690,"&gt;50%",'2way'!$Y$3:$Y$7690,"N",'2way'!$Q$3:$Q$7690,"=" &amp;B129) +  COUNTIFS('2way'!$B$3:$B$7690,"&gt;50%",'2way'!$Y$3:$Y$7690,"N",'2way'!$R$3:$R$7690,"=" &amp;B129)</f>
        <v>5</v>
      </c>
      <c r="F129" s="66">
        <f>COUNTIFS('2way'!$B$3:$B$7690,"&gt;50%",'2way'!$Y$3:$Y$7690,"Y",'2way'!$Q$3:$Q$7690,"=" &amp;B129) +  COUNTIFS('2way'!$B$3:$B$7690,"&gt;50%",'2way'!$Y$3:$Y$7690,"Y",'2way'!$R$3:$R$7690,"=" &amp;B129)</f>
        <v>4</v>
      </c>
      <c r="G129">
        <f>COUNTIF('2way'!$Q$3:$Q$7690,"=" &amp;B129) + COUNTIF('2way'!$R$3:$R$7690,"=" &amp;B129)</f>
        <v>17</v>
      </c>
      <c r="H129" s="6">
        <f t="shared" si="18"/>
        <v>0.29411764705882354</v>
      </c>
      <c r="I129" s="6">
        <f t="shared" si="19"/>
        <v>0.17647058823529413</v>
      </c>
      <c r="J129" s="6">
        <f t="shared" si="20"/>
        <v>0.29411764705882354</v>
      </c>
      <c r="K129" s="6">
        <f t="shared" si="21"/>
        <v>0.23529411764705882</v>
      </c>
      <c r="L129" s="66">
        <f>COUNTIFS('2way'!$M$3:$M$7690,"&gt;50%",'2way'!$Y$3:$Y$7690,"Y",'2way'!$Q$3:$Q$7690,"=" &amp;B129) +  COUNTIFS('2way'!$M$3:$M$7690,"&gt;50%",'2way'!$Y$3:$Y$7690,"Y",'2way'!$R$3:$R$7690,"=" &amp;B129)</f>
        <v>3</v>
      </c>
      <c r="M129" s="66">
        <f>COUNTIFS('2way'!$M$3:$M$7690,"&gt;50%",'2way'!$Y$3:$Y$7690,"N",'2way'!$Q$3:$Q$7690,"=" &amp;B129) +  COUNTIFS('2way'!$M$3:$M$7690,"&gt;50%",'2way'!$Y$3:$Y$7690,"N",'2way'!$R$3:$R$7690,"=" &amp;B129)</f>
        <v>4</v>
      </c>
      <c r="N129" s="66">
        <f>COUNTIFS('2way'!$N$3:$N$7690,"&gt;50%",'2way'!$Y$3:$Y$7690,"N",'2way'!$Q$3:$Q$7690,"=" &amp;B129) +  COUNTIFS('2way'!$N$3:$N$7690,"&gt;50%",'2way'!$Y$3:$Y$7690,"N",'2way'!$R$3:$R$7690,"=" &amp;B129)</f>
        <v>4</v>
      </c>
      <c r="O129" s="66">
        <f>COUNTIFS('2way'!$N$3:$N$7690,"&gt;50%",'2way'!$Y$3:$Y$7690,"Y",'2way'!$Q$3:$Q$7690,"=" &amp;B129) +  COUNTIFS('2way'!$N$3:$N$7690,"&gt;50%",'2way'!$Y$3:$Y$7690,"Y",'2way'!$R$3:$R$7690,"=" &amp;B129)</f>
        <v>6</v>
      </c>
      <c r="P129">
        <f>COUNTIF('2way'!$Q$3:$Q$7690,"=" &amp;B129) + COUNTIF('2way'!$R$3:$R$7690,"=" &amp;B129)</f>
        <v>17</v>
      </c>
      <c r="Q129" s="6">
        <f t="shared" si="22"/>
        <v>0.17647058823529413</v>
      </c>
      <c r="R129" s="6">
        <f t="shared" si="23"/>
        <v>0.23529411764705882</v>
      </c>
      <c r="S129" s="6">
        <f t="shared" si="24"/>
        <v>0.23529411764705882</v>
      </c>
      <c r="T129" s="6">
        <f t="shared" si="25"/>
        <v>0.35294117647058826</v>
      </c>
      <c r="U129">
        <f t="shared" si="26"/>
        <v>10</v>
      </c>
      <c r="V129" s="6">
        <f t="shared" si="27"/>
        <v>0.58823529411764708</v>
      </c>
      <c r="W129">
        <f t="shared" si="28"/>
        <v>7</v>
      </c>
      <c r="X129" s="6">
        <f t="shared" si="29"/>
        <v>0.41176470588235292</v>
      </c>
      <c r="Y129">
        <f t="shared" si="30"/>
        <v>7</v>
      </c>
      <c r="Z129" s="6">
        <f t="shared" si="31"/>
        <v>0.41176470588235292</v>
      </c>
      <c r="AA129">
        <f t="shared" si="32"/>
        <v>10</v>
      </c>
      <c r="AB129" s="6">
        <f t="shared" si="33"/>
        <v>0.58823529411764708</v>
      </c>
    </row>
    <row r="130" spans="1:28" hidden="1" x14ac:dyDescent="0.25">
      <c r="A130" t="s">
        <v>146</v>
      </c>
      <c r="B130" t="s">
        <v>378</v>
      </c>
      <c r="C130" s="65">
        <f>COUNTIFS('2way'!$A$3:$A$7690,"&gt;50%",'2way'!$Y$3:$Y$7690,"Y",'2way'!$Q$3:$Q$7690,"=" &amp;B130) +  COUNTIFS('2way'!$A$3:$A$7690,"&gt;50%",'2way'!$Y$3:$Y$7690,"Y",'2way'!$R$3:$R$7690,"=" &amp;B130)</f>
        <v>1</v>
      </c>
      <c r="D130" s="66">
        <f>COUNTIFS('2way'!$A$3:$A$7690,"&gt;50%",'2way'!$Y$3:$Y$7690,"N",'2way'!$Q$3:$Q$7690,"=" &amp;B130) +  COUNTIFS('2way'!$A$3:$A$7690,"&gt;50%",'2way'!$Y$3:$Y$7690,"N",'2way'!$R$3:$R$7690,"=" &amp;B130)</f>
        <v>6</v>
      </c>
      <c r="E130" s="66">
        <f>COUNTIFS('2way'!$B$3:$B$7690,"&gt;50%",'2way'!$Y$3:$Y$7690,"N",'2way'!$Q$3:$Q$7690,"=" &amp;B130) +  COUNTIFS('2way'!$B$3:$B$7690,"&gt;50%",'2way'!$Y$3:$Y$7690,"N",'2way'!$R$3:$R$7690,"=" &amp;B130)</f>
        <v>5</v>
      </c>
      <c r="F130" s="66">
        <f>COUNTIFS('2way'!$B$3:$B$7690,"&gt;50%",'2way'!$Y$3:$Y$7690,"Y",'2way'!$Q$3:$Q$7690,"=" &amp;B130) +  COUNTIFS('2way'!$B$3:$B$7690,"&gt;50%",'2way'!$Y$3:$Y$7690,"Y",'2way'!$R$3:$R$7690,"=" &amp;B130)</f>
        <v>5</v>
      </c>
      <c r="G130">
        <f>COUNTIF('2way'!$Q$3:$Q$7690,"=" &amp;B130) + COUNTIF('2way'!$R$3:$R$7690,"=" &amp;B130)</f>
        <v>17</v>
      </c>
      <c r="H130" s="6">
        <f t="shared" si="18"/>
        <v>5.8823529411764705E-2</v>
      </c>
      <c r="I130" s="6">
        <f t="shared" si="19"/>
        <v>0.35294117647058826</v>
      </c>
      <c r="J130" s="6">
        <f t="shared" si="20"/>
        <v>0.29411764705882354</v>
      </c>
      <c r="K130" s="6">
        <f t="shared" si="21"/>
        <v>0.29411764705882354</v>
      </c>
      <c r="L130" s="66">
        <f>COUNTIFS('2way'!$M$3:$M$7690,"&gt;50%",'2way'!$Y$3:$Y$7690,"Y",'2way'!$Q$3:$Q$7690,"=" &amp;B130) +  COUNTIFS('2way'!$M$3:$M$7690,"&gt;50%",'2way'!$Y$3:$Y$7690,"Y",'2way'!$R$3:$R$7690,"=" &amp;B130)</f>
        <v>1</v>
      </c>
      <c r="M130" s="66">
        <f>COUNTIFS('2way'!$M$3:$M$7690,"&gt;50%",'2way'!$Y$3:$Y$7690,"N",'2way'!$Q$3:$Q$7690,"=" &amp;B130) +  COUNTIFS('2way'!$M$3:$M$7690,"&gt;50%",'2way'!$Y$3:$Y$7690,"N",'2way'!$R$3:$R$7690,"=" &amp;B130)</f>
        <v>1</v>
      </c>
      <c r="N130" s="66">
        <f>COUNTIFS('2way'!$N$3:$N$7690,"&gt;50%",'2way'!$Y$3:$Y$7690,"N",'2way'!$Q$3:$Q$7690,"=" &amp;B130) +  COUNTIFS('2way'!$N$3:$N$7690,"&gt;50%",'2way'!$Y$3:$Y$7690,"N",'2way'!$R$3:$R$7690,"=" &amp;B130)</f>
        <v>10</v>
      </c>
      <c r="O130" s="66">
        <f>COUNTIFS('2way'!$N$3:$N$7690,"&gt;50%",'2way'!$Y$3:$Y$7690,"Y",'2way'!$Q$3:$Q$7690,"=" &amp;B130) +  COUNTIFS('2way'!$N$3:$N$7690,"&gt;50%",'2way'!$Y$3:$Y$7690,"Y",'2way'!$R$3:$R$7690,"=" &amp;B130)</f>
        <v>5</v>
      </c>
      <c r="P130">
        <f>COUNTIF('2way'!$Q$3:$Q$7690,"=" &amp;B130) + COUNTIF('2way'!$R$3:$R$7690,"=" &amp;B130)</f>
        <v>17</v>
      </c>
      <c r="Q130" s="6">
        <f t="shared" si="22"/>
        <v>5.8823529411764705E-2</v>
      </c>
      <c r="R130" s="6">
        <f t="shared" si="23"/>
        <v>5.8823529411764705E-2</v>
      </c>
      <c r="S130" s="6">
        <f t="shared" si="24"/>
        <v>0.58823529411764708</v>
      </c>
      <c r="T130" s="6">
        <f t="shared" si="25"/>
        <v>0.29411764705882354</v>
      </c>
      <c r="U130">
        <f t="shared" si="26"/>
        <v>6</v>
      </c>
      <c r="V130" s="6">
        <f t="shared" si="27"/>
        <v>0.35294117647058826</v>
      </c>
      <c r="W130">
        <f t="shared" si="28"/>
        <v>11</v>
      </c>
      <c r="X130" s="6">
        <f t="shared" si="29"/>
        <v>0.6470588235294118</v>
      </c>
      <c r="Y130">
        <f t="shared" si="30"/>
        <v>11</v>
      </c>
      <c r="Z130" s="6">
        <f t="shared" si="31"/>
        <v>0.6470588235294118</v>
      </c>
      <c r="AA130">
        <f t="shared" si="32"/>
        <v>6</v>
      </c>
      <c r="AB130" s="6">
        <f t="shared" si="33"/>
        <v>0.35294117647058826</v>
      </c>
    </row>
    <row r="131" spans="1:28" hidden="1" x14ac:dyDescent="0.25">
      <c r="A131" t="s">
        <v>146</v>
      </c>
      <c r="B131" t="s">
        <v>114</v>
      </c>
      <c r="C131" s="65">
        <f>COUNTIFS('2way'!$A$3:$A$7690,"&gt;50%",'2way'!$Y$3:$Y$7690,"Y",'2way'!$Q$3:$Q$7690,"=" &amp;B131) +  COUNTIFS('2way'!$A$3:$A$7690,"&gt;50%",'2way'!$Y$3:$Y$7690,"Y",'2way'!$R$3:$R$7690,"=" &amp;B131)</f>
        <v>3</v>
      </c>
      <c r="D131" s="66">
        <f>COUNTIFS('2way'!$A$3:$A$7690,"&gt;50%",'2way'!$Y$3:$Y$7690,"N",'2way'!$Q$3:$Q$7690,"=" &amp;B131) +  COUNTIFS('2way'!$A$3:$A$7690,"&gt;50%",'2way'!$Y$3:$Y$7690,"N",'2way'!$R$3:$R$7690,"=" &amp;B131)</f>
        <v>4</v>
      </c>
      <c r="E131" s="66">
        <f>COUNTIFS('2way'!$B$3:$B$7690,"&gt;50%",'2way'!$Y$3:$Y$7690,"N",'2way'!$Q$3:$Q$7690,"=" &amp;B131) +  COUNTIFS('2way'!$B$3:$B$7690,"&gt;50%",'2way'!$Y$3:$Y$7690,"N",'2way'!$R$3:$R$7690,"=" &amp;B131)</f>
        <v>4</v>
      </c>
      <c r="F131" s="66">
        <f>COUNTIFS('2way'!$B$3:$B$7690,"&gt;50%",'2way'!$Y$3:$Y$7690,"Y",'2way'!$Q$3:$Q$7690,"=" &amp;B131) +  COUNTIFS('2way'!$B$3:$B$7690,"&gt;50%",'2way'!$Y$3:$Y$7690,"Y",'2way'!$R$3:$R$7690,"=" &amp;B131)</f>
        <v>5</v>
      </c>
      <c r="G131">
        <f>COUNTIF('2way'!$Q$3:$Q$7690,"=" &amp;B131) + COUNTIF('2way'!$R$3:$R$7690,"=" &amp;B131)</f>
        <v>16</v>
      </c>
      <c r="H131" s="6">
        <f t="shared" si="18"/>
        <v>0.1875</v>
      </c>
      <c r="I131" s="6">
        <f t="shared" si="19"/>
        <v>0.25</v>
      </c>
      <c r="J131" s="6">
        <f t="shared" si="20"/>
        <v>0.25</v>
      </c>
      <c r="K131" s="6">
        <f t="shared" si="21"/>
        <v>0.3125</v>
      </c>
      <c r="L131" s="66">
        <f>COUNTIFS('2way'!$M$3:$M$7690,"&gt;50%",'2way'!$Y$3:$Y$7690,"Y",'2way'!$Q$3:$Q$7690,"=" &amp;B131) +  COUNTIFS('2way'!$M$3:$M$7690,"&gt;50%",'2way'!$Y$3:$Y$7690,"Y",'2way'!$R$3:$R$7690,"=" &amp;B131)</f>
        <v>1</v>
      </c>
      <c r="M131" s="66">
        <f>COUNTIFS('2way'!$M$3:$M$7690,"&gt;50%",'2way'!$Y$3:$Y$7690,"N",'2way'!$Q$3:$Q$7690,"=" &amp;B131) +  COUNTIFS('2way'!$M$3:$M$7690,"&gt;50%",'2way'!$Y$3:$Y$7690,"N",'2way'!$R$3:$R$7690,"=" &amp;B131)</f>
        <v>3</v>
      </c>
      <c r="N131" s="66">
        <f>COUNTIFS('2way'!$N$3:$N$7690,"&gt;50%",'2way'!$Y$3:$Y$7690,"N",'2way'!$Q$3:$Q$7690,"=" &amp;B131) +  COUNTIFS('2way'!$N$3:$N$7690,"&gt;50%",'2way'!$Y$3:$Y$7690,"N",'2way'!$R$3:$R$7690,"=" &amp;B131)</f>
        <v>5</v>
      </c>
      <c r="O131" s="66">
        <f>COUNTIFS('2way'!$N$3:$N$7690,"&gt;50%",'2way'!$Y$3:$Y$7690,"Y",'2way'!$Q$3:$Q$7690,"=" &amp;B131) +  COUNTIFS('2way'!$N$3:$N$7690,"&gt;50%",'2way'!$Y$3:$Y$7690,"Y",'2way'!$R$3:$R$7690,"=" &amp;B131)</f>
        <v>7</v>
      </c>
      <c r="P131">
        <f>COUNTIF('2way'!$Q$3:$Q$7690,"=" &amp;B131) + COUNTIF('2way'!$R$3:$R$7690,"=" &amp;B131)</f>
        <v>16</v>
      </c>
      <c r="Q131" s="6">
        <f t="shared" si="22"/>
        <v>6.25E-2</v>
      </c>
      <c r="R131" s="6">
        <f t="shared" si="23"/>
        <v>0.1875</v>
      </c>
      <c r="S131" s="6">
        <f t="shared" si="24"/>
        <v>0.3125</v>
      </c>
      <c r="T131" s="6">
        <f t="shared" si="25"/>
        <v>0.4375</v>
      </c>
      <c r="U131">
        <f t="shared" si="26"/>
        <v>7</v>
      </c>
      <c r="V131" s="6">
        <f t="shared" si="27"/>
        <v>0.4375</v>
      </c>
      <c r="W131">
        <f t="shared" si="28"/>
        <v>6</v>
      </c>
      <c r="X131" s="6">
        <f t="shared" si="29"/>
        <v>0.375</v>
      </c>
      <c r="Y131">
        <f t="shared" si="30"/>
        <v>9</v>
      </c>
      <c r="Z131" s="6">
        <f t="shared" si="31"/>
        <v>0.5625</v>
      </c>
      <c r="AA131">
        <f t="shared" si="32"/>
        <v>10</v>
      </c>
      <c r="AB131" s="6">
        <f t="shared" si="33"/>
        <v>0.625</v>
      </c>
    </row>
    <row r="132" spans="1:28" hidden="1" x14ac:dyDescent="0.25">
      <c r="A132" t="s">
        <v>146</v>
      </c>
      <c r="B132" t="s">
        <v>22</v>
      </c>
      <c r="C132" s="65">
        <f>COUNTIFS('2way'!$A$3:$A$7690,"&gt;50%",'2way'!$Y$3:$Y$7690,"Y",'2way'!$Q$3:$Q$7690,"=" &amp;B132) +  COUNTIFS('2way'!$A$3:$A$7690,"&gt;50%",'2way'!$Y$3:$Y$7690,"Y",'2way'!$R$3:$R$7690,"=" &amp;B132)</f>
        <v>1</v>
      </c>
      <c r="D132" s="66">
        <f>COUNTIFS('2way'!$A$3:$A$7690,"&gt;50%",'2way'!$Y$3:$Y$7690,"N",'2way'!$Q$3:$Q$7690,"=" &amp;B132) +  COUNTIFS('2way'!$A$3:$A$7690,"&gt;50%",'2way'!$Y$3:$Y$7690,"N",'2way'!$R$3:$R$7690,"=" &amp;B132)</f>
        <v>1</v>
      </c>
      <c r="E132" s="66">
        <f>COUNTIFS('2way'!$B$3:$B$7690,"&gt;50%",'2way'!$Y$3:$Y$7690,"N",'2way'!$Q$3:$Q$7690,"=" &amp;B132) +  COUNTIFS('2way'!$B$3:$B$7690,"&gt;50%",'2way'!$Y$3:$Y$7690,"N",'2way'!$R$3:$R$7690,"=" &amp;B132)</f>
        <v>12</v>
      </c>
      <c r="F132" s="66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17</v>
      </c>
      <c r="H132" s="6">
        <f t="shared" ref="H132:H195" si="34">C132/G132</f>
        <v>5.8823529411764705E-2</v>
      </c>
      <c r="I132" s="6">
        <f t="shared" si="19"/>
        <v>5.8823529411764705E-2</v>
      </c>
      <c r="J132" s="6">
        <f t="shared" si="20"/>
        <v>0.70588235294117652</v>
      </c>
      <c r="K132" s="6">
        <f t="shared" si="21"/>
        <v>0.17647058823529413</v>
      </c>
      <c r="L132" s="66">
        <f>COUNTIFS('2way'!$M$3:$M$7690,"&gt;50%",'2way'!$Y$3:$Y$7690,"Y",'2way'!$Q$3:$Q$7690,"=" &amp;B132) +  COUNTIFS('2way'!$M$3:$M$7690,"&gt;50%",'2way'!$Y$3:$Y$7690,"Y",'2way'!$R$3:$R$7690,"=" &amp;B132)</f>
        <v>1</v>
      </c>
      <c r="M132" s="66">
        <f>COUNTIFS('2way'!$M$3:$M$7690,"&gt;50%",'2way'!$Y$3:$Y$7690,"N",'2way'!$Q$3:$Q$7690,"=" &amp;B132) +  COUNTIFS('2way'!$M$3:$M$7690,"&gt;50%",'2way'!$Y$3:$Y$7690,"N",'2way'!$R$3:$R$7690,"=" &amp;B132)</f>
        <v>2</v>
      </c>
      <c r="N132" s="66">
        <f>COUNTIFS('2way'!$N$3:$N$7690,"&gt;50%",'2way'!$Y$3:$Y$7690,"N",'2way'!$Q$3:$Q$7690,"=" &amp;B132) +  COUNTIFS('2way'!$N$3:$N$7690,"&gt;50%",'2way'!$Y$3:$Y$7690,"N",'2way'!$R$3:$R$7690,"=" &amp;B132)</f>
        <v>11</v>
      </c>
      <c r="O132" s="66">
        <f>COUNTIFS('2way'!$N$3:$N$7690,"&gt;50%",'2way'!$Y$3:$Y$7690,"Y",'2way'!$Q$3:$Q$7690,"=" &amp;B132) +  COUNTIFS('2way'!$N$3:$N$7690,"&gt;50%",'2way'!$Y$3:$Y$7690,"Y",'2way'!$R$3:$R$7690,"=" &amp;B132)</f>
        <v>3</v>
      </c>
      <c r="P132">
        <f>COUNTIF('2way'!$Q$3:$Q$7690,"=" &amp;B132) + COUNTIF('2way'!$R$3:$R$7690,"=" &amp;B132)</f>
        <v>17</v>
      </c>
      <c r="Q132" s="6">
        <f t="shared" si="22"/>
        <v>5.8823529411764705E-2</v>
      </c>
      <c r="R132" s="6">
        <f t="shared" si="23"/>
        <v>0.11764705882352941</v>
      </c>
      <c r="S132" s="6">
        <f t="shared" si="24"/>
        <v>0.6470588235294118</v>
      </c>
      <c r="T132" s="6">
        <f t="shared" si="25"/>
        <v>0.17647058823529413</v>
      </c>
      <c r="U132">
        <f t="shared" si="26"/>
        <v>13</v>
      </c>
      <c r="V132" s="6">
        <f t="shared" si="27"/>
        <v>0.76470588235294112</v>
      </c>
      <c r="W132">
        <f t="shared" si="28"/>
        <v>12</v>
      </c>
      <c r="X132" s="6">
        <f t="shared" si="29"/>
        <v>0.70588235294117652</v>
      </c>
      <c r="Y132">
        <f t="shared" si="30"/>
        <v>4</v>
      </c>
      <c r="Z132" s="6">
        <f t="shared" si="31"/>
        <v>0.23529411764705882</v>
      </c>
      <c r="AA132">
        <f t="shared" si="32"/>
        <v>5</v>
      </c>
      <c r="AB132" s="6">
        <f t="shared" si="33"/>
        <v>0.29411764705882354</v>
      </c>
    </row>
    <row r="133" spans="1:28" hidden="1" x14ac:dyDescent="0.25">
      <c r="A133" t="s">
        <v>146</v>
      </c>
      <c r="B133" t="s">
        <v>69</v>
      </c>
      <c r="C133" s="65">
        <f>COUNTIFS('2way'!$A$3:$A$7690,"&gt;50%",'2way'!$Y$3:$Y$7690,"Y",'2way'!$Q$3:$Q$7690,"=" &amp;B133) +  COUNTIFS('2way'!$A$3:$A$7690,"&gt;50%",'2way'!$Y$3:$Y$7690,"Y",'2way'!$R$3:$R$7690,"=" &amp;B133)</f>
        <v>2</v>
      </c>
      <c r="D133" s="66">
        <f>COUNTIFS('2way'!$A$3:$A$7690,"&gt;50%",'2way'!$Y$3:$Y$7690,"N",'2way'!$Q$3:$Q$7690,"=" &amp;B133) +  COUNTIFS('2way'!$A$3:$A$7690,"&gt;50%",'2way'!$Y$3:$Y$7690,"N",'2way'!$R$3:$R$7690,"=" &amp;B133)</f>
        <v>5</v>
      </c>
      <c r="E133" s="66">
        <f>COUNTIFS('2way'!$B$3:$B$7690,"&gt;50%",'2way'!$Y$3:$Y$7690,"N",'2way'!$Q$3:$Q$7690,"=" &amp;B133) +  COUNTIFS('2way'!$B$3:$B$7690,"&gt;50%",'2way'!$Y$3:$Y$7690,"N",'2way'!$R$3:$R$7690,"=" &amp;B133)</f>
        <v>8</v>
      </c>
      <c r="F133" s="66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17</v>
      </c>
      <c r="H133" s="6">
        <f t="shared" si="34"/>
        <v>0.11764705882352941</v>
      </c>
      <c r="I133" s="6">
        <f t="shared" ref="I133:I196" si="35">D133/G133</f>
        <v>0.29411764705882354</v>
      </c>
      <c r="J133" s="6">
        <f t="shared" ref="J133:J196" si="36">E133/G133</f>
        <v>0.47058823529411764</v>
      </c>
      <c r="K133" s="6">
        <f t="shared" ref="K133:K196" si="37">F133/G133</f>
        <v>0.11764705882352941</v>
      </c>
      <c r="L133" s="66">
        <f>COUNTIFS('2way'!$M$3:$M$7690,"&gt;50%",'2way'!$Y$3:$Y$7690,"Y",'2way'!$Q$3:$Q$7690,"=" &amp;B133) +  COUNTIFS('2way'!$M$3:$M$7690,"&gt;50%",'2way'!$Y$3:$Y$7690,"Y",'2way'!$R$3:$R$7690,"=" &amp;B133)</f>
        <v>1</v>
      </c>
      <c r="M133" s="66">
        <f>COUNTIFS('2way'!$M$3:$M$7690,"&gt;50%",'2way'!$Y$3:$Y$7690,"N",'2way'!$Q$3:$Q$7690,"=" &amp;B133) +  COUNTIFS('2way'!$M$3:$M$7690,"&gt;50%",'2way'!$Y$3:$Y$7690,"N",'2way'!$R$3:$R$7690,"=" &amp;B133)</f>
        <v>2</v>
      </c>
      <c r="N133" s="66">
        <f>COUNTIFS('2way'!$N$3:$N$7690,"&gt;50%",'2way'!$Y$3:$Y$7690,"N",'2way'!$Q$3:$Q$7690,"=" &amp;B133) +  COUNTIFS('2way'!$N$3:$N$7690,"&gt;50%",'2way'!$Y$3:$Y$7690,"N",'2way'!$R$3:$R$7690,"=" &amp;B133)</f>
        <v>11</v>
      </c>
      <c r="O133" s="66">
        <f>COUNTIFS('2way'!$N$3:$N$7690,"&gt;50%",'2way'!$Y$3:$Y$7690,"Y",'2way'!$Q$3:$Q$7690,"=" &amp;B133) +  COUNTIFS('2way'!$N$3:$N$7690,"&gt;50%",'2way'!$Y$3:$Y$7690,"Y",'2way'!$R$3:$R$7690,"=" &amp;B133)</f>
        <v>3</v>
      </c>
      <c r="P133">
        <f>COUNTIF('2way'!$Q$3:$Q$7690,"=" &amp;B133) + COUNTIF('2way'!$R$3:$R$7690,"=" &amp;B133)</f>
        <v>17</v>
      </c>
      <c r="Q133" s="6">
        <f t="shared" ref="Q133:Q196" si="38">L133/P133</f>
        <v>5.8823529411764705E-2</v>
      </c>
      <c r="R133" s="6">
        <f t="shared" ref="R133:R196" si="39">M133/P133</f>
        <v>0.11764705882352941</v>
      </c>
      <c r="S133" s="6">
        <f t="shared" ref="S133:S196" si="40">N133/P133</f>
        <v>0.6470588235294118</v>
      </c>
      <c r="T133" s="6">
        <f t="shared" ref="T133:T196" si="41">O133/P133</f>
        <v>0.17647058823529413</v>
      </c>
      <c r="U133">
        <f t="shared" ref="U133:U196" si="42">C133+E133</f>
        <v>10</v>
      </c>
      <c r="V133" s="6">
        <f t="shared" ref="V133:V196" si="43">U133/G133</f>
        <v>0.58823529411764708</v>
      </c>
      <c r="W133">
        <f t="shared" ref="W133:W196" si="44">L133+N133</f>
        <v>12</v>
      </c>
      <c r="X133" s="6">
        <f t="shared" ref="X133:X196" si="45">W133/P133</f>
        <v>0.70588235294117652</v>
      </c>
      <c r="Y133">
        <f t="shared" ref="Y133:Y196" si="46">D133+F133</f>
        <v>7</v>
      </c>
      <c r="Z133" s="6">
        <f t="shared" ref="Z133:Z196" si="47">Y133/G133</f>
        <v>0.41176470588235292</v>
      </c>
      <c r="AA133">
        <f t="shared" ref="AA133:AA196" si="48">M133+O133</f>
        <v>5</v>
      </c>
      <c r="AB133" s="6">
        <f t="shared" ref="AB133:AB196" si="49">AA133/P133</f>
        <v>0.29411764705882354</v>
      </c>
    </row>
    <row r="134" spans="1:28" hidden="1" x14ac:dyDescent="0.25">
      <c r="A134" t="s">
        <v>146</v>
      </c>
      <c r="B134" t="s">
        <v>64</v>
      </c>
      <c r="C134" s="65">
        <f>COUNTIFS('2way'!$A$3:$A$7690,"&gt;50%",'2way'!$Y$3:$Y$7690,"Y",'2way'!$Q$3:$Q$7690,"=" &amp;B134) +  COUNTIFS('2way'!$A$3:$A$7690,"&gt;50%",'2way'!$Y$3:$Y$7690,"Y",'2way'!$R$3:$R$7690,"=" &amp;B134)</f>
        <v>2</v>
      </c>
      <c r="D134" s="66">
        <f>COUNTIFS('2way'!$A$3:$A$7690,"&gt;50%",'2way'!$Y$3:$Y$7690,"N",'2way'!$Q$3:$Q$7690,"=" &amp;B134) +  COUNTIFS('2way'!$A$3:$A$7690,"&gt;50%",'2way'!$Y$3:$Y$7690,"N",'2way'!$R$3:$R$7690,"=" &amp;B134)</f>
        <v>2</v>
      </c>
      <c r="E134" s="66">
        <f>COUNTIFS('2way'!$B$3:$B$7690,"&gt;50%",'2way'!$Y$3:$Y$7690,"N",'2way'!$Q$3:$Q$7690,"=" &amp;B134) +  COUNTIFS('2way'!$B$3:$B$7690,"&gt;50%",'2way'!$Y$3:$Y$7690,"N",'2way'!$R$3:$R$7690,"=" &amp;B134)</f>
        <v>4</v>
      </c>
      <c r="F134" s="66">
        <f>COUNTIFS('2way'!$B$3:$B$7690,"&gt;50%",'2way'!$Y$3:$Y$7690,"Y",'2way'!$Q$3:$Q$7690,"=" &amp;B134) +  COUNTIFS('2way'!$B$3:$B$7690,"&gt;50%",'2way'!$Y$3:$Y$7690,"Y",'2way'!$R$3:$R$7690,"=" &amp;B134)</f>
        <v>8</v>
      </c>
      <c r="G134">
        <f>COUNTIF('2way'!$Q$3:$Q$7690,"=" &amp;B134) + COUNTIF('2way'!$R$3:$R$7690,"=" &amp;B134)</f>
        <v>16</v>
      </c>
      <c r="H134" s="6">
        <f t="shared" si="34"/>
        <v>0.125</v>
      </c>
      <c r="I134" s="6">
        <f t="shared" si="35"/>
        <v>0.125</v>
      </c>
      <c r="J134" s="6">
        <f t="shared" si="36"/>
        <v>0.25</v>
      </c>
      <c r="K134" s="6">
        <f t="shared" si="37"/>
        <v>0.5</v>
      </c>
      <c r="L134" s="66">
        <f>COUNTIFS('2way'!$M$3:$M$7690,"&gt;50%",'2way'!$Y$3:$Y$7690,"Y",'2way'!$Q$3:$Q$7690,"=" &amp;B134) +  COUNTIFS('2way'!$M$3:$M$7690,"&gt;50%",'2way'!$Y$3:$Y$7690,"Y",'2way'!$R$3:$R$7690,"=" &amp;B134)</f>
        <v>0</v>
      </c>
      <c r="M134" s="66">
        <f>COUNTIFS('2way'!$M$3:$M$7690,"&gt;50%",'2way'!$Y$3:$Y$7690,"N",'2way'!$Q$3:$Q$7690,"=" &amp;B134) +  COUNTIFS('2way'!$M$3:$M$7690,"&gt;50%",'2way'!$Y$3:$Y$7690,"N",'2way'!$R$3:$R$7690,"=" &amp;B134)</f>
        <v>0</v>
      </c>
      <c r="N134" s="66">
        <f>COUNTIFS('2way'!$N$3:$N$7690,"&gt;50%",'2way'!$Y$3:$Y$7690,"N",'2way'!$Q$3:$Q$7690,"=" &amp;B134) +  COUNTIFS('2way'!$N$3:$N$7690,"&gt;50%",'2way'!$Y$3:$Y$7690,"N",'2way'!$R$3:$R$7690,"=" &amp;B134)</f>
        <v>5</v>
      </c>
      <c r="O134" s="66">
        <f>COUNTIFS('2way'!$N$3:$N$7690,"&gt;50%",'2way'!$Y$3:$Y$7690,"Y",'2way'!$Q$3:$Q$7690,"=" &amp;B134) +  COUNTIFS('2way'!$N$3:$N$7690,"&gt;50%",'2way'!$Y$3:$Y$7690,"Y",'2way'!$R$3:$R$7690,"=" &amp;B134)</f>
        <v>10</v>
      </c>
      <c r="P134">
        <f>COUNTIF('2way'!$Q$3:$Q$7690,"=" &amp;B134) + COUNTIF('2way'!$R$3:$R$7690,"=" &amp;B134)</f>
        <v>16</v>
      </c>
      <c r="Q134" s="6">
        <f t="shared" si="38"/>
        <v>0</v>
      </c>
      <c r="R134" s="6">
        <f t="shared" si="39"/>
        <v>0</v>
      </c>
      <c r="S134" s="6">
        <f t="shared" si="40"/>
        <v>0.3125</v>
      </c>
      <c r="T134" s="6">
        <f t="shared" si="41"/>
        <v>0.625</v>
      </c>
      <c r="U134">
        <f t="shared" si="42"/>
        <v>6</v>
      </c>
      <c r="V134" s="6">
        <f t="shared" si="43"/>
        <v>0.375</v>
      </c>
      <c r="W134">
        <f t="shared" si="44"/>
        <v>5</v>
      </c>
      <c r="X134" s="6">
        <f t="shared" si="45"/>
        <v>0.3125</v>
      </c>
      <c r="Y134">
        <f t="shared" si="46"/>
        <v>10</v>
      </c>
      <c r="Z134" s="6">
        <f t="shared" si="47"/>
        <v>0.625</v>
      </c>
      <c r="AA134">
        <f t="shared" si="48"/>
        <v>10</v>
      </c>
      <c r="AB134" s="6">
        <f t="shared" si="49"/>
        <v>0.625</v>
      </c>
    </row>
    <row r="135" spans="1:28" hidden="1" x14ac:dyDescent="0.25">
      <c r="A135" t="s">
        <v>146</v>
      </c>
      <c r="B135" t="s">
        <v>68</v>
      </c>
      <c r="C135" s="65">
        <f>COUNTIFS('2way'!$A$3:$A$7690,"&gt;50%",'2way'!$Y$3:$Y$7690,"Y",'2way'!$Q$3:$Q$7690,"=" &amp;B135) +  COUNTIFS('2way'!$A$3:$A$7690,"&gt;50%",'2way'!$Y$3:$Y$7690,"Y",'2way'!$R$3:$R$7690,"=" &amp;B135)</f>
        <v>4</v>
      </c>
      <c r="D135" s="66">
        <f>COUNTIFS('2way'!$A$3:$A$7690,"&gt;50%",'2way'!$Y$3:$Y$7690,"N",'2way'!$Q$3:$Q$7690,"=" &amp;B135) +  COUNTIFS('2way'!$A$3:$A$7690,"&gt;50%",'2way'!$Y$3:$Y$7690,"N",'2way'!$R$3:$R$7690,"=" &amp;B135)</f>
        <v>3</v>
      </c>
      <c r="E135" s="66">
        <f>COUNTIFS('2way'!$B$3:$B$7690,"&gt;50%",'2way'!$Y$3:$Y$7690,"N",'2way'!$Q$3:$Q$7690,"=" &amp;B135) +  COUNTIFS('2way'!$B$3:$B$7690,"&gt;50%",'2way'!$Y$3:$Y$7690,"N",'2way'!$R$3:$R$7690,"=" &amp;B135)</f>
        <v>6</v>
      </c>
      <c r="F135" s="66">
        <f>COUNTIFS('2way'!$B$3:$B$7690,"&gt;50%",'2way'!$Y$3:$Y$7690,"Y",'2way'!$Q$3:$Q$7690,"=" &amp;B135) +  COUNTIFS('2way'!$B$3:$B$7690,"&gt;50%",'2way'!$Y$3:$Y$7690,"Y",'2way'!$R$3:$R$7690,"=" &amp;B135)</f>
        <v>4</v>
      </c>
      <c r="G135">
        <f>COUNTIF('2way'!$Q$3:$Q$7690,"=" &amp;B135) + COUNTIF('2way'!$R$3:$R$7690,"=" &amp;B135)</f>
        <v>17</v>
      </c>
      <c r="H135" s="6">
        <f t="shared" si="34"/>
        <v>0.23529411764705882</v>
      </c>
      <c r="I135" s="6">
        <f t="shared" si="35"/>
        <v>0.17647058823529413</v>
      </c>
      <c r="J135" s="6">
        <f t="shared" si="36"/>
        <v>0.35294117647058826</v>
      </c>
      <c r="K135" s="6">
        <f t="shared" si="37"/>
        <v>0.23529411764705882</v>
      </c>
      <c r="L135" s="66">
        <f>COUNTIFS('2way'!$M$3:$M$7690,"&gt;50%",'2way'!$Y$3:$Y$7690,"Y",'2way'!$Q$3:$Q$7690,"=" &amp;B135) +  COUNTIFS('2way'!$M$3:$M$7690,"&gt;50%",'2way'!$Y$3:$Y$7690,"Y",'2way'!$R$3:$R$7690,"=" &amp;B135)</f>
        <v>3</v>
      </c>
      <c r="M135" s="66">
        <f>COUNTIFS('2way'!$M$3:$M$7690,"&gt;50%",'2way'!$Y$3:$Y$7690,"N",'2way'!$Q$3:$Q$7690,"=" &amp;B135) +  COUNTIFS('2way'!$M$3:$M$7690,"&gt;50%",'2way'!$Y$3:$Y$7690,"N",'2way'!$R$3:$R$7690,"=" &amp;B135)</f>
        <v>2</v>
      </c>
      <c r="N135" s="66">
        <f>COUNTIFS('2way'!$N$3:$N$7690,"&gt;50%",'2way'!$Y$3:$Y$7690,"N",'2way'!$Q$3:$Q$7690,"=" &amp;B135) +  COUNTIFS('2way'!$N$3:$N$7690,"&gt;50%",'2way'!$Y$3:$Y$7690,"N",'2way'!$R$3:$R$7690,"=" &amp;B135)</f>
        <v>7</v>
      </c>
      <c r="O135" s="66">
        <f>COUNTIFS('2way'!$N$3:$N$7690,"&gt;50%",'2way'!$Y$3:$Y$7690,"Y",'2way'!$Q$3:$Q$7690,"=" &amp;B135) +  COUNTIFS('2way'!$N$3:$N$7690,"&gt;50%",'2way'!$Y$3:$Y$7690,"Y",'2way'!$R$3:$R$7690,"=" &amp;B135)</f>
        <v>5</v>
      </c>
      <c r="P135">
        <f>COUNTIF('2way'!$Q$3:$Q$7690,"=" &amp;B135) + COUNTIF('2way'!$R$3:$R$7690,"=" &amp;B135)</f>
        <v>17</v>
      </c>
      <c r="Q135" s="6">
        <f t="shared" si="38"/>
        <v>0.17647058823529413</v>
      </c>
      <c r="R135" s="6">
        <f t="shared" si="39"/>
        <v>0.11764705882352941</v>
      </c>
      <c r="S135" s="6">
        <f t="shared" si="40"/>
        <v>0.41176470588235292</v>
      </c>
      <c r="T135" s="6">
        <f t="shared" si="41"/>
        <v>0.29411764705882354</v>
      </c>
      <c r="U135">
        <f t="shared" si="42"/>
        <v>10</v>
      </c>
      <c r="V135" s="6">
        <f t="shared" si="43"/>
        <v>0.58823529411764708</v>
      </c>
      <c r="W135">
        <f t="shared" si="44"/>
        <v>10</v>
      </c>
      <c r="X135" s="6">
        <f t="shared" si="45"/>
        <v>0.58823529411764708</v>
      </c>
      <c r="Y135">
        <f t="shared" si="46"/>
        <v>7</v>
      </c>
      <c r="Z135" s="6">
        <f t="shared" si="47"/>
        <v>0.41176470588235292</v>
      </c>
      <c r="AA135">
        <f t="shared" si="48"/>
        <v>7</v>
      </c>
      <c r="AB135" s="6">
        <f t="shared" si="49"/>
        <v>0.41176470588235292</v>
      </c>
    </row>
    <row r="136" spans="1:28" hidden="1" x14ac:dyDescent="0.25">
      <c r="A136" t="s">
        <v>146</v>
      </c>
      <c r="B136" t="s">
        <v>117</v>
      </c>
      <c r="C136" s="65">
        <f>COUNTIFS('2way'!$A$3:$A$7690,"&gt;50%",'2way'!$Y$3:$Y$7690,"Y",'2way'!$Q$3:$Q$7690,"=" &amp;B136) +  COUNTIFS('2way'!$A$3:$A$7690,"&gt;50%",'2way'!$Y$3:$Y$7690,"Y",'2way'!$R$3:$R$7690,"=" &amp;B136)</f>
        <v>2</v>
      </c>
      <c r="D136" s="66">
        <f>COUNTIFS('2way'!$A$3:$A$7690,"&gt;50%",'2way'!$Y$3:$Y$7690,"N",'2way'!$Q$3:$Q$7690,"=" &amp;B136) +  COUNTIFS('2way'!$A$3:$A$7690,"&gt;50%",'2way'!$Y$3:$Y$7690,"N",'2way'!$R$3:$R$7690,"=" &amp;B136)</f>
        <v>1</v>
      </c>
      <c r="E136" s="66">
        <f>COUNTIFS('2way'!$B$3:$B$7690,"&gt;50%",'2way'!$Y$3:$Y$7690,"N",'2way'!$Q$3:$Q$7690,"=" &amp;B136) +  COUNTIFS('2way'!$B$3:$B$7690,"&gt;50%",'2way'!$Y$3:$Y$7690,"N",'2way'!$R$3:$R$7690,"=" &amp;B136)</f>
        <v>10</v>
      </c>
      <c r="F136" s="66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17</v>
      </c>
      <c r="H136" s="6">
        <f t="shared" si="34"/>
        <v>0.11764705882352941</v>
      </c>
      <c r="I136" s="6">
        <f t="shared" si="35"/>
        <v>5.8823529411764705E-2</v>
      </c>
      <c r="J136" s="6">
        <f t="shared" si="36"/>
        <v>0.58823529411764708</v>
      </c>
      <c r="K136" s="6">
        <f t="shared" si="37"/>
        <v>0.23529411764705882</v>
      </c>
      <c r="L136" s="66">
        <f>COUNTIFS('2way'!$M$3:$M$7690,"&gt;50%",'2way'!$Y$3:$Y$7690,"Y",'2way'!$Q$3:$Q$7690,"=" &amp;B136) +  COUNTIFS('2way'!$M$3:$M$7690,"&gt;50%",'2way'!$Y$3:$Y$7690,"Y",'2way'!$R$3:$R$7690,"=" &amp;B136)</f>
        <v>1</v>
      </c>
      <c r="M136" s="66">
        <f>COUNTIFS('2way'!$M$3:$M$7690,"&gt;50%",'2way'!$Y$3:$Y$7690,"N",'2way'!$Q$3:$Q$7690,"=" &amp;B136) +  COUNTIFS('2way'!$M$3:$M$7690,"&gt;50%",'2way'!$Y$3:$Y$7690,"N",'2way'!$R$3:$R$7690,"=" &amp;B136)</f>
        <v>0</v>
      </c>
      <c r="N136" s="66">
        <f>COUNTIFS('2way'!$N$3:$N$7690,"&gt;50%",'2way'!$Y$3:$Y$7690,"N",'2way'!$Q$3:$Q$7690,"=" &amp;B136) +  COUNTIFS('2way'!$N$3:$N$7690,"&gt;50%",'2way'!$Y$3:$Y$7690,"N",'2way'!$R$3:$R$7690,"=" &amp;B136)</f>
        <v>11</v>
      </c>
      <c r="O136" s="66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17</v>
      </c>
      <c r="Q136" s="6">
        <f t="shared" si="38"/>
        <v>5.8823529411764705E-2</v>
      </c>
      <c r="R136" s="6">
        <f t="shared" si="39"/>
        <v>0</v>
      </c>
      <c r="S136" s="6">
        <f t="shared" si="40"/>
        <v>0.6470588235294118</v>
      </c>
      <c r="T136" s="6">
        <f t="shared" si="41"/>
        <v>0.29411764705882354</v>
      </c>
      <c r="U136">
        <f t="shared" si="42"/>
        <v>12</v>
      </c>
      <c r="V136" s="6">
        <f t="shared" si="43"/>
        <v>0.70588235294117652</v>
      </c>
      <c r="W136">
        <f t="shared" si="44"/>
        <v>12</v>
      </c>
      <c r="X136" s="6">
        <f t="shared" si="45"/>
        <v>0.70588235294117652</v>
      </c>
      <c r="Y136">
        <f t="shared" si="46"/>
        <v>5</v>
      </c>
      <c r="Z136" s="6">
        <f t="shared" si="47"/>
        <v>0.29411764705882354</v>
      </c>
      <c r="AA136">
        <f t="shared" si="48"/>
        <v>5</v>
      </c>
      <c r="AB136" s="6">
        <f t="shared" si="49"/>
        <v>0.29411764705882354</v>
      </c>
    </row>
    <row r="137" spans="1:28" hidden="1" x14ac:dyDescent="0.25">
      <c r="A137" t="s">
        <v>146</v>
      </c>
      <c r="B137" t="s">
        <v>350</v>
      </c>
      <c r="C137" s="65">
        <f>COUNTIFS('2way'!$A$3:$A$7690,"&gt;50%",'2way'!$Y$3:$Y$7690,"Y",'2way'!$Q$3:$Q$7690,"=" &amp;B137) +  COUNTIFS('2way'!$A$3:$A$7690,"&gt;50%",'2way'!$Y$3:$Y$7690,"Y",'2way'!$R$3:$R$7690,"=" &amp;B137)</f>
        <v>6</v>
      </c>
      <c r="D137" s="66">
        <f>COUNTIFS('2way'!$A$3:$A$7690,"&gt;50%",'2way'!$Y$3:$Y$7690,"N",'2way'!$Q$3:$Q$7690,"=" &amp;B137) +  COUNTIFS('2way'!$A$3:$A$7690,"&gt;50%",'2way'!$Y$3:$Y$7690,"N",'2way'!$R$3:$R$7690,"=" &amp;B137)</f>
        <v>6</v>
      </c>
      <c r="E137" s="66">
        <f>COUNTIFS('2way'!$B$3:$B$7690,"&gt;50%",'2way'!$Y$3:$Y$7690,"N",'2way'!$Q$3:$Q$7690,"=" &amp;B137) +  COUNTIFS('2way'!$B$3:$B$7690,"&gt;50%",'2way'!$Y$3:$Y$7690,"N",'2way'!$R$3:$R$7690,"=" &amp;B137)</f>
        <v>2</v>
      </c>
      <c r="F137" s="66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17</v>
      </c>
      <c r="H137" s="6">
        <f t="shared" si="34"/>
        <v>0.35294117647058826</v>
      </c>
      <c r="I137" s="6">
        <f t="shared" si="35"/>
        <v>0.35294117647058826</v>
      </c>
      <c r="J137" s="6">
        <f t="shared" si="36"/>
        <v>0.11764705882352941</v>
      </c>
      <c r="K137" s="6">
        <f t="shared" si="37"/>
        <v>0.17647058823529413</v>
      </c>
      <c r="L137" s="66">
        <f>COUNTIFS('2way'!$M$3:$M$7690,"&gt;50%",'2way'!$Y$3:$Y$7690,"Y",'2way'!$Q$3:$Q$7690,"=" &amp;B137) +  COUNTIFS('2way'!$M$3:$M$7690,"&gt;50%",'2way'!$Y$3:$Y$7690,"Y",'2way'!$R$3:$R$7690,"=" &amp;B137)</f>
        <v>2</v>
      </c>
      <c r="M137" s="66">
        <f>COUNTIFS('2way'!$M$3:$M$7690,"&gt;50%",'2way'!$Y$3:$Y$7690,"N",'2way'!$Q$3:$Q$7690,"=" &amp;B137) +  COUNTIFS('2way'!$M$3:$M$7690,"&gt;50%",'2way'!$Y$3:$Y$7690,"N",'2way'!$R$3:$R$7690,"=" &amp;B137)</f>
        <v>2</v>
      </c>
      <c r="N137" s="66">
        <f>COUNTIFS('2way'!$N$3:$N$7690,"&gt;50%",'2way'!$Y$3:$Y$7690,"N",'2way'!$Q$3:$Q$7690,"=" &amp;B137) +  COUNTIFS('2way'!$N$3:$N$7690,"&gt;50%",'2way'!$Y$3:$Y$7690,"N",'2way'!$R$3:$R$7690,"=" &amp;B137)</f>
        <v>6</v>
      </c>
      <c r="O137" s="66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17</v>
      </c>
      <c r="Q137" s="6">
        <f t="shared" si="38"/>
        <v>0.11764705882352941</v>
      </c>
      <c r="R137" s="6">
        <f t="shared" si="39"/>
        <v>0.11764705882352941</v>
      </c>
      <c r="S137" s="6">
        <f t="shared" si="40"/>
        <v>0.35294117647058826</v>
      </c>
      <c r="T137" s="6">
        <f t="shared" si="41"/>
        <v>0.41176470588235292</v>
      </c>
      <c r="U137">
        <f t="shared" si="42"/>
        <v>8</v>
      </c>
      <c r="V137" s="6">
        <f t="shared" si="43"/>
        <v>0.47058823529411764</v>
      </c>
      <c r="W137">
        <f t="shared" si="44"/>
        <v>8</v>
      </c>
      <c r="X137" s="6">
        <f t="shared" si="45"/>
        <v>0.47058823529411764</v>
      </c>
      <c r="Y137">
        <f t="shared" si="46"/>
        <v>9</v>
      </c>
      <c r="Z137" s="6">
        <f t="shared" si="47"/>
        <v>0.52941176470588236</v>
      </c>
      <c r="AA137">
        <f t="shared" si="48"/>
        <v>9</v>
      </c>
      <c r="AB137" s="6">
        <f t="shared" si="49"/>
        <v>0.52941176470588236</v>
      </c>
    </row>
    <row r="138" spans="1:28" hidden="1" x14ac:dyDescent="0.25">
      <c r="A138" t="s">
        <v>146</v>
      </c>
      <c r="B138" t="s">
        <v>119</v>
      </c>
      <c r="C138" s="65">
        <f>COUNTIFS('2way'!$A$3:$A$7690,"&gt;50%",'2way'!$Y$3:$Y$7690,"Y",'2way'!$Q$3:$Q$7690,"=" &amp;B138) +  COUNTIFS('2way'!$A$3:$A$7690,"&gt;50%",'2way'!$Y$3:$Y$7690,"Y",'2way'!$R$3:$R$7690,"=" &amp;B138)</f>
        <v>6</v>
      </c>
      <c r="D138" s="66">
        <f>COUNTIFS('2way'!$A$3:$A$7690,"&gt;50%",'2way'!$Y$3:$Y$7690,"N",'2way'!$Q$3:$Q$7690,"=" &amp;B138) +  COUNTIFS('2way'!$A$3:$A$7690,"&gt;50%",'2way'!$Y$3:$Y$7690,"N",'2way'!$R$3:$R$7690,"=" &amp;B138)</f>
        <v>2</v>
      </c>
      <c r="E138" s="66">
        <f>COUNTIFS('2way'!$B$3:$B$7690,"&gt;50%",'2way'!$Y$3:$Y$7690,"N",'2way'!$Q$3:$Q$7690,"=" &amp;B138) +  COUNTIFS('2way'!$B$3:$B$7690,"&gt;50%",'2way'!$Y$3:$Y$7690,"N",'2way'!$R$3:$R$7690,"=" &amp;B138)</f>
        <v>4</v>
      </c>
      <c r="F138" s="66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17</v>
      </c>
      <c r="H138" s="6">
        <f t="shared" si="34"/>
        <v>0.35294117647058826</v>
      </c>
      <c r="I138" s="6">
        <f t="shared" si="35"/>
        <v>0.11764705882352941</v>
      </c>
      <c r="J138" s="6">
        <f t="shared" si="36"/>
        <v>0.23529411764705882</v>
      </c>
      <c r="K138" s="6">
        <f t="shared" si="37"/>
        <v>0.29411764705882354</v>
      </c>
      <c r="L138" s="66">
        <f>COUNTIFS('2way'!$M$3:$M$7690,"&gt;50%",'2way'!$Y$3:$Y$7690,"Y",'2way'!$Q$3:$Q$7690,"=" &amp;B138) +  COUNTIFS('2way'!$M$3:$M$7690,"&gt;50%",'2way'!$Y$3:$Y$7690,"Y",'2way'!$R$3:$R$7690,"=" &amp;B138)</f>
        <v>11</v>
      </c>
      <c r="M138" s="66">
        <f>COUNTIFS('2way'!$M$3:$M$7690,"&gt;50%",'2way'!$Y$3:$Y$7690,"N",'2way'!$Q$3:$Q$7690,"=" &amp;B138) +  COUNTIFS('2way'!$M$3:$M$7690,"&gt;50%",'2way'!$Y$3:$Y$7690,"N",'2way'!$R$3:$R$7690,"=" &amp;B138)</f>
        <v>4</v>
      </c>
      <c r="N138" s="66">
        <f>COUNTIFS('2way'!$N$3:$N$7690,"&gt;50%",'2way'!$Y$3:$Y$7690,"N",'2way'!$Q$3:$Q$7690,"=" &amp;B138) +  COUNTIFS('2way'!$N$3:$N$7690,"&gt;50%",'2way'!$Y$3:$Y$7690,"N",'2way'!$R$3:$R$7690,"=" &amp;B138)</f>
        <v>2</v>
      </c>
      <c r="O138" s="66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17</v>
      </c>
      <c r="Q138" s="6">
        <f t="shared" si="38"/>
        <v>0.6470588235294118</v>
      </c>
      <c r="R138" s="6">
        <f t="shared" si="39"/>
        <v>0.23529411764705882</v>
      </c>
      <c r="S138" s="6">
        <f t="shared" si="40"/>
        <v>0.11764705882352941</v>
      </c>
      <c r="T138" s="6">
        <f t="shared" si="41"/>
        <v>0</v>
      </c>
      <c r="U138">
        <f t="shared" si="42"/>
        <v>10</v>
      </c>
      <c r="V138" s="6">
        <f t="shared" si="43"/>
        <v>0.58823529411764708</v>
      </c>
      <c r="W138">
        <f t="shared" si="44"/>
        <v>13</v>
      </c>
      <c r="X138" s="6">
        <f t="shared" si="45"/>
        <v>0.76470588235294112</v>
      </c>
      <c r="Y138">
        <f t="shared" si="46"/>
        <v>7</v>
      </c>
      <c r="Z138" s="6">
        <f t="shared" si="47"/>
        <v>0.41176470588235292</v>
      </c>
      <c r="AA138">
        <f t="shared" si="48"/>
        <v>4</v>
      </c>
      <c r="AB138" s="6">
        <f t="shared" si="49"/>
        <v>0.23529411764705882</v>
      </c>
    </row>
    <row r="139" spans="1:28" hidden="1" x14ac:dyDescent="0.25">
      <c r="A139" t="s">
        <v>349</v>
      </c>
      <c r="B139" t="s">
        <v>23</v>
      </c>
      <c r="C139" s="65">
        <f>COUNTIFS('2way'!$A$3:$A$7690,"&gt;50%",'2way'!$Y$3:$Y$7690,"Y",'2way'!$Q$3:$Q$7690,"=" &amp;B139) +  COUNTIFS('2way'!$A$3:$A$7690,"&gt;50%",'2way'!$Y$3:$Y$7690,"Y",'2way'!$R$3:$R$7690,"=" &amp;B139)</f>
        <v>1</v>
      </c>
      <c r="D139" s="66">
        <f>COUNTIFS('2way'!$A$3:$A$7690,"&gt;50%",'2way'!$Y$3:$Y$7690,"N",'2way'!$Q$3:$Q$7690,"=" &amp;B139) +  COUNTIFS('2way'!$A$3:$A$7690,"&gt;50%",'2way'!$Y$3:$Y$7690,"N",'2way'!$R$3:$R$7690,"=" &amp;B139)</f>
        <v>1</v>
      </c>
      <c r="E139" s="66">
        <f>COUNTIFS('2way'!$B$3:$B$7690,"&gt;50%",'2way'!$Y$3:$Y$7690,"N",'2way'!$Q$3:$Q$7690,"=" &amp;B139) +  COUNTIFS('2way'!$B$3:$B$7690,"&gt;50%",'2way'!$Y$3:$Y$7690,"N",'2way'!$R$3:$R$7690,"=" &amp;B139)</f>
        <v>11</v>
      </c>
      <c r="F139" s="66">
        <f>COUNTIFS('2way'!$B$3:$B$7690,"&gt;50%",'2way'!$Y$3:$Y$7690,"Y",'2way'!$Q$3:$Q$7690,"=" &amp;B139) +  COUNTIFS('2way'!$B$3:$B$7690,"&gt;50%",'2way'!$Y$3:$Y$7690,"Y",'2way'!$R$3:$R$7690,"=" &amp;B139)</f>
        <v>6</v>
      </c>
      <c r="G139">
        <f>COUNTIF('2way'!$Q$3:$Q$7690,"=" &amp;B139) + COUNTIF('2way'!$R$3:$R$7690,"=" &amp;B139)</f>
        <v>20</v>
      </c>
      <c r="H139" s="6">
        <f t="shared" si="34"/>
        <v>0.05</v>
      </c>
      <c r="I139" s="6">
        <f t="shared" si="35"/>
        <v>0.05</v>
      </c>
      <c r="J139" s="6">
        <f t="shared" si="36"/>
        <v>0.55000000000000004</v>
      </c>
      <c r="K139" s="6">
        <f t="shared" si="37"/>
        <v>0.3</v>
      </c>
      <c r="L139" s="66">
        <f>COUNTIFS('2way'!$M$3:$M$7690,"&gt;50%",'2way'!$Y$3:$Y$7690,"Y",'2way'!$Q$3:$Q$7690,"=" &amp;B139) +  COUNTIFS('2way'!$M$3:$M$7690,"&gt;50%",'2way'!$Y$3:$Y$7690,"Y",'2way'!$R$3:$R$7690,"=" &amp;B139)</f>
        <v>0</v>
      </c>
      <c r="M139" s="66">
        <f>COUNTIFS('2way'!$M$3:$M$7690,"&gt;50%",'2way'!$Y$3:$Y$7690,"N",'2way'!$Q$3:$Q$7690,"=" &amp;B139) +  COUNTIFS('2way'!$M$3:$M$7690,"&gt;50%",'2way'!$Y$3:$Y$7690,"N",'2way'!$R$3:$R$7690,"=" &amp;B139)</f>
        <v>0</v>
      </c>
      <c r="N139" s="66">
        <f>COUNTIFS('2way'!$N$3:$N$7690,"&gt;50%",'2way'!$Y$3:$Y$7690,"N",'2way'!$Q$3:$Q$7690,"=" &amp;B139) +  COUNTIFS('2way'!$N$3:$N$7690,"&gt;50%",'2way'!$Y$3:$Y$7690,"N",'2way'!$R$3:$R$7690,"=" &amp;B139)</f>
        <v>13</v>
      </c>
      <c r="O139" s="66">
        <f>COUNTIFS('2way'!$N$3:$N$7690,"&gt;50%",'2way'!$Y$3:$Y$7690,"Y",'2way'!$Q$3:$Q$7690,"=" &amp;B139) +  COUNTIFS('2way'!$N$3:$N$7690,"&gt;50%",'2way'!$Y$3:$Y$7690,"Y",'2way'!$R$3:$R$7690,"=" &amp;B139)</f>
        <v>7</v>
      </c>
      <c r="P139">
        <f>COUNTIF('2way'!$Q$3:$Q$7690,"=" &amp;B139) + COUNTIF('2way'!$R$3:$R$7690,"=" &amp;B139)</f>
        <v>20</v>
      </c>
      <c r="Q139" s="6">
        <f t="shared" si="38"/>
        <v>0</v>
      </c>
      <c r="R139" s="6">
        <f t="shared" si="39"/>
        <v>0</v>
      </c>
      <c r="S139" s="6">
        <f t="shared" si="40"/>
        <v>0.65</v>
      </c>
      <c r="T139" s="6">
        <f t="shared" si="41"/>
        <v>0.35</v>
      </c>
      <c r="U139">
        <f t="shared" si="42"/>
        <v>12</v>
      </c>
      <c r="V139" s="6">
        <f t="shared" si="43"/>
        <v>0.6</v>
      </c>
      <c r="W139">
        <f t="shared" si="44"/>
        <v>13</v>
      </c>
      <c r="X139" s="6">
        <f t="shared" si="45"/>
        <v>0.65</v>
      </c>
      <c r="Y139">
        <f t="shared" si="46"/>
        <v>7</v>
      </c>
      <c r="Z139" s="6">
        <f t="shared" si="47"/>
        <v>0.35</v>
      </c>
      <c r="AA139">
        <f t="shared" si="48"/>
        <v>7</v>
      </c>
      <c r="AB139" s="6">
        <f t="shared" si="49"/>
        <v>0.35</v>
      </c>
    </row>
    <row r="140" spans="1:28" hidden="1" x14ac:dyDescent="0.25">
      <c r="A140" t="s">
        <v>349</v>
      </c>
      <c r="B140" t="s">
        <v>354</v>
      </c>
      <c r="C140" s="65">
        <f>COUNTIFS('2way'!$A$3:$A$7690,"&gt;50%",'2way'!$Y$3:$Y$7690,"Y",'2way'!$Q$3:$Q$7690,"=" &amp;B140) +  COUNTIFS('2way'!$A$3:$A$7690,"&gt;50%",'2way'!$Y$3:$Y$7690,"Y",'2way'!$R$3:$R$7690,"=" &amp;B140)</f>
        <v>0</v>
      </c>
      <c r="D140" s="66">
        <f>COUNTIFS('2way'!$A$3:$A$7690,"&gt;50%",'2way'!$Y$3:$Y$7690,"N",'2way'!$Q$3:$Q$7690,"=" &amp;B140) +  COUNTIFS('2way'!$A$3:$A$7690,"&gt;50%",'2way'!$Y$3:$Y$7690,"N",'2way'!$R$3:$R$7690,"=" &amp;B140)</f>
        <v>1</v>
      </c>
      <c r="E140" s="66">
        <f>COUNTIFS('2way'!$B$3:$B$7690,"&gt;50%",'2way'!$Y$3:$Y$7690,"N",'2way'!$Q$3:$Q$7690,"=" &amp;B140) +  COUNTIFS('2way'!$B$3:$B$7690,"&gt;50%",'2way'!$Y$3:$Y$7690,"N",'2way'!$R$3:$R$7690,"=" &amp;B140)</f>
        <v>15</v>
      </c>
      <c r="F140" s="66">
        <f>COUNTIFS('2way'!$B$3:$B$7690,"&gt;50%",'2way'!$Y$3:$Y$7690,"Y",'2way'!$Q$3:$Q$7690,"=" &amp;B140) +  COUNTIFS('2way'!$B$3:$B$7690,"&gt;50%",'2way'!$Y$3:$Y$7690,"Y",'2way'!$R$3:$R$7690,"=" &amp;B140)</f>
        <v>3</v>
      </c>
      <c r="G140">
        <f>COUNTIF('2way'!$Q$3:$Q$7690,"=" &amp;B140) + COUNTIF('2way'!$R$3:$R$7690,"=" &amp;B140)</f>
        <v>21</v>
      </c>
      <c r="H140" s="6">
        <f t="shared" si="34"/>
        <v>0</v>
      </c>
      <c r="I140" s="6">
        <f t="shared" si="35"/>
        <v>4.7619047619047616E-2</v>
      </c>
      <c r="J140" s="6">
        <f t="shared" si="36"/>
        <v>0.7142857142857143</v>
      </c>
      <c r="K140" s="6">
        <f t="shared" si="37"/>
        <v>0.14285714285714285</v>
      </c>
      <c r="L140" s="66">
        <f>COUNTIFS('2way'!$M$3:$M$7690,"&gt;50%",'2way'!$Y$3:$Y$7690,"Y",'2way'!$Q$3:$Q$7690,"=" &amp;B140) +  COUNTIFS('2way'!$M$3:$M$7690,"&gt;50%",'2way'!$Y$3:$Y$7690,"Y",'2way'!$R$3:$R$7690,"=" &amp;B140)</f>
        <v>0</v>
      </c>
      <c r="M140" s="66">
        <f>COUNTIFS('2way'!$M$3:$M$7690,"&gt;50%",'2way'!$Y$3:$Y$7690,"N",'2way'!$Q$3:$Q$7690,"=" &amp;B140) +  COUNTIFS('2way'!$M$3:$M$7690,"&gt;50%",'2way'!$Y$3:$Y$7690,"N",'2way'!$R$3:$R$7690,"=" &amp;B140)</f>
        <v>0</v>
      </c>
      <c r="N140" s="66">
        <f>COUNTIFS('2way'!$N$3:$N$7690,"&gt;50%",'2way'!$Y$3:$Y$7690,"N",'2way'!$Q$3:$Q$7690,"=" &amp;B140) +  COUNTIFS('2way'!$N$3:$N$7690,"&gt;50%",'2way'!$Y$3:$Y$7690,"N",'2way'!$R$3:$R$7690,"=" &amp;B140)</f>
        <v>18</v>
      </c>
      <c r="O140" s="66">
        <f>COUNTIFS('2way'!$N$3:$N$7690,"&gt;50%",'2way'!$Y$3:$Y$7690,"Y",'2way'!$Q$3:$Q$7690,"=" &amp;B140) +  COUNTIFS('2way'!$N$3:$N$7690,"&gt;50%",'2way'!$Y$3:$Y$7690,"Y",'2way'!$R$3:$R$7690,"=" &amp;B140)</f>
        <v>3</v>
      </c>
      <c r="P140">
        <f>COUNTIF('2way'!$Q$3:$Q$7690,"=" &amp;B140) + COUNTIF('2way'!$R$3:$R$7690,"=" &amp;B140)</f>
        <v>21</v>
      </c>
      <c r="Q140" s="6">
        <f t="shared" si="38"/>
        <v>0</v>
      </c>
      <c r="R140" s="6">
        <f t="shared" si="39"/>
        <v>0</v>
      </c>
      <c r="S140" s="6">
        <f t="shared" si="40"/>
        <v>0.8571428571428571</v>
      </c>
      <c r="T140" s="6">
        <f t="shared" si="41"/>
        <v>0.14285714285714285</v>
      </c>
      <c r="U140">
        <f t="shared" si="42"/>
        <v>15</v>
      </c>
      <c r="V140" s="6">
        <f t="shared" si="43"/>
        <v>0.7142857142857143</v>
      </c>
      <c r="W140">
        <f t="shared" si="44"/>
        <v>18</v>
      </c>
      <c r="X140" s="6">
        <f t="shared" si="45"/>
        <v>0.8571428571428571</v>
      </c>
      <c r="Y140">
        <f t="shared" si="46"/>
        <v>4</v>
      </c>
      <c r="Z140" s="6">
        <f t="shared" si="47"/>
        <v>0.19047619047619047</v>
      </c>
      <c r="AA140">
        <f t="shared" si="48"/>
        <v>3</v>
      </c>
      <c r="AB140" s="6">
        <f t="shared" si="49"/>
        <v>0.14285714285714285</v>
      </c>
    </row>
    <row r="141" spans="1:28" hidden="1" x14ac:dyDescent="0.25">
      <c r="A141" t="s">
        <v>349</v>
      </c>
      <c r="B141" t="s">
        <v>542</v>
      </c>
      <c r="C141" s="65">
        <f>COUNTIFS('2way'!$A$3:$A$7690,"&gt;50%",'2way'!$Y$3:$Y$7690,"Y",'2way'!$Q$3:$Q$7690,"=" &amp;B141) +  COUNTIFS('2way'!$A$3:$A$7690,"&gt;50%",'2way'!$Y$3:$Y$7690,"Y",'2way'!$R$3:$R$7690,"=" &amp;B141)</f>
        <v>0</v>
      </c>
      <c r="D141" s="66">
        <f>COUNTIFS('2way'!$A$3:$A$7690,"&gt;50%",'2way'!$Y$3:$Y$7690,"N",'2way'!$Q$3:$Q$7690,"=" &amp;B141) +  COUNTIFS('2way'!$A$3:$A$7690,"&gt;50%",'2way'!$Y$3:$Y$7690,"N",'2way'!$R$3:$R$7690,"=" &amp;B141)</f>
        <v>1</v>
      </c>
      <c r="E141" s="66">
        <f>COUNTIFS('2way'!$B$3:$B$7690,"&gt;50%",'2way'!$Y$3:$Y$7690,"N",'2way'!$Q$3:$Q$7690,"=" &amp;B141) +  COUNTIFS('2way'!$B$3:$B$7690,"&gt;50%",'2way'!$Y$3:$Y$7690,"N",'2way'!$R$3:$R$7690,"=" &amp;B141)</f>
        <v>7</v>
      </c>
      <c r="F141" s="66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20</v>
      </c>
      <c r="H141" s="6">
        <f t="shared" si="34"/>
        <v>0</v>
      </c>
      <c r="I141" s="6">
        <f t="shared" si="35"/>
        <v>0.05</v>
      </c>
      <c r="J141" s="6">
        <f t="shared" si="36"/>
        <v>0.35</v>
      </c>
      <c r="K141" s="6">
        <f t="shared" si="37"/>
        <v>0.25</v>
      </c>
      <c r="L141" s="66">
        <f>COUNTIFS('2way'!$M$3:$M$7690,"&gt;50%",'2way'!$Y$3:$Y$7690,"Y",'2way'!$Q$3:$Q$7690,"=" &amp;B141) +  COUNTIFS('2way'!$M$3:$M$7690,"&gt;50%",'2way'!$Y$3:$Y$7690,"Y",'2way'!$R$3:$R$7690,"=" &amp;B141)</f>
        <v>0</v>
      </c>
      <c r="M141" s="66">
        <f>COUNTIFS('2way'!$M$3:$M$7690,"&gt;50%",'2way'!$Y$3:$Y$7690,"N",'2way'!$Q$3:$Q$7690,"=" &amp;B141) +  COUNTIFS('2way'!$M$3:$M$7690,"&gt;50%",'2way'!$Y$3:$Y$7690,"N",'2way'!$R$3:$R$7690,"=" &amp;B141)</f>
        <v>0</v>
      </c>
      <c r="N141" s="66">
        <f>COUNTIFS('2way'!$N$3:$N$7690,"&gt;50%",'2way'!$Y$3:$Y$7690,"N",'2way'!$Q$3:$Q$7690,"=" &amp;B141) +  COUNTIFS('2way'!$N$3:$N$7690,"&gt;50%",'2way'!$Y$3:$Y$7690,"N",'2way'!$R$3:$R$7690,"=" &amp;B141)</f>
        <v>13</v>
      </c>
      <c r="O141" s="66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20</v>
      </c>
      <c r="Q141" s="6">
        <f t="shared" si="38"/>
        <v>0</v>
      </c>
      <c r="R141" s="6">
        <f t="shared" si="39"/>
        <v>0</v>
      </c>
      <c r="S141" s="6">
        <f t="shared" si="40"/>
        <v>0.65</v>
      </c>
      <c r="T141" s="6">
        <f t="shared" si="41"/>
        <v>0.35</v>
      </c>
      <c r="U141">
        <f t="shared" si="42"/>
        <v>7</v>
      </c>
      <c r="V141" s="6">
        <f t="shared" si="43"/>
        <v>0.35</v>
      </c>
      <c r="W141">
        <f t="shared" si="44"/>
        <v>13</v>
      </c>
      <c r="X141" s="6">
        <f t="shared" si="45"/>
        <v>0.65</v>
      </c>
      <c r="Y141">
        <f t="shared" si="46"/>
        <v>6</v>
      </c>
      <c r="Z141" s="6">
        <f t="shared" si="47"/>
        <v>0.3</v>
      </c>
      <c r="AA141">
        <f t="shared" si="48"/>
        <v>7</v>
      </c>
      <c r="AB141" s="6">
        <f t="shared" si="49"/>
        <v>0.35</v>
      </c>
    </row>
    <row r="142" spans="1:28" hidden="1" x14ac:dyDescent="0.25">
      <c r="A142" t="s">
        <v>349</v>
      </c>
      <c r="B142" t="s">
        <v>388</v>
      </c>
      <c r="C142" s="65">
        <f>COUNTIFS('2way'!$A$3:$A$7690,"&gt;50%",'2way'!$Y$3:$Y$7690,"Y",'2way'!$Q$3:$Q$7690,"=" &amp;B142) +  COUNTIFS('2way'!$A$3:$A$7690,"&gt;50%",'2way'!$Y$3:$Y$7690,"Y",'2way'!$R$3:$R$7690,"=" &amp;B142)</f>
        <v>1</v>
      </c>
      <c r="D142" s="66">
        <f>COUNTIFS('2way'!$A$3:$A$7690,"&gt;50%",'2way'!$Y$3:$Y$7690,"N",'2way'!$Q$3:$Q$7690,"=" &amp;B142) +  COUNTIFS('2way'!$A$3:$A$7690,"&gt;50%",'2way'!$Y$3:$Y$7690,"N",'2way'!$R$3:$R$7690,"=" &amp;B142)</f>
        <v>1</v>
      </c>
      <c r="E142" s="66">
        <f>COUNTIFS('2way'!$B$3:$B$7690,"&gt;50%",'2way'!$Y$3:$Y$7690,"N",'2way'!$Q$3:$Q$7690,"=" &amp;B142) +  COUNTIFS('2way'!$B$3:$B$7690,"&gt;50%",'2way'!$Y$3:$Y$7690,"N",'2way'!$R$3:$R$7690,"=" &amp;B142)</f>
        <v>7</v>
      </c>
      <c r="F142" s="66">
        <f>COUNTIFS('2way'!$B$3:$B$7690,"&gt;50%",'2way'!$Y$3:$Y$7690,"Y",'2way'!$Q$3:$Q$7690,"=" &amp;B142) +  COUNTIFS('2way'!$B$3:$B$7690,"&gt;50%",'2way'!$Y$3:$Y$7690,"Y",'2way'!$R$3:$R$7690,"=" &amp;B142)</f>
        <v>10</v>
      </c>
      <c r="G142">
        <f>COUNTIF('2way'!$Q$3:$Q$7690,"=" &amp;B142) + COUNTIF('2way'!$R$3:$R$7690,"=" &amp;B142)</f>
        <v>20</v>
      </c>
      <c r="H142" s="6">
        <f t="shared" si="34"/>
        <v>0.05</v>
      </c>
      <c r="I142" s="6">
        <f t="shared" si="35"/>
        <v>0.05</v>
      </c>
      <c r="J142" s="6">
        <f t="shared" si="36"/>
        <v>0.35</v>
      </c>
      <c r="K142" s="6">
        <f t="shared" si="37"/>
        <v>0.5</v>
      </c>
      <c r="L142" s="66">
        <f>COUNTIFS('2way'!$M$3:$M$7690,"&gt;50%",'2way'!$Y$3:$Y$7690,"Y",'2way'!$Q$3:$Q$7690,"=" &amp;B142) +  COUNTIFS('2way'!$M$3:$M$7690,"&gt;50%",'2way'!$Y$3:$Y$7690,"Y",'2way'!$R$3:$R$7690,"=" &amp;B142)</f>
        <v>0</v>
      </c>
      <c r="M142" s="66">
        <f>COUNTIFS('2way'!$M$3:$M$7690,"&gt;50%",'2way'!$Y$3:$Y$7690,"N",'2way'!$Q$3:$Q$7690,"=" &amp;B142) +  COUNTIFS('2way'!$M$3:$M$7690,"&gt;50%",'2way'!$Y$3:$Y$7690,"N",'2way'!$R$3:$R$7690,"=" &amp;B142)</f>
        <v>0</v>
      </c>
      <c r="N142" s="66">
        <f>COUNTIFS('2way'!$N$3:$N$7690,"&gt;50%",'2way'!$Y$3:$Y$7690,"N",'2way'!$Q$3:$Q$7690,"=" &amp;B142) +  COUNTIFS('2way'!$N$3:$N$7690,"&gt;50%",'2way'!$Y$3:$Y$7690,"N",'2way'!$R$3:$R$7690,"=" &amp;B142)</f>
        <v>9</v>
      </c>
      <c r="O142" s="66">
        <f>COUNTIFS('2way'!$N$3:$N$7690,"&gt;50%",'2way'!$Y$3:$Y$7690,"Y",'2way'!$Q$3:$Q$7690,"=" &amp;B142) +  COUNTIFS('2way'!$N$3:$N$7690,"&gt;50%",'2way'!$Y$3:$Y$7690,"Y",'2way'!$R$3:$R$7690,"=" &amp;B142)</f>
        <v>11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0.45</v>
      </c>
      <c r="T142" s="6">
        <f t="shared" si="41"/>
        <v>0.55000000000000004</v>
      </c>
      <c r="U142">
        <f t="shared" si="42"/>
        <v>8</v>
      </c>
      <c r="V142" s="6">
        <f t="shared" si="43"/>
        <v>0.4</v>
      </c>
      <c r="W142">
        <f t="shared" si="44"/>
        <v>9</v>
      </c>
      <c r="X142" s="6">
        <f t="shared" si="45"/>
        <v>0.45</v>
      </c>
      <c r="Y142">
        <f t="shared" si="46"/>
        <v>11</v>
      </c>
      <c r="Z142" s="6">
        <f t="shared" si="47"/>
        <v>0.55000000000000004</v>
      </c>
      <c r="AA142">
        <f t="shared" si="48"/>
        <v>11</v>
      </c>
      <c r="AB142" s="6">
        <f t="shared" si="49"/>
        <v>0.55000000000000004</v>
      </c>
    </row>
    <row r="143" spans="1:28" hidden="1" x14ac:dyDescent="0.25">
      <c r="A143" t="s">
        <v>349</v>
      </c>
      <c r="B143" t="s">
        <v>381</v>
      </c>
      <c r="C143" s="65">
        <f>COUNTIFS('2way'!$A$3:$A$7690,"&gt;50%",'2way'!$Y$3:$Y$7690,"Y",'2way'!$Q$3:$Q$7690,"=" &amp;B143) +  COUNTIFS('2way'!$A$3:$A$7690,"&gt;50%",'2way'!$Y$3:$Y$7690,"Y",'2way'!$R$3:$R$7690,"=" &amp;B143)</f>
        <v>2</v>
      </c>
      <c r="D143" s="66">
        <f>COUNTIFS('2way'!$A$3:$A$7690,"&gt;50%",'2way'!$Y$3:$Y$7690,"N",'2way'!$Q$3:$Q$7690,"=" &amp;B143) +  COUNTIFS('2way'!$A$3:$A$7690,"&gt;50%",'2way'!$Y$3:$Y$7690,"N",'2way'!$R$3:$R$7690,"=" &amp;B143)</f>
        <v>2</v>
      </c>
      <c r="E143" s="66">
        <f>COUNTIFS('2way'!$B$3:$B$7690,"&gt;50%",'2way'!$Y$3:$Y$7690,"N",'2way'!$Q$3:$Q$7690,"=" &amp;B143) +  COUNTIFS('2way'!$B$3:$B$7690,"&gt;50%",'2way'!$Y$3:$Y$7690,"N",'2way'!$R$3:$R$7690,"=" &amp;B143)</f>
        <v>10</v>
      </c>
      <c r="F143" s="66">
        <f>COUNTIFS('2way'!$B$3:$B$7690,"&gt;50%",'2way'!$Y$3:$Y$7690,"Y",'2way'!$Q$3:$Q$7690,"=" &amp;B143) +  COUNTIFS('2way'!$B$3:$B$7690,"&gt;50%",'2way'!$Y$3:$Y$7690,"Y",'2way'!$R$3:$R$7690,"=" &amp;B143)</f>
        <v>6</v>
      </c>
      <c r="G143">
        <f>COUNTIF('2way'!$Q$3:$Q$7690,"=" &amp;B143) + COUNTIF('2way'!$R$3:$R$7690,"=" &amp;B143)</f>
        <v>20</v>
      </c>
      <c r="H143" s="6">
        <f t="shared" si="34"/>
        <v>0.1</v>
      </c>
      <c r="I143" s="6">
        <f t="shared" si="35"/>
        <v>0.1</v>
      </c>
      <c r="J143" s="6">
        <f t="shared" si="36"/>
        <v>0.5</v>
      </c>
      <c r="K143" s="6">
        <f t="shared" si="37"/>
        <v>0.3</v>
      </c>
      <c r="L143" s="66">
        <f>COUNTIFS('2way'!$M$3:$M$7690,"&gt;50%",'2way'!$Y$3:$Y$7690,"Y",'2way'!$Q$3:$Q$7690,"=" &amp;B143) +  COUNTIFS('2way'!$M$3:$M$7690,"&gt;50%",'2way'!$Y$3:$Y$7690,"Y",'2way'!$R$3:$R$7690,"=" &amp;B143)</f>
        <v>0</v>
      </c>
      <c r="M143" s="66">
        <f>COUNTIFS('2way'!$M$3:$M$7690,"&gt;50%",'2way'!$Y$3:$Y$7690,"N",'2way'!$Q$3:$Q$7690,"=" &amp;B143) +  COUNTIFS('2way'!$M$3:$M$7690,"&gt;50%",'2way'!$Y$3:$Y$7690,"N",'2way'!$R$3:$R$7690,"=" &amp;B143)</f>
        <v>0</v>
      </c>
      <c r="N143" s="66">
        <f>COUNTIFS('2way'!$N$3:$N$7690,"&gt;50%",'2way'!$Y$3:$Y$7690,"N",'2way'!$Q$3:$Q$7690,"=" &amp;B143) +  COUNTIFS('2way'!$N$3:$N$7690,"&gt;50%",'2way'!$Y$3:$Y$7690,"N",'2way'!$R$3:$R$7690,"=" &amp;B143)</f>
        <v>12</v>
      </c>
      <c r="O143" s="66">
        <f>COUNTIFS('2way'!$N$3:$N$7690,"&gt;50%",'2way'!$Y$3:$Y$7690,"Y",'2way'!$Q$3:$Q$7690,"=" &amp;B143) +  COUNTIFS('2way'!$N$3:$N$7690,"&gt;50%",'2way'!$Y$3:$Y$7690,"Y",'2way'!$R$3:$R$7690,"=" &amp;B143)</f>
        <v>8</v>
      </c>
      <c r="P143">
        <f>COUNTIF('2way'!$Q$3:$Q$7690,"=" &amp;B143) + COUNTIF('2way'!$R$3:$R$7690,"=" &amp;B143)</f>
        <v>20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12</v>
      </c>
      <c r="V143" s="6">
        <f t="shared" si="43"/>
        <v>0.6</v>
      </c>
      <c r="W143">
        <f t="shared" si="44"/>
        <v>12</v>
      </c>
      <c r="X143" s="6">
        <f t="shared" si="45"/>
        <v>0.6</v>
      </c>
      <c r="Y143">
        <f t="shared" si="46"/>
        <v>8</v>
      </c>
      <c r="Z143" s="6">
        <f t="shared" si="47"/>
        <v>0.4</v>
      </c>
      <c r="AA143">
        <f t="shared" si="48"/>
        <v>8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5">
        <f>COUNTIFS('2way'!$A$3:$A$7690,"&gt;50%",'2way'!$Y$3:$Y$7690,"Y",'2way'!$Q$3:$Q$7690,"=" &amp;B144) +  COUNTIFS('2way'!$A$3:$A$7690,"&gt;50%",'2way'!$Y$3:$Y$7690,"Y",'2way'!$R$3:$R$7690,"=" &amp;B144)</f>
        <v>0</v>
      </c>
      <c r="D144" s="66">
        <f>COUNTIFS('2way'!$A$3:$A$7690,"&gt;50%",'2way'!$Y$3:$Y$7690,"N",'2way'!$Q$3:$Q$7690,"=" &amp;B144) +  COUNTIFS('2way'!$A$3:$A$7690,"&gt;50%",'2way'!$Y$3:$Y$7690,"N",'2way'!$R$3:$R$7690,"=" &amp;B144)</f>
        <v>2</v>
      </c>
      <c r="E144" s="66">
        <f>COUNTIFS('2way'!$B$3:$B$7690,"&gt;50%",'2way'!$Y$3:$Y$7690,"N",'2way'!$Q$3:$Q$7690,"=" &amp;B144) +  COUNTIFS('2way'!$B$3:$B$7690,"&gt;50%",'2way'!$Y$3:$Y$7690,"N",'2way'!$R$3:$R$7690,"=" &amp;B144)</f>
        <v>10</v>
      </c>
      <c r="F144" s="66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20</v>
      </c>
      <c r="H144" s="6">
        <f t="shared" si="34"/>
        <v>0</v>
      </c>
      <c r="I144" s="6">
        <f t="shared" si="35"/>
        <v>0.1</v>
      </c>
      <c r="J144" s="6">
        <f t="shared" si="36"/>
        <v>0.5</v>
      </c>
      <c r="K144" s="6">
        <f t="shared" si="37"/>
        <v>0.35</v>
      </c>
      <c r="L144" s="66">
        <f>COUNTIFS('2way'!$M$3:$M$7690,"&gt;50%",'2way'!$Y$3:$Y$7690,"Y",'2way'!$Q$3:$Q$7690,"=" &amp;B144) +  COUNTIFS('2way'!$M$3:$M$7690,"&gt;50%",'2way'!$Y$3:$Y$7690,"Y",'2way'!$R$3:$R$7690,"=" &amp;B144)</f>
        <v>0</v>
      </c>
      <c r="M144" s="66">
        <f>COUNTIFS('2way'!$M$3:$M$7690,"&gt;50%",'2way'!$Y$3:$Y$7690,"N",'2way'!$Q$3:$Q$7690,"=" &amp;B144) +  COUNTIFS('2way'!$M$3:$M$7690,"&gt;50%",'2way'!$Y$3:$Y$7690,"N",'2way'!$R$3:$R$7690,"=" &amp;B144)</f>
        <v>0</v>
      </c>
      <c r="N144" s="66">
        <f>COUNTIFS('2way'!$N$3:$N$7690,"&gt;50%",'2way'!$Y$3:$Y$7690,"N",'2way'!$Q$3:$Q$7690,"=" &amp;B144) +  COUNTIFS('2way'!$N$3:$N$7690,"&gt;50%",'2way'!$Y$3:$Y$7690,"N",'2way'!$R$3:$R$7690,"=" &amp;B144)</f>
        <v>13</v>
      </c>
      <c r="O144" s="66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20</v>
      </c>
      <c r="Q144" s="6">
        <f t="shared" si="38"/>
        <v>0</v>
      </c>
      <c r="R144" s="6">
        <f t="shared" si="39"/>
        <v>0</v>
      </c>
      <c r="S144" s="6">
        <f t="shared" si="40"/>
        <v>0.65</v>
      </c>
      <c r="T144" s="6">
        <f t="shared" si="41"/>
        <v>0.35</v>
      </c>
      <c r="U144">
        <f t="shared" si="42"/>
        <v>10</v>
      </c>
      <c r="V144" s="6">
        <f t="shared" si="43"/>
        <v>0.5</v>
      </c>
      <c r="W144">
        <f t="shared" si="44"/>
        <v>13</v>
      </c>
      <c r="X144" s="6">
        <f t="shared" si="45"/>
        <v>0.65</v>
      </c>
      <c r="Y144">
        <f t="shared" si="46"/>
        <v>9</v>
      </c>
      <c r="Z144" s="6">
        <f t="shared" si="47"/>
        <v>0.45</v>
      </c>
      <c r="AA144">
        <f t="shared" si="48"/>
        <v>7</v>
      </c>
      <c r="AB144" s="6">
        <f t="shared" si="49"/>
        <v>0.35</v>
      </c>
    </row>
    <row r="145" spans="1:28" hidden="1" x14ac:dyDescent="0.25">
      <c r="A145" t="s">
        <v>349</v>
      </c>
      <c r="B145" t="s">
        <v>382</v>
      </c>
      <c r="C145" s="65">
        <f>COUNTIFS('2way'!$A$3:$A$7690,"&gt;50%",'2way'!$Y$3:$Y$7690,"Y",'2way'!$Q$3:$Q$7690,"=" &amp;B145) +  COUNTIFS('2way'!$A$3:$A$7690,"&gt;50%",'2way'!$Y$3:$Y$7690,"Y",'2way'!$R$3:$R$7690,"=" &amp;B145)</f>
        <v>1</v>
      </c>
      <c r="D145" s="66">
        <f>COUNTIFS('2way'!$A$3:$A$7690,"&gt;50%",'2way'!$Y$3:$Y$7690,"N",'2way'!$Q$3:$Q$7690,"=" &amp;B145) +  COUNTIFS('2way'!$A$3:$A$7690,"&gt;50%",'2way'!$Y$3:$Y$7690,"N",'2way'!$R$3:$R$7690,"=" &amp;B145)</f>
        <v>1</v>
      </c>
      <c r="E145" s="66">
        <f>COUNTIFS('2way'!$B$3:$B$7690,"&gt;50%",'2way'!$Y$3:$Y$7690,"N",'2way'!$Q$3:$Q$7690,"=" &amp;B145) +  COUNTIFS('2way'!$B$3:$B$7690,"&gt;50%",'2way'!$Y$3:$Y$7690,"N",'2way'!$R$3:$R$7690,"=" &amp;B145)</f>
        <v>10</v>
      </c>
      <c r="F145" s="66">
        <f>COUNTIFS('2way'!$B$3:$B$7690,"&gt;50%",'2way'!$Y$3:$Y$7690,"Y",'2way'!$Q$3:$Q$7690,"=" &amp;B145) +  COUNTIFS('2way'!$B$3:$B$7690,"&gt;50%",'2way'!$Y$3:$Y$7690,"Y",'2way'!$R$3:$R$7690,"=" &amp;B145)</f>
        <v>7</v>
      </c>
      <c r="G145">
        <f>COUNTIF('2way'!$Q$3:$Q$7690,"=" &amp;B145) + COUNTIF('2way'!$R$3:$R$7690,"=" &amp;B145)</f>
        <v>20</v>
      </c>
      <c r="H145" s="6">
        <f t="shared" si="34"/>
        <v>0.05</v>
      </c>
      <c r="I145" s="6">
        <f t="shared" si="35"/>
        <v>0.05</v>
      </c>
      <c r="J145" s="6">
        <f t="shared" si="36"/>
        <v>0.5</v>
      </c>
      <c r="K145" s="6">
        <f t="shared" si="37"/>
        <v>0.35</v>
      </c>
      <c r="L145" s="66">
        <f>COUNTIFS('2way'!$M$3:$M$7690,"&gt;50%",'2way'!$Y$3:$Y$7690,"Y",'2way'!$Q$3:$Q$7690,"=" &amp;B145) +  COUNTIFS('2way'!$M$3:$M$7690,"&gt;50%",'2way'!$Y$3:$Y$7690,"Y",'2way'!$R$3:$R$7690,"=" &amp;B145)</f>
        <v>0</v>
      </c>
      <c r="M145" s="66">
        <f>COUNTIFS('2way'!$M$3:$M$7690,"&gt;50%",'2way'!$Y$3:$Y$7690,"N",'2way'!$Q$3:$Q$7690,"=" &amp;B145) +  COUNTIFS('2way'!$M$3:$M$7690,"&gt;50%",'2way'!$Y$3:$Y$7690,"N",'2way'!$R$3:$R$7690,"=" &amp;B145)</f>
        <v>0</v>
      </c>
      <c r="N145" s="66">
        <f>COUNTIFS('2way'!$N$3:$N$7690,"&gt;50%",'2way'!$Y$3:$Y$7690,"N",'2way'!$Q$3:$Q$7690,"=" &amp;B145) +  COUNTIFS('2way'!$N$3:$N$7690,"&gt;50%",'2way'!$Y$3:$Y$7690,"N",'2way'!$R$3:$R$7690,"=" &amp;B145)</f>
        <v>12</v>
      </c>
      <c r="O145" s="66">
        <f>COUNTIFS('2way'!$N$3:$N$7690,"&gt;50%",'2way'!$Y$3:$Y$7690,"Y",'2way'!$Q$3:$Q$7690,"=" &amp;B145) +  COUNTIFS('2way'!$N$3:$N$7690,"&gt;50%",'2way'!$Y$3:$Y$7690,"Y",'2way'!$R$3:$R$7690,"=" &amp;B145)</f>
        <v>8</v>
      </c>
      <c r="P145">
        <f>COUNTIF('2way'!$Q$3:$Q$7690,"=" &amp;B145) + COUNTIF('2way'!$R$3:$R$7690,"=" &amp;B145)</f>
        <v>20</v>
      </c>
      <c r="Q145" s="6">
        <f t="shared" si="38"/>
        <v>0</v>
      </c>
      <c r="R145" s="6">
        <f t="shared" si="39"/>
        <v>0</v>
      </c>
      <c r="S145" s="6">
        <f t="shared" si="40"/>
        <v>0.6</v>
      </c>
      <c r="T145" s="6">
        <f t="shared" si="41"/>
        <v>0.4</v>
      </c>
      <c r="U145">
        <f t="shared" si="42"/>
        <v>11</v>
      </c>
      <c r="V145" s="6">
        <f t="shared" si="43"/>
        <v>0.55000000000000004</v>
      </c>
      <c r="W145">
        <f t="shared" si="44"/>
        <v>12</v>
      </c>
      <c r="X145" s="6">
        <f t="shared" si="45"/>
        <v>0.6</v>
      </c>
      <c r="Y145">
        <f t="shared" si="46"/>
        <v>8</v>
      </c>
      <c r="Z145" s="6">
        <f t="shared" si="47"/>
        <v>0.4</v>
      </c>
      <c r="AA145">
        <f t="shared" si="48"/>
        <v>8</v>
      </c>
      <c r="AB145" s="6">
        <f t="shared" si="49"/>
        <v>0.4</v>
      </c>
    </row>
    <row r="146" spans="1:28" hidden="1" x14ac:dyDescent="0.25">
      <c r="A146" t="s">
        <v>349</v>
      </c>
      <c r="B146" t="s">
        <v>347</v>
      </c>
      <c r="C146" s="65">
        <f>COUNTIFS('2way'!$A$3:$A$7690,"&gt;50%",'2way'!$Y$3:$Y$7690,"Y",'2way'!$Q$3:$Q$7690,"=" &amp;B146) +  COUNTIFS('2way'!$A$3:$A$7690,"&gt;50%",'2way'!$Y$3:$Y$7690,"Y",'2way'!$R$3:$R$7690,"=" &amp;B146)</f>
        <v>0</v>
      </c>
      <c r="D146" s="66">
        <f>COUNTIFS('2way'!$A$3:$A$7690,"&gt;50%",'2way'!$Y$3:$Y$7690,"N",'2way'!$Q$3:$Q$7690,"=" &amp;B146) +  COUNTIFS('2way'!$A$3:$A$7690,"&gt;50%",'2way'!$Y$3:$Y$7690,"N",'2way'!$R$3:$R$7690,"=" &amp;B146)</f>
        <v>1</v>
      </c>
      <c r="E146" s="66">
        <f>COUNTIFS('2way'!$B$3:$B$7690,"&gt;50%",'2way'!$Y$3:$Y$7690,"N",'2way'!$Q$3:$Q$7690,"=" &amp;B146) +  COUNTIFS('2way'!$B$3:$B$7690,"&gt;50%",'2way'!$Y$3:$Y$7690,"N",'2way'!$R$3:$R$7690,"=" &amp;B146)</f>
        <v>10</v>
      </c>
      <c r="F146" s="66">
        <f>COUNTIFS('2way'!$B$3:$B$7690,"&gt;50%",'2way'!$Y$3:$Y$7690,"Y",'2way'!$Q$3:$Q$7690,"=" &amp;B146) +  COUNTIFS('2way'!$B$3:$B$7690,"&gt;50%",'2way'!$Y$3:$Y$7690,"Y",'2way'!$R$3:$R$7690,"=" &amp;B146)</f>
        <v>8</v>
      </c>
      <c r="G146">
        <f>COUNTIF('2way'!$Q$3:$Q$7690,"=" &amp;B146) + COUNTIF('2way'!$R$3:$R$7690,"=" &amp;B146)</f>
        <v>20</v>
      </c>
      <c r="H146" s="6">
        <f t="shared" si="34"/>
        <v>0</v>
      </c>
      <c r="I146" s="6">
        <f t="shared" si="35"/>
        <v>0.05</v>
      </c>
      <c r="J146" s="6">
        <f t="shared" si="36"/>
        <v>0.5</v>
      </c>
      <c r="K146" s="6">
        <f t="shared" si="37"/>
        <v>0.4</v>
      </c>
      <c r="L146" s="66">
        <f>COUNTIFS('2way'!$M$3:$M$7690,"&gt;50%",'2way'!$Y$3:$Y$7690,"Y",'2way'!$Q$3:$Q$7690,"=" &amp;B146) +  COUNTIFS('2way'!$M$3:$M$7690,"&gt;50%",'2way'!$Y$3:$Y$7690,"Y",'2way'!$R$3:$R$7690,"=" &amp;B146)</f>
        <v>0</v>
      </c>
      <c r="M146" s="66">
        <f>COUNTIFS('2way'!$M$3:$M$7690,"&gt;50%",'2way'!$Y$3:$Y$7690,"N",'2way'!$Q$3:$Q$7690,"=" &amp;B146) +  COUNTIFS('2way'!$M$3:$M$7690,"&gt;50%",'2way'!$Y$3:$Y$7690,"N",'2way'!$R$3:$R$7690,"=" &amp;B146)</f>
        <v>0</v>
      </c>
      <c r="N146" s="66">
        <f>COUNTIFS('2way'!$N$3:$N$7690,"&gt;50%",'2way'!$Y$3:$Y$7690,"N",'2way'!$Q$3:$Q$7690,"=" &amp;B146) +  COUNTIFS('2way'!$N$3:$N$7690,"&gt;50%",'2way'!$Y$3:$Y$7690,"N",'2way'!$R$3:$R$7690,"=" &amp;B146)</f>
        <v>12</v>
      </c>
      <c r="O146" s="66">
        <f>COUNTIFS('2way'!$N$3:$N$7690,"&gt;50%",'2way'!$Y$3:$Y$7690,"Y",'2way'!$Q$3:$Q$7690,"=" &amp;B146) +  COUNTIFS('2way'!$N$3:$N$7690,"&gt;50%",'2way'!$Y$3:$Y$7690,"Y",'2way'!$R$3:$R$7690,"=" &amp;B146)</f>
        <v>8</v>
      </c>
      <c r="P146">
        <f>COUNTIF('2way'!$Q$3:$Q$7690,"=" &amp;B146) + COUNTIF('2way'!$R$3:$R$7690,"=" &amp;B146)</f>
        <v>20</v>
      </c>
      <c r="Q146" s="6">
        <f t="shared" si="38"/>
        <v>0</v>
      </c>
      <c r="R146" s="6">
        <f t="shared" si="39"/>
        <v>0</v>
      </c>
      <c r="S146" s="6">
        <f t="shared" si="40"/>
        <v>0.6</v>
      </c>
      <c r="T146" s="6">
        <f t="shared" si="41"/>
        <v>0.4</v>
      </c>
      <c r="U146">
        <f t="shared" si="42"/>
        <v>10</v>
      </c>
      <c r="V146" s="6">
        <f t="shared" si="43"/>
        <v>0.5</v>
      </c>
      <c r="W146">
        <f t="shared" si="44"/>
        <v>12</v>
      </c>
      <c r="X146" s="6">
        <f t="shared" si="45"/>
        <v>0.6</v>
      </c>
      <c r="Y146">
        <f t="shared" si="46"/>
        <v>9</v>
      </c>
      <c r="Z146" s="6">
        <f t="shared" si="47"/>
        <v>0.45</v>
      </c>
      <c r="AA146">
        <f t="shared" si="48"/>
        <v>8</v>
      </c>
      <c r="AB146" s="6">
        <f t="shared" si="49"/>
        <v>0.4</v>
      </c>
    </row>
    <row r="147" spans="1:28" hidden="1" x14ac:dyDescent="0.25">
      <c r="A147" t="s">
        <v>349</v>
      </c>
      <c r="B147" t="s">
        <v>377</v>
      </c>
      <c r="C147" s="65">
        <f>COUNTIFS('2way'!$A$3:$A$7690,"&gt;50%",'2way'!$Y$3:$Y$7690,"Y",'2way'!$Q$3:$Q$7690,"=" &amp;B147) +  COUNTIFS('2way'!$A$3:$A$7690,"&gt;50%",'2way'!$Y$3:$Y$7690,"Y",'2way'!$R$3:$R$7690,"=" &amp;B147)</f>
        <v>3</v>
      </c>
      <c r="D147" s="66">
        <f>COUNTIFS('2way'!$A$3:$A$7690,"&gt;50%",'2way'!$Y$3:$Y$7690,"N",'2way'!$Q$3:$Q$7690,"=" &amp;B147) +  COUNTIFS('2way'!$A$3:$A$7690,"&gt;50%",'2way'!$Y$3:$Y$7690,"N",'2way'!$R$3:$R$7690,"=" &amp;B147)</f>
        <v>2</v>
      </c>
      <c r="E147" s="66">
        <f>COUNTIFS('2way'!$B$3:$B$7690,"&gt;50%",'2way'!$Y$3:$Y$7690,"N",'2way'!$Q$3:$Q$7690,"=" &amp;B147) +  COUNTIFS('2way'!$B$3:$B$7690,"&gt;50%",'2way'!$Y$3:$Y$7690,"N",'2way'!$R$3:$R$7690,"=" &amp;B147)</f>
        <v>6</v>
      </c>
      <c r="F147" s="66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0.15</v>
      </c>
      <c r="I147" s="6">
        <f t="shared" si="35"/>
        <v>0.1</v>
      </c>
      <c r="J147" s="6">
        <f t="shared" si="36"/>
        <v>0.3</v>
      </c>
      <c r="K147" s="6">
        <f t="shared" si="37"/>
        <v>0.35</v>
      </c>
      <c r="L147" s="66">
        <f>COUNTIFS('2way'!$M$3:$M$7690,"&gt;50%",'2way'!$Y$3:$Y$7690,"Y",'2way'!$Q$3:$Q$7690,"=" &amp;B147) +  COUNTIFS('2way'!$M$3:$M$7690,"&gt;50%",'2way'!$Y$3:$Y$7690,"Y",'2way'!$R$3:$R$7690,"=" &amp;B147)</f>
        <v>0</v>
      </c>
      <c r="M147" s="66">
        <f>COUNTIFS('2way'!$M$3:$M$7690,"&gt;50%",'2way'!$Y$3:$Y$7690,"N",'2way'!$Q$3:$Q$7690,"=" &amp;B147) +  COUNTIFS('2way'!$M$3:$M$7690,"&gt;50%",'2way'!$Y$3:$Y$7690,"N",'2way'!$R$3:$R$7690,"=" &amp;B147)</f>
        <v>0</v>
      </c>
      <c r="N147" s="66">
        <f>COUNTIFS('2way'!$N$3:$N$7690,"&gt;50%",'2way'!$Y$3:$Y$7690,"N",'2way'!$Q$3:$Q$7690,"=" &amp;B147) +  COUNTIFS('2way'!$N$3:$N$7690,"&gt;50%",'2way'!$Y$3:$Y$7690,"N",'2way'!$R$3:$R$7690,"=" &amp;B147)</f>
        <v>10</v>
      </c>
      <c r="O147" s="66">
        <f>COUNTIFS('2way'!$N$3:$N$7690,"&gt;50%",'2way'!$Y$3:$Y$7690,"Y",'2way'!$Q$3:$Q$7690,"=" &amp;B147) +  COUNTIFS('2way'!$N$3:$N$7690,"&gt;50%",'2way'!$Y$3:$Y$7690,"Y",'2way'!$R$3:$R$7690,"=" &amp;B147)</f>
        <v>10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0.5</v>
      </c>
      <c r="T147" s="6">
        <f t="shared" si="41"/>
        <v>0.5</v>
      </c>
      <c r="U147">
        <f t="shared" si="42"/>
        <v>9</v>
      </c>
      <c r="V147" s="6">
        <f t="shared" si="43"/>
        <v>0.45</v>
      </c>
      <c r="W147">
        <f t="shared" si="44"/>
        <v>10</v>
      </c>
      <c r="X147" s="6">
        <f t="shared" si="45"/>
        <v>0.5</v>
      </c>
      <c r="Y147">
        <f t="shared" si="46"/>
        <v>9</v>
      </c>
      <c r="Z147" s="6">
        <f t="shared" si="47"/>
        <v>0.45</v>
      </c>
      <c r="AA147">
        <f t="shared" si="48"/>
        <v>10</v>
      </c>
      <c r="AB147" s="6">
        <f t="shared" si="49"/>
        <v>0.5</v>
      </c>
    </row>
    <row r="148" spans="1:28" hidden="1" x14ac:dyDescent="0.25">
      <c r="A148" t="s">
        <v>349</v>
      </c>
      <c r="B148" t="s">
        <v>379</v>
      </c>
      <c r="C148" s="65">
        <f>COUNTIFS('2way'!$A$3:$A$7690,"&gt;50%",'2way'!$Y$3:$Y$7690,"Y",'2way'!$Q$3:$Q$7690,"=" &amp;B148) +  COUNTIFS('2way'!$A$3:$A$7690,"&gt;50%",'2way'!$Y$3:$Y$7690,"Y",'2way'!$R$3:$R$7690,"=" &amp;B148)</f>
        <v>2</v>
      </c>
      <c r="D148" s="66">
        <f>COUNTIFS('2way'!$A$3:$A$7690,"&gt;50%",'2way'!$Y$3:$Y$7690,"N",'2way'!$Q$3:$Q$7690,"=" &amp;B148) +  COUNTIFS('2way'!$A$3:$A$7690,"&gt;50%",'2way'!$Y$3:$Y$7690,"N",'2way'!$R$3:$R$7690,"=" &amp;B148)</f>
        <v>0</v>
      </c>
      <c r="E148" s="66">
        <f>COUNTIFS('2way'!$B$3:$B$7690,"&gt;50%",'2way'!$Y$3:$Y$7690,"N",'2way'!$Q$3:$Q$7690,"=" &amp;B148) +  COUNTIFS('2way'!$B$3:$B$7690,"&gt;50%",'2way'!$Y$3:$Y$7690,"N",'2way'!$R$3:$R$7690,"=" &amp;B148)</f>
        <v>10</v>
      </c>
      <c r="F148" s="66">
        <f>COUNTIFS('2way'!$B$3:$B$7690,"&gt;50%",'2way'!$Y$3:$Y$7690,"Y",'2way'!$Q$3:$Q$7690,"=" &amp;B148) +  COUNTIFS('2way'!$B$3:$B$7690,"&gt;50%",'2way'!$Y$3:$Y$7690,"Y",'2way'!$R$3:$R$7690,"=" &amp;B148)</f>
        <v>7</v>
      </c>
      <c r="G148">
        <f>COUNTIF('2way'!$Q$3:$Q$7690,"=" &amp;B148) + COUNTIF('2way'!$R$3:$R$7690,"=" &amp;B148)</f>
        <v>20</v>
      </c>
      <c r="H148" s="6">
        <f t="shared" si="34"/>
        <v>0.1</v>
      </c>
      <c r="I148" s="6">
        <f t="shared" si="35"/>
        <v>0</v>
      </c>
      <c r="J148" s="6">
        <f t="shared" si="36"/>
        <v>0.5</v>
      </c>
      <c r="K148" s="6">
        <f t="shared" si="37"/>
        <v>0.35</v>
      </c>
      <c r="L148" s="66">
        <f>COUNTIFS('2way'!$M$3:$M$7690,"&gt;50%",'2way'!$Y$3:$Y$7690,"Y",'2way'!$Q$3:$Q$7690,"=" &amp;B148) +  COUNTIFS('2way'!$M$3:$M$7690,"&gt;50%",'2way'!$Y$3:$Y$7690,"Y",'2way'!$R$3:$R$7690,"=" &amp;B148)</f>
        <v>0</v>
      </c>
      <c r="M148" s="66">
        <f>COUNTIFS('2way'!$M$3:$M$7690,"&gt;50%",'2way'!$Y$3:$Y$7690,"N",'2way'!$Q$3:$Q$7690,"=" &amp;B148) +  COUNTIFS('2way'!$M$3:$M$7690,"&gt;50%",'2way'!$Y$3:$Y$7690,"N",'2way'!$R$3:$R$7690,"=" &amp;B148)</f>
        <v>0</v>
      </c>
      <c r="N148" s="66">
        <f>COUNTIFS('2way'!$N$3:$N$7690,"&gt;50%",'2way'!$Y$3:$Y$7690,"N",'2way'!$Q$3:$Q$7690,"=" &amp;B148) +  COUNTIFS('2way'!$N$3:$N$7690,"&gt;50%",'2way'!$Y$3:$Y$7690,"N",'2way'!$R$3:$R$7690,"=" &amp;B148)</f>
        <v>10</v>
      </c>
      <c r="O148" s="66">
        <f>COUNTIFS('2way'!$N$3:$N$7690,"&gt;50%",'2way'!$Y$3:$Y$7690,"Y",'2way'!$Q$3:$Q$7690,"=" &amp;B148) +  COUNTIFS('2way'!$N$3:$N$7690,"&gt;50%",'2way'!$Y$3:$Y$7690,"Y",'2way'!$R$3:$R$7690,"=" &amp;B148)</f>
        <v>10</v>
      </c>
      <c r="P148">
        <f>COUNTIF('2way'!$Q$3:$Q$7690,"=" &amp;B148) + COUNTIF('2way'!$R$3:$R$7690,"=" &amp;B148)</f>
        <v>20</v>
      </c>
      <c r="Q148" s="6">
        <f t="shared" si="38"/>
        <v>0</v>
      </c>
      <c r="R148" s="6">
        <f t="shared" si="39"/>
        <v>0</v>
      </c>
      <c r="S148" s="6">
        <f t="shared" si="40"/>
        <v>0.5</v>
      </c>
      <c r="T148" s="6">
        <f t="shared" si="41"/>
        <v>0.5</v>
      </c>
      <c r="U148">
        <f t="shared" si="42"/>
        <v>12</v>
      </c>
      <c r="V148" s="6">
        <f t="shared" si="43"/>
        <v>0.6</v>
      </c>
      <c r="W148">
        <f t="shared" si="44"/>
        <v>10</v>
      </c>
      <c r="X148" s="6">
        <f t="shared" si="45"/>
        <v>0.5</v>
      </c>
      <c r="Y148">
        <f t="shared" si="46"/>
        <v>7</v>
      </c>
      <c r="Z148" s="6">
        <f t="shared" si="47"/>
        <v>0.35</v>
      </c>
      <c r="AA148">
        <f t="shared" si="48"/>
        <v>10</v>
      </c>
      <c r="AB148" s="6">
        <f t="shared" si="49"/>
        <v>0.5</v>
      </c>
    </row>
    <row r="149" spans="1:28" hidden="1" x14ac:dyDescent="0.25">
      <c r="A149" t="s">
        <v>349</v>
      </c>
      <c r="B149" t="s">
        <v>353</v>
      </c>
      <c r="C149" s="65">
        <f>COUNTIFS('2way'!$A$3:$A$7690,"&gt;50%",'2way'!$Y$3:$Y$7690,"Y",'2way'!$Q$3:$Q$7690,"=" &amp;B149) +  COUNTIFS('2way'!$A$3:$A$7690,"&gt;50%",'2way'!$Y$3:$Y$7690,"Y",'2way'!$R$3:$R$7690,"=" &amp;B149)</f>
        <v>6</v>
      </c>
      <c r="D149" s="66">
        <f>COUNTIFS('2way'!$A$3:$A$7690,"&gt;50%",'2way'!$Y$3:$Y$7690,"N",'2way'!$Q$3:$Q$7690,"=" &amp;B149) +  COUNTIFS('2way'!$A$3:$A$7690,"&gt;50%",'2way'!$Y$3:$Y$7690,"N",'2way'!$R$3:$R$7690,"=" &amp;B149)</f>
        <v>3</v>
      </c>
      <c r="E149" s="66">
        <f>COUNTIFS('2way'!$B$3:$B$7690,"&gt;50%",'2way'!$Y$3:$Y$7690,"N",'2way'!$Q$3:$Q$7690,"=" &amp;B149) +  COUNTIFS('2way'!$B$3:$B$7690,"&gt;50%",'2way'!$Y$3:$Y$7690,"N",'2way'!$R$3:$R$7690,"=" &amp;B149)</f>
        <v>9</v>
      </c>
      <c r="F149" s="66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21</v>
      </c>
      <c r="H149" s="6">
        <f t="shared" si="34"/>
        <v>0.2857142857142857</v>
      </c>
      <c r="I149" s="6">
        <f t="shared" si="35"/>
        <v>0.14285714285714285</v>
      </c>
      <c r="J149" s="6">
        <f t="shared" si="36"/>
        <v>0.42857142857142855</v>
      </c>
      <c r="K149" s="6">
        <f t="shared" si="37"/>
        <v>9.5238095238095233E-2</v>
      </c>
      <c r="L149" s="66">
        <f>COUNTIFS('2way'!$M$3:$M$7690,"&gt;50%",'2way'!$Y$3:$Y$7690,"Y",'2way'!$Q$3:$Q$7690,"=" &amp;B149) +  COUNTIFS('2way'!$M$3:$M$7690,"&gt;50%",'2way'!$Y$3:$Y$7690,"Y",'2way'!$R$3:$R$7690,"=" &amp;B149)</f>
        <v>0</v>
      </c>
      <c r="M149" s="66">
        <f>COUNTIFS('2way'!$M$3:$M$7690,"&gt;50%",'2way'!$Y$3:$Y$7690,"N",'2way'!$Q$3:$Q$7690,"=" &amp;B149) +  COUNTIFS('2way'!$M$3:$M$7690,"&gt;50%",'2way'!$Y$3:$Y$7690,"N",'2way'!$R$3:$R$7690,"=" &amp;B149)</f>
        <v>0</v>
      </c>
      <c r="N149" s="66">
        <f>COUNTIFS('2way'!$N$3:$N$7690,"&gt;50%",'2way'!$Y$3:$Y$7690,"N",'2way'!$Q$3:$Q$7690,"=" &amp;B149) +  COUNTIFS('2way'!$N$3:$N$7690,"&gt;50%",'2way'!$Y$3:$Y$7690,"N",'2way'!$R$3:$R$7690,"=" &amp;B149)</f>
        <v>13</v>
      </c>
      <c r="O149" s="66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21</v>
      </c>
      <c r="Q149" s="6">
        <f t="shared" si="38"/>
        <v>0</v>
      </c>
      <c r="R149" s="6">
        <f t="shared" si="39"/>
        <v>0</v>
      </c>
      <c r="S149" s="6">
        <f t="shared" si="40"/>
        <v>0.61904761904761907</v>
      </c>
      <c r="T149" s="6">
        <f t="shared" si="41"/>
        <v>0.38095238095238093</v>
      </c>
      <c r="U149">
        <f t="shared" si="42"/>
        <v>15</v>
      </c>
      <c r="V149" s="6">
        <f t="shared" si="43"/>
        <v>0.7142857142857143</v>
      </c>
      <c r="W149">
        <f t="shared" si="44"/>
        <v>13</v>
      </c>
      <c r="X149" s="6">
        <f t="shared" si="45"/>
        <v>0.61904761904761907</v>
      </c>
      <c r="Y149">
        <f t="shared" si="46"/>
        <v>5</v>
      </c>
      <c r="Z149" s="6">
        <f t="shared" si="47"/>
        <v>0.23809523809523808</v>
      </c>
      <c r="AA149">
        <f t="shared" si="48"/>
        <v>8</v>
      </c>
      <c r="AB149" s="6">
        <f t="shared" si="49"/>
        <v>0.38095238095238093</v>
      </c>
    </row>
    <row r="150" spans="1:28" hidden="1" x14ac:dyDescent="0.25">
      <c r="A150" t="s">
        <v>349</v>
      </c>
      <c r="B150" t="s">
        <v>73</v>
      </c>
      <c r="C150" s="65">
        <f>COUNTIFS('2way'!$A$3:$A$7690,"&gt;50%",'2way'!$Y$3:$Y$7690,"Y",'2way'!$Q$3:$Q$7690,"=" &amp;B150) +  COUNTIFS('2way'!$A$3:$A$7690,"&gt;50%",'2way'!$Y$3:$Y$7690,"Y",'2way'!$R$3:$R$7690,"=" &amp;B150)</f>
        <v>2</v>
      </c>
      <c r="D150" s="66">
        <f>COUNTIFS('2way'!$A$3:$A$7690,"&gt;50%",'2way'!$Y$3:$Y$7690,"N",'2way'!$Q$3:$Q$7690,"=" &amp;B150) +  COUNTIFS('2way'!$A$3:$A$7690,"&gt;50%",'2way'!$Y$3:$Y$7690,"N",'2way'!$R$3:$R$7690,"=" &amp;B150)</f>
        <v>1</v>
      </c>
      <c r="E150" s="66">
        <f>COUNTIFS('2way'!$B$3:$B$7690,"&gt;50%",'2way'!$Y$3:$Y$7690,"N",'2way'!$Q$3:$Q$7690,"=" &amp;B150) +  COUNTIFS('2way'!$B$3:$B$7690,"&gt;50%",'2way'!$Y$3:$Y$7690,"N",'2way'!$R$3:$R$7690,"=" &amp;B150)</f>
        <v>10</v>
      </c>
      <c r="F150" s="66">
        <f>COUNTIFS('2way'!$B$3:$B$7690,"&gt;50%",'2way'!$Y$3:$Y$7690,"Y",'2way'!$Q$3:$Q$7690,"=" &amp;B150) +  COUNTIFS('2way'!$B$3:$B$7690,"&gt;50%",'2way'!$Y$3:$Y$7690,"Y",'2way'!$R$3:$R$7690,"=" &amp;B150)</f>
        <v>6</v>
      </c>
      <c r="G150">
        <f>COUNTIF('2way'!$Q$3:$Q$7690,"=" &amp;B150) + COUNTIF('2way'!$R$3:$R$7690,"=" &amp;B150)</f>
        <v>20</v>
      </c>
      <c r="H150" s="6">
        <f t="shared" si="34"/>
        <v>0.1</v>
      </c>
      <c r="I150" s="6">
        <f t="shared" si="35"/>
        <v>0.05</v>
      </c>
      <c r="J150" s="6">
        <f t="shared" si="36"/>
        <v>0.5</v>
      </c>
      <c r="K150" s="6">
        <f t="shared" si="37"/>
        <v>0.3</v>
      </c>
      <c r="L150" s="66">
        <f>COUNTIFS('2way'!$M$3:$M$7690,"&gt;50%",'2way'!$Y$3:$Y$7690,"Y",'2way'!$Q$3:$Q$7690,"=" &amp;B150) +  COUNTIFS('2way'!$M$3:$M$7690,"&gt;50%",'2way'!$Y$3:$Y$7690,"Y",'2way'!$R$3:$R$7690,"=" &amp;B150)</f>
        <v>0</v>
      </c>
      <c r="M150" s="66">
        <f>COUNTIFS('2way'!$M$3:$M$7690,"&gt;50%",'2way'!$Y$3:$Y$7690,"N",'2way'!$Q$3:$Q$7690,"=" &amp;B150) +  COUNTIFS('2way'!$M$3:$M$7690,"&gt;50%",'2way'!$Y$3:$Y$7690,"N",'2way'!$R$3:$R$7690,"=" &amp;B150)</f>
        <v>0</v>
      </c>
      <c r="N150" s="66">
        <f>COUNTIFS('2way'!$N$3:$N$7690,"&gt;50%",'2way'!$Y$3:$Y$7690,"N",'2way'!$Q$3:$Q$7690,"=" &amp;B150) +  COUNTIFS('2way'!$N$3:$N$7690,"&gt;50%",'2way'!$Y$3:$Y$7690,"N",'2way'!$R$3:$R$7690,"=" &amp;B150)</f>
        <v>11</v>
      </c>
      <c r="O150" s="66">
        <f>COUNTIFS('2way'!$N$3:$N$7690,"&gt;50%",'2way'!$Y$3:$Y$7690,"Y",'2way'!$Q$3:$Q$7690,"=" &amp;B150) +  COUNTIFS('2way'!$N$3:$N$7690,"&gt;50%",'2way'!$Y$3:$Y$7690,"Y",'2way'!$R$3:$R$7690,"=" &amp;B150)</f>
        <v>9</v>
      </c>
      <c r="P150">
        <f>COUNTIF('2way'!$Q$3:$Q$7690,"=" &amp;B150) + COUNTIF('2way'!$R$3:$R$7690,"=" &amp;B150)</f>
        <v>20</v>
      </c>
      <c r="Q150" s="6">
        <f t="shared" si="38"/>
        <v>0</v>
      </c>
      <c r="R150" s="6">
        <f t="shared" si="39"/>
        <v>0</v>
      </c>
      <c r="S150" s="6">
        <f t="shared" si="40"/>
        <v>0.55000000000000004</v>
      </c>
      <c r="T150" s="6">
        <f t="shared" si="41"/>
        <v>0.45</v>
      </c>
      <c r="U150">
        <f t="shared" si="42"/>
        <v>12</v>
      </c>
      <c r="V150" s="6">
        <f t="shared" si="43"/>
        <v>0.6</v>
      </c>
      <c r="W150">
        <f t="shared" si="44"/>
        <v>11</v>
      </c>
      <c r="X150" s="6">
        <f t="shared" si="45"/>
        <v>0.55000000000000004</v>
      </c>
      <c r="Y150">
        <f t="shared" si="46"/>
        <v>7</v>
      </c>
      <c r="Z150" s="6">
        <f t="shared" si="47"/>
        <v>0.35</v>
      </c>
      <c r="AA150">
        <f t="shared" si="48"/>
        <v>9</v>
      </c>
      <c r="AB150" s="6">
        <f t="shared" si="49"/>
        <v>0.45</v>
      </c>
    </row>
    <row r="151" spans="1:28" hidden="1" x14ac:dyDescent="0.25">
      <c r="A151" t="s">
        <v>349</v>
      </c>
      <c r="B151" t="s">
        <v>380</v>
      </c>
      <c r="C151" s="65">
        <f>COUNTIFS('2way'!$A$3:$A$7690,"&gt;50%",'2way'!$Y$3:$Y$7690,"Y",'2way'!$Q$3:$Q$7690,"=" &amp;B151) +  COUNTIFS('2way'!$A$3:$A$7690,"&gt;50%",'2way'!$Y$3:$Y$7690,"Y",'2way'!$R$3:$R$7690,"=" &amp;B151)</f>
        <v>3</v>
      </c>
      <c r="D151" s="66">
        <f>COUNTIFS('2way'!$A$3:$A$7690,"&gt;50%",'2way'!$Y$3:$Y$7690,"N",'2way'!$Q$3:$Q$7690,"=" &amp;B151) +  COUNTIFS('2way'!$A$3:$A$7690,"&gt;50%",'2way'!$Y$3:$Y$7690,"N",'2way'!$R$3:$R$7690,"=" &amp;B151)</f>
        <v>3</v>
      </c>
      <c r="E151" s="66">
        <f>COUNTIFS('2way'!$B$3:$B$7690,"&gt;50%",'2way'!$Y$3:$Y$7690,"N",'2way'!$Q$3:$Q$7690,"=" &amp;B151) +  COUNTIFS('2way'!$B$3:$B$7690,"&gt;50%",'2way'!$Y$3:$Y$7690,"N",'2way'!$R$3:$R$7690,"=" &amp;B151)</f>
        <v>7</v>
      </c>
      <c r="F151" s="66">
        <f>COUNTIFS('2way'!$B$3:$B$7690,"&gt;50%",'2way'!$Y$3:$Y$7690,"Y",'2way'!$Q$3:$Q$7690,"=" &amp;B151) +  COUNTIFS('2way'!$B$3:$B$7690,"&gt;50%",'2way'!$Y$3:$Y$7690,"Y",'2way'!$R$3:$R$7690,"=" &amp;B151)</f>
        <v>6</v>
      </c>
      <c r="G151">
        <f>COUNTIF('2way'!$Q$3:$Q$7690,"=" &amp;B151) + COUNTIF('2way'!$R$3:$R$7690,"=" &amp;B151)</f>
        <v>20</v>
      </c>
      <c r="H151" s="6">
        <f t="shared" si="34"/>
        <v>0.15</v>
      </c>
      <c r="I151" s="6">
        <f t="shared" si="35"/>
        <v>0.15</v>
      </c>
      <c r="J151" s="6">
        <f t="shared" si="36"/>
        <v>0.35</v>
      </c>
      <c r="K151" s="6">
        <f t="shared" si="37"/>
        <v>0.3</v>
      </c>
      <c r="L151" s="66">
        <f>COUNTIFS('2way'!$M$3:$M$7690,"&gt;50%",'2way'!$Y$3:$Y$7690,"Y",'2way'!$Q$3:$Q$7690,"=" &amp;B151) +  COUNTIFS('2way'!$M$3:$M$7690,"&gt;50%",'2way'!$Y$3:$Y$7690,"Y",'2way'!$R$3:$R$7690,"=" &amp;B151)</f>
        <v>0</v>
      </c>
      <c r="M151" s="66">
        <f>COUNTIFS('2way'!$M$3:$M$7690,"&gt;50%",'2way'!$Y$3:$Y$7690,"N",'2way'!$Q$3:$Q$7690,"=" &amp;B151) +  COUNTIFS('2way'!$M$3:$M$7690,"&gt;50%",'2way'!$Y$3:$Y$7690,"N",'2way'!$R$3:$R$7690,"=" &amp;B151)</f>
        <v>0</v>
      </c>
      <c r="N151" s="66">
        <f>COUNTIFS('2way'!$N$3:$N$7690,"&gt;50%",'2way'!$Y$3:$Y$7690,"N",'2way'!$Q$3:$Q$7690,"=" &amp;B151) +  COUNTIFS('2way'!$N$3:$N$7690,"&gt;50%",'2way'!$Y$3:$Y$7690,"N",'2way'!$R$3:$R$7690,"=" &amp;B151)</f>
        <v>10</v>
      </c>
      <c r="O151" s="66">
        <f>COUNTIFS('2way'!$N$3:$N$7690,"&gt;50%",'2way'!$Y$3:$Y$7690,"Y",'2way'!$Q$3:$Q$7690,"=" &amp;B151) +  COUNTIFS('2way'!$N$3:$N$7690,"&gt;50%",'2way'!$Y$3:$Y$7690,"Y",'2way'!$R$3:$R$7690,"=" &amp;B151)</f>
        <v>10</v>
      </c>
      <c r="P151">
        <f>COUNTIF('2way'!$Q$3:$Q$7690,"=" &amp;B151) + COUNTIF('2way'!$R$3:$R$7690,"=" &amp;B151)</f>
        <v>20</v>
      </c>
      <c r="Q151" s="6">
        <f t="shared" si="38"/>
        <v>0</v>
      </c>
      <c r="R151" s="6">
        <f t="shared" si="39"/>
        <v>0</v>
      </c>
      <c r="S151" s="6">
        <f t="shared" si="40"/>
        <v>0.5</v>
      </c>
      <c r="T151" s="6">
        <f t="shared" si="41"/>
        <v>0.5</v>
      </c>
      <c r="U151">
        <f t="shared" si="42"/>
        <v>10</v>
      </c>
      <c r="V151" s="6">
        <f t="shared" si="43"/>
        <v>0.5</v>
      </c>
      <c r="W151">
        <f t="shared" si="44"/>
        <v>10</v>
      </c>
      <c r="X151" s="6">
        <f t="shared" si="45"/>
        <v>0.5</v>
      </c>
      <c r="Y151">
        <f t="shared" si="46"/>
        <v>9</v>
      </c>
      <c r="Z151" s="6">
        <f t="shared" si="47"/>
        <v>0.45</v>
      </c>
      <c r="AA151">
        <f t="shared" si="48"/>
        <v>10</v>
      </c>
      <c r="AB151" s="6">
        <f t="shared" si="49"/>
        <v>0.5</v>
      </c>
    </row>
    <row r="152" spans="1:28" hidden="1" x14ac:dyDescent="0.25">
      <c r="A152" t="s">
        <v>349</v>
      </c>
      <c r="B152" t="s">
        <v>389</v>
      </c>
      <c r="C152" s="65">
        <f>COUNTIFS('2way'!$A$3:$A$7690,"&gt;50%",'2way'!$Y$3:$Y$7690,"Y",'2way'!$Q$3:$Q$7690,"=" &amp;B152) +  COUNTIFS('2way'!$A$3:$A$7690,"&gt;50%",'2way'!$Y$3:$Y$7690,"Y",'2way'!$R$3:$R$7690,"=" &amp;B152)</f>
        <v>4</v>
      </c>
      <c r="D152" s="66">
        <f>COUNTIFS('2way'!$A$3:$A$7690,"&gt;50%",'2way'!$Y$3:$Y$7690,"N",'2way'!$Q$3:$Q$7690,"=" &amp;B152) +  COUNTIFS('2way'!$A$3:$A$7690,"&gt;50%",'2way'!$Y$3:$Y$7690,"N",'2way'!$R$3:$R$7690,"=" &amp;B152)</f>
        <v>2</v>
      </c>
      <c r="E152" s="66">
        <f>COUNTIFS('2way'!$B$3:$B$7690,"&gt;50%",'2way'!$Y$3:$Y$7690,"N",'2way'!$Q$3:$Q$7690,"=" &amp;B152) +  COUNTIFS('2way'!$B$3:$B$7690,"&gt;50%",'2way'!$Y$3:$Y$7690,"N",'2way'!$R$3:$R$7690,"=" &amp;B152)</f>
        <v>10</v>
      </c>
      <c r="F152" s="66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20</v>
      </c>
      <c r="H152" s="6">
        <f t="shared" si="34"/>
        <v>0.2</v>
      </c>
      <c r="I152" s="6">
        <f t="shared" si="35"/>
        <v>0.1</v>
      </c>
      <c r="J152" s="6">
        <f t="shared" si="36"/>
        <v>0.5</v>
      </c>
      <c r="K152" s="6">
        <f t="shared" si="37"/>
        <v>0.15</v>
      </c>
      <c r="L152" s="66">
        <f>COUNTIFS('2way'!$M$3:$M$7690,"&gt;50%",'2way'!$Y$3:$Y$7690,"Y",'2way'!$Q$3:$Q$7690,"=" &amp;B152) +  COUNTIFS('2way'!$M$3:$M$7690,"&gt;50%",'2way'!$Y$3:$Y$7690,"Y",'2way'!$R$3:$R$7690,"=" &amp;B152)</f>
        <v>0</v>
      </c>
      <c r="M152" s="66">
        <f>COUNTIFS('2way'!$M$3:$M$7690,"&gt;50%",'2way'!$Y$3:$Y$7690,"N",'2way'!$Q$3:$Q$7690,"=" &amp;B152) +  COUNTIFS('2way'!$M$3:$M$7690,"&gt;50%",'2way'!$Y$3:$Y$7690,"N",'2way'!$R$3:$R$7690,"=" &amp;B152)</f>
        <v>0</v>
      </c>
      <c r="N152" s="66">
        <f>COUNTIFS('2way'!$N$3:$N$7690,"&gt;50%",'2way'!$Y$3:$Y$7690,"N",'2way'!$Q$3:$Q$7690,"=" &amp;B152) +  COUNTIFS('2way'!$N$3:$N$7690,"&gt;50%",'2way'!$Y$3:$Y$7690,"N",'2way'!$R$3:$R$7690,"=" &amp;B152)</f>
        <v>12</v>
      </c>
      <c r="O152" s="66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20</v>
      </c>
      <c r="Q152" s="6">
        <f t="shared" si="38"/>
        <v>0</v>
      </c>
      <c r="R152" s="6">
        <f t="shared" si="39"/>
        <v>0</v>
      </c>
      <c r="S152" s="6">
        <f t="shared" si="40"/>
        <v>0.6</v>
      </c>
      <c r="T152" s="6">
        <f t="shared" si="41"/>
        <v>0.4</v>
      </c>
      <c r="U152">
        <f t="shared" si="42"/>
        <v>14</v>
      </c>
      <c r="V152" s="6">
        <f t="shared" si="43"/>
        <v>0.7</v>
      </c>
      <c r="W152">
        <f t="shared" si="44"/>
        <v>12</v>
      </c>
      <c r="X152" s="6">
        <f t="shared" si="45"/>
        <v>0.6</v>
      </c>
      <c r="Y152">
        <f t="shared" si="46"/>
        <v>5</v>
      </c>
      <c r="Z152" s="6">
        <f t="shared" si="47"/>
        <v>0.25</v>
      </c>
      <c r="AA152">
        <f t="shared" si="48"/>
        <v>8</v>
      </c>
      <c r="AB152" s="6">
        <f t="shared" si="49"/>
        <v>0.4</v>
      </c>
    </row>
    <row r="153" spans="1:28" hidden="1" x14ac:dyDescent="0.25">
      <c r="A153" t="s">
        <v>349</v>
      </c>
      <c r="B153" t="s">
        <v>376</v>
      </c>
      <c r="C153" s="65">
        <f>COUNTIFS('2way'!$A$3:$A$7690,"&gt;50%",'2way'!$Y$3:$Y$7690,"Y",'2way'!$Q$3:$Q$7690,"=" &amp;B153) +  COUNTIFS('2way'!$A$3:$A$7690,"&gt;50%",'2way'!$Y$3:$Y$7690,"Y",'2way'!$R$3:$R$7690,"=" &amp;B153)</f>
        <v>0</v>
      </c>
      <c r="D153" s="66">
        <f>COUNTIFS('2way'!$A$3:$A$7690,"&gt;50%",'2way'!$Y$3:$Y$7690,"N",'2way'!$Q$3:$Q$7690,"=" &amp;B153) +  COUNTIFS('2way'!$A$3:$A$7690,"&gt;50%",'2way'!$Y$3:$Y$7690,"N",'2way'!$R$3:$R$7690,"=" &amp;B153)</f>
        <v>0</v>
      </c>
      <c r="E153" s="66">
        <f>COUNTIFS('2way'!$B$3:$B$7690,"&gt;50%",'2way'!$Y$3:$Y$7690,"N",'2way'!$Q$3:$Q$7690,"=" &amp;B153) +  COUNTIFS('2way'!$B$3:$B$7690,"&gt;50%",'2way'!$Y$3:$Y$7690,"N",'2way'!$R$3:$R$7690,"=" &amp;B153)</f>
        <v>11</v>
      </c>
      <c r="F153" s="66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20</v>
      </c>
      <c r="H153" s="6">
        <f t="shared" si="34"/>
        <v>0</v>
      </c>
      <c r="I153" s="6">
        <f t="shared" si="35"/>
        <v>0</v>
      </c>
      <c r="J153" s="6">
        <f t="shared" si="36"/>
        <v>0.55000000000000004</v>
      </c>
      <c r="K153" s="6">
        <f t="shared" si="37"/>
        <v>0.45</v>
      </c>
      <c r="L153" s="66">
        <f>COUNTIFS('2way'!$M$3:$M$7690,"&gt;50%",'2way'!$Y$3:$Y$7690,"Y",'2way'!$Q$3:$Q$7690,"=" &amp;B153) +  COUNTIFS('2way'!$M$3:$M$7690,"&gt;50%",'2way'!$Y$3:$Y$7690,"Y",'2way'!$R$3:$R$7690,"=" &amp;B153)</f>
        <v>0</v>
      </c>
      <c r="M153" s="66">
        <f>COUNTIFS('2way'!$M$3:$M$7690,"&gt;50%",'2way'!$Y$3:$Y$7690,"N",'2way'!$Q$3:$Q$7690,"=" &amp;B153) +  COUNTIFS('2way'!$M$3:$M$7690,"&gt;50%",'2way'!$Y$3:$Y$7690,"N",'2way'!$R$3:$R$7690,"=" &amp;B153)</f>
        <v>0</v>
      </c>
      <c r="N153" s="66">
        <f>COUNTIFS('2way'!$N$3:$N$7690,"&gt;50%",'2way'!$Y$3:$Y$7690,"N",'2way'!$Q$3:$Q$7690,"=" &amp;B153) +  COUNTIFS('2way'!$N$3:$N$7690,"&gt;50%",'2way'!$Y$3:$Y$7690,"N",'2way'!$R$3:$R$7690,"=" &amp;B153)</f>
        <v>11</v>
      </c>
      <c r="O153" s="66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20</v>
      </c>
      <c r="Q153" s="6">
        <f t="shared" si="38"/>
        <v>0</v>
      </c>
      <c r="R153" s="6">
        <f t="shared" si="39"/>
        <v>0</v>
      </c>
      <c r="S153" s="6">
        <f t="shared" si="40"/>
        <v>0.55000000000000004</v>
      </c>
      <c r="T153" s="6">
        <f t="shared" si="41"/>
        <v>0.45</v>
      </c>
      <c r="U153">
        <f t="shared" si="42"/>
        <v>11</v>
      </c>
      <c r="V153" s="6">
        <f t="shared" si="43"/>
        <v>0.55000000000000004</v>
      </c>
      <c r="W153">
        <f t="shared" si="44"/>
        <v>11</v>
      </c>
      <c r="X153" s="6">
        <f t="shared" si="45"/>
        <v>0.55000000000000004</v>
      </c>
      <c r="Y153">
        <f t="shared" si="46"/>
        <v>9</v>
      </c>
      <c r="Z153" s="6">
        <f t="shared" si="47"/>
        <v>0.45</v>
      </c>
      <c r="AA153">
        <f t="shared" si="48"/>
        <v>9</v>
      </c>
      <c r="AB153" s="6">
        <f t="shared" si="49"/>
        <v>0.45</v>
      </c>
    </row>
    <row r="154" spans="1:28" hidden="1" x14ac:dyDescent="0.25">
      <c r="A154" t="s">
        <v>349</v>
      </c>
      <c r="B154" t="s">
        <v>351</v>
      </c>
      <c r="C154" s="65">
        <f>COUNTIFS('2way'!$A$3:$A$7690,"&gt;50%",'2way'!$Y$3:$Y$7690,"Y",'2way'!$Q$3:$Q$7690,"=" &amp;B154) +  COUNTIFS('2way'!$A$3:$A$7690,"&gt;50%",'2way'!$Y$3:$Y$7690,"Y",'2way'!$R$3:$R$7690,"=" &amp;B154)</f>
        <v>0</v>
      </c>
      <c r="D154" s="66">
        <f>COUNTIFS('2way'!$A$3:$A$7690,"&gt;50%",'2way'!$Y$3:$Y$7690,"N",'2way'!$Q$3:$Q$7690,"=" &amp;B154) +  COUNTIFS('2way'!$A$3:$A$7690,"&gt;50%",'2way'!$Y$3:$Y$7690,"N",'2way'!$R$3:$R$7690,"=" &amp;B154)</f>
        <v>3</v>
      </c>
      <c r="E154" s="66">
        <f>COUNTIFS('2way'!$B$3:$B$7690,"&gt;50%",'2way'!$Y$3:$Y$7690,"N",'2way'!$Q$3:$Q$7690,"=" &amp;B154) +  COUNTIFS('2way'!$B$3:$B$7690,"&gt;50%",'2way'!$Y$3:$Y$7690,"N",'2way'!$R$3:$R$7690,"=" &amp;B154)</f>
        <v>6</v>
      </c>
      <c r="F154" s="66">
        <f>COUNTIFS('2way'!$B$3:$B$7690,"&gt;50%",'2way'!$Y$3:$Y$7690,"Y",'2way'!$Q$3:$Q$7690,"=" &amp;B154) +  COUNTIFS('2way'!$B$3:$B$7690,"&gt;50%",'2way'!$Y$3:$Y$7690,"Y",'2way'!$R$3:$R$7690,"=" &amp;B154)</f>
        <v>11</v>
      </c>
      <c r="G154">
        <f>COUNTIF('2way'!$Q$3:$Q$7690,"=" &amp;B154) + COUNTIF('2way'!$R$3:$R$7690,"=" &amp;B154)</f>
        <v>20</v>
      </c>
      <c r="H154" s="6">
        <f t="shared" si="34"/>
        <v>0</v>
      </c>
      <c r="I154" s="6">
        <f t="shared" si="35"/>
        <v>0.15</v>
      </c>
      <c r="J154" s="6">
        <f t="shared" si="36"/>
        <v>0.3</v>
      </c>
      <c r="K154" s="6">
        <f t="shared" si="37"/>
        <v>0.55000000000000004</v>
      </c>
      <c r="L154" s="66">
        <f>COUNTIFS('2way'!$M$3:$M$7690,"&gt;50%",'2way'!$Y$3:$Y$7690,"Y",'2way'!$Q$3:$Q$7690,"=" &amp;B154) +  COUNTIFS('2way'!$M$3:$M$7690,"&gt;50%",'2way'!$Y$3:$Y$7690,"Y",'2way'!$R$3:$R$7690,"=" &amp;B154)</f>
        <v>0</v>
      </c>
      <c r="M154" s="66">
        <f>COUNTIFS('2way'!$M$3:$M$7690,"&gt;50%",'2way'!$Y$3:$Y$7690,"N",'2way'!$Q$3:$Q$7690,"=" &amp;B154) +  COUNTIFS('2way'!$M$3:$M$7690,"&gt;50%",'2way'!$Y$3:$Y$7690,"N",'2way'!$R$3:$R$7690,"=" &amp;B154)</f>
        <v>0</v>
      </c>
      <c r="N154" s="66">
        <f>COUNTIFS('2way'!$N$3:$N$7690,"&gt;50%",'2way'!$Y$3:$Y$7690,"N",'2way'!$Q$3:$Q$7690,"=" &amp;B154) +  COUNTIFS('2way'!$N$3:$N$7690,"&gt;50%",'2way'!$Y$3:$Y$7690,"N",'2way'!$R$3:$R$7690,"=" &amp;B154)</f>
        <v>9</v>
      </c>
      <c r="O154" s="66">
        <f>COUNTIFS('2way'!$N$3:$N$7690,"&gt;50%",'2way'!$Y$3:$Y$7690,"Y",'2way'!$Q$3:$Q$7690,"=" &amp;B154) +  COUNTIFS('2way'!$N$3:$N$7690,"&gt;50%",'2way'!$Y$3:$Y$7690,"Y",'2way'!$R$3:$R$7690,"=" &amp;B154)</f>
        <v>11</v>
      </c>
      <c r="P154">
        <f>COUNTIF('2way'!$Q$3:$Q$7690,"=" &amp;B154) + COUNTIF('2way'!$R$3:$R$7690,"=" &amp;B154)</f>
        <v>20</v>
      </c>
      <c r="Q154" s="6">
        <f t="shared" si="38"/>
        <v>0</v>
      </c>
      <c r="R154" s="6">
        <f t="shared" si="39"/>
        <v>0</v>
      </c>
      <c r="S154" s="6">
        <f t="shared" si="40"/>
        <v>0.45</v>
      </c>
      <c r="T154" s="6">
        <f t="shared" si="41"/>
        <v>0.55000000000000004</v>
      </c>
      <c r="U154">
        <f t="shared" si="42"/>
        <v>6</v>
      </c>
      <c r="V154" s="6">
        <f t="shared" si="43"/>
        <v>0.3</v>
      </c>
      <c r="W154">
        <f t="shared" si="44"/>
        <v>9</v>
      </c>
      <c r="X154" s="6">
        <f t="shared" si="45"/>
        <v>0.45</v>
      </c>
      <c r="Y154">
        <f t="shared" si="46"/>
        <v>14</v>
      </c>
      <c r="Z154" s="6">
        <f t="shared" si="47"/>
        <v>0.7</v>
      </c>
      <c r="AA154">
        <f t="shared" si="48"/>
        <v>11</v>
      </c>
      <c r="AB154" s="6">
        <f t="shared" si="49"/>
        <v>0.55000000000000004</v>
      </c>
    </row>
    <row r="155" spans="1:28" hidden="1" x14ac:dyDescent="0.25">
      <c r="A155" t="s">
        <v>349</v>
      </c>
      <c r="B155" t="s">
        <v>536</v>
      </c>
      <c r="C155" s="65">
        <f>COUNTIFS('2way'!$A$3:$A$7690,"&gt;50%",'2way'!$Y$3:$Y$7690,"Y",'2way'!$Q$3:$Q$7690,"=" &amp;B155) +  COUNTIFS('2way'!$A$3:$A$7690,"&gt;50%",'2way'!$Y$3:$Y$7690,"Y",'2way'!$R$3:$R$7690,"=" &amp;B155)</f>
        <v>0</v>
      </c>
      <c r="D155" s="66">
        <f>COUNTIFS('2way'!$A$3:$A$7690,"&gt;50%",'2way'!$Y$3:$Y$7690,"N",'2way'!$Q$3:$Q$7690,"=" &amp;B155) +  COUNTIFS('2way'!$A$3:$A$7690,"&gt;50%",'2way'!$Y$3:$Y$7690,"N",'2way'!$R$3:$R$7690,"=" &amp;B155)</f>
        <v>1</v>
      </c>
      <c r="E155" s="66">
        <f>COUNTIFS('2way'!$B$3:$B$7690,"&gt;50%",'2way'!$Y$3:$Y$7690,"N",'2way'!$Q$3:$Q$7690,"=" &amp;B155) +  COUNTIFS('2way'!$B$3:$B$7690,"&gt;50%",'2way'!$Y$3:$Y$7690,"N",'2way'!$R$3:$R$7690,"=" &amp;B155)</f>
        <v>9</v>
      </c>
      <c r="F155" s="66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20</v>
      </c>
      <c r="H155" s="6">
        <f t="shared" si="34"/>
        <v>0</v>
      </c>
      <c r="I155" s="6">
        <f t="shared" si="35"/>
        <v>0.05</v>
      </c>
      <c r="J155" s="6">
        <f t="shared" si="36"/>
        <v>0.45</v>
      </c>
      <c r="K155" s="6">
        <f t="shared" si="37"/>
        <v>0.15</v>
      </c>
      <c r="L155" s="66">
        <f>COUNTIFS('2way'!$M$3:$M$7690,"&gt;50%",'2way'!$Y$3:$Y$7690,"Y",'2way'!$Q$3:$Q$7690,"=" &amp;B155) +  COUNTIFS('2way'!$M$3:$M$7690,"&gt;50%",'2way'!$Y$3:$Y$7690,"Y",'2way'!$R$3:$R$7690,"=" &amp;B155)</f>
        <v>0</v>
      </c>
      <c r="M155" s="66">
        <f>COUNTIFS('2way'!$M$3:$M$7690,"&gt;50%",'2way'!$Y$3:$Y$7690,"N",'2way'!$Q$3:$Q$7690,"=" &amp;B155) +  COUNTIFS('2way'!$M$3:$M$7690,"&gt;50%",'2way'!$Y$3:$Y$7690,"N",'2way'!$R$3:$R$7690,"=" &amp;B155)</f>
        <v>0</v>
      </c>
      <c r="N155" s="66">
        <f>COUNTIFS('2way'!$N$3:$N$7690,"&gt;50%",'2way'!$Y$3:$Y$7690,"N",'2way'!$Q$3:$Q$7690,"=" &amp;B155) +  COUNTIFS('2way'!$N$3:$N$7690,"&gt;50%",'2way'!$Y$3:$Y$7690,"N",'2way'!$R$3:$R$7690,"=" &amp;B155)</f>
        <v>15</v>
      </c>
      <c r="O155" s="66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20</v>
      </c>
      <c r="Q155" s="6">
        <f t="shared" si="38"/>
        <v>0</v>
      </c>
      <c r="R155" s="6">
        <f t="shared" si="39"/>
        <v>0</v>
      </c>
      <c r="S155" s="6">
        <f t="shared" si="40"/>
        <v>0.75</v>
      </c>
      <c r="T155" s="6">
        <f t="shared" si="41"/>
        <v>0.25</v>
      </c>
      <c r="U155">
        <f t="shared" si="42"/>
        <v>9</v>
      </c>
      <c r="V155" s="6">
        <f t="shared" si="43"/>
        <v>0.45</v>
      </c>
      <c r="W155">
        <f t="shared" si="44"/>
        <v>15</v>
      </c>
      <c r="X155" s="6">
        <f t="shared" si="45"/>
        <v>0.75</v>
      </c>
      <c r="Y155">
        <f t="shared" si="46"/>
        <v>4</v>
      </c>
      <c r="Z155" s="6">
        <f t="shared" si="47"/>
        <v>0.2</v>
      </c>
      <c r="AA155">
        <f t="shared" si="48"/>
        <v>5</v>
      </c>
      <c r="AB155" s="6">
        <f t="shared" si="49"/>
        <v>0.25</v>
      </c>
    </row>
    <row r="156" spans="1:28" hidden="1" x14ac:dyDescent="0.25">
      <c r="A156" t="s">
        <v>349</v>
      </c>
      <c r="B156" t="s">
        <v>118</v>
      </c>
      <c r="C156" s="65">
        <f>COUNTIFS('2way'!$A$3:$A$7690,"&gt;50%",'2way'!$Y$3:$Y$7690,"Y",'2way'!$Q$3:$Q$7690,"=" &amp;B156) +  COUNTIFS('2way'!$A$3:$A$7690,"&gt;50%",'2way'!$Y$3:$Y$7690,"Y",'2way'!$R$3:$R$7690,"=" &amp;B156)</f>
        <v>2</v>
      </c>
      <c r="D156" s="66">
        <f>COUNTIFS('2way'!$A$3:$A$7690,"&gt;50%",'2way'!$Y$3:$Y$7690,"N",'2way'!$Q$3:$Q$7690,"=" &amp;B156) +  COUNTIFS('2way'!$A$3:$A$7690,"&gt;50%",'2way'!$Y$3:$Y$7690,"N",'2way'!$R$3:$R$7690,"=" &amp;B156)</f>
        <v>0</v>
      </c>
      <c r="E156" s="66">
        <f>COUNTIFS('2way'!$B$3:$B$7690,"&gt;50%",'2way'!$Y$3:$Y$7690,"N",'2way'!$Q$3:$Q$7690,"=" &amp;B156) +  COUNTIFS('2way'!$B$3:$B$7690,"&gt;50%",'2way'!$Y$3:$Y$7690,"N",'2way'!$R$3:$R$7690,"=" &amp;B156)</f>
        <v>9</v>
      </c>
      <c r="F156" s="66">
        <f>COUNTIFS('2way'!$B$3:$B$7690,"&gt;50%",'2way'!$Y$3:$Y$7690,"Y",'2way'!$Q$3:$Q$7690,"=" &amp;B156) +  COUNTIFS('2way'!$B$3:$B$7690,"&gt;50%",'2way'!$Y$3:$Y$7690,"Y",'2way'!$R$3:$R$7690,"=" &amp;B156)</f>
        <v>6</v>
      </c>
      <c r="G156">
        <f>COUNTIF('2way'!$Q$3:$Q$7690,"=" &amp;B156) + COUNTIF('2way'!$R$3:$R$7690,"=" &amp;B156)</f>
        <v>20</v>
      </c>
      <c r="H156" s="6">
        <f t="shared" si="34"/>
        <v>0.1</v>
      </c>
      <c r="I156" s="6">
        <f t="shared" si="35"/>
        <v>0</v>
      </c>
      <c r="J156" s="6">
        <f t="shared" si="36"/>
        <v>0.45</v>
      </c>
      <c r="K156" s="6">
        <f t="shared" si="37"/>
        <v>0.3</v>
      </c>
      <c r="L156" s="66">
        <f>COUNTIFS('2way'!$M$3:$M$7690,"&gt;50%",'2way'!$Y$3:$Y$7690,"Y",'2way'!$Q$3:$Q$7690,"=" &amp;B156) +  COUNTIFS('2way'!$M$3:$M$7690,"&gt;50%",'2way'!$Y$3:$Y$7690,"Y",'2way'!$R$3:$R$7690,"=" &amp;B156)</f>
        <v>0</v>
      </c>
      <c r="M156" s="66">
        <f>COUNTIFS('2way'!$M$3:$M$7690,"&gt;50%",'2way'!$Y$3:$Y$7690,"N",'2way'!$Q$3:$Q$7690,"=" &amp;B156) +  COUNTIFS('2way'!$M$3:$M$7690,"&gt;50%",'2way'!$Y$3:$Y$7690,"N",'2way'!$R$3:$R$7690,"=" &amp;B156)</f>
        <v>0</v>
      </c>
      <c r="N156" s="66">
        <f>COUNTIFS('2way'!$N$3:$N$7690,"&gt;50%",'2way'!$Y$3:$Y$7690,"N",'2way'!$Q$3:$Q$7690,"=" &amp;B156) +  COUNTIFS('2way'!$N$3:$N$7690,"&gt;50%",'2way'!$Y$3:$Y$7690,"N",'2way'!$R$3:$R$7690,"=" &amp;B156)</f>
        <v>11</v>
      </c>
      <c r="O156" s="66">
        <f>COUNTIFS('2way'!$N$3:$N$7690,"&gt;50%",'2way'!$Y$3:$Y$7690,"Y",'2way'!$Q$3:$Q$7690,"=" &amp;B156) +  COUNTIFS('2way'!$N$3:$N$7690,"&gt;50%",'2way'!$Y$3:$Y$7690,"Y",'2way'!$R$3:$R$7690,"=" &amp;B156)</f>
        <v>9</v>
      </c>
      <c r="P156">
        <f>COUNTIF('2way'!$Q$3:$Q$7690,"=" &amp;B156) + COUNTIF('2way'!$R$3:$R$7690,"=" &amp;B156)</f>
        <v>20</v>
      </c>
      <c r="Q156" s="6">
        <f t="shared" si="38"/>
        <v>0</v>
      </c>
      <c r="R156" s="6">
        <f t="shared" si="39"/>
        <v>0</v>
      </c>
      <c r="S156" s="6">
        <f t="shared" si="40"/>
        <v>0.55000000000000004</v>
      </c>
      <c r="T156" s="6">
        <f t="shared" si="41"/>
        <v>0.45</v>
      </c>
      <c r="U156">
        <f t="shared" si="42"/>
        <v>11</v>
      </c>
      <c r="V156" s="6">
        <f t="shared" si="43"/>
        <v>0.55000000000000004</v>
      </c>
      <c r="W156">
        <f t="shared" si="44"/>
        <v>11</v>
      </c>
      <c r="X156" s="6">
        <f t="shared" si="45"/>
        <v>0.55000000000000004</v>
      </c>
      <c r="Y156">
        <f t="shared" si="46"/>
        <v>6</v>
      </c>
      <c r="Z156" s="6">
        <f t="shared" si="47"/>
        <v>0.3</v>
      </c>
      <c r="AA156">
        <f t="shared" si="48"/>
        <v>9</v>
      </c>
      <c r="AB156" s="6">
        <f t="shared" si="49"/>
        <v>0.45</v>
      </c>
    </row>
    <row r="157" spans="1:28" hidden="1" x14ac:dyDescent="0.25">
      <c r="A157" t="s">
        <v>349</v>
      </c>
      <c r="B157" t="s">
        <v>352</v>
      </c>
      <c r="C157" s="65">
        <f>COUNTIFS('2way'!$A$3:$A$7690,"&gt;50%",'2way'!$Y$3:$Y$7690,"Y",'2way'!$Q$3:$Q$7690,"=" &amp;B157) +  COUNTIFS('2way'!$A$3:$A$7690,"&gt;50%",'2way'!$Y$3:$Y$7690,"Y",'2way'!$R$3:$R$7690,"=" &amp;B157)</f>
        <v>2</v>
      </c>
      <c r="D157" s="66">
        <f>COUNTIFS('2way'!$A$3:$A$7690,"&gt;50%",'2way'!$Y$3:$Y$7690,"N",'2way'!$Q$3:$Q$7690,"=" &amp;B157) +  COUNTIFS('2way'!$A$3:$A$7690,"&gt;50%",'2way'!$Y$3:$Y$7690,"N",'2way'!$R$3:$R$7690,"=" &amp;B157)</f>
        <v>2</v>
      </c>
      <c r="E157" s="66">
        <f>COUNTIFS('2way'!$B$3:$B$7690,"&gt;50%",'2way'!$Y$3:$Y$7690,"N",'2way'!$Q$3:$Q$7690,"=" &amp;B157) +  COUNTIFS('2way'!$B$3:$B$7690,"&gt;50%",'2way'!$Y$3:$Y$7690,"N",'2way'!$R$3:$R$7690,"=" &amp;B157)</f>
        <v>6</v>
      </c>
      <c r="F157" s="66">
        <f>COUNTIFS('2way'!$B$3:$B$7690,"&gt;50%",'2way'!$Y$3:$Y$7690,"Y",'2way'!$Q$3:$Q$7690,"=" &amp;B157) +  COUNTIFS('2way'!$B$3:$B$7690,"&gt;50%",'2way'!$Y$3:$Y$7690,"Y",'2way'!$R$3:$R$7690,"=" &amp;B157)</f>
        <v>9</v>
      </c>
      <c r="G157">
        <f>COUNTIF('2way'!$Q$3:$Q$7690,"=" &amp;B157) + COUNTIF('2way'!$R$3:$R$7690,"=" &amp;B157)</f>
        <v>20</v>
      </c>
      <c r="H157" s="6">
        <f t="shared" si="34"/>
        <v>0.1</v>
      </c>
      <c r="I157" s="6">
        <f t="shared" si="35"/>
        <v>0.1</v>
      </c>
      <c r="J157" s="6">
        <f t="shared" si="36"/>
        <v>0.3</v>
      </c>
      <c r="K157" s="6">
        <f t="shared" si="37"/>
        <v>0.45</v>
      </c>
      <c r="L157" s="66">
        <f>COUNTIFS('2way'!$M$3:$M$7690,"&gt;50%",'2way'!$Y$3:$Y$7690,"Y",'2way'!$Q$3:$Q$7690,"=" &amp;B157) +  COUNTIFS('2way'!$M$3:$M$7690,"&gt;50%",'2way'!$Y$3:$Y$7690,"Y",'2way'!$R$3:$R$7690,"=" &amp;B157)</f>
        <v>0</v>
      </c>
      <c r="M157" s="66">
        <f>COUNTIFS('2way'!$M$3:$M$7690,"&gt;50%",'2way'!$Y$3:$Y$7690,"N",'2way'!$Q$3:$Q$7690,"=" &amp;B157) +  COUNTIFS('2way'!$M$3:$M$7690,"&gt;50%",'2way'!$Y$3:$Y$7690,"N",'2way'!$R$3:$R$7690,"=" &amp;B157)</f>
        <v>0</v>
      </c>
      <c r="N157" s="66">
        <f>COUNTIFS('2way'!$N$3:$N$7690,"&gt;50%",'2way'!$Y$3:$Y$7690,"N",'2way'!$Q$3:$Q$7690,"=" &amp;B157) +  COUNTIFS('2way'!$N$3:$N$7690,"&gt;50%",'2way'!$Y$3:$Y$7690,"N",'2way'!$R$3:$R$7690,"=" &amp;B157)</f>
        <v>9</v>
      </c>
      <c r="O157" s="66">
        <f>COUNTIFS('2way'!$N$3:$N$7690,"&gt;50%",'2way'!$Y$3:$Y$7690,"Y",'2way'!$Q$3:$Q$7690,"=" &amp;B157) +  COUNTIFS('2way'!$N$3:$N$7690,"&gt;50%",'2way'!$Y$3:$Y$7690,"Y",'2way'!$R$3:$R$7690,"=" &amp;B157)</f>
        <v>11</v>
      </c>
      <c r="P157">
        <f>COUNTIF('2way'!$Q$3:$Q$7690,"=" &amp;B157) + COUNTIF('2way'!$R$3:$R$7690,"=" &amp;B157)</f>
        <v>20</v>
      </c>
      <c r="Q157" s="6">
        <f t="shared" si="38"/>
        <v>0</v>
      </c>
      <c r="R157" s="6">
        <f t="shared" si="39"/>
        <v>0</v>
      </c>
      <c r="S157" s="6">
        <f t="shared" si="40"/>
        <v>0.45</v>
      </c>
      <c r="T157" s="6">
        <f t="shared" si="41"/>
        <v>0.55000000000000004</v>
      </c>
      <c r="U157">
        <f t="shared" si="42"/>
        <v>8</v>
      </c>
      <c r="V157" s="6">
        <f t="shared" si="43"/>
        <v>0.4</v>
      </c>
      <c r="W157">
        <f t="shared" si="44"/>
        <v>9</v>
      </c>
      <c r="X157" s="6">
        <f t="shared" si="45"/>
        <v>0.45</v>
      </c>
      <c r="Y157">
        <f t="shared" si="46"/>
        <v>11</v>
      </c>
      <c r="Z157" s="6">
        <f t="shared" si="47"/>
        <v>0.55000000000000004</v>
      </c>
      <c r="AA157">
        <f t="shared" si="48"/>
        <v>11</v>
      </c>
      <c r="AB157" s="6">
        <f t="shared" si="49"/>
        <v>0.55000000000000004</v>
      </c>
    </row>
    <row r="158" spans="1:28" hidden="1" x14ac:dyDescent="0.25">
      <c r="A158" t="s">
        <v>349</v>
      </c>
      <c r="B158" t="s">
        <v>348</v>
      </c>
      <c r="C158" s="65">
        <f>COUNTIFS('2way'!$A$3:$A$7690,"&gt;50%",'2way'!$Y$3:$Y$7690,"Y",'2way'!$Q$3:$Q$7690,"=" &amp;B158) +  COUNTIFS('2way'!$A$3:$A$7690,"&gt;50%",'2way'!$Y$3:$Y$7690,"Y",'2way'!$R$3:$R$7690,"=" &amp;B158)</f>
        <v>0</v>
      </c>
      <c r="D158" s="66">
        <f>COUNTIFS('2way'!$A$3:$A$7690,"&gt;50%",'2way'!$Y$3:$Y$7690,"N",'2way'!$Q$3:$Q$7690,"=" &amp;B158) +  COUNTIFS('2way'!$A$3:$A$7690,"&gt;50%",'2way'!$Y$3:$Y$7690,"N",'2way'!$R$3:$R$7690,"=" &amp;B158)</f>
        <v>2</v>
      </c>
      <c r="E158" s="66">
        <f>COUNTIFS('2way'!$B$3:$B$7690,"&gt;50%",'2way'!$Y$3:$Y$7690,"N",'2way'!$Q$3:$Q$7690,"=" &amp;B158) +  COUNTIFS('2way'!$B$3:$B$7690,"&gt;50%",'2way'!$Y$3:$Y$7690,"N",'2way'!$R$3:$R$7690,"=" &amp;B158)</f>
        <v>7</v>
      </c>
      <c r="F158" s="66">
        <f>COUNTIFS('2way'!$B$3:$B$7690,"&gt;50%",'2way'!$Y$3:$Y$7690,"Y",'2way'!$Q$3:$Q$7690,"=" &amp;B158) +  COUNTIFS('2way'!$B$3:$B$7690,"&gt;50%",'2way'!$Y$3:$Y$7690,"Y",'2way'!$R$3:$R$7690,"=" &amp;B158)</f>
        <v>7</v>
      </c>
      <c r="G158">
        <f>COUNTIF('2way'!$Q$3:$Q$7690,"=" &amp;B158) + COUNTIF('2way'!$R$3:$R$7690,"=" &amp;B158)</f>
        <v>20</v>
      </c>
      <c r="H158" s="6">
        <f t="shared" si="34"/>
        <v>0</v>
      </c>
      <c r="I158" s="6">
        <f t="shared" si="35"/>
        <v>0.1</v>
      </c>
      <c r="J158" s="6">
        <f t="shared" si="36"/>
        <v>0.35</v>
      </c>
      <c r="K158" s="6">
        <f t="shared" si="37"/>
        <v>0.35</v>
      </c>
      <c r="L158" s="66">
        <f>COUNTIFS('2way'!$M$3:$M$7690,"&gt;50%",'2way'!$Y$3:$Y$7690,"Y",'2way'!$Q$3:$Q$7690,"=" &amp;B158) +  COUNTIFS('2way'!$M$3:$M$7690,"&gt;50%",'2way'!$Y$3:$Y$7690,"Y",'2way'!$R$3:$R$7690,"=" &amp;B158)</f>
        <v>0</v>
      </c>
      <c r="M158" s="66">
        <f>COUNTIFS('2way'!$M$3:$M$7690,"&gt;50%",'2way'!$Y$3:$Y$7690,"N",'2way'!$Q$3:$Q$7690,"=" &amp;B158) +  COUNTIFS('2way'!$M$3:$M$7690,"&gt;50%",'2way'!$Y$3:$Y$7690,"N",'2way'!$R$3:$R$7690,"=" &amp;B158)</f>
        <v>0</v>
      </c>
      <c r="N158" s="66">
        <f>COUNTIFS('2way'!$N$3:$N$7690,"&gt;50%",'2way'!$Y$3:$Y$7690,"N",'2way'!$Q$3:$Q$7690,"=" &amp;B158) +  COUNTIFS('2way'!$N$3:$N$7690,"&gt;50%",'2way'!$Y$3:$Y$7690,"N",'2way'!$R$3:$R$7690,"=" &amp;B158)</f>
        <v>12</v>
      </c>
      <c r="O158" s="66">
        <f>COUNTIFS('2way'!$N$3:$N$7690,"&gt;50%",'2way'!$Y$3:$Y$7690,"Y",'2way'!$Q$3:$Q$7690,"=" &amp;B158) +  COUNTIFS('2way'!$N$3:$N$7690,"&gt;50%",'2way'!$Y$3:$Y$7690,"Y",'2way'!$R$3:$R$7690,"=" &amp;B158)</f>
        <v>8</v>
      </c>
      <c r="P158">
        <f>COUNTIF('2way'!$Q$3:$Q$7690,"=" &amp;B158) + COUNTIF('2way'!$R$3:$R$7690,"=" &amp;B158)</f>
        <v>20</v>
      </c>
      <c r="Q158" s="6">
        <f t="shared" si="38"/>
        <v>0</v>
      </c>
      <c r="R158" s="6">
        <f t="shared" si="39"/>
        <v>0</v>
      </c>
      <c r="S158" s="6">
        <f t="shared" si="40"/>
        <v>0.6</v>
      </c>
      <c r="T158" s="6">
        <f t="shared" si="41"/>
        <v>0.4</v>
      </c>
      <c r="U158">
        <f t="shared" si="42"/>
        <v>7</v>
      </c>
      <c r="V158" s="6">
        <f t="shared" si="43"/>
        <v>0.35</v>
      </c>
      <c r="W158">
        <f t="shared" si="44"/>
        <v>12</v>
      </c>
      <c r="X158" s="6">
        <f t="shared" si="45"/>
        <v>0.6</v>
      </c>
      <c r="Y158">
        <f t="shared" si="46"/>
        <v>9</v>
      </c>
      <c r="Z158" s="6">
        <f t="shared" si="47"/>
        <v>0.45</v>
      </c>
      <c r="AA158">
        <f t="shared" si="48"/>
        <v>8</v>
      </c>
      <c r="AB158" s="6">
        <f t="shared" si="49"/>
        <v>0.4</v>
      </c>
    </row>
    <row r="159" spans="1:28" hidden="1" x14ac:dyDescent="0.25">
      <c r="A159" t="s">
        <v>349</v>
      </c>
      <c r="B159" t="s">
        <v>543</v>
      </c>
      <c r="C159" s="65">
        <f>COUNTIFS('2way'!$A$3:$A$7690,"&gt;50%",'2way'!$Y$3:$Y$7690,"Y",'2way'!$Q$3:$Q$7690,"=" &amp;B159) +  COUNTIFS('2way'!$A$3:$A$7690,"&gt;50%",'2way'!$Y$3:$Y$7690,"Y",'2way'!$R$3:$R$7690,"=" &amp;B159)</f>
        <v>3</v>
      </c>
      <c r="D159" s="66">
        <f>COUNTIFS('2way'!$A$3:$A$7690,"&gt;50%",'2way'!$Y$3:$Y$7690,"N",'2way'!$Q$3:$Q$7690,"=" &amp;B159) +  COUNTIFS('2way'!$A$3:$A$7690,"&gt;50%",'2way'!$Y$3:$Y$7690,"N",'2way'!$R$3:$R$7690,"=" &amp;B159)</f>
        <v>3</v>
      </c>
      <c r="E159" s="66">
        <f>COUNTIFS('2way'!$B$3:$B$7690,"&gt;50%",'2way'!$Y$3:$Y$7690,"N",'2way'!$Q$3:$Q$7690,"=" &amp;B159) +  COUNTIFS('2way'!$B$3:$B$7690,"&gt;50%",'2way'!$Y$3:$Y$7690,"N",'2way'!$R$3:$R$7690,"=" &amp;B159)</f>
        <v>3</v>
      </c>
      <c r="F159" s="66">
        <f>COUNTIFS('2way'!$B$3:$B$7690,"&gt;50%",'2way'!$Y$3:$Y$7690,"Y",'2way'!$Q$3:$Q$7690,"=" &amp;B159) +  COUNTIFS('2way'!$B$3:$B$7690,"&gt;50%",'2way'!$Y$3:$Y$7690,"Y",'2way'!$R$3:$R$7690,"=" &amp;B159)</f>
        <v>4</v>
      </c>
      <c r="G159">
        <f>COUNTIF('2way'!$Q$3:$Q$7690,"=" &amp;B159) + COUNTIF('2way'!$R$3:$R$7690,"=" &amp;B159)</f>
        <v>20</v>
      </c>
      <c r="H159" s="6">
        <f t="shared" si="34"/>
        <v>0.15</v>
      </c>
      <c r="I159" s="6">
        <f t="shared" si="35"/>
        <v>0.15</v>
      </c>
      <c r="J159" s="6">
        <f t="shared" si="36"/>
        <v>0.15</v>
      </c>
      <c r="K159" s="6">
        <f t="shared" si="37"/>
        <v>0.2</v>
      </c>
      <c r="L159" s="66">
        <f>COUNTIFS('2way'!$M$3:$M$7690,"&gt;50%",'2way'!$Y$3:$Y$7690,"Y",'2way'!$Q$3:$Q$7690,"=" &amp;B159) +  COUNTIFS('2way'!$M$3:$M$7690,"&gt;50%",'2way'!$Y$3:$Y$7690,"Y",'2way'!$R$3:$R$7690,"=" &amp;B159)</f>
        <v>0</v>
      </c>
      <c r="M159" s="66">
        <f>COUNTIFS('2way'!$M$3:$M$7690,"&gt;50%",'2way'!$Y$3:$Y$7690,"N",'2way'!$Q$3:$Q$7690,"=" &amp;B159) +  COUNTIFS('2way'!$M$3:$M$7690,"&gt;50%",'2way'!$Y$3:$Y$7690,"N",'2way'!$R$3:$R$7690,"=" &amp;B159)</f>
        <v>0</v>
      </c>
      <c r="N159" s="66">
        <f>COUNTIFS('2way'!$N$3:$N$7690,"&gt;50%",'2way'!$Y$3:$Y$7690,"N",'2way'!$Q$3:$Q$7690,"=" &amp;B159) +  COUNTIFS('2way'!$N$3:$N$7690,"&gt;50%",'2way'!$Y$3:$Y$7690,"N",'2way'!$R$3:$R$7690,"=" &amp;B159)</f>
        <v>11</v>
      </c>
      <c r="O159" s="66">
        <f>COUNTIFS('2way'!$N$3:$N$7690,"&gt;50%",'2way'!$Y$3:$Y$7690,"Y",'2way'!$Q$3:$Q$7690,"=" &amp;B159) +  COUNTIFS('2way'!$N$3:$N$7690,"&gt;50%",'2way'!$Y$3:$Y$7690,"Y",'2way'!$R$3:$R$7690,"=" &amp;B159)</f>
        <v>9</v>
      </c>
      <c r="P159">
        <f>COUNTIF('2way'!$Q$3:$Q$7690,"=" &amp;B159) + COUNTIF('2way'!$R$3:$R$7690,"=" &amp;B159)</f>
        <v>20</v>
      </c>
      <c r="Q159" s="6">
        <f t="shared" si="38"/>
        <v>0</v>
      </c>
      <c r="R159" s="6">
        <f t="shared" si="39"/>
        <v>0</v>
      </c>
      <c r="S159" s="6">
        <f t="shared" si="40"/>
        <v>0.55000000000000004</v>
      </c>
      <c r="T159" s="6">
        <f t="shared" si="41"/>
        <v>0.45</v>
      </c>
      <c r="U159">
        <f t="shared" si="42"/>
        <v>6</v>
      </c>
      <c r="V159" s="6">
        <f t="shared" si="43"/>
        <v>0.3</v>
      </c>
      <c r="W159">
        <f t="shared" si="44"/>
        <v>11</v>
      </c>
      <c r="X159" s="6">
        <f t="shared" si="45"/>
        <v>0.55000000000000004</v>
      </c>
      <c r="Y159">
        <f t="shared" si="46"/>
        <v>7</v>
      </c>
      <c r="Z159" s="6">
        <f t="shared" si="47"/>
        <v>0.35</v>
      </c>
      <c r="AA159">
        <f t="shared" si="48"/>
        <v>9</v>
      </c>
      <c r="AB159" s="6">
        <f t="shared" si="49"/>
        <v>0.45</v>
      </c>
    </row>
    <row r="160" spans="1:28" hidden="1" x14ac:dyDescent="0.25">
      <c r="A160" t="s">
        <v>349</v>
      </c>
      <c r="B160" t="s">
        <v>547</v>
      </c>
      <c r="C160" s="65">
        <f>COUNTIFS('2way'!$A$3:$A$7690,"&gt;50%",'2way'!$Y$3:$Y$7690,"Y",'2way'!$Q$3:$Q$7690,"=" &amp;B160) +  COUNTIFS('2way'!$A$3:$A$7690,"&gt;50%",'2way'!$Y$3:$Y$7690,"Y",'2way'!$R$3:$R$7690,"=" &amp;B160)</f>
        <v>0</v>
      </c>
      <c r="D160" s="66">
        <f>COUNTIFS('2way'!$A$3:$A$7690,"&gt;50%",'2way'!$Y$3:$Y$7690,"N",'2way'!$Q$3:$Q$7690,"=" &amp;B160) +  COUNTIFS('2way'!$A$3:$A$7690,"&gt;50%",'2way'!$Y$3:$Y$7690,"N",'2way'!$R$3:$R$7690,"=" &amp;B160)</f>
        <v>2</v>
      </c>
      <c r="E160" s="66">
        <f>COUNTIFS('2way'!$B$3:$B$7690,"&gt;50%",'2way'!$Y$3:$Y$7690,"N",'2way'!$Q$3:$Q$7690,"=" &amp;B160) +  COUNTIFS('2way'!$B$3:$B$7690,"&gt;50%",'2way'!$Y$3:$Y$7690,"N",'2way'!$R$3:$R$7690,"=" &amp;B160)</f>
        <v>7</v>
      </c>
      <c r="F160" s="66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20</v>
      </c>
      <c r="H160" s="6">
        <f t="shared" si="34"/>
        <v>0</v>
      </c>
      <c r="I160" s="6">
        <f t="shared" si="35"/>
        <v>0.1</v>
      </c>
      <c r="J160" s="6">
        <f t="shared" si="36"/>
        <v>0.35</v>
      </c>
      <c r="K160" s="6">
        <f t="shared" si="37"/>
        <v>0.2</v>
      </c>
      <c r="L160" s="66">
        <f>COUNTIFS('2way'!$M$3:$M$7690,"&gt;50%",'2way'!$Y$3:$Y$7690,"Y",'2way'!$Q$3:$Q$7690,"=" &amp;B160) +  COUNTIFS('2way'!$M$3:$M$7690,"&gt;50%",'2way'!$Y$3:$Y$7690,"Y",'2way'!$R$3:$R$7690,"=" &amp;B160)</f>
        <v>0</v>
      </c>
      <c r="M160" s="66">
        <f>COUNTIFS('2way'!$M$3:$M$7690,"&gt;50%",'2way'!$Y$3:$Y$7690,"N",'2way'!$Q$3:$Q$7690,"=" &amp;B160) +  COUNTIFS('2way'!$M$3:$M$7690,"&gt;50%",'2way'!$Y$3:$Y$7690,"N",'2way'!$R$3:$R$7690,"=" &amp;B160)</f>
        <v>0</v>
      </c>
      <c r="N160" s="66">
        <f>COUNTIFS('2way'!$N$3:$N$7690,"&gt;50%",'2way'!$Y$3:$Y$7690,"N",'2way'!$Q$3:$Q$7690,"=" &amp;B160) +  COUNTIFS('2way'!$N$3:$N$7690,"&gt;50%",'2way'!$Y$3:$Y$7690,"N",'2way'!$R$3:$R$7690,"=" &amp;B160)</f>
        <v>14</v>
      </c>
      <c r="O160" s="66">
        <f>COUNTIFS('2way'!$N$3:$N$7690,"&gt;50%",'2way'!$Y$3:$Y$7690,"Y",'2way'!$Q$3:$Q$7690,"=" &amp;B160) +  COUNTIFS('2way'!$N$3:$N$7690,"&gt;50%",'2way'!$Y$3:$Y$7690,"Y",'2way'!$R$3:$R$7690,"=" &amp;B160)</f>
        <v>6</v>
      </c>
      <c r="P160">
        <f>COUNTIF('2way'!$Q$3:$Q$7690,"=" &amp;B160) + COUNTIF('2way'!$R$3:$R$7690,"=" &amp;B160)</f>
        <v>20</v>
      </c>
      <c r="Q160" s="6">
        <f t="shared" si="38"/>
        <v>0</v>
      </c>
      <c r="R160" s="6">
        <f t="shared" si="39"/>
        <v>0</v>
      </c>
      <c r="S160" s="6">
        <f t="shared" si="40"/>
        <v>0.7</v>
      </c>
      <c r="T160" s="6">
        <f t="shared" si="41"/>
        <v>0.3</v>
      </c>
      <c r="U160">
        <f t="shared" si="42"/>
        <v>7</v>
      </c>
      <c r="V160" s="6">
        <f t="shared" si="43"/>
        <v>0.35</v>
      </c>
      <c r="W160">
        <f t="shared" si="44"/>
        <v>14</v>
      </c>
      <c r="X160" s="6">
        <f t="shared" si="45"/>
        <v>0.7</v>
      </c>
      <c r="Y160">
        <f t="shared" si="46"/>
        <v>6</v>
      </c>
      <c r="Z160" s="6">
        <f t="shared" si="47"/>
        <v>0.3</v>
      </c>
      <c r="AA160">
        <f t="shared" si="48"/>
        <v>6</v>
      </c>
      <c r="AB160" s="6">
        <f t="shared" si="49"/>
        <v>0.3</v>
      </c>
    </row>
    <row r="161" spans="1:28" hidden="1" x14ac:dyDescent="0.25">
      <c r="A161" t="s">
        <v>305</v>
      </c>
      <c r="B161" t="s">
        <v>443</v>
      </c>
      <c r="C161" s="65">
        <f>COUNTIFS('2way'!$A$3:$A$7690,"&gt;50%",'2way'!$Y$3:$Y$7690,"Y",'2way'!$Q$3:$Q$7690,"=" &amp;B161) +  COUNTIFS('2way'!$A$3:$A$7690,"&gt;50%",'2way'!$Y$3:$Y$7690,"Y",'2way'!$R$3:$R$7690,"=" &amp;B161)</f>
        <v>5</v>
      </c>
      <c r="D161" s="66">
        <f>COUNTIFS('2way'!$A$3:$A$7690,"&gt;50%",'2way'!$Y$3:$Y$7690,"N",'2way'!$Q$3:$Q$7690,"=" &amp;B161) +  COUNTIFS('2way'!$A$3:$A$7690,"&gt;50%",'2way'!$Y$3:$Y$7690,"N",'2way'!$R$3:$R$7690,"=" &amp;B161)</f>
        <v>4</v>
      </c>
      <c r="E161" s="66">
        <f>COUNTIFS('2way'!$B$3:$B$7690,"&gt;50%",'2way'!$Y$3:$Y$7690,"N",'2way'!$Q$3:$Q$7690,"=" &amp;B161) +  COUNTIFS('2way'!$B$3:$B$7690,"&gt;50%",'2way'!$Y$3:$Y$7690,"N",'2way'!$R$3:$R$7690,"=" &amp;B161)</f>
        <v>2</v>
      </c>
      <c r="F161" s="66">
        <f>COUNTIFS('2way'!$B$3:$B$7690,"&gt;50%",'2way'!$Y$3:$Y$7690,"Y",'2way'!$Q$3:$Q$7690,"=" &amp;B161) +  COUNTIFS('2way'!$B$3:$B$7690,"&gt;50%",'2way'!$Y$3:$Y$7690,"Y",'2way'!$R$3:$R$7690,"=" &amp;B161)</f>
        <v>4</v>
      </c>
      <c r="G161">
        <f>COUNTIF('2way'!$Q$3:$Q$7690,"=" &amp;B161) + COUNTIF('2way'!$R$3:$R$7690,"=" &amp;B161)</f>
        <v>15</v>
      </c>
      <c r="H161" s="6">
        <f t="shared" si="34"/>
        <v>0.33333333333333331</v>
      </c>
      <c r="I161" s="6">
        <f t="shared" si="35"/>
        <v>0.26666666666666666</v>
      </c>
      <c r="J161" s="6">
        <f t="shared" si="36"/>
        <v>0.13333333333333333</v>
      </c>
      <c r="K161" s="6">
        <f t="shared" si="37"/>
        <v>0.26666666666666666</v>
      </c>
      <c r="L161" s="66">
        <f>COUNTIFS('2way'!$M$3:$M$7690,"&gt;50%",'2way'!$Y$3:$Y$7690,"Y",'2way'!$Q$3:$Q$7690,"=" &amp;B161) +  COUNTIFS('2way'!$M$3:$M$7690,"&gt;50%",'2way'!$Y$3:$Y$7690,"Y",'2way'!$R$3:$R$7690,"=" &amp;B161)</f>
        <v>9</v>
      </c>
      <c r="M161" s="66">
        <f>COUNTIFS('2way'!$M$3:$M$7690,"&gt;50%",'2way'!$Y$3:$Y$7690,"N",'2way'!$Q$3:$Q$7690,"=" &amp;B161) +  COUNTIFS('2way'!$M$3:$M$7690,"&gt;50%",'2way'!$Y$3:$Y$7690,"N",'2way'!$R$3:$R$7690,"=" &amp;B161)</f>
        <v>6</v>
      </c>
      <c r="N161" s="66">
        <f>COUNTIFS('2way'!$N$3:$N$7690,"&gt;50%",'2way'!$Y$3:$Y$7690,"N",'2way'!$Q$3:$Q$7690,"=" &amp;B161) +  COUNTIFS('2way'!$N$3:$N$7690,"&gt;50%",'2way'!$Y$3:$Y$7690,"N",'2way'!$R$3:$R$7690,"=" &amp;B161)</f>
        <v>0</v>
      </c>
      <c r="O161" s="66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15</v>
      </c>
      <c r="Q161" s="6">
        <f t="shared" si="38"/>
        <v>0.6</v>
      </c>
      <c r="R161" s="6">
        <f t="shared" si="39"/>
        <v>0.4</v>
      </c>
      <c r="S161" s="6">
        <f t="shared" si="40"/>
        <v>0</v>
      </c>
      <c r="T161" s="6">
        <f t="shared" si="41"/>
        <v>0</v>
      </c>
      <c r="U161">
        <f t="shared" si="42"/>
        <v>7</v>
      </c>
      <c r="V161" s="6">
        <f t="shared" si="43"/>
        <v>0.46666666666666667</v>
      </c>
      <c r="W161">
        <f t="shared" si="44"/>
        <v>9</v>
      </c>
      <c r="X161" s="6">
        <f t="shared" si="45"/>
        <v>0.6</v>
      </c>
      <c r="Y161">
        <f t="shared" si="46"/>
        <v>8</v>
      </c>
      <c r="Z161" s="6">
        <f t="shared" si="47"/>
        <v>0.53333333333333333</v>
      </c>
      <c r="AA161">
        <f t="shared" si="48"/>
        <v>6</v>
      </c>
      <c r="AB161" s="6">
        <f t="shared" si="49"/>
        <v>0.4</v>
      </c>
    </row>
    <row r="162" spans="1:28" hidden="1" x14ac:dyDescent="0.25">
      <c r="A162" t="s">
        <v>305</v>
      </c>
      <c r="B162" t="s">
        <v>309</v>
      </c>
      <c r="C162" s="65">
        <f>COUNTIFS('2way'!$A$3:$A$7690,"&gt;50%",'2way'!$Y$3:$Y$7690,"Y",'2way'!$Q$3:$Q$7690,"=" &amp;B162) +  COUNTIFS('2way'!$A$3:$A$7690,"&gt;50%",'2way'!$Y$3:$Y$7690,"Y",'2way'!$R$3:$R$7690,"=" &amp;B162)</f>
        <v>1</v>
      </c>
      <c r="D162" s="66">
        <f>COUNTIFS('2way'!$A$3:$A$7690,"&gt;50%",'2way'!$Y$3:$Y$7690,"N",'2way'!$Q$3:$Q$7690,"=" &amp;B162) +  COUNTIFS('2way'!$A$3:$A$7690,"&gt;50%",'2way'!$Y$3:$Y$7690,"N",'2way'!$R$3:$R$7690,"=" &amp;B162)</f>
        <v>1</v>
      </c>
      <c r="E162" s="66">
        <f>COUNTIFS('2way'!$B$3:$B$7690,"&gt;50%",'2way'!$Y$3:$Y$7690,"N",'2way'!$Q$3:$Q$7690,"=" &amp;B162) +  COUNTIFS('2way'!$B$3:$B$7690,"&gt;50%",'2way'!$Y$3:$Y$7690,"N",'2way'!$R$3:$R$7690,"=" &amp;B162)</f>
        <v>6</v>
      </c>
      <c r="F162" s="66">
        <f>COUNTIFS('2way'!$B$3:$B$7690,"&gt;50%",'2way'!$Y$3:$Y$7690,"Y",'2way'!$Q$3:$Q$7690,"=" &amp;B162) +  COUNTIFS('2way'!$B$3:$B$7690,"&gt;50%",'2way'!$Y$3:$Y$7690,"Y",'2way'!$R$3:$R$7690,"=" &amp;B162)</f>
        <v>7</v>
      </c>
      <c r="G162">
        <f>COUNTIF('2way'!$Q$3:$Q$7690,"=" &amp;B162) + COUNTIF('2way'!$R$3:$R$7690,"=" &amp;B162)</f>
        <v>15</v>
      </c>
      <c r="H162" s="6">
        <f t="shared" si="34"/>
        <v>6.6666666666666666E-2</v>
      </c>
      <c r="I162" s="6">
        <f t="shared" si="35"/>
        <v>6.6666666666666666E-2</v>
      </c>
      <c r="J162" s="6">
        <f t="shared" si="36"/>
        <v>0.4</v>
      </c>
      <c r="K162" s="6">
        <f t="shared" si="37"/>
        <v>0.46666666666666667</v>
      </c>
      <c r="L162" s="66">
        <f>COUNTIFS('2way'!$M$3:$M$7690,"&gt;50%",'2way'!$Y$3:$Y$7690,"Y",'2way'!$Q$3:$Q$7690,"=" &amp;B162) +  COUNTIFS('2way'!$M$3:$M$7690,"&gt;50%",'2way'!$Y$3:$Y$7690,"Y",'2way'!$R$3:$R$7690,"=" &amp;B162)</f>
        <v>4</v>
      </c>
      <c r="M162" s="66">
        <f>COUNTIFS('2way'!$M$3:$M$7690,"&gt;50%",'2way'!$Y$3:$Y$7690,"N",'2way'!$Q$3:$Q$7690,"=" &amp;B162) +  COUNTIFS('2way'!$M$3:$M$7690,"&gt;50%",'2way'!$Y$3:$Y$7690,"N",'2way'!$R$3:$R$7690,"=" &amp;B162)</f>
        <v>5</v>
      </c>
      <c r="N162" s="66">
        <f>COUNTIFS('2way'!$N$3:$N$7690,"&gt;50%",'2way'!$Y$3:$Y$7690,"N",'2way'!$Q$3:$Q$7690,"=" &amp;B162) +  COUNTIFS('2way'!$N$3:$N$7690,"&gt;50%",'2way'!$Y$3:$Y$7690,"N",'2way'!$R$3:$R$7690,"=" &amp;B162)</f>
        <v>2</v>
      </c>
      <c r="O162" s="66">
        <f>COUNTIFS('2way'!$N$3:$N$7690,"&gt;50%",'2way'!$Y$3:$Y$7690,"Y",'2way'!$Q$3:$Q$7690,"=" &amp;B162) +  COUNTIFS('2way'!$N$3:$N$7690,"&gt;50%",'2way'!$Y$3:$Y$7690,"Y",'2way'!$R$3:$R$7690,"=" &amp;B162)</f>
        <v>4</v>
      </c>
      <c r="P162">
        <f>COUNTIF('2way'!$Q$3:$Q$7690,"=" &amp;B162) + COUNTIF('2way'!$R$3:$R$7690,"=" &amp;B162)</f>
        <v>15</v>
      </c>
      <c r="Q162" s="6">
        <f t="shared" si="38"/>
        <v>0.26666666666666666</v>
      </c>
      <c r="R162" s="6">
        <f t="shared" si="39"/>
        <v>0.33333333333333331</v>
      </c>
      <c r="S162" s="6">
        <f t="shared" si="40"/>
        <v>0.13333333333333333</v>
      </c>
      <c r="T162" s="6">
        <f t="shared" si="41"/>
        <v>0.26666666666666666</v>
      </c>
      <c r="U162">
        <f t="shared" si="42"/>
        <v>7</v>
      </c>
      <c r="V162" s="6">
        <f t="shared" si="43"/>
        <v>0.46666666666666667</v>
      </c>
      <c r="W162">
        <f t="shared" si="44"/>
        <v>6</v>
      </c>
      <c r="X162" s="6">
        <f t="shared" si="45"/>
        <v>0.4</v>
      </c>
      <c r="Y162">
        <f t="shared" si="46"/>
        <v>8</v>
      </c>
      <c r="Z162" s="6">
        <f t="shared" si="47"/>
        <v>0.53333333333333333</v>
      </c>
      <c r="AA162">
        <f t="shared" si="48"/>
        <v>9</v>
      </c>
      <c r="AB162" s="6">
        <f t="shared" si="49"/>
        <v>0.6</v>
      </c>
    </row>
    <row r="163" spans="1:28" hidden="1" x14ac:dyDescent="0.25">
      <c r="A163" t="s">
        <v>305</v>
      </c>
      <c r="B163" t="s">
        <v>304</v>
      </c>
      <c r="C163" s="65">
        <f>COUNTIFS('2way'!$A$3:$A$7690,"&gt;50%",'2way'!$Y$3:$Y$7690,"Y",'2way'!$Q$3:$Q$7690,"=" &amp;B163) +  COUNTIFS('2way'!$A$3:$A$7690,"&gt;50%",'2way'!$Y$3:$Y$7690,"Y",'2way'!$R$3:$R$7690,"=" &amp;B163)</f>
        <v>0</v>
      </c>
      <c r="D163" s="66">
        <f>COUNTIFS('2way'!$A$3:$A$7690,"&gt;50%",'2way'!$Y$3:$Y$7690,"N",'2way'!$Q$3:$Q$7690,"=" &amp;B163) +  COUNTIFS('2way'!$A$3:$A$7690,"&gt;50%",'2way'!$Y$3:$Y$7690,"N",'2way'!$R$3:$R$7690,"=" &amp;B163)</f>
        <v>2</v>
      </c>
      <c r="E163" s="66">
        <f>COUNTIFS('2way'!$B$3:$B$7690,"&gt;50%",'2way'!$Y$3:$Y$7690,"N",'2way'!$Q$3:$Q$7690,"=" &amp;B163) +  COUNTIFS('2way'!$B$3:$B$7690,"&gt;50%",'2way'!$Y$3:$Y$7690,"N",'2way'!$R$3:$R$7690,"=" &amp;B163)</f>
        <v>7</v>
      </c>
      <c r="F163" s="66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15</v>
      </c>
      <c r="H163" s="6">
        <f t="shared" si="34"/>
        <v>0</v>
      </c>
      <c r="I163" s="6">
        <f t="shared" si="35"/>
        <v>0.13333333333333333</v>
      </c>
      <c r="J163" s="6">
        <f t="shared" si="36"/>
        <v>0.46666666666666667</v>
      </c>
      <c r="K163" s="6">
        <f t="shared" si="37"/>
        <v>0.33333333333333331</v>
      </c>
      <c r="L163" s="66">
        <f>COUNTIFS('2way'!$M$3:$M$7690,"&gt;50%",'2way'!$Y$3:$Y$7690,"Y",'2way'!$Q$3:$Q$7690,"=" &amp;B163) +  COUNTIFS('2way'!$M$3:$M$7690,"&gt;50%",'2way'!$Y$3:$Y$7690,"Y",'2way'!$R$3:$R$7690,"=" &amp;B163)</f>
        <v>3</v>
      </c>
      <c r="M163" s="66">
        <f>COUNTIFS('2way'!$M$3:$M$7690,"&gt;50%",'2way'!$Y$3:$Y$7690,"N",'2way'!$Q$3:$Q$7690,"=" &amp;B163) +  COUNTIFS('2way'!$M$3:$M$7690,"&gt;50%",'2way'!$Y$3:$Y$7690,"N",'2way'!$R$3:$R$7690,"=" &amp;B163)</f>
        <v>5</v>
      </c>
      <c r="N163" s="66">
        <f>COUNTIFS('2way'!$N$3:$N$7690,"&gt;50%",'2way'!$Y$3:$Y$7690,"N",'2way'!$Q$3:$Q$7690,"=" &amp;B163) +  COUNTIFS('2way'!$N$3:$N$7690,"&gt;50%",'2way'!$Y$3:$Y$7690,"N",'2way'!$R$3:$R$7690,"=" &amp;B163)</f>
        <v>5</v>
      </c>
      <c r="O163" s="66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15</v>
      </c>
      <c r="Q163" s="6">
        <f t="shared" si="38"/>
        <v>0.2</v>
      </c>
      <c r="R163" s="6">
        <f t="shared" si="39"/>
        <v>0.33333333333333331</v>
      </c>
      <c r="S163" s="6">
        <f t="shared" si="40"/>
        <v>0.33333333333333331</v>
      </c>
      <c r="T163" s="6">
        <f t="shared" si="41"/>
        <v>0.13333333333333333</v>
      </c>
      <c r="U163">
        <f t="shared" si="42"/>
        <v>7</v>
      </c>
      <c r="V163" s="6">
        <f t="shared" si="43"/>
        <v>0.46666666666666667</v>
      </c>
      <c r="W163">
        <f t="shared" si="44"/>
        <v>8</v>
      </c>
      <c r="X163" s="6">
        <f t="shared" si="45"/>
        <v>0.53333333333333333</v>
      </c>
      <c r="Y163">
        <f t="shared" si="46"/>
        <v>7</v>
      </c>
      <c r="Z163" s="6">
        <f t="shared" si="47"/>
        <v>0.46666666666666667</v>
      </c>
      <c r="AA163">
        <f t="shared" si="48"/>
        <v>7</v>
      </c>
      <c r="AB163" s="6">
        <f t="shared" si="49"/>
        <v>0.46666666666666667</v>
      </c>
    </row>
    <row r="164" spans="1:28" hidden="1" x14ac:dyDescent="0.25">
      <c r="A164" t="s">
        <v>305</v>
      </c>
      <c r="B164" t="s">
        <v>316</v>
      </c>
      <c r="C164" s="65">
        <f>COUNTIFS('2way'!$A$3:$A$7690,"&gt;50%",'2way'!$Y$3:$Y$7690,"Y",'2way'!$Q$3:$Q$7690,"=" &amp;B164) +  COUNTIFS('2way'!$A$3:$A$7690,"&gt;50%",'2way'!$Y$3:$Y$7690,"Y",'2way'!$R$3:$R$7690,"=" &amp;B164)</f>
        <v>4</v>
      </c>
      <c r="D164" s="66">
        <f>COUNTIFS('2way'!$A$3:$A$7690,"&gt;50%",'2way'!$Y$3:$Y$7690,"N",'2way'!$Q$3:$Q$7690,"=" &amp;B164) +  COUNTIFS('2way'!$A$3:$A$7690,"&gt;50%",'2way'!$Y$3:$Y$7690,"N",'2way'!$R$3:$R$7690,"=" &amp;B164)</f>
        <v>4</v>
      </c>
      <c r="E164" s="66">
        <f>COUNTIFS('2way'!$B$3:$B$7690,"&gt;50%",'2way'!$Y$3:$Y$7690,"N",'2way'!$Q$3:$Q$7690,"=" &amp;B164) +  COUNTIFS('2way'!$B$3:$B$7690,"&gt;50%",'2way'!$Y$3:$Y$7690,"N",'2way'!$R$3:$R$7690,"=" &amp;B164)</f>
        <v>1</v>
      </c>
      <c r="F164" s="66">
        <f>COUNTIFS('2way'!$B$3:$B$7690,"&gt;50%",'2way'!$Y$3:$Y$7690,"Y",'2way'!$Q$3:$Q$7690,"=" &amp;B164) +  COUNTIFS('2way'!$B$3:$B$7690,"&gt;50%",'2way'!$Y$3:$Y$7690,"Y",'2way'!$R$3:$R$7690,"=" &amp;B164)</f>
        <v>5</v>
      </c>
      <c r="G164">
        <f>COUNTIF('2way'!$Q$3:$Q$7690,"=" &amp;B164) + COUNTIF('2way'!$R$3:$R$7690,"=" &amp;B164)</f>
        <v>15</v>
      </c>
      <c r="H164" s="6">
        <f t="shared" si="34"/>
        <v>0.26666666666666666</v>
      </c>
      <c r="I164" s="6">
        <f t="shared" si="35"/>
        <v>0.26666666666666666</v>
      </c>
      <c r="J164" s="6">
        <f t="shared" si="36"/>
        <v>6.6666666666666666E-2</v>
      </c>
      <c r="K164" s="6">
        <f t="shared" si="37"/>
        <v>0.33333333333333331</v>
      </c>
      <c r="L164" s="66">
        <f>COUNTIFS('2way'!$M$3:$M$7690,"&gt;50%",'2way'!$Y$3:$Y$7690,"Y",'2way'!$Q$3:$Q$7690,"=" &amp;B164) +  COUNTIFS('2way'!$M$3:$M$7690,"&gt;50%",'2way'!$Y$3:$Y$7690,"Y",'2way'!$R$3:$R$7690,"=" &amp;B164)</f>
        <v>6</v>
      </c>
      <c r="M164" s="66">
        <f>COUNTIFS('2way'!$M$3:$M$7690,"&gt;50%",'2way'!$Y$3:$Y$7690,"N",'2way'!$Q$3:$Q$7690,"=" &amp;B164) +  COUNTIFS('2way'!$M$3:$M$7690,"&gt;50%",'2way'!$Y$3:$Y$7690,"N",'2way'!$R$3:$R$7690,"=" &amp;B164)</f>
        <v>6</v>
      </c>
      <c r="N164" s="66">
        <f>COUNTIFS('2way'!$N$3:$N$7690,"&gt;50%",'2way'!$Y$3:$Y$7690,"N",'2way'!$Q$3:$Q$7690,"=" &amp;B164) +  COUNTIFS('2way'!$N$3:$N$7690,"&gt;50%",'2way'!$Y$3:$Y$7690,"N",'2way'!$R$3:$R$7690,"=" &amp;B164)</f>
        <v>0</v>
      </c>
      <c r="O164" s="66">
        <f>COUNTIFS('2way'!$N$3:$N$7690,"&gt;50%",'2way'!$Y$3:$Y$7690,"Y",'2way'!$Q$3:$Q$7690,"=" &amp;B164) +  COUNTIFS('2way'!$N$3:$N$7690,"&gt;50%",'2way'!$Y$3:$Y$7690,"Y",'2way'!$R$3:$R$7690,"=" &amp;B164)</f>
        <v>3</v>
      </c>
      <c r="P164">
        <f>COUNTIF('2way'!$Q$3:$Q$7690,"=" &amp;B164) + COUNTIF('2way'!$R$3:$R$7690,"=" &amp;B164)</f>
        <v>15</v>
      </c>
      <c r="Q164" s="6">
        <f t="shared" si="38"/>
        <v>0.4</v>
      </c>
      <c r="R164" s="6">
        <f t="shared" si="39"/>
        <v>0.4</v>
      </c>
      <c r="S164" s="6">
        <f t="shared" si="40"/>
        <v>0</v>
      </c>
      <c r="T164" s="6">
        <f t="shared" si="41"/>
        <v>0.2</v>
      </c>
      <c r="U164">
        <f t="shared" si="42"/>
        <v>5</v>
      </c>
      <c r="V164" s="6">
        <f t="shared" si="43"/>
        <v>0.33333333333333331</v>
      </c>
      <c r="W164">
        <f t="shared" si="44"/>
        <v>6</v>
      </c>
      <c r="X164" s="6">
        <f t="shared" si="45"/>
        <v>0.4</v>
      </c>
      <c r="Y164">
        <f t="shared" si="46"/>
        <v>9</v>
      </c>
      <c r="Z164" s="6">
        <f t="shared" si="47"/>
        <v>0.6</v>
      </c>
      <c r="AA164">
        <f t="shared" si="48"/>
        <v>9</v>
      </c>
      <c r="AB164" s="6">
        <f t="shared" si="49"/>
        <v>0.6</v>
      </c>
    </row>
    <row r="165" spans="1:28" hidden="1" x14ac:dyDescent="0.25">
      <c r="A165" t="s">
        <v>305</v>
      </c>
      <c r="B165" t="s">
        <v>313</v>
      </c>
      <c r="C165" s="65">
        <f>COUNTIFS('2way'!$A$3:$A$7690,"&gt;50%",'2way'!$Y$3:$Y$7690,"Y",'2way'!$Q$3:$Q$7690,"=" &amp;B165) +  COUNTIFS('2way'!$A$3:$A$7690,"&gt;50%",'2way'!$Y$3:$Y$7690,"Y",'2way'!$R$3:$R$7690,"=" &amp;B165)</f>
        <v>2</v>
      </c>
      <c r="D165" s="66">
        <f>COUNTIFS('2way'!$A$3:$A$7690,"&gt;50%",'2way'!$Y$3:$Y$7690,"N",'2way'!$Q$3:$Q$7690,"=" &amp;B165) +  COUNTIFS('2way'!$A$3:$A$7690,"&gt;50%",'2way'!$Y$3:$Y$7690,"N",'2way'!$R$3:$R$7690,"=" &amp;B165)</f>
        <v>3</v>
      </c>
      <c r="E165" s="66">
        <f>COUNTIFS('2way'!$B$3:$B$7690,"&gt;50%",'2way'!$Y$3:$Y$7690,"N",'2way'!$Q$3:$Q$7690,"=" &amp;B165) +  COUNTIFS('2way'!$B$3:$B$7690,"&gt;50%",'2way'!$Y$3:$Y$7690,"N",'2way'!$R$3:$R$7690,"=" &amp;B165)</f>
        <v>4</v>
      </c>
      <c r="F165" s="66">
        <f>COUNTIFS('2way'!$B$3:$B$7690,"&gt;50%",'2way'!$Y$3:$Y$7690,"Y",'2way'!$Q$3:$Q$7690,"=" &amp;B165) +  COUNTIFS('2way'!$B$3:$B$7690,"&gt;50%",'2way'!$Y$3:$Y$7690,"Y",'2way'!$R$3:$R$7690,"=" &amp;B165)</f>
        <v>6</v>
      </c>
      <c r="G165">
        <f>COUNTIF('2way'!$Q$3:$Q$7690,"=" &amp;B165) + COUNTIF('2way'!$R$3:$R$7690,"=" &amp;B165)</f>
        <v>15</v>
      </c>
      <c r="H165" s="6">
        <f t="shared" si="34"/>
        <v>0.13333333333333333</v>
      </c>
      <c r="I165" s="6">
        <f t="shared" si="35"/>
        <v>0.2</v>
      </c>
      <c r="J165" s="6">
        <f t="shared" si="36"/>
        <v>0.26666666666666666</v>
      </c>
      <c r="K165" s="6">
        <f t="shared" si="37"/>
        <v>0.4</v>
      </c>
      <c r="L165" s="66">
        <f>COUNTIFS('2way'!$M$3:$M$7690,"&gt;50%",'2way'!$Y$3:$Y$7690,"Y",'2way'!$Q$3:$Q$7690,"=" &amp;B165) +  COUNTIFS('2way'!$M$3:$M$7690,"&gt;50%",'2way'!$Y$3:$Y$7690,"Y",'2way'!$R$3:$R$7690,"=" &amp;B165)</f>
        <v>7</v>
      </c>
      <c r="M165" s="66">
        <f>COUNTIFS('2way'!$M$3:$M$7690,"&gt;50%",'2way'!$Y$3:$Y$7690,"N",'2way'!$Q$3:$Q$7690,"=" &amp;B165) +  COUNTIFS('2way'!$M$3:$M$7690,"&gt;50%",'2way'!$Y$3:$Y$7690,"N",'2way'!$R$3:$R$7690,"=" &amp;B165)</f>
        <v>4</v>
      </c>
      <c r="N165" s="66">
        <f>COUNTIFS('2way'!$N$3:$N$7690,"&gt;50%",'2way'!$Y$3:$Y$7690,"N",'2way'!$Q$3:$Q$7690,"=" &amp;B165) +  COUNTIFS('2way'!$N$3:$N$7690,"&gt;50%",'2way'!$Y$3:$Y$7690,"N",'2way'!$R$3:$R$7690,"=" &amp;B165)</f>
        <v>3</v>
      </c>
      <c r="O165" s="66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15</v>
      </c>
      <c r="Q165" s="6">
        <f t="shared" si="38"/>
        <v>0.46666666666666667</v>
      </c>
      <c r="R165" s="6">
        <f t="shared" si="39"/>
        <v>0.26666666666666666</v>
      </c>
      <c r="S165" s="6">
        <f t="shared" si="40"/>
        <v>0.2</v>
      </c>
      <c r="T165" s="6">
        <f t="shared" si="41"/>
        <v>6.6666666666666666E-2</v>
      </c>
      <c r="U165">
        <f t="shared" si="42"/>
        <v>6</v>
      </c>
      <c r="V165" s="6">
        <f t="shared" si="43"/>
        <v>0.4</v>
      </c>
      <c r="W165">
        <f t="shared" si="44"/>
        <v>10</v>
      </c>
      <c r="X165" s="6">
        <f t="shared" si="45"/>
        <v>0.66666666666666663</v>
      </c>
      <c r="Y165">
        <f t="shared" si="46"/>
        <v>9</v>
      </c>
      <c r="Z165" s="6">
        <f t="shared" si="47"/>
        <v>0.6</v>
      </c>
      <c r="AA165">
        <f t="shared" si="48"/>
        <v>5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5">
        <f>COUNTIFS('2way'!$A$3:$A$7690,"&gt;50%",'2way'!$Y$3:$Y$7690,"Y",'2way'!$Q$3:$Q$7690,"=" &amp;B166) +  COUNTIFS('2way'!$A$3:$A$7690,"&gt;50%",'2way'!$Y$3:$Y$7690,"Y",'2way'!$R$3:$R$7690,"=" &amp;B166)</f>
        <v>3</v>
      </c>
      <c r="D166" s="66">
        <f>COUNTIFS('2way'!$A$3:$A$7690,"&gt;50%",'2way'!$Y$3:$Y$7690,"N",'2way'!$Q$3:$Q$7690,"=" &amp;B166) +  COUNTIFS('2way'!$A$3:$A$7690,"&gt;50%",'2way'!$Y$3:$Y$7690,"N",'2way'!$R$3:$R$7690,"=" &amp;B166)</f>
        <v>3</v>
      </c>
      <c r="E166" s="66">
        <f>COUNTIFS('2way'!$B$3:$B$7690,"&gt;50%",'2way'!$Y$3:$Y$7690,"N",'2way'!$Q$3:$Q$7690,"=" &amp;B166) +  COUNTIFS('2way'!$B$3:$B$7690,"&gt;50%",'2way'!$Y$3:$Y$7690,"N",'2way'!$R$3:$R$7690,"=" &amp;B166)</f>
        <v>6</v>
      </c>
      <c r="F166" s="66">
        <f>COUNTIFS('2way'!$B$3:$B$7690,"&gt;50%",'2way'!$Y$3:$Y$7690,"Y",'2way'!$Q$3:$Q$7690,"=" &amp;B166) +  COUNTIFS('2way'!$B$3:$B$7690,"&gt;50%",'2way'!$Y$3:$Y$7690,"Y",'2way'!$R$3:$R$7690,"=" &amp;B166)</f>
        <v>3</v>
      </c>
      <c r="G166">
        <f>COUNTIF('2way'!$Q$3:$Q$7690,"=" &amp;B166) + COUNTIF('2way'!$R$3:$R$7690,"=" &amp;B166)</f>
        <v>15</v>
      </c>
      <c r="H166" s="6">
        <f t="shared" si="34"/>
        <v>0.2</v>
      </c>
      <c r="I166" s="6">
        <f t="shared" si="35"/>
        <v>0.2</v>
      </c>
      <c r="J166" s="6">
        <f t="shared" si="36"/>
        <v>0.4</v>
      </c>
      <c r="K166" s="6">
        <f t="shared" si="37"/>
        <v>0.2</v>
      </c>
      <c r="L166" s="66">
        <f>COUNTIFS('2way'!$M$3:$M$7690,"&gt;50%",'2way'!$Y$3:$Y$7690,"Y",'2way'!$Q$3:$Q$7690,"=" &amp;B166) +  COUNTIFS('2way'!$M$3:$M$7690,"&gt;50%",'2way'!$Y$3:$Y$7690,"Y",'2way'!$R$3:$R$7690,"=" &amp;B166)</f>
        <v>4</v>
      </c>
      <c r="M166" s="66">
        <f>COUNTIFS('2way'!$M$3:$M$7690,"&gt;50%",'2way'!$Y$3:$Y$7690,"N",'2way'!$Q$3:$Q$7690,"=" &amp;B166) +  COUNTIFS('2way'!$M$3:$M$7690,"&gt;50%",'2way'!$Y$3:$Y$7690,"N",'2way'!$R$3:$R$7690,"=" &amp;B166)</f>
        <v>7</v>
      </c>
      <c r="N166" s="66">
        <f>COUNTIFS('2way'!$N$3:$N$7690,"&gt;50%",'2way'!$Y$3:$Y$7690,"N",'2way'!$Q$3:$Q$7690,"=" &amp;B166) +  COUNTIFS('2way'!$N$3:$N$7690,"&gt;50%",'2way'!$Y$3:$Y$7690,"N",'2way'!$R$3:$R$7690,"=" &amp;B166)</f>
        <v>2</v>
      </c>
      <c r="O166" s="66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15</v>
      </c>
      <c r="Q166" s="6">
        <f t="shared" si="38"/>
        <v>0.26666666666666666</v>
      </c>
      <c r="R166" s="6">
        <f t="shared" si="39"/>
        <v>0.46666666666666667</v>
      </c>
      <c r="S166" s="6">
        <f t="shared" si="40"/>
        <v>0.13333333333333333</v>
      </c>
      <c r="T166" s="6">
        <f t="shared" si="41"/>
        <v>0.13333333333333333</v>
      </c>
      <c r="U166">
        <f t="shared" si="42"/>
        <v>9</v>
      </c>
      <c r="V166" s="6">
        <f t="shared" si="43"/>
        <v>0.6</v>
      </c>
      <c r="W166">
        <f t="shared" si="44"/>
        <v>6</v>
      </c>
      <c r="X166" s="6">
        <f t="shared" si="45"/>
        <v>0.4</v>
      </c>
      <c r="Y166">
        <f t="shared" si="46"/>
        <v>6</v>
      </c>
      <c r="Z166" s="6">
        <f t="shared" si="47"/>
        <v>0.4</v>
      </c>
      <c r="AA166">
        <f t="shared" si="48"/>
        <v>9</v>
      </c>
      <c r="AB166" s="6">
        <f t="shared" si="49"/>
        <v>0.6</v>
      </c>
    </row>
    <row r="167" spans="1:28" hidden="1" x14ac:dyDescent="0.25">
      <c r="A167" t="s">
        <v>305</v>
      </c>
      <c r="B167" t="s">
        <v>355</v>
      </c>
      <c r="C167" s="65">
        <f>COUNTIFS('2way'!$A$3:$A$7690,"&gt;50%",'2way'!$Y$3:$Y$7690,"Y",'2way'!$Q$3:$Q$7690,"=" &amp;B167) +  COUNTIFS('2way'!$A$3:$A$7690,"&gt;50%",'2way'!$Y$3:$Y$7690,"Y",'2way'!$R$3:$R$7690,"=" &amp;B167)</f>
        <v>8</v>
      </c>
      <c r="D167" s="66">
        <f>COUNTIFS('2way'!$A$3:$A$7690,"&gt;50%",'2way'!$Y$3:$Y$7690,"N",'2way'!$Q$3:$Q$7690,"=" &amp;B167) +  COUNTIFS('2way'!$A$3:$A$7690,"&gt;50%",'2way'!$Y$3:$Y$7690,"N",'2way'!$R$3:$R$7690,"=" &amp;B167)</f>
        <v>2</v>
      </c>
      <c r="E167" s="66">
        <f>COUNTIFS('2way'!$B$3:$B$7690,"&gt;50%",'2way'!$Y$3:$Y$7690,"N",'2way'!$Q$3:$Q$7690,"=" &amp;B167) +  COUNTIFS('2way'!$B$3:$B$7690,"&gt;50%",'2way'!$Y$3:$Y$7690,"N",'2way'!$R$3:$R$7690,"=" &amp;B167)</f>
        <v>1</v>
      </c>
      <c r="F167" s="66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15</v>
      </c>
      <c r="H167" s="6">
        <f t="shared" si="34"/>
        <v>0.53333333333333333</v>
      </c>
      <c r="I167" s="6">
        <f t="shared" si="35"/>
        <v>0.13333333333333333</v>
      </c>
      <c r="J167" s="6">
        <f t="shared" si="36"/>
        <v>6.6666666666666666E-2</v>
      </c>
      <c r="K167" s="6">
        <f t="shared" si="37"/>
        <v>0.26666666666666666</v>
      </c>
      <c r="L167" s="66">
        <f>COUNTIFS('2way'!$M$3:$M$7690,"&gt;50%",'2way'!$Y$3:$Y$7690,"Y",'2way'!$Q$3:$Q$7690,"=" &amp;B167) +  COUNTIFS('2way'!$M$3:$M$7690,"&gt;50%",'2way'!$Y$3:$Y$7690,"Y",'2way'!$R$3:$R$7690,"=" &amp;B167)</f>
        <v>12</v>
      </c>
      <c r="M167" s="66">
        <f>COUNTIFS('2way'!$M$3:$M$7690,"&gt;50%",'2way'!$Y$3:$Y$7690,"N",'2way'!$Q$3:$Q$7690,"=" &amp;B167) +  COUNTIFS('2way'!$M$3:$M$7690,"&gt;50%",'2way'!$Y$3:$Y$7690,"N",'2way'!$R$3:$R$7690,"=" &amp;B167)</f>
        <v>3</v>
      </c>
      <c r="N167" s="66">
        <f>COUNTIFS('2way'!$N$3:$N$7690,"&gt;50%",'2way'!$Y$3:$Y$7690,"N",'2way'!$Q$3:$Q$7690,"=" &amp;B167) +  COUNTIFS('2way'!$N$3:$N$7690,"&gt;50%",'2way'!$Y$3:$Y$7690,"N",'2way'!$R$3:$R$7690,"=" &amp;B167)</f>
        <v>0</v>
      </c>
      <c r="O167" s="66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15</v>
      </c>
      <c r="Q167" s="6">
        <f t="shared" si="38"/>
        <v>0.8</v>
      </c>
      <c r="R167" s="6">
        <f t="shared" si="39"/>
        <v>0.2</v>
      </c>
      <c r="S167" s="6">
        <f t="shared" si="40"/>
        <v>0</v>
      </c>
      <c r="T167" s="6">
        <f t="shared" si="41"/>
        <v>0</v>
      </c>
      <c r="U167">
        <f t="shared" si="42"/>
        <v>9</v>
      </c>
      <c r="V167" s="6">
        <f t="shared" si="43"/>
        <v>0.6</v>
      </c>
      <c r="W167">
        <f t="shared" si="44"/>
        <v>12</v>
      </c>
      <c r="X167" s="6">
        <f t="shared" si="45"/>
        <v>0.8</v>
      </c>
      <c r="Y167">
        <f t="shared" si="46"/>
        <v>6</v>
      </c>
      <c r="Z167" s="6">
        <f t="shared" si="47"/>
        <v>0.4</v>
      </c>
      <c r="AA167">
        <f t="shared" si="48"/>
        <v>3</v>
      </c>
      <c r="AB167" s="6">
        <f t="shared" si="49"/>
        <v>0.2</v>
      </c>
    </row>
    <row r="168" spans="1:28" hidden="1" x14ac:dyDescent="0.25">
      <c r="A168" t="s">
        <v>305</v>
      </c>
      <c r="B168" t="s">
        <v>358</v>
      </c>
      <c r="C168" s="65">
        <f>COUNTIFS('2way'!$A$3:$A$7690,"&gt;50%",'2way'!$Y$3:$Y$7690,"Y",'2way'!$Q$3:$Q$7690,"=" &amp;B168) +  COUNTIFS('2way'!$A$3:$A$7690,"&gt;50%",'2way'!$Y$3:$Y$7690,"Y",'2way'!$R$3:$R$7690,"=" &amp;B168)</f>
        <v>2</v>
      </c>
      <c r="D168" s="66">
        <f>COUNTIFS('2way'!$A$3:$A$7690,"&gt;50%",'2way'!$Y$3:$Y$7690,"N",'2way'!$Q$3:$Q$7690,"=" &amp;B168) +  COUNTIFS('2way'!$A$3:$A$7690,"&gt;50%",'2way'!$Y$3:$Y$7690,"N",'2way'!$R$3:$R$7690,"=" &amp;B168)</f>
        <v>3</v>
      </c>
      <c r="E168" s="66">
        <f>COUNTIFS('2way'!$B$3:$B$7690,"&gt;50%",'2way'!$Y$3:$Y$7690,"N",'2way'!$Q$3:$Q$7690,"=" &amp;B168) +  COUNTIFS('2way'!$B$3:$B$7690,"&gt;50%",'2way'!$Y$3:$Y$7690,"N",'2way'!$R$3:$R$7690,"=" &amp;B168)</f>
        <v>4</v>
      </c>
      <c r="F168" s="66">
        <f>COUNTIFS('2way'!$B$3:$B$7690,"&gt;50%",'2way'!$Y$3:$Y$7690,"Y",'2way'!$Q$3:$Q$7690,"=" &amp;B168) +  COUNTIFS('2way'!$B$3:$B$7690,"&gt;50%",'2way'!$Y$3:$Y$7690,"Y",'2way'!$R$3:$R$7690,"=" &amp;B168)</f>
        <v>6</v>
      </c>
      <c r="G168">
        <f>COUNTIF('2way'!$Q$3:$Q$7690,"=" &amp;B168) + COUNTIF('2way'!$R$3:$R$7690,"=" &amp;B168)</f>
        <v>15</v>
      </c>
      <c r="H168" s="6">
        <f t="shared" si="34"/>
        <v>0.13333333333333333</v>
      </c>
      <c r="I168" s="6">
        <f t="shared" si="35"/>
        <v>0.2</v>
      </c>
      <c r="J168" s="6">
        <f t="shared" si="36"/>
        <v>0.26666666666666666</v>
      </c>
      <c r="K168" s="6">
        <f t="shared" si="37"/>
        <v>0.4</v>
      </c>
      <c r="L168" s="66">
        <f>COUNTIFS('2way'!$M$3:$M$7690,"&gt;50%",'2way'!$Y$3:$Y$7690,"Y",'2way'!$Q$3:$Q$7690,"=" &amp;B168) +  COUNTIFS('2way'!$M$3:$M$7690,"&gt;50%",'2way'!$Y$3:$Y$7690,"Y",'2way'!$R$3:$R$7690,"=" &amp;B168)</f>
        <v>3</v>
      </c>
      <c r="M168" s="66">
        <f>COUNTIFS('2way'!$M$3:$M$7690,"&gt;50%",'2way'!$Y$3:$Y$7690,"N",'2way'!$Q$3:$Q$7690,"=" &amp;B168) +  COUNTIFS('2way'!$M$3:$M$7690,"&gt;50%",'2way'!$Y$3:$Y$7690,"N",'2way'!$R$3:$R$7690,"=" &amp;B168)</f>
        <v>7</v>
      </c>
      <c r="N168" s="66">
        <f>COUNTIFS('2way'!$N$3:$N$7690,"&gt;50%",'2way'!$Y$3:$Y$7690,"N",'2way'!$Q$3:$Q$7690,"=" &amp;B168) +  COUNTIFS('2way'!$N$3:$N$7690,"&gt;50%",'2way'!$Y$3:$Y$7690,"N",'2way'!$R$3:$R$7690,"=" &amp;B168)</f>
        <v>0</v>
      </c>
      <c r="O168" s="66">
        <f>COUNTIFS('2way'!$N$3:$N$7690,"&gt;50%",'2way'!$Y$3:$Y$7690,"Y",'2way'!$Q$3:$Q$7690,"=" &amp;B168) +  COUNTIFS('2way'!$N$3:$N$7690,"&gt;50%",'2way'!$Y$3:$Y$7690,"Y",'2way'!$R$3:$R$7690,"=" &amp;B168)</f>
        <v>5</v>
      </c>
      <c r="P168">
        <f>COUNTIF('2way'!$Q$3:$Q$7690,"=" &amp;B168) + COUNTIF('2way'!$R$3:$R$7690,"=" &amp;B168)</f>
        <v>15</v>
      </c>
      <c r="Q168" s="6">
        <f t="shared" si="38"/>
        <v>0.2</v>
      </c>
      <c r="R168" s="6">
        <f t="shared" si="39"/>
        <v>0.46666666666666667</v>
      </c>
      <c r="S168" s="6">
        <f t="shared" si="40"/>
        <v>0</v>
      </c>
      <c r="T168" s="6">
        <f t="shared" si="41"/>
        <v>0.33333333333333331</v>
      </c>
      <c r="U168">
        <f t="shared" si="42"/>
        <v>6</v>
      </c>
      <c r="V168" s="6">
        <f t="shared" si="43"/>
        <v>0.4</v>
      </c>
      <c r="W168">
        <f t="shared" si="44"/>
        <v>3</v>
      </c>
      <c r="X168" s="6">
        <f t="shared" si="45"/>
        <v>0.2</v>
      </c>
      <c r="Y168">
        <f t="shared" si="46"/>
        <v>9</v>
      </c>
      <c r="Z168" s="6">
        <f t="shared" si="47"/>
        <v>0.6</v>
      </c>
      <c r="AA168">
        <f t="shared" si="48"/>
        <v>12</v>
      </c>
      <c r="AB168" s="6">
        <f t="shared" si="49"/>
        <v>0.8</v>
      </c>
    </row>
    <row r="169" spans="1:28" hidden="1" x14ac:dyDescent="0.25">
      <c r="A169" t="s">
        <v>305</v>
      </c>
      <c r="B169" t="s">
        <v>308</v>
      </c>
      <c r="C169" s="65">
        <f>COUNTIFS('2way'!$A$3:$A$7690,"&gt;50%",'2way'!$Y$3:$Y$7690,"Y",'2way'!$Q$3:$Q$7690,"=" &amp;B169) +  COUNTIFS('2way'!$A$3:$A$7690,"&gt;50%",'2way'!$Y$3:$Y$7690,"Y",'2way'!$R$3:$R$7690,"=" &amp;B169)</f>
        <v>4</v>
      </c>
      <c r="D169" s="66">
        <f>COUNTIFS('2way'!$A$3:$A$7690,"&gt;50%",'2way'!$Y$3:$Y$7690,"N",'2way'!$Q$3:$Q$7690,"=" &amp;B169) +  COUNTIFS('2way'!$A$3:$A$7690,"&gt;50%",'2way'!$Y$3:$Y$7690,"N",'2way'!$R$3:$R$7690,"=" &amp;B169)</f>
        <v>4</v>
      </c>
      <c r="E169" s="66">
        <f>COUNTIFS('2way'!$B$3:$B$7690,"&gt;50%",'2way'!$Y$3:$Y$7690,"N",'2way'!$Q$3:$Q$7690,"=" &amp;B169) +  COUNTIFS('2way'!$B$3:$B$7690,"&gt;50%",'2way'!$Y$3:$Y$7690,"N",'2way'!$R$3:$R$7690,"=" &amp;B169)</f>
        <v>3</v>
      </c>
      <c r="F169" s="66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15</v>
      </c>
      <c r="H169" s="6">
        <f t="shared" si="34"/>
        <v>0.26666666666666666</v>
      </c>
      <c r="I169" s="6">
        <f t="shared" si="35"/>
        <v>0.26666666666666666</v>
      </c>
      <c r="J169" s="6">
        <f t="shared" si="36"/>
        <v>0.2</v>
      </c>
      <c r="K169" s="6">
        <f t="shared" si="37"/>
        <v>0.26666666666666666</v>
      </c>
      <c r="L169" s="66">
        <f>COUNTIFS('2way'!$M$3:$M$7690,"&gt;50%",'2way'!$Y$3:$Y$7690,"Y",'2way'!$Q$3:$Q$7690,"=" &amp;B169) +  COUNTIFS('2way'!$M$3:$M$7690,"&gt;50%",'2way'!$Y$3:$Y$7690,"Y",'2way'!$R$3:$R$7690,"=" &amp;B169)</f>
        <v>7</v>
      </c>
      <c r="M169" s="66">
        <f>COUNTIFS('2way'!$M$3:$M$7690,"&gt;50%",'2way'!$Y$3:$Y$7690,"N",'2way'!$Q$3:$Q$7690,"=" &amp;B169) +  COUNTIFS('2way'!$M$3:$M$7690,"&gt;50%",'2way'!$Y$3:$Y$7690,"N",'2way'!$R$3:$R$7690,"=" &amp;B169)</f>
        <v>7</v>
      </c>
      <c r="N169" s="66">
        <f>COUNTIFS('2way'!$N$3:$N$7690,"&gt;50%",'2way'!$Y$3:$Y$7690,"N",'2way'!$Q$3:$Q$7690,"=" &amp;B169) +  COUNTIFS('2way'!$N$3:$N$7690,"&gt;50%",'2way'!$Y$3:$Y$7690,"N",'2way'!$R$3:$R$7690,"=" &amp;B169)</f>
        <v>0</v>
      </c>
      <c r="O169" s="66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15</v>
      </c>
      <c r="Q169" s="6">
        <f t="shared" si="38"/>
        <v>0.46666666666666667</v>
      </c>
      <c r="R169" s="6">
        <f t="shared" si="39"/>
        <v>0.46666666666666667</v>
      </c>
      <c r="S169" s="6">
        <f t="shared" si="40"/>
        <v>0</v>
      </c>
      <c r="T169" s="6">
        <f t="shared" si="41"/>
        <v>6.6666666666666666E-2</v>
      </c>
      <c r="U169">
        <f t="shared" si="42"/>
        <v>7</v>
      </c>
      <c r="V169" s="6">
        <f t="shared" si="43"/>
        <v>0.46666666666666667</v>
      </c>
      <c r="W169">
        <f t="shared" si="44"/>
        <v>7</v>
      </c>
      <c r="X169" s="6">
        <f t="shared" si="45"/>
        <v>0.46666666666666667</v>
      </c>
      <c r="Y169">
        <f t="shared" si="46"/>
        <v>8</v>
      </c>
      <c r="Z169" s="6">
        <f t="shared" si="47"/>
        <v>0.53333333333333333</v>
      </c>
      <c r="AA169">
        <f t="shared" si="48"/>
        <v>8</v>
      </c>
      <c r="AB169" s="6">
        <f t="shared" si="49"/>
        <v>0.53333333333333333</v>
      </c>
    </row>
    <row r="170" spans="1:28" hidden="1" x14ac:dyDescent="0.25">
      <c r="A170" t="s">
        <v>305</v>
      </c>
      <c r="B170" t="s">
        <v>317</v>
      </c>
      <c r="C170" s="65">
        <f>COUNTIFS('2way'!$A$3:$A$7690,"&gt;50%",'2way'!$Y$3:$Y$7690,"Y",'2way'!$Q$3:$Q$7690,"=" &amp;B170) +  COUNTIFS('2way'!$A$3:$A$7690,"&gt;50%",'2way'!$Y$3:$Y$7690,"Y",'2way'!$R$3:$R$7690,"=" &amp;B170)</f>
        <v>4</v>
      </c>
      <c r="D170" s="66">
        <f>COUNTIFS('2way'!$A$3:$A$7690,"&gt;50%",'2way'!$Y$3:$Y$7690,"N",'2way'!$Q$3:$Q$7690,"=" &amp;B170) +  COUNTIFS('2way'!$A$3:$A$7690,"&gt;50%",'2way'!$Y$3:$Y$7690,"N",'2way'!$R$3:$R$7690,"=" &amp;B170)</f>
        <v>2</v>
      </c>
      <c r="E170" s="66">
        <f>COUNTIFS('2way'!$B$3:$B$7690,"&gt;50%",'2way'!$Y$3:$Y$7690,"N",'2way'!$Q$3:$Q$7690,"=" &amp;B170) +  COUNTIFS('2way'!$B$3:$B$7690,"&gt;50%",'2way'!$Y$3:$Y$7690,"N",'2way'!$R$3:$R$7690,"=" &amp;B170)</f>
        <v>4</v>
      </c>
      <c r="F170" s="66">
        <f>COUNTIFS('2way'!$B$3:$B$7690,"&gt;50%",'2way'!$Y$3:$Y$7690,"Y",'2way'!$Q$3:$Q$7690,"=" &amp;B170) +  COUNTIFS('2way'!$B$3:$B$7690,"&gt;50%",'2way'!$Y$3:$Y$7690,"Y",'2way'!$R$3:$R$7690,"=" &amp;B170)</f>
        <v>5</v>
      </c>
      <c r="G170">
        <f>COUNTIF('2way'!$Q$3:$Q$7690,"=" &amp;B170) + COUNTIF('2way'!$R$3:$R$7690,"=" &amp;B170)</f>
        <v>15</v>
      </c>
      <c r="H170" s="6">
        <f t="shared" si="34"/>
        <v>0.26666666666666666</v>
      </c>
      <c r="I170" s="6">
        <f t="shared" si="35"/>
        <v>0.13333333333333333</v>
      </c>
      <c r="J170" s="6">
        <f t="shared" si="36"/>
        <v>0.26666666666666666</v>
      </c>
      <c r="K170" s="6">
        <f t="shared" si="37"/>
        <v>0.33333333333333331</v>
      </c>
      <c r="L170" s="66">
        <f>COUNTIFS('2way'!$M$3:$M$7690,"&gt;50%",'2way'!$Y$3:$Y$7690,"Y",'2way'!$Q$3:$Q$7690,"=" &amp;B170) +  COUNTIFS('2way'!$M$3:$M$7690,"&gt;50%",'2way'!$Y$3:$Y$7690,"Y",'2way'!$R$3:$R$7690,"=" &amp;B170)</f>
        <v>9</v>
      </c>
      <c r="M170" s="66">
        <f>COUNTIFS('2way'!$M$3:$M$7690,"&gt;50%",'2way'!$Y$3:$Y$7690,"N",'2way'!$Q$3:$Q$7690,"=" &amp;B170) +  COUNTIFS('2way'!$M$3:$M$7690,"&gt;50%",'2way'!$Y$3:$Y$7690,"N",'2way'!$R$3:$R$7690,"=" &amp;B170)</f>
        <v>6</v>
      </c>
      <c r="N170" s="66">
        <f>COUNTIFS('2way'!$N$3:$N$7690,"&gt;50%",'2way'!$Y$3:$Y$7690,"N",'2way'!$Q$3:$Q$7690,"=" &amp;B170) +  COUNTIFS('2way'!$N$3:$N$7690,"&gt;50%",'2way'!$Y$3:$Y$7690,"N",'2way'!$R$3:$R$7690,"=" &amp;B170)</f>
        <v>0</v>
      </c>
      <c r="O170" s="66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15</v>
      </c>
      <c r="Q170" s="6">
        <f t="shared" si="38"/>
        <v>0.6</v>
      </c>
      <c r="R170" s="6">
        <f t="shared" si="39"/>
        <v>0.4</v>
      </c>
      <c r="S170" s="6">
        <f t="shared" si="40"/>
        <v>0</v>
      </c>
      <c r="T170" s="6">
        <f t="shared" si="41"/>
        <v>0</v>
      </c>
      <c r="U170">
        <f t="shared" si="42"/>
        <v>8</v>
      </c>
      <c r="V170" s="6">
        <f t="shared" si="43"/>
        <v>0.53333333333333333</v>
      </c>
      <c r="W170">
        <f t="shared" si="44"/>
        <v>9</v>
      </c>
      <c r="X170" s="6">
        <f t="shared" si="45"/>
        <v>0.6</v>
      </c>
      <c r="Y170">
        <f t="shared" si="46"/>
        <v>7</v>
      </c>
      <c r="Z170" s="6">
        <f t="shared" si="47"/>
        <v>0.46666666666666667</v>
      </c>
      <c r="AA170">
        <f t="shared" si="48"/>
        <v>6</v>
      </c>
      <c r="AB170" s="6">
        <f t="shared" si="49"/>
        <v>0.4</v>
      </c>
    </row>
    <row r="171" spans="1:28" hidden="1" x14ac:dyDescent="0.25">
      <c r="A171" t="s">
        <v>305</v>
      </c>
      <c r="B171" t="s">
        <v>318</v>
      </c>
      <c r="C171" s="65">
        <f>COUNTIFS('2way'!$A$3:$A$7690,"&gt;50%",'2way'!$Y$3:$Y$7690,"Y",'2way'!$Q$3:$Q$7690,"=" &amp;B171) +  COUNTIFS('2way'!$A$3:$A$7690,"&gt;50%",'2way'!$Y$3:$Y$7690,"Y",'2way'!$R$3:$R$7690,"=" &amp;B171)</f>
        <v>2</v>
      </c>
      <c r="D171" s="66">
        <f>COUNTIFS('2way'!$A$3:$A$7690,"&gt;50%",'2way'!$Y$3:$Y$7690,"N",'2way'!$Q$3:$Q$7690,"=" &amp;B171) +  COUNTIFS('2way'!$A$3:$A$7690,"&gt;50%",'2way'!$Y$3:$Y$7690,"N",'2way'!$R$3:$R$7690,"=" &amp;B171)</f>
        <v>4</v>
      </c>
      <c r="E171" s="66">
        <f>COUNTIFS('2way'!$B$3:$B$7690,"&gt;50%",'2way'!$Y$3:$Y$7690,"N",'2way'!$Q$3:$Q$7690,"=" &amp;B171) +  COUNTIFS('2way'!$B$3:$B$7690,"&gt;50%",'2way'!$Y$3:$Y$7690,"N",'2way'!$R$3:$R$7690,"=" &amp;B171)</f>
        <v>4</v>
      </c>
      <c r="F171" s="66">
        <f>COUNTIFS('2way'!$B$3:$B$7690,"&gt;50%",'2way'!$Y$3:$Y$7690,"Y",'2way'!$Q$3:$Q$7690,"=" &amp;B171) +  COUNTIFS('2way'!$B$3:$B$7690,"&gt;50%",'2way'!$Y$3:$Y$7690,"Y",'2way'!$R$3:$R$7690,"=" &amp;B171)</f>
        <v>5</v>
      </c>
      <c r="G171">
        <f>COUNTIF('2way'!$Q$3:$Q$7690,"=" &amp;B171) + COUNTIF('2way'!$R$3:$R$7690,"=" &amp;B171)</f>
        <v>15</v>
      </c>
      <c r="H171" s="6">
        <f t="shared" si="34"/>
        <v>0.13333333333333333</v>
      </c>
      <c r="I171" s="6">
        <f t="shared" si="35"/>
        <v>0.26666666666666666</v>
      </c>
      <c r="J171" s="6">
        <f t="shared" si="36"/>
        <v>0.26666666666666666</v>
      </c>
      <c r="K171" s="6">
        <f t="shared" si="37"/>
        <v>0.33333333333333331</v>
      </c>
      <c r="L171" s="66">
        <f>COUNTIFS('2way'!$M$3:$M$7690,"&gt;50%",'2way'!$Y$3:$Y$7690,"Y",'2way'!$Q$3:$Q$7690,"=" &amp;B171) +  COUNTIFS('2way'!$M$3:$M$7690,"&gt;50%",'2way'!$Y$3:$Y$7690,"Y",'2way'!$R$3:$R$7690,"=" &amp;B171)</f>
        <v>4</v>
      </c>
      <c r="M171" s="66">
        <f>COUNTIFS('2way'!$M$3:$M$7690,"&gt;50%",'2way'!$Y$3:$Y$7690,"N",'2way'!$Q$3:$Q$7690,"=" &amp;B171) +  COUNTIFS('2way'!$M$3:$M$7690,"&gt;50%",'2way'!$Y$3:$Y$7690,"N",'2way'!$R$3:$R$7690,"=" &amp;B171)</f>
        <v>8</v>
      </c>
      <c r="N171" s="66">
        <f>COUNTIFS('2way'!$N$3:$N$7690,"&gt;50%",'2way'!$Y$3:$Y$7690,"N",'2way'!$Q$3:$Q$7690,"=" &amp;B171) +  COUNTIFS('2way'!$N$3:$N$7690,"&gt;50%",'2way'!$Y$3:$Y$7690,"N",'2way'!$R$3:$R$7690,"=" &amp;B171)</f>
        <v>0</v>
      </c>
      <c r="O171" s="66">
        <f>COUNTIFS('2way'!$N$3:$N$7690,"&gt;50%",'2way'!$Y$3:$Y$7690,"Y",'2way'!$Q$3:$Q$7690,"=" &amp;B171) +  COUNTIFS('2way'!$N$3:$N$7690,"&gt;50%",'2way'!$Y$3:$Y$7690,"Y",'2way'!$R$3:$R$7690,"=" &amp;B171)</f>
        <v>3</v>
      </c>
      <c r="P171">
        <f>COUNTIF('2way'!$Q$3:$Q$7690,"=" &amp;B171) + COUNTIF('2way'!$R$3:$R$7690,"=" &amp;B171)</f>
        <v>15</v>
      </c>
      <c r="Q171" s="6">
        <f t="shared" si="38"/>
        <v>0.26666666666666666</v>
      </c>
      <c r="R171" s="6">
        <f t="shared" si="39"/>
        <v>0.53333333333333333</v>
      </c>
      <c r="S171" s="6">
        <f t="shared" si="40"/>
        <v>0</v>
      </c>
      <c r="T171" s="6">
        <f t="shared" si="41"/>
        <v>0.2</v>
      </c>
      <c r="U171">
        <f t="shared" si="42"/>
        <v>6</v>
      </c>
      <c r="V171" s="6">
        <f t="shared" si="43"/>
        <v>0.4</v>
      </c>
      <c r="W171">
        <f t="shared" si="44"/>
        <v>4</v>
      </c>
      <c r="X171" s="6">
        <f t="shared" si="45"/>
        <v>0.26666666666666666</v>
      </c>
      <c r="Y171">
        <f t="shared" si="46"/>
        <v>9</v>
      </c>
      <c r="Z171" s="6">
        <f t="shared" si="47"/>
        <v>0.6</v>
      </c>
      <c r="AA171">
        <f t="shared" si="48"/>
        <v>11</v>
      </c>
      <c r="AB171" s="6">
        <f t="shared" si="49"/>
        <v>0.73333333333333328</v>
      </c>
    </row>
    <row r="172" spans="1:28" hidden="1" x14ac:dyDescent="0.25">
      <c r="A172" t="s">
        <v>305</v>
      </c>
      <c r="B172" t="s">
        <v>306</v>
      </c>
      <c r="C172" s="65">
        <f>COUNTIFS('2way'!$A$3:$A$7690,"&gt;50%",'2way'!$Y$3:$Y$7690,"Y",'2way'!$Q$3:$Q$7690,"=" &amp;B172) +  COUNTIFS('2way'!$A$3:$A$7690,"&gt;50%",'2way'!$Y$3:$Y$7690,"Y",'2way'!$R$3:$R$7690,"=" &amp;B172)</f>
        <v>3</v>
      </c>
      <c r="D172" s="66">
        <f>COUNTIFS('2way'!$A$3:$A$7690,"&gt;50%",'2way'!$Y$3:$Y$7690,"N",'2way'!$Q$3:$Q$7690,"=" &amp;B172) +  COUNTIFS('2way'!$A$3:$A$7690,"&gt;50%",'2way'!$Y$3:$Y$7690,"N",'2way'!$R$3:$R$7690,"=" &amp;B172)</f>
        <v>3</v>
      </c>
      <c r="E172" s="66">
        <f>COUNTIFS('2way'!$B$3:$B$7690,"&gt;50%",'2way'!$Y$3:$Y$7690,"N",'2way'!$Q$3:$Q$7690,"=" &amp;B172) +  COUNTIFS('2way'!$B$3:$B$7690,"&gt;50%",'2way'!$Y$3:$Y$7690,"N",'2way'!$R$3:$R$7690,"=" &amp;B172)</f>
        <v>5</v>
      </c>
      <c r="F172" s="66">
        <f>COUNTIFS('2way'!$B$3:$B$7690,"&gt;50%",'2way'!$Y$3:$Y$7690,"Y",'2way'!$Q$3:$Q$7690,"=" &amp;B172) +  COUNTIFS('2way'!$B$3:$B$7690,"&gt;50%",'2way'!$Y$3:$Y$7690,"Y",'2way'!$R$3:$R$7690,"=" &amp;B172)</f>
        <v>4</v>
      </c>
      <c r="G172">
        <f>COUNTIF('2way'!$Q$3:$Q$7690,"=" &amp;B172) + COUNTIF('2way'!$R$3:$R$7690,"=" &amp;B172)</f>
        <v>15</v>
      </c>
      <c r="H172" s="6">
        <f t="shared" si="34"/>
        <v>0.2</v>
      </c>
      <c r="I172" s="6">
        <f t="shared" si="35"/>
        <v>0.2</v>
      </c>
      <c r="J172" s="6">
        <f t="shared" si="36"/>
        <v>0.33333333333333331</v>
      </c>
      <c r="K172" s="6">
        <f t="shared" si="37"/>
        <v>0.26666666666666666</v>
      </c>
      <c r="L172" s="66">
        <f>COUNTIFS('2way'!$M$3:$M$7690,"&gt;50%",'2way'!$Y$3:$Y$7690,"Y",'2way'!$Q$3:$Q$7690,"=" &amp;B172) +  COUNTIFS('2way'!$M$3:$M$7690,"&gt;50%",'2way'!$Y$3:$Y$7690,"Y",'2way'!$R$3:$R$7690,"=" &amp;B172)</f>
        <v>7</v>
      </c>
      <c r="M172" s="66">
        <f>COUNTIFS('2way'!$M$3:$M$7690,"&gt;50%",'2way'!$Y$3:$Y$7690,"N",'2way'!$Q$3:$Q$7690,"=" &amp;B172) +  COUNTIFS('2way'!$M$3:$M$7690,"&gt;50%",'2way'!$Y$3:$Y$7690,"N",'2way'!$R$3:$R$7690,"=" &amp;B172)</f>
        <v>8</v>
      </c>
      <c r="N172" s="66">
        <f>COUNTIFS('2way'!$N$3:$N$7690,"&gt;50%",'2way'!$Y$3:$Y$7690,"N",'2way'!$Q$3:$Q$7690,"=" &amp;B172) +  COUNTIFS('2way'!$N$3:$N$7690,"&gt;50%",'2way'!$Y$3:$Y$7690,"N",'2way'!$R$3:$R$7690,"=" &amp;B172)</f>
        <v>0</v>
      </c>
      <c r="O172" s="66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15</v>
      </c>
      <c r="Q172" s="6">
        <f t="shared" si="38"/>
        <v>0.46666666666666667</v>
      </c>
      <c r="R172" s="6">
        <f t="shared" si="39"/>
        <v>0.53333333333333333</v>
      </c>
      <c r="S172" s="6">
        <f t="shared" si="40"/>
        <v>0</v>
      </c>
      <c r="T172" s="6">
        <f t="shared" si="41"/>
        <v>0</v>
      </c>
      <c r="U172">
        <f t="shared" si="42"/>
        <v>8</v>
      </c>
      <c r="V172" s="6">
        <f t="shared" si="43"/>
        <v>0.53333333333333333</v>
      </c>
      <c r="W172">
        <f t="shared" si="44"/>
        <v>7</v>
      </c>
      <c r="X172" s="6">
        <f t="shared" si="45"/>
        <v>0.46666666666666667</v>
      </c>
      <c r="Y172">
        <f t="shared" si="46"/>
        <v>7</v>
      </c>
      <c r="Z172" s="6">
        <f t="shared" si="47"/>
        <v>0.46666666666666667</v>
      </c>
      <c r="AA172">
        <f t="shared" si="48"/>
        <v>8</v>
      </c>
      <c r="AB172" s="6">
        <f t="shared" si="49"/>
        <v>0.53333333333333333</v>
      </c>
    </row>
    <row r="173" spans="1:28" hidden="1" x14ac:dyDescent="0.25">
      <c r="A173" t="s">
        <v>305</v>
      </c>
      <c r="B173" t="s">
        <v>311</v>
      </c>
      <c r="C173" s="65">
        <f>COUNTIFS('2way'!$A$3:$A$7690,"&gt;50%",'2way'!$Y$3:$Y$7690,"Y",'2way'!$Q$3:$Q$7690,"=" &amp;B173) +  COUNTIFS('2way'!$A$3:$A$7690,"&gt;50%",'2way'!$Y$3:$Y$7690,"Y",'2way'!$R$3:$R$7690,"=" &amp;B173)</f>
        <v>3</v>
      </c>
      <c r="D173" s="66">
        <f>COUNTIFS('2way'!$A$3:$A$7690,"&gt;50%",'2way'!$Y$3:$Y$7690,"N",'2way'!$Q$3:$Q$7690,"=" &amp;B173) +  COUNTIFS('2way'!$A$3:$A$7690,"&gt;50%",'2way'!$Y$3:$Y$7690,"N",'2way'!$R$3:$R$7690,"=" &amp;B173)</f>
        <v>2</v>
      </c>
      <c r="E173" s="66">
        <f>COUNTIFS('2way'!$B$3:$B$7690,"&gt;50%",'2way'!$Y$3:$Y$7690,"N",'2way'!$Q$3:$Q$7690,"=" &amp;B173) +  COUNTIFS('2way'!$B$3:$B$7690,"&gt;50%",'2way'!$Y$3:$Y$7690,"N",'2way'!$R$3:$R$7690,"=" &amp;B173)</f>
        <v>4</v>
      </c>
      <c r="F173" s="66">
        <f>COUNTIFS('2way'!$B$3:$B$7690,"&gt;50%",'2way'!$Y$3:$Y$7690,"Y",'2way'!$Q$3:$Q$7690,"=" &amp;B173) +  COUNTIFS('2way'!$B$3:$B$7690,"&gt;50%",'2way'!$Y$3:$Y$7690,"Y",'2way'!$R$3:$R$7690,"=" &amp;B173)</f>
        <v>6</v>
      </c>
      <c r="G173">
        <f>COUNTIF('2way'!$Q$3:$Q$7690,"=" &amp;B173) + COUNTIF('2way'!$R$3:$R$7690,"=" &amp;B173)</f>
        <v>15</v>
      </c>
      <c r="H173" s="6">
        <f t="shared" si="34"/>
        <v>0.2</v>
      </c>
      <c r="I173" s="6">
        <f t="shared" si="35"/>
        <v>0.13333333333333333</v>
      </c>
      <c r="J173" s="6">
        <f t="shared" si="36"/>
        <v>0.26666666666666666</v>
      </c>
      <c r="K173" s="6">
        <f t="shared" si="37"/>
        <v>0.4</v>
      </c>
      <c r="L173" s="66">
        <f>COUNTIFS('2way'!$M$3:$M$7690,"&gt;50%",'2way'!$Y$3:$Y$7690,"Y",'2way'!$Q$3:$Q$7690,"=" &amp;B173) +  COUNTIFS('2way'!$M$3:$M$7690,"&gt;50%",'2way'!$Y$3:$Y$7690,"Y",'2way'!$R$3:$R$7690,"=" &amp;B173)</f>
        <v>6</v>
      </c>
      <c r="M173" s="66">
        <f>COUNTIFS('2way'!$M$3:$M$7690,"&gt;50%",'2way'!$Y$3:$Y$7690,"N",'2way'!$Q$3:$Q$7690,"=" &amp;B173) +  COUNTIFS('2way'!$M$3:$M$7690,"&gt;50%",'2way'!$Y$3:$Y$7690,"N",'2way'!$R$3:$R$7690,"=" &amp;B173)</f>
        <v>4</v>
      </c>
      <c r="N173" s="66">
        <f>COUNTIFS('2way'!$N$3:$N$7690,"&gt;50%",'2way'!$Y$3:$Y$7690,"N",'2way'!$Q$3:$Q$7690,"=" &amp;B173) +  COUNTIFS('2way'!$N$3:$N$7690,"&gt;50%",'2way'!$Y$3:$Y$7690,"N",'2way'!$R$3:$R$7690,"=" &amp;B173)</f>
        <v>2</v>
      </c>
      <c r="O173" s="66">
        <f>COUNTIFS('2way'!$N$3:$N$7690,"&gt;50%",'2way'!$Y$3:$Y$7690,"Y",'2way'!$Q$3:$Q$7690,"=" &amp;B173) +  COUNTIFS('2way'!$N$3:$N$7690,"&gt;50%",'2way'!$Y$3:$Y$7690,"Y",'2way'!$R$3:$R$7690,"=" &amp;B173)</f>
        <v>3</v>
      </c>
      <c r="P173">
        <f>COUNTIF('2way'!$Q$3:$Q$7690,"=" &amp;B173) + COUNTIF('2way'!$R$3:$R$7690,"=" &amp;B173)</f>
        <v>15</v>
      </c>
      <c r="Q173" s="6">
        <f t="shared" si="38"/>
        <v>0.4</v>
      </c>
      <c r="R173" s="6">
        <f t="shared" si="39"/>
        <v>0.26666666666666666</v>
      </c>
      <c r="S173" s="6">
        <f t="shared" si="40"/>
        <v>0.13333333333333333</v>
      </c>
      <c r="T173" s="6">
        <f t="shared" si="41"/>
        <v>0.2</v>
      </c>
      <c r="U173">
        <f t="shared" si="42"/>
        <v>7</v>
      </c>
      <c r="V173" s="6">
        <f t="shared" si="43"/>
        <v>0.46666666666666667</v>
      </c>
      <c r="W173">
        <f t="shared" si="44"/>
        <v>8</v>
      </c>
      <c r="X173" s="6">
        <f t="shared" si="45"/>
        <v>0.53333333333333333</v>
      </c>
      <c r="Y173">
        <f t="shared" si="46"/>
        <v>8</v>
      </c>
      <c r="Z173" s="6">
        <f t="shared" si="47"/>
        <v>0.53333333333333333</v>
      </c>
      <c r="AA173">
        <f t="shared" si="48"/>
        <v>7</v>
      </c>
      <c r="AB173" s="6">
        <f t="shared" si="49"/>
        <v>0.46666666666666667</v>
      </c>
    </row>
    <row r="174" spans="1:28" hidden="1" x14ac:dyDescent="0.25">
      <c r="A174" t="s">
        <v>305</v>
      </c>
      <c r="B174" t="s">
        <v>362</v>
      </c>
      <c r="C174" s="65">
        <f>COUNTIFS('2way'!$A$3:$A$7690,"&gt;50%",'2way'!$Y$3:$Y$7690,"Y",'2way'!$Q$3:$Q$7690,"=" &amp;B174) +  COUNTIFS('2way'!$A$3:$A$7690,"&gt;50%",'2way'!$Y$3:$Y$7690,"Y",'2way'!$R$3:$R$7690,"=" &amp;B174)</f>
        <v>8</v>
      </c>
      <c r="D174" s="66">
        <f>COUNTIFS('2way'!$A$3:$A$7690,"&gt;50%",'2way'!$Y$3:$Y$7690,"N",'2way'!$Q$3:$Q$7690,"=" &amp;B174) +  COUNTIFS('2way'!$A$3:$A$7690,"&gt;50%",'2way'!$Y$3:$Y$7690,"N",'2way'!$R$3:$R$7690,"=" &amp;B174)</f>
        <v>4</v>
      </c>
      <c r="E174" s="66">
        <f>COUNTIFS('2way'!$B$3:$B$7690,"&gt;50%",'2way'!$Y$3:$Y$7690,"N",'2way'!$Q$3:$Q$7690,"=" &amp;B174) +  COUNTIFS('2way'!$B$3:$B$7690,"&gt;50%",'2way'!$Y$3:$Y$7690,"N",'2way'!$R$3:$R$7690,"=" &amp;B174)</f>
        <v>0</v>
      </c>
      <c r="F174" s="66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15</v>
      </c>
      <c r="H174" s="6">
        <f t="shared" si="34"/>
        <v>0.53333333333333333</v>
      </c>
      <c r="I174" s="6">
        <f t="shared" si="35"/>
        <v>0.26666666666666666</v>
      </c>
      <c r="J174" s="6">
        <f t="shared" si="36"/>
        <v>0</v>
      </c>
      <c r="K174" s="6">
        <f t="shared" si="37"/>
        <v>0.2</v>
      </c>
      <c r="L174" s="66">
        <f>COUNTIFS('2way'!$M$3:$M$7690,"&gt;50%",'2way'!$Y$3:$Y$7690,"Y",'2way'!$Q$3:$Q$7690,"=" &amp;B174) +  COUNTIFS('2way'!$M$3:$M$7690,"&gt;50%",'2way'!$Y$3:$Y$7690,"Y",'2way'!$R$3:$R$7690,"=" &amp;B174)</f>
        <v>11</v>
      </c>
      <c r="M174" s="66">
        <f>COUNTIFS('2way'!$M$3:$M$7690,"&gt;50%",'2way'!$Y$3:$Y$7690,"N",'2way'!$Q$3:$Q$7690,"=" &amp;B174) +  COUNTIFS('2way'!$M$3:$M$7690,"&gt;50%",'2way'!$Y$3:$Y$7690,"N",'2way'!$R$3:$R$7690,"=" &amp;B174)</f>
        <v>3</v>
      </c>
      <c r="N174" s="66">
        <f>COUNTIFS('2way'!$N$3:$N$7690,"&gt;50%",'2way'!$Y$3:$Y$7690,"N",'2way'!$Q$3:$Q$7690,"=" &amp;B174) +  COUNTIFS('2way'!$N$3:$N$7690,"&gt;50%",'2way'!$Y$3:$Y$7690,"N",'2way'!$R$3:$R$7690,"=" &amp;B174)</f>
        <v>1</v>
      </c>
      <c r="O174" s="66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15</v>
      </c>
      <c r="Q174" s="6">
        <f t="shared" si="38"/>
        <v>0.73333333333333328</v>
      </c>
      <c r="R174" s="6">
        <f t="shared" si="39"/>
        <v>0.2</v>
      </c>
      <c r="S174" s="6">
        <f t="shared" si="40"/>
        <v>6.6666666666666666E-2</v>
      </c>
      <c r="T174" s="6">
        <f t="shared" si="41"/>
        <v>0</v>
      </c>
      <c r="U174">
        <f t="shared" si="42"/>
        <v>8</v>
      </c>
      <c r="V174" s="6">
        <f t="shared" si="43"/>
        <v>0.53333333333333333</v>
      </c>
      <c r="W174">
        <f t="shared" si="44"/>
        <v>12</v>
      </c>
      <c r="X174" s="6">
        <f t="shared" si="45"/>
        <v>0.8</v>
      </c>
      <c r="Y174">
        <f t="shared" si="46"/>
        <v>7</v>
      </c>
      <c r="Z174" s="6">
        <f t="shared" si="47"/>
        <v>0.46666666666666667</v>
      </c>
      <c r="AA174">
        <f t="shared" si="48"/>
        <v>3</v>
      </c>
      <c r="AB174" s="6">
        <f t="shared" si="49"/>
        <v>0.2</v>
      </c>
    </row>
    <row r="175" spans="1:28" hidden="1" x14ac:dyDescent="0.25">
      <c r="A175" t="s">
        <v>305</v>
      </c>
      <c r="B175" t="s">
        <v>314</v>
      </c>
      <c r="C175" s="65">
        <f>COUNTIFS('2way'!$A$3:$A$7690,"&gt;50%",'2way'!$Y$3:$Y$7690,"Y",'2way'!$Q$3:$Q$7690,"=" &amp;B175) +  COUNTIFS('2way'!$A$3:$A$7690,"&gt;50%",'2way'!$Y$3:$Y$7690,"Y",'2way'!$R$3:$R$7690,"=" &amp;B175)</f>
        <v>4</v>
      </c>
      <c r="D175" s="66">
        <f>COUNTIFS('2way'!$A$3:$A$7690,"&gt;50%",'2way'!$Y$3:$Y$7690,"N",'2way'!$Q$3:$Q$7690,"=" &amp;B175) +  COUNTIFS('2way'!$A$3:$A$7690,"&gt;50%",'2way'!$Y$3:$Y$7690,"N",'2way'!$R$3:$R$7690,"=" &amp;B175)</f>
        <v>2</v>
      </c>
      <c r="E175" s="66">
        <f>COUNTIFS('2way'!$B$3:$B$7690,"&gt;50%",'2way'!$Y$3:$Y$7690,"N",'2way'!$Q$3:$Q$7690,"=" &amp;B175) +  COUNTIFS('2way'!$B$3:$B$7690,"&gt;50%",'2way'!$Y$3:$Y$7690,"N",'2way'!$R$3:$R$7690,"=" &amp;B175)</f>
        <v>4</v>
      </c>
      <c r="F175" s="66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15</v>
      </c>
      <c r="H175" s="6">
        <f t="shared" si="34"/>
        <v>0.26666666666666666</v>
      </c>
      <c r="I175" s="6">
        <f t="shared" si="35"/>
        <v>0.13333333333333333</v>
      </c>
      <c r="J175" s="6">
        <f t="shared" si="36"/>
        <v>0.26666666666666666</v>
      </c>
      <c r="K175" s="6">
        <f t="shared" si="37"/>
        <v>0.33333333333333331</v>
      </c>
      <c r="L175" s="66">
        <f>COUNTIFS('2way'!$M$3:$M$7690,"&gt;50%",'2way'!$Y$3:$Y$7690,"Y",'2way'!$Q$3:$Q$7690,"=" &amp;B175) +  COUNTIFS('2way'!$M$3:$M$7690,"&gt;50%",'2way'!$Y$3:$Y$7690,"Y",'2way'!$R$3:$R$7690,"=" &amp;B175)</f>
        <v>5</v>
      </c>
      <c r="M175" s="66">
        <f>COUNTIFS('2way'!$M$3:$M$7690,"&gt;50%",'2way'!$Y$3:$Y$7690,"N",'2way'!$Q$3:$Q$7690,"=" &amp;B175) +  COUNTIFS('2way'!$M$3:$M$7690,"&gt;50%",'2way'!$Y$3:$Y$7690,"N",'2way'!$R$3:$R$7690,"=" &amp;B175)</f>
        <v>3</v>
      </c>
      <c r="N175" s="66">
        <f>COUNTIFS('2way'!$N$3:$N$7690,"&gt;50%",'2way'!$Y$3:$Y$7690,"N",'2way'!$Q$3:$Q$7690,"=" &amp;B175) +  COUNTIFS('2way'!$N$3:$N$7690,"&gt;50%",'2way'!$Y$3:$Y$7690,"N",'2way'!$R$3:$R$7690,"=" &amp;B175)</f>
        <v>3</v>
      </c>
      <c r="O175" s="66">
        <f>COUNTIFS('2way'!$N$3:$N$7690,"&gt;50%",'2way'!$Y$3:$Y$7690,"Y",'2way'!$Q$3:$Q$7690,"=" &amp;B175) +  COUNTIFS('2way'!$N$3:$N$7690,"&gt;50%",'2way'!$Y$3:$Y$7690,"Y",'2way'!$R$3:$R$7690,"=" &amp;B175)</f>
        <v>4</v>
      </c>
      <c r="P175">
        <f>COUNTIF('2way'!$Q$3:$Q$7690,"=" &amp;B175) + COUNTIF('2way'!$R$3:$R$7690,"=" &amp;B175)</f>
        <v>15</v>
      </c>
      <c r="Q175" s="6">
        <f t="shared" si="38"/>
        <v>0.33333333333333331</v>
      </c>
      <c r="R175" s="6">
        <f t="shared" si="39"/>
        <v>0.2</v>
      </c>
      <c r="S175" s="6">
        <f t="shared" si="40"/>
        <v>0.2</v>
      </c>
      <c r="T175" s="6">
        <f t="shared" si="41"/>
        <v>0.26666666666666666</v>
      </c>
      <c r="U175">
        <f t="shared" si="42"/>
        <v>8</v>
      </c>
      <c r="V175" s="6">
        <f t="shared" si="43"/>
        <v>0.53333333333333333</v>
      </c>
      <c r="W175">
        <f t="shared" si="44"/>
        <v>8</v>
      </c>
      <c r="X175" s="6">
        <f t="shared" si="45"/>
        <v>0.53333333333333333</v>
      </c>
      <c r="Y175">
        <f t="shared" si="46"/>
        <v>7</v>
      </c>
      <c r="Z175" s="6">
        <f t="shared" si="47"/>
        <v>0.46666666666666667</v>
      </c>
      <c r="AA175">
        <f t="shared" si="48"/>
        <v>7</v>
      </c>
      <c r="AB175" s="6">
        <f t="shared" si="49"/>
        <v>0.46666666666666667</v>
      </c>
    </row>
    <row r="176" spans="1:28" hidden="1" x14ac:dyDescent="0.25">
      <c r="A176" t="s">
        <v>305</v>
      </c>
      <c r="B176" t="s">
        <v>307</v>
      </c>
      <c r="C176" s="65">
        <f>COUNTIFS('2way'!$A$3:$A$7690,"&gt;50%",'2way'!$Y$3:$Y$7690,"Y",'2way'!$Q$3:$Q$7690,"=" &amp;B176) +  COUNTIFS('2way'!$A$3:$A$7690,"&gt;50%",'2way'!$Y$3:$Y$7690,"Y",'2way'!$R$3:$R$7690,"=" &amp;B176)</f>
        <v>5</v>
      </c>
      <c r="D176" s="66">
        <f>COUNTIFS('2way'!$A$3:$A$7690,"&gt;50%",'2way'!$Y$3:$Y$7690,"N",'2way'!$Q$3:$Q$7690,"=" &amp;B176) +  COUNTIFS('2way'!$A$3:$A$7690,"&gt;50%",'2way'!$Y$3:$Y$7690,"N",'2way'!$R$3:$R$7690,"=" &amp;B176)</f>
        <v>3</v>
      </c>
      <c r="E176" s="66">
        <f>COUNTIFS('2way'!$B$3:$B$7690,"&gt;50%",'2way'!$Y$3:$Y$7690,"N",'2way'!$Q$3:$Q$7690,"=" &amp;B176) +  COUNTIFS('2way'!$B$3:$B$7690,"&gt;50%",'2way'!$Y$3:$Y$7690,"N",'2way'!$R$3:$R$7690,"=" &amp;B176)</f>
        <v>2</v>
      </c>
      <c r="F176" s="66">
        <f>COUNTIFS('2way'!$B$3:$B$7690,"&gt;50%",'2way'!$Y$3:$Y$7690,"Y",'2way'!$Q$3:$Q$7690,"=" &amp;B176) +  COUNTIFS('2way'!$B$3:$B$7690,"&gt;50%",'2way'!$Y$3:$Y$7690,"Y",'2way'!$R$3:$R$7690,"=" &amp;B176)</f>
        <v>5</v>
      </c>
      <c r="G176">
        <f>COUNTIF('2way'!$Q$3:$Q$7690,"=" &amp;B176) + COUNTIF('2way'!$R$3:$R$7690,"=" &amp;B176)</f>
        <v>15</v>
      </c>
      <c r="H176" s="6">
        <f t="shared" si="34"/>
        <v>0.33333333333333331</v>
      </c>
      <c r="I176" s="6">
        <f t="shared" si="35"/>
        <v>0.2</v>
      </c>
      <c r="J176" s="6">
        <f t="shared" si="36"/>
        <v>0.13333333333333333</v>
      </c>
      <c r="K176" s="6">
        <f t="shared" si="37"/>
        <v>0.33333333333333331</v>
      </c>
      <c r="L176" s="66">
        <f>COUNTIFS('2way'!$M$3:$M$7690,"&gt;50%",'2way'!$Y$3:$Y$7690,"Y",'2way'!$Q$3:$Q$7690,"=" &amp;B176) +  COUNTIFS('2way'!$M$3:$M$7690,"&gt;50%",'2way'!$Y$3:$Y$7690,"Y",'2way'!$R$3:$R$7690,"=" &amp;B176)</f>
        <v>10</v>
      </c>
      <c r="M176" s="66">
        <f>COUNTIFS('2way'!$M$3:$M$7690,"&gt;50%",'2way'!$Y$3:$Y$7690,"N",'2way'!$Q$3:$Q$7690,"=" &amp;B176) +  COUNTIFS('2way'!$M$3:$M$7690,"&gt;50%",'2way'!$Y$3:$Y$7690,"N",'2way'!$R$3:$R$7690,"=" &amp;B176)</f>
        <v>5</v>
      </c>
      <c r="N176" s="66">
        <f>COUNTIFS('2way'!$N$3:$N$7690,"&gt;50%",'2way'!$Y$3:$Y$7690,"N",'2way'!$Q$3:$Q$7690,"=" &amp;B176) +  COUNTIFS('2way'!$N$3:$N$7690,"&gt;50%",'2way'!$Y$3:$Y$7690,"N",'2way'!$R$3:$R$7690,"=" &amp;B176)</f>
        <v>0</v>
      </c>
      <c r="O176" s="66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15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7</v>
      </c>
      <c r="V176" s="6">
        <f t="shared" si="43"/>
        <v>0.46666666666666667</v>
      </c>
      <c r="W176">
        <f t="shared" si="44"/>
        <v>10</v>
      </c>
      <c r="X176" s="6">
        <f t="shared" si="45"/>
        <v>0.66666666666666663</v>
      </c>
      <c r="Y176">
        <f t="shared" si="46"/>
        <v>8</v>
      </c>
      <c r="Z176" s="6">
        <f t="shared" si="47"/>
        <v>0.53333333333333333</v>
      </c>
      <c r="AA176">
        <f t="shared" si="48"/>
        <v>5</v>
      </c>
      <c r="AB176" s="6">
        <f t="shared" si="49"/>
        <v>0.33333333333333331</v>
      </c>
    </row>
    <row r="177" spans="1:28" hidden="1" x14ac:dyDescent="0.25">
      <c r="A177" t="s">
        <v>305</v>
      </c>
      <c r="B177" t="s">
        <v>310</v>
      </c>
      <c r="C177" s="65">
        <f>COUNTIFS('2way'!$A$3:$A$7690,"&gt;50%",'2way'!$Y$3:$Y$7690,"Y",'2way'!$Q$3:$Q$7690,"=" &amp;B177) +  COUNTIFS('2way'!$A$3:$A$7690,"&gt;50%",'2way'!$Y$3:$Y$7690,"Y",'2way'!$R$3:$R$7690,"=" &amp;B177)</f>
        <v>6</v>
      </c>
      <c r="D177" s="66">
        <f>COUNTIFS('2way'!$A$3:$A$7690,"&gt;50%",'2way'!$Y$3:$Y$7690,"N",'2way'!$Q$3:$Q$7690,"=" &amp;B177) +  COUNTIFS('2way'!$A$3:$A$7690,"&gt;50%",'2way'!$Y$3:$Y$7690,"N",'2way'!$R$3:$R$7690,"=" &amp;B177)</f>
        <v>2</v>
      </c>
      <c r="E177" s="66">
        <f>COUNTIFS('2way'!$B$3:$B$7690,"&gt;50%",'2way'!$Y$3:$Y$7690,"N",'2way'!$Q$3:$Q$7690,"=" &amp;B177) +  COUNTIFS('2way'!$B$3:$B$7690,"&gt;50%",'2way'!$Y$3:$Y$7690,"N",'2way'!$R$3:$R$7690,"=" &amp;B177)</f>
        <v>3</v>
      </c>
      <c r="F177" s="66">
        <f>COUNTIFS('2way'!$B$3:$B$7690,"&gt;50%",'2way'!$Y$3:$Y$7690,"Y",'2way'!$Q$3:$Q$7690,"=" &amp;B177) +  COUNTIFS('2way'!$B$3:$B$7690,"&gt;50%",'2way'!$Y$3:$Y$7690,"Y",'2way'!$R$3:$R$7690,"=" &amp;B177)</f>
        <v>4</v>
      </c>
      <c r="G177">
        <f>COUNTIF('2way'!$Q$3:$Q$7690,"=" &amp;B177) + COUNTIF('2way'!$R$3:$R$7690,"=" &amp;B177)</f>
        <v>15</v>
      </c>
      <c r="H177" s="6">
        <f t="shared" si="34"/>
        <v>0.4</v>
      </c>
      <c r="I177" s="6">
        <f t="shared" si="35"/>
        <v>0.13333333333333333</v>
      </c>
      <c r="J177" s="6">
        <f t="shared" si="36"/>
        <v>0.2</v>
      </c>
      <c r="K177" s="6">
        <f t="shared" si="37"/>
        <v>0.26666666666666666</v>
      </c>
      <c r="L177" s="66">
        <f>COUNTIFS('2way'!$M$3:$M$7690,"&gt;50%",'2way'!$Y$3:$Y$7690,"Y",'2way'!$Q$3:$Q$7690,"=" &amp;B177) +  COUNTIFS('2way'!$M$3:$M$7690,"&gt;50%",'2way'!$Y$3:$Y$7690,"Y",'2way'!$R$3:$R$7690,"=" &amp;B177)</f>
        <v>10</v>
      </c>
      <c r="M177" s="66">
        <f>COUNTIFS('2way'!$M$3:$M$7690,"&gt;50%",'2way'!$Y$3:$Y$7690,"N",'2way'!$Q$3:$Q$7690,"=" &amp;B177) +  COUNTIFS('2way'!$M$3:$M$7690,"&gt;50%",'2way'!$Y$3:$Y$7690,"N",'2way'!$R$3:$R$7690,"=" &amp;B177)</f>
        <v>5</v>
      </c>
      <c r="N177" s="66">
        <f>COUNTIFS('2way'!$N$3:$N$7690,"&gt;50%",'2way'!$Y$3:$Y$7690,"N",'2way'!$Q$3:$Q$7690,"=" &amp;B177) +  COUNTIFS('2way'!$N$3:$N$7690,"&gt;50%",'2way'!$Y$3:$Y$7690,"N",'2way'!$R$3:$R$7690,"=" &amp;B177)</f>
        <v>0</v>
      </c>
      <c r="O177" s="66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15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9</v>
      </c>
      <c r="V177" s="6">
        <f t="shared" si="43"/>
        <v>0.6</v>
      </c>
      <c r="W177">
        <f t="shared" si="44"/>
        <v>10</v>
      </c>
      <c r="X177" s="6">
        <f t="shared" si="45"/>
        <v>0.66666666666666663</v>
      </c>
      <c r="Y177">
        <f t="shared" si="46"/>
        <v>6</v>
      </c>
      <c r="Z177" s="6">
        <f t="shared" si="47"/>
        <v>0.4</v>
      </c>
      <c r="AA177">
        <f t="shared" si="48"/>
        <v>5</v>
      </c>
      <c r="AB177" s="6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65">
        <f>COUNTIFS('2way'!$A$3:$A$7690,"&gt;50%",'2way'!$Y$3:$Y$7690,"Y",'2way'!$Q$3:$Q$7690,"=" &amp;B178) +  COUNTIFS('2way'!$A$3:$A$7690,"&gt;50%",'2way'!$Y$3:$Y$7690,"Y",'2way'!$R$3:$R$7690,"=" &amp;B178)</f>
        <v>10</v>
      </c>
      <c r="D178" s="66">
        <f>COUNTIFS('2way'!$A$3:$A$7690,"&gt;50%",'2way'!$Y$3:$Y$7690,"N",'2way'!$Q$3:$Q$7690,"=" &amp;B178) +  COUNTIFS('2way'!$A$3:$A$7690,"&gt;50%",'2way'!$Y$3:$Y$7690,"N",'2way'!$R$3:$R$7690,"=" &amp;B178)</f>
        <v>2</v>
      </c>
      <c r="E178" s="66">
        <f>COUNTIFS('2way'!$B$3:$B$7690,"&gt;50%",'2way'!$Y$3:$Y$7690,"N",'2way'!$Q$3:$Q$7690,"=" &amp;B178) +  COUNTIFS('2way'!$B$3:$B$7690,"&gt;50%",'2way'!$Y$3:$Y$7690,"N",'2way'!$R$3:$R$7690,"=" &amp;B178)</f>
        <v>0</v>
      </c>
      <c r="F178" s="66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15</v>
      </c>
      <c r="H178" s="6">
        <f t="shared" si="34"/>
        <v>0.66666666666666663</v>
      </c>
      <c r="I178" s="6">
        <f t="shared" si="35"/>
        <v>0.13333333333333333</v>
      </c>
      <c r="J178" s="6">
        <f t="shared" si="36"/>
        <v>0</v>
      </c>
      <c r="K178" s="6">
        <f t="shared" si="37"/>
        <v>0.2</v>
      </c>
      <c r="L178" s="66">
        <f>COUNTIFS('2way'!$M$3:$M$7690,"&gt;50%",'2way'!$Y$3:$Y$7690,"Y",'2way'!$Q$3:$Q$7690,"=" &amp;B178) +  COUNTIFS('2way'!$M$3:$M$7690,"&gt;50%",'2way'!$Y$3:$Y$7690,"Y",'2way'!$R$3:$R$7690,"=" &amp;B178)</f>
        <v>13</v>
      </c>
      <c r="M178" s="66">
        <f>COUNTIFS('2way'!$M$3:$M$7690,"&gt;50%",'2way'!$Y$3:$Y$7690,"N",'2way'!$Q$3:$Q$7690,"=" &amp;B178) +  COUNTIFS('2way'!$M$3:$M$7690,"&gt;50%",'2way'!$Y$3:$Y$7690,"N",'2way'!$R$3:$R$7690,"=" &amp;B178)</f>
        <v>2</v>
      </c>
      <c r="N178" s="66">
        <f>COUNTIFS('2way'!$N$3:$N$7690,"&gt;50%",'2way'!$Y$3:$Y$7690,"N",'2way'!$Q$3:$Q$7690,"=" &amp;B178) +  COUNTIFS('2way'!$N$3:$N$7690,"&gt;50%",'2way'!$Y$3:$Y$7690,"N",'2way'!$R$3:$R$7690,"=" &amp;B178)</f>
        <v>0</v>
      </c>
      <c r="O178" s="66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15</v>
      </c>
      <c r="Q178" s="6">
        <f t="shared" si="38"/>
        <v>0.8666666666666667</v>
      </c>
      <c r="R178" s="6">
        <f t="shared" si="39"/>
        <v>0.13333333333333333</v>
      </c>
      <c r="S178" s="6">
        <f t="shared" si="40"/>
        <v>0</v>
      </c>
      <c r="T178" s="6">
        <f t="shared" si="41"/>
        <v>0</v>
      </c>
      <c r="U178">
        <f t="shared" si="42"/>
        <v>10</v>
      </c>
      <c r="V178" s="6">
        <f t="shared" si="43"/>
        <v>0.66666666666666663</v>
      </c>
      <c r="W178">
        <f t="shared" si="44"/>
        <v>13</v>
      </c>
      <c r="X178" s="6">
        <f t="shared" si="45"/>
        <v>0.8666666666666667</v>
      </c>
      <c r="Y178">
        <f t="shared" si="46"/>
        <v>5</v>
      </c>
      <c r="Z178" s="6">
        <f t="shared" si="47"/>
        <v>0.33333333333333331</v>
      </c>
      <c r="AA178">
        <f t="shared" si="48"/>
        <v>2</v>
      </c>
      <c r="AB178" s="6">
        <f t="shared" si="49"/>
        <v>0.13333333333333333</v>
      </c>
    </row>
    <row r="179" spans="1:28" hidden="1" x14ac:dyDescent="0.25">
      <c r="A179" t="s">
        <v>320</v>
      </c>
      <c r="B179" t="s">
        <v>315</v>
      </c>
      <c r="C179" s="65">
        <f>COUNTIFS('2way'!$A$3:$A$7690,"&gt;50%",'2way'!$Y$3:$Y$7690,"Y",'2way'!$Q$3:$Q$7690,"=" &amp;B179) +  COUNTIFS('2way'!$A$3:$A$7690,"&gt;50%",'2way'!$Y$3:$Y$7690,"Y",'2way'!$R$3:$R$7690,"=" &amp;B179)</f>
        <v>10</v>
      </c>
      <c r="D179" s="66">
        <f>COUNTIFS('2way'!$A$3:$A$7690,"&gt;50%",'2way'!$Y$3:$Y$7690,"N",'2way'!$Q$3:$Q$7690,"=" &amp;B179) +  COUNTIFS('2way'!$A$3:$A$7690,"&gt;50%",'2way'!$Y$3:$Y$7690,"N",'2way'!$R$3:$R$7690,"=" &amp;B179)</f>
        <v>2</v>
      </c>
      <c r="E179" s="66">
        <f>COUNTIFS('2way'!$B$3:$B$7690,"&gt;50%",'2way'!$Y$3:$Y$7690,"N",'2way'!$Q$3:$Q$7690,"=" &amp;B179) +  COUNTIFS('2way'!$B$3:$B$7690,"&gt;50%",'2way'!$Y$3:$Y$7690,"N",'2way'!$R$3:$R$7690,"=" &amp;B179)</f>
        <v>3</v>
      </c>
      <c r="F179" s="66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17</v>
      </c>
      <c r="H179" s="6">
        <f t="shared" si="34"/>
        <v>0.58823529411764708</v>
      </c>
      <c r="I179" s="6">
        <f t="shared" si="35"/>
        <v>0.11764705882352941</v>
      </c>
      <c r="J179" s="6">
        <f t="shared" si="36"/>
        <v>0.17647058823529413</v>
      </c>
      <c r="K179" s="6">
        <f t="shared" si="37"/>
        <v>5.8823529411764705E-2</v>
      </c>
      <c r="L179" s="66">
        <f>COUNTIFS('2way'!$M$3:$M$7690,"&gt;50%",'2way'!$Y$3:$Y$7690,"Y",'2way'!$Q$3:$Q$7690,"=" &amp;B179) +  COUNTIFS('2way'!$M$3:$M$7690,"&gt;50%",'2way'!$Y$3:$Y$7690,"Y",'2way'!$R$3:$R$7690,"=" &amp;B179)</f>
        <v>10</v>
      </c>
      <c r="M179" s="66">
        <f>COUNTIFS('2way'!$M$3:$M$7690,"&gt;50%",'2way'!$Y$3:$Y$7690,"N",'2way'!$Q$3:$Q$7690,"=" &amp;B179) +  COUNTIFS('2way'!$M$3:$M$7690,"&gt;50%",'2way'!$Y$3:$Y$7690,"N",'2way'!$R$3:$R$7690,"=" &amp;B179)</f>
        <v>6</v>
      </c>
      <c r="N179" s="66">
        <f>COUNTIFS('2way'!$N$3:$N$7690,"&gt;50%",'2way'!$Y$3:$Y$7690,"N",'2way'!$Q$3:$Q$7690,"=" &amp;B179) +  COUNTIFS('2way'!$N$3:$N$7690,"&gt;50%",'2way'!$Y$3:$Y$7690,"N",'2way'!$R$3:$R$7690,"=" &amp;B179)</f>
        <v>0</v>
      </c>
      <c r="O179" s="66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17</v>
      </c>
      <c r="Q179" s="6">
        <f t="shared" si="38"/>
        <v>0.58823529411764708</v>
      </c>
      <c r="R179" s="6">
        <f t="shared" si="39"/>
        <v>0.35294117647058826</v>
      </c>
      <c r="S179" s="6">
        <f t="shared" si="40"/>
        <v>0</v>
      </c>
      <c r="T179" s="6">
        <f t="shared" si="41"/>
        <v>0</v>
      </c>
      <c r="U179">
        <f t="shared" si="42"/>
        <v>13</v>
      </c>
      <c r="V179" s="6">
        <f t="shared" si="43"/>
        <v>0.76470588235294112</v>
      </c>
      <c r="W179">
        <f t="shared" si="44"/>
        <v>10</v>
      </c>
      <c r="X179" s="6">
        <f t="shared" si="45"/>
        <v>0.58823529411764708</v>
      </c>
      <c r="Y179">
        <f t="shared" si="46"/>
        <v>3</v>
      </c>
      <c r="Z179" s="6">
        <f t="shared" si="47"/>
        <v>0.17647058823529413</v>
      </c>
      <c r="AA179">
        <f t="shared" si="48"/>
        <v>6</v>
      </c>
      <c r="AB179" s="6">
        <f t="shared" si="49"/>
        <v>0.35294117647058826</v>
      </c>
    </row>
    <row r="180" spans="1:28" hidden="1" x14ac:dyDescent="0.25">
      <c r="A180" t="s">
        <v>320</v>
      </c>
      <c r="B180" t="s">
        <v>319</v>
      </c>
      <c r="C180" s="65">
        <f>COUNTIFS('2way'!$A$3:$A$7690,"&gt;50%",'2way'!$Y$3:$Y$7690,"Y",'2way'!$Q$3:$Q$7690,"=" &amp;B180) +  COUNTIFS('2way'!$A$3:$A$7690,"&gt;50%",'2way'!$Y$3:$Y$7690,"Y",'2way'!$R$3:$R$7690,"=" &amp;B180)</f>
        <v>10</v>
      </c>
      <c r="D180" s="66">
        <f>COUNTIFS('2way'!$A$3:$A$7690,"&gt;50%",'2way'!$Y$3:$Y$7690,"N",'2way'!$Q$3:$Q$7690,"=" &amp;B180) +  COUNTIFS('2way'!$A$3:$A$7690,"&gt;50%",'2way'!$Y$3:$Y$7690,"N",'2way'!$R$3:$R$7690,"=" &amp;B180)</f>
        <v>3</v>
      </c>
      <c r="E180" s="66">
        <f>COUNTIFS('2way'!$B$3:$B$7690,"&gt;50%",'2way'!$Y$3:$Y$7690,"N",'2way'!$Q$3:$Q$7690,"=" &amp;B180) +  COUNTIFS('2way'!$B$3:$B$7690,"&gt;50%",'2way'!$Y$3:$Y$7690,"N",'2way'!$R$3:$R$7690,"=" &amp;B180)</f>
        <v>1</v>
      </c>
      <c r="F180" s="66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17</v>
      </c>
      <c r="H180" s="6">
        <f t="shared" si="34"/>
        <v>0.58823529411764708</v>
      </c>
      <c r="I180" s="6">
        <f t="shared" si="35"/>
        <v>0.17647058823529413</v>
      </c>
      <c r="J180" s="6">
        <f t="shared" si="36"/>
        <v>5.8823529411764705E-2</v>
      </c>
      <c r="K180" s="6">
        <f t="shared" si="37"/>
        <v>0</v>
      </c>
      <c r="L180" s="66">
        <f>COUNTIFS('2way'!$M$3:$M$7690,"&gt;50%",'2way'!$Y$3:$Y$7690,"Y",'2way'!$Q$3:$Q$7690,"=" &amp;B180) +  COUNTIFS('2way'!$M$3:$M$7690,"&gt;50%",'2way'!$Y$3:$Y$7690,"Y",'2way'!$R$3:$R$7690,"=" &amp;B180)</f>
        <v>11</v>
      </c>
      <c r="M180" s="66">
        <f>COUNTIFS('2way'!$M$3:$M$7690,"&gt;50%",'2way'!$Y$3:$Y$7690,"N",'2way'!$Q$3:$Q$7690,"=" &amp;B180) +  COUNTIFS('2way'!$M$3:$M$7690,"&gt;50%",'2way'!$Y$3:$Y$7690,"N",'2way'!$R$3:$R$7690,"=" &amp;B180)</f>
        <v>5</v>
      </c>
      <c r="N180" s="66">
        <f>COUNTIFS('2way'!$N$3:$N$7690,"&gt;50%",'2way'!$Y$3:$Y$7690,"N",'2way'!$Q$3:$Q$7690,"=" &amp;B180) +  COUNTIFS('2way'!$N$3:$N$7690,"&gt;50%",'2way'!$Y$3:$Y$7690,"N",'2way'!$R$3:$R$7690,"=" &amp;B180)</f>
        <v>0</v>
      </c>
      <c r="O180" s="66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17</v>
      </c>
      <c r="Q180" s="6">
        <f t="shared" si="38"/>
        <v>0.6470588235294118</v>
      </c>
      <c r="R180" s="6">
        <f t="shared" si="39"/>
        <v>0.29411764705882354</v>
      </c>
      <c r="S180" s="6">
        <f t="shared" si="40"/>
        <v>0</v>
      </c>
      <c r="T180" s="6">
        <f t="shared" si="41"/>
        <v>5.8823529411764705E-2</v>
      </c>
      <c r="U180">
        <f t="shared" si="42"/>
        <v>11</v>
      </c>
      <c r="V180" s="6">
        <f t="shared" si="43"/>
        <v>0.6470588235294118</v>
      </c>
      <c r="W180">
        <f t="shared" si="44"/>
        <v>11</v>
      </c>
      <c r="X180" s="6">
        <f t="shared" si="45"/>
        <v>0.6470588235294118</v>
      </c>
      <c r="Y180">
        <f t="shared" si="46"/>
        <v>3</v>
      </c>
      <c r="Z180" s="6">
        <f t="shared" si="47"/>
        <v>0.17647058823529413</v>
      </c>
      <c r="AA180">
        <f t="shared" si="48"/>
        <v>6</v>
      </c>
      <c r="AB180" s="6">
        <f t="shared" si="49"/>
        <v>0.35294117647058826</v>
      </c>
    </row>
    <row r="181" spans="1:28" hidden="1" x14ac:dyDescent="0.25">
      <c r="A181" t="s">
        <v>320</v>
      </c>
      <c r="B181" t="s">
        <v>517</v>
      </c>
      <c r="C181" s="65">
        <f>COUNTIFS('2way'!$A$3:$A$7690,"&gt;50%",'2way'!$Y$3:$Y$7690,"Y",'2way'!$Q$3:$Q$7690,"=" &amp;B181) +  COUNTIFS('2way'!$A$3:$A$7690,"&gt;50%",'2way'!$Y$3:$Y$7690,"Y",'2way'!$R$3:$R$7690,"=" &amp;B181)</f>
        <v>3</v>
      </c>
      <c r="D181" s="66">
        <f>COUNTIFS('2way'!$A$3:$A$7690,"&gt;50%",'2way'!$Y$3:$Y$7690,"N",'2way'!$Q$3:$Q$7690,"=" &amp;B181) +  COUNTIFS('2way'!$A$3:$A$7690,"&gt;50%",'2way'!$Y$3:$Y$7690,"N",'2way'!$R$3:$R$7690,"=" &amp;B181)</f>
        <v>1</v>
      </c>
      <c r="E181" s="66">
        <f>COUNTIFS('2way'!$B$3:$B$7690,"&gt;50%",'2way'!$Y$3:$Y$7690,"N",'2way'!$Q$3:$Q$7690,"=" &amp;B181) +  COUNTIFS('2way'!$B$3:$B$7690,"&gt;50%",'2way'!$Y$3:$Y$7690,"N",'2way'!$R$3:$R$7690,"=" &amp;B181)</f>
        <v>3</v>
      </c>
      <c r="F181" s="66">
        <f>COUNTIFS('2way'!$B$3:$B$7690,"&gt;50%",'2way'!$Y$3:$Y$7690,"Y",'2way'!$Q$3:$Q$7690,"=" &amp;B181) +  COUNTIFS('2way'!$B$3:$B$7690,"&gt;50%",'2way'!$Y$3:$Y$7690,"Y",'2way'!$R$3:$R$7690,"=" &amp;B181)</f>
        <v>2</v>
      </c>
      <c r="G181">
        <f>COUNTIF('2way'!$Q$3:$Q$7690,"=" &amp;B181) + COUNTIF('2way'!$R$3:$R$7690,"=" &amp;B181)</f>
        <v>17</v>
      </c>
      <c r="H181" s="6">
        <f t="shared" si="34"/>
        <v>0.17647058823529413</v>
      </c>
      <c r="I181" s="6">
        <f t="shared" si="35"/>
        <v>5.8823529411764705E-2</v>
      </c>
      <c r="J181" s="6">
        <f t="shared" si="36"/>
        <v>0.17647058823529413</v>
      </c>
      <c r="K181" s="6">
        <f t="shared" si="37"/>
        <v>0.11764705882352941</v>
      </c>
      <c r="L181" s="66">
        <f>COUNTIFS('2way'!$M$3:$M$7690,"&gt;50%",'2way'!$Y$3:$Y$7690,"Y",'2way'!$Q$3:$Q$7690,"=" &amp;B181) +  COUNTIFS('2way'!$M$3:$M$7690,"&gt;50%",'2way'!$Y$3:$Y$7690,"Y",'2way'!$R$3:$R$7690,"=" &amp;B181)</f>
        <v>7</v>
      </c>
      <c r="M181" s="66">
        <f>COUNTIFS('2way'!$M$3:$M$7690,"&gt;50%",'2way'!$Y$3:$Y$7690,"N",'2way'!$Q$3:$Q$7690,"=" &amp;B181) +  COUNTIFS('2way'!$M$3:$M$7690,"&gt;50%",'2way'!$Y$3:$Y$7690,"N",'2way'!$R$3:$R$7690,"=" &amp;B181)</f>
        <v>5</v>
      </c>
      <c r="N181" s="66">
        <f>COUNTIFS('2way'!$N$3:$N$7690,"&gt;50%",'2way'!$Y$3:$Y$7690,"N",'2way'!$Q$3:$Q$7690,"=" &amp;B181) +  COUNTIFS('2way'!$N$3:$N$7690,"&gt;50%",'2way'!$Y$3:$Y$7690,"N",'2way'!$R$3:$R$7690,"=" &amp;B181)</f>
        <v>2</v>
      </c>
      <c r="O181" s="66">
        <f>COUNTIFS('2way'!$N$3:$N$7690,"&gt;50%",'2way'!$Y$3:$Y$7690,"Y",'2way'!$Q$3:$Q$7690,"=" &amp;B181) +  COUNTIFS('2way'!$N$3:$N$7690,"&gt;50%",'2way'!$Y$3:$Y$7690,"Y",'2way'!$R$3:$R$7690,"=" &amp;B181)</f>
        <v>2</v>
      </c>
      <c r="P181">
        <f>COUNTIF('2way'!$Q$3:$Q$7690,"=" &amp;B181) + COUNTIF('2way'!$R$3:$R$7690,"=" &amp;B181)</f>
        <v>17</v>
      </c>
      <c r="Q181" s="6">
        <f t="shared" si="38"/>
        <v>0.41176470588235292</v>
      </c>
      <c r="R181" s="6">
        <f t="shared" si="39"/>
        <v>0.29411764705882354</v>
      </c>
      <c r="S181" s="6">
        <f t="shared" si="40"/>
        <v>0.11764705882352941</v>
      </c>
      <c r="T181" s="6">
        <f t="shared" si="41"/>
        <v>0.11764705882352941</v>
      </c>
      <c r="U181">
        <f t="shared" si="42"/>
        <v>6</v>
      </c>
      <c r="V181" s="6">
        <f t="shared" si="43"/>
        <v>0.35294117647058826</v>
      </c>
      <c r="W181">
        <f t="shared" si="44"/>
        <v>9</v>
      </c>
      <c r="X181" s="6">
        <f t="shared" si="45"/>
        <v>0.52941176470588236</v>
      </c>
      <c r="Y181">
        <f t="shared" si="46"/>
        <v>3</v>
      </c>
      <c r="Z181" s="6">
        <f t="shared" si="47"/>
        <v>0.17647058823529413</v>
      </c>
      <c r="AA181">
        <f t="shared" si="48"/>
        <v>7</v>
      </c>
      <c r="AB181" s="6">
        <f t="shared" si="49"/>
        <v>0.41176470588235292</v>
      </c>
    </row>
    <row r="182" spans="1:28" hidden="1" x14ac:dyDescent="0.25">
      <c r="A182" t="s">
        <v>320</v>
      </c>
      <c r="B182" t="s">
        <v>519</v>
      </c>
      <c r="C182" s="65">
        <f>COUNTIFS('2way'!$A$3:$A$7690,"&gt;50%",'2way'!$Y$3:$Y$7690,"Y",'2way'!$Q$3:$Q$7690,"=" &amp;B182) +  COUNTIFS('2way'!$A$3:$A$7690,"&gt;50%",'2way'!$Y$3:$Y$7690,"Y",'2way'!$R$3:$R$7690,"=" &amp;B182)</f>
        <v>2</v>
      </c>
      <c r="D182" s="66">
        <f>COUNTIFS('2way'!$A$3:$A$7690,"&gt;50%",'2way'!$Y$3:$Y$7690,"N",'2way'!$Q$3:$Q$7690,"=" &amp;B182) +  COUNTIFS('2way'!$A$3:$A$7690,"&gt;50%",'2way'!$Y$3:$Y$7690,"N",'2way'!$R$3:$R$7690,"=" &amp;B182)</f>
        <v>2</v>
      </c>
      <c r="E182" s="66">
        <f>COUNTIFS('2way'!$B$3:$B$7690,"&gt;50%",'2way'!$Y$3:$Y$7690,"N",'2way'!$Q$3:$Q$7690,"=" &amp;B182) +  COUNTIFS('2way'!$B$3:$B$7690,"&gt;50%",'2way'!$Y$3:$Y$7690,"N",'2way'!$R$3:$R$7690,"=" &amp;B182)</f>
        <v>2</v>
      </c>
      <c r="F182" s="66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17</v>
      </c>
      <c r="H182" s="6">
        <f t="shared" si="34"/>
        <v>0.11764705882352941</v>
      </c>
      <c r="I182" s="6">
        <f t="shared" si="35"/>
        <v>0.11764705882352941</v>
      </c>
      <c r="J182" s="6">
        <f t="shared" si="36"/>
        <v>0.11764705882352941</v>
      </c>
      <c r="K182" s="6">
        <f t="shared" si="37"/>
        <v>0.17647058823529413</v>
      </c>
      <c r="L182" s="66">
        <f>COUNTIFS('2way'!$M$3:$M$7690,"&gt;50%",'2way'!$Y$3:$Y$7690,"Y",'2way'!$Q$3:$Q$7690,"=" &amp;B182) +  COUNTIFS('2way'!$M$3:$M$7690,"&gt;50%",'2way'!$Y$3:$Y$7690,"Y",'2way'!$R$3:$R$7690,"=" &amp;B182)</f>
        <v>8</v>
      </c>
      <c r="M182" s="66">
        <f>COUNTIFS('2way'!$M$3:$M$7690,"&gt;50%",'2way'!$Y$3:$Y$7690,"N",'2way'!$Q$3:$Q$7690,"=" &amp;B182) +  COUNTIFS('2way'!$M$3:$M$7690,"&gt;50%",'2way'!$Y$3:$Y$7690,"N",'2way'!$R$3:$R$7690,"=" &amp;B182)</f>
        <v>5</v>
      </c>
      <c r="N182" s="66">
        <f>COUNTIFS('2way'!$N$3:$N$7690,"&gt;50%",'2way'!$Y$3:$Y$7690,"N",'2way'!$Q$3:$Q$7690,"=" &amp;B182) +  COUNTIFS('2way'!$N$3:$N$7690,"&gt;50%",'2way'!$Y$3:$Y$7690,"N",'2way'!$R$3:$R$7690,"=" &amp;B182)</f>
        <v>2</v>
      </c>
      <c r="O182" s="66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17</v>
      </c>
      <c r="Q182" s="6">
        <f t="shared" si="38"/>
        <v>0.47058823529411764</v>
      </c>
      <c r="R182" s="6">
        <f t="shared" si="39"/>
        <v>0.29411764705882354</v>
      </c>
      <c r="S182" s="6">
        <f t="shared" si="40"/>
        <v>0.11764705882352941</v>
      </c>
      <c r="T182" s="6">
        <f t="shared" si="41"/>
        <v>0.11764705882352941</v>
      </c>
      <c r="U182">
        <f t="shared" si="42"/>
        <v>4</v>
      </c>
      <c r="V182" s="6">
        <f t="shared" si="43"/>
        <v>0.23529411764705882</v>
      </c>
      <c r="W182">
        <f t="shared" si="44"/>
        <v>10</v>
      </c>
      <c r="X182" s="6">
        <f t="shared" si="45"/>
        <v>0.58823529411764708</v>
      </c>
      <c r="Y182">
        <f t="shared" si="46"/>
        <v>5</v>
      </c>
      <c r="Z182" s="6">
        <f t="shared" si="47"/>
        <v>0.29411764705882354</v>
      </c>
      <c r="AA182">
        <f t="shared" si="48"/>
        <v>7</v>
      </c>
      <c r="AB182" s="6">
        <f t="shared" si="49"/>
        <v>0.41176470588235292</v>
      </c>
    </row>
    <row r="183" spans="1:28" hidden="1" x14ac:dyDescent="0.25">
      <c r="A183" t="s">
        <v>320</v>
      </c>
      <c r="B183" t="s">
        <v>321</v>
      </c>
      <c r="C183" s="65">
        <f>COUNTIFS('2way'!$A$3:$A$7690,"&gt;50%",'2way'!$Y$3:$Y$7690,"Y",'2way'!$Q$3:$Q$7690,"=" &amp;B183) +  COUNTIFS('2way'!$A$3:$A$7690,"&gt;50%",'2way'!$Y$3:$Y$7690,"Y",'2way'!$R$3:$R$7690,"=" &amp;B183)</f>
        <v>4</v>
      </c>
      <c r="D183" s="66">
        <f>COUNTIFS('2way'!$A$3:$A$7690,"&gt;50%",'2way'!$Y$3:$Y$7690,"N",'2way'!$Q$3:$Q$7690,"=" &amp;B183) +  COUNTIFS('2way'!$A$3:$A$7690,"&gt;50%",'2way'!$Y$3:$Y$7690,"N",'2way'!$R$3:$R$7690,"=" &amp;B183)</f>
        <v>3</v>
      </c>
      <c r="E183" s="66">
        <f>COUNTIFS('2way'!$B$3:$B$7690,"&gt;50%",'2way'!$Y$3:$Y$7690,"N",'2way'!$Q$3:$Q$7690,"=" &amp;B183) +  COUNTIFS('2way'!$B$3:$B$7690,"&gt;50%",'2way'!$Y$3:$Y$7690,"N",'2way'!$R$3:$R$7690,"=" &amp;B183)</f>
        <v>3</v>
      </c>
      <c r="F183" s="66">
        <f>COUNTIFS('2way'!$B$3:$B$7690,"&gt;50%",'2way'!$Y$3:$Y$7690,"Y",'2way'!$Q$3:$Q$7690,"=" &amp;B183) +  COUNTIFS('2way'!$B$3:$B$7690,"&gt;50%",'2way'!$Y$3:$Y$7690,"Y",'2way'!$R$3:$R$7690,"=" &amp;B183)</f>
        <v>4</v>
      </c>
      <c r="G183">
        <f>COUNTIF('2way'!$Q$3:$Q$7690,"=" &amp;B183) + COUNTIF('2way'!$R$3:$R$7690,"=" &amp;B183)</f>
        <v>17</v>
      </c>
      <c r="H183" s="6">
        <f t="shared" si="34"/>
        <v>0.23529411764705882</v>
      </c>
      <c r="I183" s="6">
        <f t="shared" si="35"/>
        <v>0.17647058823529413</v>
      </c>
      <c r="J183" s="6">
        <f t="shared" si="36"/>
        <v>0.17647058823529413</v>
      </c>
      <c r="K183" s="6">
        <f t="shared" si="37"/>
        <v>0.23529411764705882</v>
      </c>
      <c r="L183" s="66">
        <f>COUNTIFS('2way'!$M$3:$M$7690,"&gt;50%",'2way'!$Y$3:$Y$7690,"Y",'2way'!$Q$3:$Q$7690,"=" &amp;B183) +  COUNTIFS('2way'!$M$3:$M$7690,"&gt;50%",'2way'!$Y$3:$Y$7690,"Y",'2way'!$R$3:$R$7690,"=" &amp;B183)</f>
        <v>8</v>
      </c>
      <c r="M183" s="66">
        <f>COUNTIFS('2way'!$M$3:$M$7690,"&gt;50%",'2way'!$Y$3:$Y$7690,"N",'2way'!$Q$3:$Q$7690,"=" &amp;B183) +  COUNTIFS('2way'!$M$3:$M$7690,"&gt;50%",'2way'!$Y$3:$Y$7690,"N",'2way'!$R$3:$R$7690,"=" &amp;B183)</f>
        <v>6</v>
      </c>
      <c r="N183" s="66">
        <f>COUNTIFS('2way'!$N$3:$N$7690,"&gt;50%",'2way'!$Y$3:$Y$7690,"N",'2way'!$Q$3:$Q$7690,"=" &amp;B183) +  COUNTIFS('2way'!$N$3:$N$7690,"&gt;50%",'2way'!$Y$3:$Y$7690,"N",'2way'!$R$3:$R$7690,"=" &amp;B183)</f>
        <v>1</v>
      </c>
      <c r="O183" s="66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17</v>
      </c>
      <c r="Q183" s="6">
        <f t="shared" si="38"/>
        <v>0.47058823529411764</v>
      </c>
      <c r="R183" s="6">
        <f t="shared" si="39"/>
        <v>0.35294117647058826</v>
      </c>
      <c r="S183" s="6">
        <f t="shared" si="40"/>
        <v>5.8823529411764705E-2</v>
      </c>
      <c r="T183" s="6">
        <f t="shared" si="41"/>
        <v>5.8823529411764705E-2</v>
      </c>
      <c r="U183">
        <f t="shared" si="42"/>
        <v>7</v>
      </c>
      <c r="V183" s="6">
        <f t="shared" si="43"/>
        <v>0.41176470588235292</v>
      </c>
      <c r="W183">
        <f t="shared" si="44"/>
        <v>9</v>
      </c>
      <c r="X183" s="6">
        <f t="shared" si="45"/>
        <v>0.52941176470588236</v>
      </c>
      <c r="Y183">
        <f t="shared" si="46"/>
        <v>7</v>
      </c>
      <c r="Z183" s="6">
        <f t="shared" si="47"/>
        <v>0.41176470588235292</v>
      </c>
      <c r="AA183">
        <f t="shared" si="48"/>
        <v>7</v>
      </c>
      <c r="AB183" s="6">
        <f t="shared" si="49"/>
        <v>0.41176470588235292</v>
      </c>
    </row>
    <row r="184" spans="1:28" hidden="1" x14ac:dyDescent="0.25">
      <c r="A184" t="s">
        <v>320</v>
      </c>
      <c r="B184" t="s">
        <v>312</v>
      </c>
      <c r="C184" s="65">
        <f>COUNTIFS('2way'!$A$3:$A$7690,"&gt;50%",'2way'!$Y$3:$Y$7690,"Y",'2way'!$Q$3:$Q$7690,"=" &amp;B184) +  COUNTIFS('2way'!$A$3:$A$7690,"&gt;50%",'2way'!$Y$3:$Y$7690,"Y",'2way'!$R$3:$R$7690,"=" &amp;B184)</f>
        <v>3</v>
      </c>
      <c r="D184" s="66">
        <f>COUNTIFS('2way'!$A$3:$A$7690,"&gt;50%",'2way'!$Y$3:$Y$7690,"N",'2way'!$Q$3:$Q$7690,"=" &amp;B184) +  COUNTIFS('2way'!$A$3:$A$7690,"&gt;50%",'2way'!$Y$3:$Y$7690,"N",'2way'!$R$3:$R$7690,"=" &amp;B184)</f>
        <v>2</v>
      </c>
      <c r="E184" s="66">
        <f>COUNTIFS('2way'!$B$3:$B$7690,"&gt;50%",'2way'!$Y$3:$Y$7690,"N",'2way'!$Q$3:$Q$7690,"=" &amp;B184) +  COUNTIFS('2way'!$B$3:$B$7690,"&gt;50%",'2way'!$Y$3:$Y$7690,"N",'2way'!$R$3:$R$7690,"=" &amp;B184)</f>
        <v>2</v>
      </c>
      <c r="F184" s="66">
        <f>COUNTIFS('2way'!$B$3:$B$7690,"&gt;50%",'2way'!$Y$3:$Y$7690,"Y",'2way'!$Q$3:$Q$7690,"=" &amp;B184) +  COUNTIFS('2way'!$B$3:$B$7690,"&gt;50%",'2way'!$Y$3:$Y$7690,"Y",'2way'!$R$3:$R$7690,"=" &amp;B184)</f>
        <v>6</v>
      </c>
      <c r="G184">
        <f>COUNTIF('2way'!$Q$3:$Q$7690,"=" &amp;B184) + COUNTIF('2way'!$R$3:$R$7690,"=" &amp;B184)</f>
        <v>17</v>
      </c>
      <c r="H184" s="6">
        <f t="shared" si="34"/>
        <v>0.17647058823529413</v>
      </c>
      <c r="I184" s="6">
        <f t="shared" si="35"/>
        <v>0.11764705882352941</v>
      </c>
      <c r="J184" s="6">
        <f t="shared" si="36"/>
        <v>0.11764705882352941</v>
      </c>
      <c r="K184" s="6">
        <f t="shared" si="37"/>
        <v>0.35294117647058826</v>
      </c>
      <c r="L184" s="66">
        <f>COUNTIFS('2way'!$M$3:$M$7690,"&gt;50%",'2way'!$Y$3:$Y$7690,"Y",'2way'!$Q$3:$Q$7690,"=" &amp;B184) +  COUNTIFS('2way'!$M$3:$M$7690,"&gt;50%",'2way'!$Y$3:$Y$7690,"Y",'2way'!$R$3:$R$7690,"=" &amp;B184)</f>
        <v>11</v>
      </c>
      <c r="M184" s="66">
        <f>COUNTIFS('2way'!$M$3:$M$7690,"&gt;50%",'2way'!$Y$3:$Y$7690,"N",'2way'!$Q$3:$Q$7690,"=" &amp;B184) +  COUNTIFS('2way'!$M$3:$M$7690,"&gt;50%",'2way'!$Y$3:$Y$7690,"N",'2way'!$R$3:$R$7690,"=" &amp;B184)</f>
        <v>5</v>
      </c>
      <c r="N184" s="66">
        <f>COUNTIFS('2way'!$N$3:$N$7690,"&gt;50%",'2way'!$Y$3:$Y$7690,"N",'2way'!$Q$3:$Q$7690,"=" &amp;B184) +  COUNTIFS('2way'!$N$3:$N$7690,"&gt;50%",'2way'!$Y$3:$Y$7690,"N",'2way'!$R$3:$R$7690,"=" &amp;B184)</f>
        <v>0</v>
      </c>
      <c r="O184" s="66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17</v>
      </c>
      <c r="Q184" s="6">
        <f t="shared" si="38"/>
        <v>0.6470588235294118</v>
      </c>
      <c r="R184" s="6">
        <f t="shared" si="39"/>
        <v>0.29411764705882354</v>
      </c>
      <c r="S184" s="6">
        <f t="shared" si="40"/>
        <v>0</v>
      </c>
      <c r="T184" s="6">
        <f t="shared" si="41"/>
        <v>5.8823529411764705E-2</v>
      </c>
      <c r="U184">
        <f t="shared" si="42"/>
        <v>5</v>
      </c>
      <c r="V184" s="6">
        <f t="shared" si="43"/>
        <v>0.29411764705882354</v>
      </c>
      <c r="W184">
        <f t="shared" si="44"/>
        <v>11</v>
      </c>
      <c r="X184" s="6">
        <f t="shared" si="45"/>
        <v>0.6470588235294118</v>
      </c>
      <c r="Y184">
        <f t="shared" si="46"/>
        <v>8</v>
      </c>
      <c r="Z184" s="6">
        <f t="shared" si="47"/>
        <v>0.47058823529411764</v>
      </c>
      <c r="AA184">
        <f t="shared" si="48"/>
        <v>6</v>
      </c>
      <c r="AB184" s="6">
        <f t="shared" si="49"/>
        <v>0.35294117647058826</v>
      </c>
    </row>
    <row r="185" spans="1:28" hidden="1" x14ac:dyDescent="0.25">
      <c r="A185" t="s">
        <v>320</v>
      </c>
      <c r="B185" t="s">
        <v>322</v>
      </c>
      <c r="C185" s="65">
        <f>COUNTIFS('2way'!$A$3:$A$7690,"&gt;50%",'2way'!$Y$3:$Y$7690,"Y",'2way'!$Q$3:$Q$7690,"=" &amp;B185) +  COUNTIFS('2way'!$A$3:$A$7690,"&gt;50%",'2way'!$Y$3:$Y$7690,"Y",'2way'!$R$3:$R$7690,"=" &amp;B185)</f>
        <v>3</v>
      </c>
      <c r="D185" s="66">
        <f>COUNTIFS('2way'!$A$3:$A$7690,"&gt;50%",'2way'!$Y$3:$Y$7690,"N",'2way'!$Q$3:$Q$7690,"=" &amp;B185) +  COUNTIFS('2way'!$A$3:$A$7690,"&gt;50%",'2way'!$Y$3:$Y$7690,"N",'2way'!$R$3:$R$7690,"=" &amp;B185)</f>
        <v>3</v>
      </c>
      <c r="E185" s="66">
        <f>COUNTIFS('2way'!$B$3:$B$7690,"&gt;50%",'2way'!$Y$3:$Y$7690,"N",'2way'!$Q$3:$Q$7690,"=" &amp;B185) +  COUNTIFS('2way'!$B$3:$B$7690,"&gt;50%",'2way'!$Y$3:$Y$7690,"N",'2way'!$R$3:$R$7690,"=" &amp;B185)</f>
        <v>2</v>
      </c>
      <c r="F185" s="66">
        <f>COUNTIFS('2way'!$B$3:$B$7690,"&gt;50%",'2way'!$Y$3:$Y$7690,"Y",'2way'!$Q$3:$Q$7690,"=" &amp;B185) +  COUNTIFS('2way'!$B$3:$B$7690,"&gt;50%",'2way'!$Y$3:$Y$7690,"Y",'2way'!$R$3:$R$7690,"=" &amp;B185)</f>
        <v>6</v>
      </c>
      <c r="G185">
        <f>COUNTIF('2way'!$Q$3:$Q$7690,"=" &amp;B185) + COUNTIF('2way'!$R$3:$R$7690,"=" &amp;B185)</f>
        <v>17</v>
      </c>
      <c r="H185" s="6">
        <f t="shared" si="34"/>
        <v>0.17647058823529413</v>
      </c>
      <c r="I185" s="6">
        <f t="shared" si="35"/>
        <v>0.17647058823529413</v>
      </c>
      <c r="J185" s="6">
        <f t="shared" si="36"/>
        <v>0.11764705882352941</v>
      </c>
      <c r="K185" s="6">
        <f t="shared" si="37"/>
        <v>0.35294117647058826</v>
      </c>
      <c r="L185" s="66">
        <f>COUNTIFS('2way'!$M$3:$M$7690,"&gt;50%",'2way'!$Y$3:$Y$7690,"Y",'2way'!$Q$3:$Q$7690,"=" &amp;B185) +  COUNTIFS('2way'!$M$3:$M$7690,"&gt;50%",'2way'!$Y$3:$Y$7690,"Y",'2way'!$R$3:$R$7690,"=" &amp;B185)</f>
        <v>6</v>
      </c>
      <c r="M185" s="66">
        <f>COUNTIFS('2way'!$M$3:$M$7690,"&gt;50%",'2way'!$Y$3:$Y$7690,"N",'2way'!$Q$3:$Q$7690,"=" &amp;B185) +  COUNTIFS('2way'!$M$3:$M$7690,"&gt;50%",'2way'!$Y$3:$Y$7690,"N",'2way'!$R$3:$R$7690,"=" &amp;B185)</f>
        <v>4</v>
      </c>
      <c r="N185" s="66">
        <f>COUNTIFS('2way'!$N$3:$N$7690,"&gt;50%",'2way'!$Y$3:$Y$7690,"N",'2way'!$Q$3:$Q$7690,"=" &amp;B185) +  COUNTIFS('2way'!$N$3:$N$7690,"&gt;50%",'2way'!$Y$3:$Y$7690,"N",'2way'!$R$3:$R$7690,"=" &amp;B185)</f>
        <v>2</v>
      </c>
      <c r="O185" s="66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17</v>
      </c>
      <c r="Q185" s="6">
        <f t="shared" si="38"/>
        <v>0.35294117647058826</v>
      </c>
      <c r="R185" s="6">
        <f t="shared" si="39"/>
        <v>0.23529411764705882</v>
      </c>
      <c r="S185" s="6">
        <f t="shared" si="40"/>
        <v>0.11764705882352941</v>
      </c>
      <c r="T185" s="6">
        <f t="shared" si="41"/>
        <v>0.23529411764705882</v>
      </c>
      <c r="U185">
        <f t="shared" si="42"/>
        <v>5</v>
      </c>
      <c r="V185" s="6">
        <f t="shared" si="43"/>
        <v>0.29411764705882354</v>
      </c>
      <c r="W185">
        <f t="shared" si="44"/>
        <v>8</v>
      </c>
      <c r="X185" s="6">
        <f t="shared" si="45"/>
        <v>0.47058823529411764</v>
      </c>
      <c r="Y185">
        <f t="shared" si="46"/>
        <v>9</v>
      </c>
      <c r="Z185" s="6">
        <f t="shared" si="47"/>
        <v>0.52941176470588236</v>
      </c>
      <c r="AA185">
        <f t="shared" si="48"/>
        <v>8</v>
      </c>
      <c r="AB185" s="6">
        <f t="shared" si="49"/>
        <v>0.47058823529411764</v>
      </c>
    </row>
    <row r="186" spans="1:28" hidden="1" x14ac:dyDescent="0.25">
      <c r="A186" t="s">
        <v>320</v>
      </c>
      <c r="B186" t="s">
        <v>367</v>
      </c>
      <c r="C186" s="65">
        <f>COUNTIFS('2way'!$A$3:$A$7690,"&gt;50%",'2way'!$Y$3:$Y$7690,"Y",'2way'!$Q$3:$Q$7690,"=" &amp;B186) +  COUNTIFS('2way'!$A$3:$A$7690,"&gt;50%",'2way'!$Y$3:$Y$7690,"Y",'2way'!$R$3:$R$7690,"=" &amp;B186)</f>
        <v>8</v>
      </c>
      <c r="D186" s="66">
        <f>COUNTIFS('2way'!$A$3:$A$7690,"&gt;50%",'2way'!$Y$3:$Y$7690,"N",'2way'!$Q$3:$Q$7690,"=" &amp;B186) +  COUNTIFS('2way'!$A$3:$A$7690,"&gt;50%",'2way'!$Y$3:$Y$7690,"N",'2way'!$R$3:$R$7690,"=" &amp;B186)</f>
        <v>2</v>
      </c>
      <c r="E186" s="66">
        <f>COUNTIFS('2way'!$B$3:$B$7690,"&gt;50%",'2way'!$Y$3:$Y$7690,"N",'2way'!$Q$3:$Q$7690,"=" &amp;B186) +  COUNTIFS('2way'!$B$3:$B$7690,"&gt;50%",'2way'!$Y$3:$Y$7690,"N",'2way'!$R$3:$R$7690,"=" &amp;B186)</f>
        <v>2</v>
      </c>
      <c r="F186" s="66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17</v>
      </c>
      <c r="H186" s="6">
        <f t="shared" si="34"/>
        <v>0.47058823529411764</v>
      </c>
      <c r="I186" s="6">
        <f t="shared" si="35"/>
        <v>0.11764705882352941</v>
      </c>
      <c r="J186" s="6">
        <f t="shared" si="36"/>
        <v>0.11764705882352941</v>
      </c>
      <c r="K186" s="6">
        <f t="shared" si="37"/>
        <v>0.17647058823529413</v>
      </c>
      <c r="L186" s="66">
        <f>COUNTIFS('2way'!$M$3:$M$7690,"&gt;50%",'2way'!$Y$3:$Y$7690,"Y",'2way'!$Q$3:$Q$7690,"=" &amp;B186) +  COUNTIFS('2way'!$M$3:$M$7690,"&gt;50%",'2way'!$Y$3:$Y$7690,"Y",'2way'!$R$3:$R$7690,"=" &amp;B186)</f>
        <v>7</v>
      </c>
      <c r="M186" s="66">
        <f>COUNTIFS('2way'!$M$3:$M$7690,"&gt;50%",'2way'!$Y$3:$Y$7690,"N",'2way'!$Q$3:$Q$7690,"=" &amp;B186) +  COUNTIFS('2way'!$M$3:$M$7690,"&gt;50%",'2way'!$Y$3:$Y$7690,"N",'2way'!$R$3:$R$7690,"=" &amp;B186)</f>
        <v>5</v>
      </c>
      <c r="N186" s="66">
        <f>COUNTIFS('2way'!$N$3:$N$7690,"&gt;50%",'2way'!$Y$3:$Y$7690,"N",'2way'!$Q$3:$Q$7690,"=" &amp;B186) +  COUNTIFS('2way'!$N$3:$N$7690,"&gt;50%",'2way'!$Y$3:$Y$7690,"N",'2way'!$R$3:$R$7690,"=" &amp;B186)</f>
        <v>1</v>
      </c>
      <c r="O186" s="66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17</v>
      </c>
      <c r="Q186" s="6">
        <f t="shared" si="38"/>
        <v>0.41176470588235292</v>
      </c>
      <c r="R186" s="6">
        <f t="shared" si="39"/>
        <v>0.29411764705882354</v>
      </c>
      <c r="S186" s="6">
        <f t="shared" si="40"/>
        <v>5.8823529411764705E-2</v>
      </c>
      <c r="T186" s="6">
        <f t="shared" si="41"/>
        <v>0.17647058823529413</v>
      </c>
      <c r="U186">
        <f t="shared" si="42"/>
        <v>10</v>
      </c>
      <c r="V186" s="6">
        <f t="shared" si="43"/>
        <v>0.58823529411764708</v>
      </c>
      <c r="W186">
        <f t="shared" si="44"/>
        <v>8</v>
      </c>
      <c r="X186" s="6">
        <f t="shared" si="45"/>
        <v>0.47058823529411764</v>
      </c>
      <c r="Y186">
        <f t="shared" si="46"/>
        <v>5</v>
      </c>
      <c r="Z186" s="6">
        <f t="shared" si="47"/>
        <v>0.29411764705882354</v>
      </c>
      <c r="AA186">
        <f t="shared" si="48"/>
        <v>8</v>
      </c>
      <c r="AB186" s="6">
        <f t="shared" si="49"/>
        <v>0.47058823529411764</v>
      </c>
    </row>
    <row r="187" spans="1:28" hidden="1" x14ac:dyDescent="0.25">
      <c r="A187" t="s">
        <v>320</v>
      </c>
      <c r="B187" t="s">
        <v>363</v>
      </c>
      <c r="C187" s="65">
        <f>COUNTIFS('2way'!$A$3:$A$7690,"&gt;50%",'2way'!$Y$3:$Y$7690,"Y",'2way'!$Q$3:$Q$7690,"=" &amp;B187) +  COUNTIFS('2way'!$A$3:$A$7690,"&gt;50%",'2way'!$Y$3:$Y$7690,"Y",'2way'!$R$3:$R$7690,"=" &amp;B187)</f>
        <v>7</v>
      </c>
      <c r="D187" s="66">
        <f>COUNTIFS('2way'!$A$3:$A$7690,"&gt;50%",'2way'!$Y$3:$Y$7690,"N",'2way'!$Q$3:$Q$7690,"=" &amp;B187) +  COUNTIFS('2way'!$A$3:$A$7690,"&gt;50%",'2way'!$Y$3:$Y$7690,"N",'2way'!$R$3:$R$7690,"=" &amp;B187)</f>
        <v>4</v>
      </c>
      <c r="E187" s="66">
        <f>COUNTIFS('2way'!$B$3:$B$7690,"&gt;50%",'2way'!$Y$3:$Y$7690,"N",'2way'!$Q$3:$Q$7690,"=" &amp;B187) +  COUNTIFS('2way'!$B$3:$B$7690,"&gt;50%",'2way'!$Y$3:$Y$7690,"N",'2way'!$R$3:$R$7690,"=" &amp;B187)</f>
        <v>1</v>
      </c>
      <c r="F187" s="66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17</v>
      </c>
      <c r="H187" s="6">
        <f t="shared" si="34"/>
        <v>0.41176470588235292</v>
      </c>
      <c r="I187" s="6">
        <f t="shared" si="35"/>
        <v>0.23529411764705882</v>
      </c>
      <c r="J187" s="6">
        <f t="shared" si="36"/>
        <v>5.8823529411764705E-2</v>
      </c>
      <c r="K187" s="6">
        <f t="shared" si="37"/>
        <v>0.23529411764705882</v>
      </c>
      <c r="L187" s="66">
        <f>COUNTIFS('2way'!$M$3:$M$7690,"&gt;50%",'2way'!$Y$3:$Y$7690,"Y",'2way'!$Q$3:$Q$7690,"=" &amp;B187) +  COUNTIFS('2way'!$M$3:$M$7690,"&gt;50%",'2way'!$Y$3:$Y$7690,"Y",'2way'!$R$3:$R$7690,"=" &amp;B187)</f>
        <v>12</v>
      </c>
      <c r="M187" s="66">
        <f>COUNTIFS('2way'!$M$3:$M$7690,"&gt;50%",'2way'!$Y$3:$Y$7690,"N",'2way'!$Q$3:$Q$7690,"=" &amp;B187) +  COUNTIFS('2way'!$M$3:$M$7690,"&gt;50%",'2way'!$Y$3:$Y$7690,"N",'2way'!$R$3:$R$7690,"=" &amp;B187)</f>
        <v>5</v>
      </c>
      <c r="N187" s="66">
        <f>COUNTIFS('2way'!$N$3:$N$7690,"&gt;50%",'2way'!$Y$3:$Y$7690,"N",'2way'!$Q$3:$Q$7690,"=" &amp;B187) +  COUNTIFS('2way'!$N$3:$N$7690,"&gt;50%",'2way'!$Y$3:$Y$7690,"N",'2way'!$R$3:$R$7690,"=" &amp;B187)</f>
        <v>0</v>
      </c>
      <c r="O187" s="66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17</v>
      </c>
      <c r="Q187" s="6">
        <f t="shared" si="38"/>
        <v>0.70588235294117652</v>
      </c>
      <c r="R187" s="6">
        <f t="shared" si="39"/>
        <v>0.29411764705882354</v>
      </c>
      <c r="S187" s="6">
        <f t="shared" si="40"/>
        <v>0</v>
      </c>
      <c r="T187" s="6">
        <f t="shared" si="41"/>
        <v>0</v>
      </c>
      <c r="U187">
        <f t="shared" si="42"/>
        <v>8</v>
      </c>
      <c r="V187" s="6">
        <f t="shared" si="43"/>
        <v>0.47058823529411764</v>
      </c>
      <c r="W187">
        <f t="shared" si="44"/>
        <v>12</v>
      </c>
      <c r="X187" s="6">
        <f t="shared" si="45"/>
        <v>0.70588235294117652</v>
      </c>
      <c r="Y187">
        <f t="shared" si="46"/>
        <v>8</v>
      </c>
      <c r="Z187" s="6">
        <f t="shared" si="47"/>
        <v>0.47058823529411764</v>
      </c>
      <c r="AA187">
        <f t="shared" si="48"/>
        <v>5</v>
      </c>
      <c r="AB187" s="6">
        <f t="shared" si="49"/>
        <v>0.29411764705882354</v>
      </c>
    </row>
    <row r="188" spans="1:28" hidden="1" x14ac:dyDescent="0.25">
      <c r="A188" t="s">
        <v>320</v>
      </c>
      <c r="B188" t="s">
        <v>323</v>
      </c>
      <c r="C188" s="65">
        <f>COUNTIFS('2way'!$A$3:$A$7690,"&gt;50%",'2way'!$Y$3:$Y$7690,"Y",'2way'!$Q$3:$Q$7690,"=" &amp;B188) +  COUNTIFS('2way'!$A$3:$A$7690,"&gt;50%",'2way'!$Y$3:$Y$7690,"Y",'2way'!$R$3:$R$7690,"=" &amp;B188)</f>
        <v>6</v>
      </c>
      <c r="D188" s="66">
        <f>COUNTIFS('2way'!$A$3:$A$7690,"&gt;50%",'2way'!$Y$3:$Y$7690,"N",'2way'!$Q$3:$Q$7690,"=" &amp;B188) +  COUNTIFS('2way'!$A$3:$A$7690,"&gt;50%",'2way'!$Y$3:$Y$7690,"N",'2way'!$R$3:$R$7690,"=" &amp;B188)</f>
        <v>1</v>
      </c>
      <c r="E188" s="66">
        <f>COUNTIFS('2way'!$B$3:$B$7690,"&gt;50%",'2way'!$Y$3:$Y$7690,"N",'2way'!$Q$3:$Q$7690,"=" &amp;B188) +  COUNTIFS('2way'!$B$3:$B$7690,"&gt;50%",'2way'!$Y$3:$Y$7690,"N",'2way'!$R$3:$R$7690,"=" &amp;B188)</f>
        <v>1</v>
      </c>
      <c r="F188" s="66">
        <f>COUNTIFS('2way'!$B$3:$B$7690,"&gt;50%",'2way'!$Y$3:$Y$7690,"Y",'2way'!$Q$3:$Q$7690,"=" &amp;B188) +  COUNTIFS('2way'!$B$3:$B$7690,"&gt;50%",'2way'!$Y$3:$Y$7690,"Y",'2way'!$R$3:$R$7690,"=" &amp;B188)</f>
        <v>4</v>
      </c>
      <c r="G188">
        <f>COUNTIF('2way'!$Q$3:$Q$7690,"=" &amp;B188) + COUNTIF('2way'!$R$3:$R$7690,"=" &amp;B188)</f>
        <v>13</v>
      </c>
      <c r="H188" s="6">
        <f t="shared" si="34"/>
        <v>0.46153846153846156</v>
      </c>
      <c r="I188" s="6">
        <f t="shared" si="35"/>
        <v>7.6923076923076927E-2</v>
      </c>
      <c r="J188" s="6">
        <f t="shared" si="36"/>
        <v>7.6923076923076927E-2</v>
      </c>
      <c r="K188" s="6">
        <f t="shared" si="37"/>
        <v>0.30769230769230771</v>
      </c>
      <c r="L188" s="66">
        <f>COUNTIFS('2way'!$M$3:$M$7690,"&gt;50%",'2way'!$Y$3:$Y$7690,"Y",'2way'!$Q$3:$Q$7690,"=" &amp;B188) +  COUNTIFS('2way'!$M$3:$M$7690,"&gt;50%",'2way'!$Y$3:$Y$7690,"Y",'2way'!$R$3:$R$7690,"=" &amp;B188)</f>
        <v>10</v>
      </c>
      <c r="M188" s="66">
        <f>COUNTIFS('2way'!$M$3:$M$7690,"&gt;50%",'2way'!$Y$3:$Y$7690,"N",'2way'!$Q$3:$Q$7690,"=" &amp;B188) +  COUNTIFS('2way'!$M$3:$M$7690,"&gt;50%",'2way'!$Y$3:$Y$7690,"N",'2way'!$R$3:$R$7690,"=" &amp;B188)</f>
        <v>2</v>
      </c>
      <c r="N188" s="66">
        <f>COUNTIFS('2way'!$N$3:$N$7690,"&gt;50%",'2way'!$Y$3:$Y$7690,"N",'2way'!$Q$3:$Q$7690,"=" &amp;B188) +  COUNTIFS('2way'!$N$3:$N$7690,"&gt;50%",'2way'!$Y$3:$Y$7690,"N",'2way'!$R$3:$R$7690,"=" &amp;B188)</f>
        <v>0</v>
      </c>
      <c r="O188" s="66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13</v>
      </c>
      <c r="Q188" s="6">
        <f t="shared" si="38"/>
        <v>0.76923076923076927</v>
      </c>
      <c r="R188" s="6">
        <f t="shared" si="39"/>
        <v>0.15384615384615385</v>
      </c>
      <c r="S188" s="6">
        <f t="shared" si="40"/>
        <v>0</v>
      </c>
      <c r="T188" s="6">
        <f t="shared" si="41"/>
        <v>7.6923076923076927E-2</v>
      </c>
      <c r="U188">
        <f t="shared" si="42"/>
        <v>7</v>
      </c>
      <c r="V188" s="6">
        <f t="shared" si="43"/>
        <v>0.53846153846153844</v>
      </c>
      <c r="W188">
        <f t="shared" si="44"/>
        <v>10</v>
      </c>
      <c r="X188" s="6">
        <f t="shared" si="45"/>
        <v>0.76923076923076927</v>
      </c>
      <c r="Y188">
        <f t="shared" si="46"/>
        <v>5</v>
      </c>
      <c r="Z188" s="6">
        <f t="shared" si="47"/>
        <v>0.38461538461538464</v>
      </c>
      <c r="AA188">
        <f t="shared" si="48"/>
        <v>3</v>
      </c>
      <c r="AB188" s="6">
        <f t="shared" si="49"/>
        <v>0.23076923076923078</v>
      </c>
    </row>
    <row r="189" spans="1:28" s="127" customFormat="1" hidden="1" x14ac:dyDescent="0.25">
      <c r="A189" s="127" t="s">
        <v>320</v>
      </c>
      <c r="B189" s="127" t="s">
        <v>385</v>
      </c>
      <c r="C189" s="128">
        <f>COUNTIFS('2way'!$A$3:$A$7690,"&gt;50%",'2way'!$Y$3:$Y$7690,"Y",'2way'!$Q$3:$Q$7690,"=" &amp;B189) +  COUNTIFS('2way'!$A$3:$A$7690,"&gt;50%",'2way'!$Y$3:$Y$7690,"Y",'2way'!$R$3:$R$7690,"=" &amp;B189)</f>
        <v>6</v>
      </c>
      <c r="D189" s="129">
        <f>COUNTIFS('2way'!$A$3:$A$7690,"&gt;50%",'2way'!$Y$3:$Y$7690,"N",'2way'!$Q$3:$Q$7690,"=" &amp;B189) +  COUNTIFS('2way'!$A$3:$A$7690,"&gt;50%",'2way'!$Y$3:$Y$7690,"N",'2way'!$R$3:$R$7690,"=" &amp;B189)</f>
        <v>5</v>
      </c>
      <c r="E189" s="129">
        <f>COUNTIFS('2way'!$B$3:$B$7690,"&gt;50%",'2way'!$Y$3:$Y$7690,"N",'2way'!$Q$3:$Q$7690,"=" &amp;B189) +  COUNTIFS('2way'!$B$3:$B$7690,"&gt;50%",'2way'!$Y$3:$Y$7690,"N",'2way'!$R$3:$R$7690,"=" &amp;B189)</f>
        <v>2</v>
      </c>
      <c r="F189" s="129">
        <f>COUNTIFS('2way'!$B$3:$B$7690,"&gt;50%",'2way'!$Y$3:$Y$7690,"Y",'2way'!$Q$3:$Q$7690,"=" &amp;B189) +  COUNTIFS('2way'!$B$3:$B$7690,"&gt;50%",'2way'!$Y$3:$Y$7690,"Y",'2way'!$R$3:$R$7690,"=" &amp;B189)</f>
        <v>3</v>
      </c>
      <c r="G189" s="127">
        <f>COUNTIF('2way'!$Q$3:$Q$7690,"=" &amp;B189) + COUNTIF('2way'!$R$3:$R$7690,"=" &amp;B189)</f>
        <v>17</v>
      </c>
      <c r="H189" s="130">
        <f t="shared" si="34"/>
        <v>0.35294117647058826</v>
      </c>
      <c r="I189" s="130">
        <f t="shared" si="35"/>
        <v>0.29411764705882354</v>
      </c>
      <c r="J189" s="130">
        <f t="shared" si="36"/>
        <v>0.11764705882352941</v>
      </c>
      <c r="K189" s="130">
        <f t="shared" si="37"/>
        <v>0.17647058823529413</v>
      </c>
      <c r="L189" s="129">
        <f>COUNTIFS('2way'!$M$3:$M$7690,"&gt;50%",'2way'!$Y$3:$Y$7690,"Y",'2way'!$Q$3:$Q$7690,"=" &amp;B189) +  COUNTIFS('2way'!$M$3:$M$7690,"&gt;50%",'2way'!$Y$3:$Y$7690,"Y",'2way'!$R$3:$R$7690,"=" &amp;B189)</f>
        <v>10</v>
      </c>
      <c r="M189" s="129">
        <f>COUNTIFS('2way'!$M$3:$M$7690,"&gt;50%",'2way'!$Y$3:$Y$7690,"N",'2way'!$Q$3:$Q$7690,"=" &amp;B189) +  COUNTIFS('2way'!$M$3:$M$7690,"&gt;50%",'2way'!$Y$3:$Y$7690,"N",'2way'!$R$3:$R$7690,"=" &amp;B189)</f>
        <v>7</v>
      </c>
      <c r="N189" s="129">
        <f>COUNTIFS('2way'!$N$3:$N$7690,"&gt;50%",'2way'!$Y$3:$Y$7690,"N",'2way'!$Q$3:$Q$7690,"=" &amp;B189) +  COUNTIFS('2way'!$N$3:$N$7690,"&gt;50%",'2way'!$Y$3:$Y$7690,"N",'2way'!$R$3:$R$7690,"=" &amp;B189)</f>
        <v>0</v>
      </c>
      <c r="O189" s="129">
        <f>COUNTIFS('2way'!$N$3:$N$7690,"&gt;50%",'2way'!$Y$3:$Y$7690,"Y",'2way'!$Q$3:$Q$7690,"=" &amp;B189) +  COUNTIFS('2way'!$N$3:$N$7690,"&gt;50%",'2way'!$Y$3:$Y$7690,"Y",'2way'!$R$3:$R$7690,"=" &amp;B189)</f>
        <v>0</v>
      </c>
      <c r="P189" s="127">
        <f>COUNTIF('2way'!$Q$3:$Q$7690,"=" &amp;B189) + COUNTIF('2way'!$R$3:$R$7690,"=" &amp;B189)</f>
        <v>17</v>
      </c>
      <c r="Q189" s="130">
        <f t="shared" si="38"/>
        <v>0.58823529411764708</v>
      </c>
      <c r="R189" s="130">
        <f t="shared" si="39"/>
        <v>0.41176470588235292</v>
      </c>
      <c r="S189" s="130">
        <f t="shared" si="40"/>
        <v>0</v>
      </c>
      <c r="T189" s="130">
        <f t="shared" si="41"/>
        <v>0</v>
      </c>
      <c r="U189" s="127">
        <f t="shared" si="42"/>
        <v>8</v>
      </c>
      <c r="V189" s="130">
        <f t="shared" si="43"/>
        <v>0.47058823529411764</v>
      </c>
      <c r="W189" s="127">
        <f t="shared" si="44"/>
        <v>10</v>
      </c>
      <c r="X189" s="130">
        <f t="shared" si="45"/>
        <v>0.58823529411764708</v>
      </c>
      <c r="Y189" s="127">
        <f t="shared" si="46"/>
        <v>8</v>
      </c>
      <c r="Z189" s="130">
        <f t="shared" si="47"/>
        <v>0.47058823529411764</v>
      </c>
      <c r="AA189" s="127">
        <f t="shared" si="48"/>
        <v>7</v>
      </c>
      <c r="AB189" s="130">
        <f t="shared" si="49"/>
        <v>0.41176470588235292</v>
      </c>
    </row>
    <row r="190" spans="1:28" hidden="1" x14ac:dyDescent="0.25">
      <c r="A190" t="s">
        <v>320</v>
      </c>
      <c r="B190" t="s">
        <v>366</v>
      </c>
      <c r="C190" s="65">
        <f>COUNTIFS('2way'!$A$3:$A$7690,"&gt;50%",'2way'!$Y$3:$Y$7690,"Y",'2way'!$Q$3:$Q$7690,"=" &amp;B190) +  COUNTIFS('2way'!$A$3:$A$7690,"&gt;50%",'2way'!$Y$3:$Y$7690,"Y",'2way'!$R$3:$R$7690,"=" &amp;B190)</f>
        <v>4</v>
      </c>
      <c r="D190" s="66">
        <f>COUNTIFS('2way'!$A$3:$A$7690,"&gt;50%",'2way'!$Y$3:$Y$7690,"N",'2way'!$Q$3:$Q$7690,"=" &amp;B190) +  COUNTIFS('2way'!$A$3:$A$7690,"&gt;50%",'2way'!$Y$3:$Y$7690,"N",'2way'!$R$3:$R$7690,"=" &amp;B190)</f>
        <v>6</v>
      </c>
      <c r="E190" s="66">
        <f>COUNTIFS('2way'!$B$3:$B$7690,"&gt;50%",'2way'!$Y$3:$Y$7690,"N",'2way'!$Q$3:$Q$7690,"=" &amp;B190) +  COUNTIFS('2way'!$B$3:$B$7690,"&gt;50%",'2way'!$Y$3:$Y$7690,"N",'2way'!$R$3:$R$7690,"=" &amp;B190)</f>
        <v>3</v>
      </c>
      <c r="F190" s="66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17</v>
      </c>
      <c r="H190" s="6">
        <f t="shared" si="34"/>
        <v>0.23529411764705882</v>
      </c>
      <c r="I190" s="6">
        <f t="shared" si="35"/>
        <v>0.35294117647058826</v>
      </c>
      <c r="J190" s="6">
        <f t="shared" si="36"/>
        <v>0.17647058823529413</v>
      </c>
      <c r="K190" s="6">
        <f t="shared" si="37"/>
        <v>0.11764705882352941</v>
      </c>
      <c r="L190" s="66">
        <f>COUNTIFS('2way'!$M$3:$M$7690,"&gt;50%",'2way'!$Y$3:$Y$7690,"Y",'2way'!$Q$3:$Q$7690,"=" &amp;B190) +  COUNTIFS('2way'!$M$3:$M$7690,"&gt;50%",'2way'!$Y$3:$Y$7690,"Y",'2way'!$R$3:$R$7690,"=" &amp;B190)</f>
        <v>6</v>
      </c>
      <c r="M190" s="66">
        <f>COUNTIFS('2way'!$M$3:$M$7690,"&gt;50%",'2way'!$Y$3:$Y$7690,"N",'2way'!$Q$3:$Q$7690,"=" &amp;B190) +  COUNTIFS('2way'!$M$3:$M$7690,"&gt;50%",'2way'!$Y$3:$Y$7690,"N",'2way'!$R$3:$R$7690,"=" &amp;B190)</f>
        <v>10</v>
      </c>
      <c r="N190" s="66">
        <f>COUNTIFS('2way'!$N$3:$N$7690,"&gt;50%",'2way'!$Y$3:$Y$7690,"N",'2way'!$Q$3:$Q$7690,"=" &amp;B190) +  COUNTIFS('2way'!$N$3:$N$7690,"&gt;50%",'2way'!$Y$3:$Y$7690,"N",'2way'!$R$3:$R$7690,"=" &amp;B190)</f>
        <v>0</v>
      </c>
      <c r="O190" s="66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17</v>
      </c>
      <c r="Q190" s="6">
        <f t="shared" si="38"/>
        <v>0.35294117647058826</v>
      </c>
      <c r="R190" s="6">
        <f t="shared" si="39"/>
        <v>0.58823529411764708</v>
      </c>
      <c r="S190" s="6">
        <f t="shared" si="40"/>
        <v>0</v>
      </c>
      <c r="T190" s="6">
        <f t="shared" si="41"/>
        <v>5.8823529411764705E-2</v>
      </c>
      <c r="U190">
        <f t="shared" si="42"/>
        <v>7</v>
      </c>
      <c r="V190" s="6">
        <f t="shared" si="43"/>
        <v>0.41176470588235292</v>
      </c>
      <c r="W190">
        <f t="shared" si="44"/>
        <v>6</v>
      </c>
      <c r="X190" s="6">
        <f t="shared" si="45"/>
        <v>0.35294117647058826</v>
      </c>
      <c r="Y190">
        <f t="shared" si="46"/>
        <v>8</v>
      </c>
      <c r="Z190" s="6">
        <f t="shared" si="47"/>
        <v>0.47058823529411764</v>
      </c>
      <c r="AA190">
        <f t="shared" si="48"/>
        <v>11</v>
      </c>
      <c r="AB190" s="6">
        <f t="shared" si="49"/>
        <v>0.6470588235294118</v>
      </c>
    </row>
    <row r="191" spans="1:28" hidden="1" x14ac:dyDescent="0.25">
      <c r="A191" t="s">
        <v>320</v>
      </c>
      <c r="B191" t="s">
        <v>518</v>
      </c>
      <c r="C191" s="65">
        <f>COUNTIFS('2way'!$A$3:$A$7690,"&gt;50%",'2way'!$Y$3:$Y$7690,"Y",'2way'!$Q$3:$Q$7690,"=" &amp;B191) +  COUNTIFS('2way'!$A$3:$A$7690,"&gt;50%",'2way'!$Y$3:$Y$7690,"Y",'2way'!$R$3:$R$7690,"=" &amp;B191)</f>
        <v>3</v>
      </c>
      <c r="D191" s="66">
        <f>COUNTIFS('2way'!$A$3:$A$7690,"&gt;50%",'2way'!$Y$3:$Y$7690,"N",'2way'!$Q$3:$Q$7690,"=" &amp;B191) +  COUNTIFS('2way'!$A$3:$A$7690,"&gt;50%",'2way'!$Y$3:$Y$7690,"N",'2way'!$R$3:$R$7690,"=" &amp;B191)</f>
        <v>0</v>
      </c>
      <c r="E191" s="66">
        <f>COUNTIFS('2way'!$B$3:$B$7690,"&gt;50%",'2way'!$Y$3:$Y$7690,"N",'2way'!$Q$3:$Q$7690,"=" &amp;B191) +  COUNTIFS('2way'!$B$3:$B$7690,"&gt;50%",'2way'!$Y$3:$Y$7690,"N",'2way'!$R$3:$R$7690,"=" &amp;B191)</f>
        <v>4</v>
      </c>
      <c r="F191" s="66">
        <f>COUNTIFS('2way'!$B$3:$B$7690,"&gt;50%",'2way'!$Y$3:$Y$7690,"Y",'2way'!$Q$3:$Q$7690,"=" &amp;B191) +  COUNTIFS('2way'!$B$3:$B$7690,"&gt;50%",'2way'!$Y$3:$Y$7690,"Y",'2way'!$R$3:$R$7690,"=" &amp;B191)</f>
        <v>2</v>
      </c>
      <c r="G191">
        <f>COUNTIF('2way'!$Q$3:$Q$7690,"=" &amp;B191) + COUNTIF('2way'!$R$3:$R$7690,"=" &amp;B191)</f>
        <v>17</v>
      </c>
      <c r="H191" s="6">
        <f t="shared" si="34"/>
        <v>0.17647058823529413</v>
      </c>
      <c r="I191" s="6">
        <f t="shared" si="35"/>
        <v>0</v>
      </c>
      <c r="J191" s="6">
        <f t="shared" si="36"/>
        <v>0.23529411764705882</v>
      </c>
      <c r="K191" s="6">
        <f t="shared" si="37"/>
        <v>0.11764705882352941</v>
      </c>
      <c r="L191" s="66">
        <f>COUNTIFS('2way'!$M$3:$M$7690,"&gt;50%",'2way'!$Y$3:$Y$7690,"Y",'2way'!$Q$3:$Q$7690,"=" &amp;B191) +  COUNTIFS('2way'!$M$3:$M$7690,"&gt;50%",'2way'!$Y$3:$Y$7690,"Y",'2way'!$R$3:$R$7690,"=" &amp;B191)</f>
        <v>10</v>
      </c>
      <c r="M191" s="66">
        <f>COUNTIFS('2way'!$M$3:$M$7690,"&gt;50%",'2way'!$Y$3:$Y$7690,"N",'2way'!$Q$3:$Q$7690,"=" &amp;B191) +  COUNTIFS('2way'!$M$3:$M$7690,"&gt;50%",'2way'!$Y$3:$Y$7690,"N",'2way'!$R$3:$R$7690,"=" &amp;B191)</f>
        <v>2</v>
      </c>
      <c r="N191" s="66">
        <f>COUNTIFS('2way'!$N$3:$N$7690,"&gt;50%",'2way'!$Y$3:$Y$7690,"N",'2way'!$Q$3:$Q$7690,"=" &amp;B191) +  COUNTIFS('2way'!$N$3:$N$7690,"&gt;50%",'2way'!$Y$3:$Y$7690,"N",'2way'!$R$3:$R$7690,"=" &amp;B191)</f>
        <v>2</v>
      </c>
      <c r="O191" s="66">
        <f>COUNTIFS('2way'!$N$3:$N$7690,"&gt;50%",'2way'!$Y$3:$Y$7690,"Y",'2way'!$Q$3:$Q$7690,"=" &amp;B191) +  COUNTIFS('2way'!$N$3:$N$7690,"&gt;50%",'2way'!$Y$3:$Y$7690,"Y",'2way'!$R$3:$R$7690,"=" &amp;B191)</f>
        <v>2</v>
      </c>
      <c r="P191">
        <f>COUNTIF('2way'!$Q$3:$Q$7690,"=" &amp;B191) + COUNTIF('2way'!$R$3:$R$7690,"=" &amp;B191)</f>
        <v>17</v>
      </c>
      <c r="Q191" s="6">
        <f t="shared" si="38"/>
        <v>0.58823529411764708</v>
      </c>
      <c r="R191" s="6">
        <f t="shared" si="39"/>
        <v>0.11764705882352941</v>
      </c>
      <c r="S191" s="6">
        <f t="shared" si="40"/>
        <v>0.11764705882352941</v>
      </c>
      <c r="T191" s="6">
        <f t="shared" si="41"/>
        <v>0.11764705882352941</v>
      </c>
      <c r="U191">
        <f t="shared" si="42"/>
        <v>7</v>
      </c>
      <c r="V191" s="6">
        <f t="shared" si="43"/>
        <v>0.41176470588235292</v>
      </c>
      <c r="W191">
        <f t="shared" si="44"/>
        <v>12</v>
      </c>
      <c r="X191" s="6">
        <f t="shared" si="45"/>
        <v>0.70588235294117652</v>
      </c>
      <c r="Y191">
        <f t="shared" si="46"/>
        <v>2</v>
      </c>
      <c r="Z191" s="6">
        <f t="shared" si="47"/>
        <v>0.11764705882352941</v>
      </c>
      <c r="AA191">
        <f t="shared" si="48"/>
        <v>4</v>
      </c>
      <c r="AB191" s="6">
        <f t="shared" si="49"/>
        <v>0.23529411764705882</v>
      </c>
    </row>
    <row r="192" spans="1:28" hidden="1" x14ac:dyDescent="0.25">
      <c r="A192" t="s">
        <v>320</v>
      </c>
      <c r="B192" t="s">
        <v>365</v>
      </c>
      <c r="C192" s="65">
        <f>COUNTIFS('2way'!$A$3:$A$7690,"&gt;50%",'2way'!$Y$3:$Y$7690,"Y",'2way'!$Q$3:$Q$7690,"=" &amp;B192) +  COUNTIFS('2way'!$A$3:$A$7690,"&gt;50%",'2way'!$Y$3:$Y$7690,"Y",'2way'!$R$3:$R$7690,"=" &amp;B192)</f>
        <v>6</v>
      </c>
      <c r="D192" s="66">
        <f>COUNTIFS('2way'!$A$3:$A$7690,"&gt;50%",'2way'!$Y$3:$Y$7690,"N",'2way'!$Q$3:$Q$7690,"=" &amp;B192) +  COUNTIFS('2way'!$A$3:$A$7690,"&gt;50%",'2way'!$Y$3:$Y$7690,"N",'2way'!$R$3:$R$7690,"=" &amp;B192)</f>
        <v>1</v>
      </c>
      <c r="E192" s="66">
        <f>COUNTIFS('2way'!$B$3:$B$7690,"&gt;50%",'2way'!$Y$3:$Y$7690,"N",'2way'!$Q$3:$Q$7690,"=" &amp;B192) +  COUNTIFS('2way'!$B$3:$B$7690,"&gt;50%",'2way'!$Y$3:$Y$7690,"N",'2way'!$R$3:$R$7690,"=" &amp;B192)</f>
        <v>2</v>
      </c>
      <c r="F192" s="66">
        <f>COUNTIFS('2way'!$B$3:$B$7690,"&gt;50%",'2way'!$Y$3:$Y$7690,"Y",'2way'!$Q$3:$Q$7690,"=" &amp;B192) +  COUNTIFS('2way'!$B$3:$B$7690,"&gt;50%",'2way'!$Y$3:$Y$7690,"Y",'2way'!$R$3:$R$7690,"=" &amp;B192)</f>
        <v>7</v>
      </c>
      <c r="G192">
        <f>COUNTIF('2way'!$Q$3:$Q$7690,"=" &amp;B192) + COUNTIF('2way'!$R$3:$R$7690,"=" &amp;B192)</f>
        <v>17</v>
      </c>
      <c r="H192" s="6">
        <f t="shared" si="34"/>
        <v>0.35294117647058826</v>
      </c>
      <c r="I192" s="6">
        <f t="shared" si="35"/>
        <v>5.8823529411764705E-2</v>
      </c>
      <c r="J192" s="6">
        <f t="shared" si="36"/>
        <v>0.11764705882352941</v>
      </c>
      <c r="K192" s="6">
        <f t="shared" si="37"/>
        <v>0.41176470588235292</v>
      </c>
      <c r="L192" s="66">
        <f>COUNTIFS('2way'!$M$3:$M$7690,"&gt;50%",'2way'!$Y$3:$Y$7690,"Y",'2way'!$Q$3:$Q$7690,"=" &amp;B192) +  COUNTIFS('2way'!$M$3:$M$7690,"&gt;50%",'2way'!$Y$3:$Y$7690,"Y",'2way'!$R$3:$R$7690,"=" &amp;B192)</f>
        <v>11</v>
      </c>
      <c r="M192" s="66">
        <f>COUNTIFS('2way'!$M$3:$M$7690,"&gt;50%",'2way'!$Y$3:$Y$7690,"N",'2way'!$Q$3:$Q$7690,"=" &amp;B192) +  COUNTIFS('2way'!$M$3:$M$7690,"&gt;50%",'2way'!$Y$3:$Y$7690,"N",'2way'!$R$3:$R$7690,"=" &amp;B192)</f>
        <v>4</v>
      </c>
      <c r="N192" s="66">
        <f>COUNTIFS('2way'!$N$3:$N$7690,"&gt;50%",'2way'!$Y$3:$Y$7690,"N",'2way'!$Q$3:$Q$7690,"=" &amp;B192) +  COUNTIFS('2way'!$N$3:$N$7690,"&gt;50%",'2way'!$Y$3:$Y$7690,"N",'2way'!$R$3:$R$7690,"=" &amp;B192)</f>
        <v>0</v>
      </c>
      <c r="O192" s="66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17</v>
      </c>
      <c r="Q192" s="6">
        <f t="shared" si="38"/>
        <v>0.6470588235294118</v>
      </c>
      <c r="R192" s="6">
        <f t="shared" si="39"/>
        <v>0.23529411764705882</v>
      </c>
      <c r="S192" s="6">
        <f t="shared" si="40"/>
        <v>0</v>
      </c>
      <c r="T192" s="6">
        <f t="shared" si="41"/>
        <v>5.8823529411764705E-2</v>
      </c>
      <c r="U192">
        <f t="shared" si="42"/>
        <v>8</v>
      </c>
      <c r="V192" s="6">
        <f t="shared" si="43"/>
        <v>0.47058823529411764</v>
      </c>
      <c r="W192">
        <f t="shared" si="44"/>
        <v>11</v>
      </c>
      <c r="X192" s="6">
        <f t="shared" si="45"/>
        <v>0.6470588235294118</v>
      </c>
      <c r="Y192">
        <f t="shared" si="46"/>
        <v>8</v>
      </c>
      <c r="Z192" s="6">
        <f t="shared" si="47"/>
        <v>0.47058823529411764</v>
      </c>
      <c r="AA192">
        <f t="shared" si="48"/>
        <v>5</v>
      </c>
      <c r="AB192" s="6">
        <f t="shared" si="49"/>
        <v>0.29411764705882354</v>
      </c>
    </row>
    <row r="193" spans="1:28" hidden="1" x14ac:dyDescent="0.25">
      <c r="A193" t="s">
        <v>320</v>
      </c>
      <c r="B193" t="s">
        <v>384</v>
      </c>
      <c r="C193" s="65">
        <f>COUNTIFS('2way'!$A$3:$A$7690,"&gt;50%",'2way'!$Y$3:$Y$7690,"Y",'2way'!$Q$3:$Q$7690,"=" &amp;B193) +  COUNTIFS('2way'!$A$3:$A$7690,"&gt;50%",'2way'!$Y$3:$Y$7690,"Y",'2way'!$R$3:$R$7690,"=" &amp;B193)</f>
        <v>3</v>
      </c>
      <c r="D193" s="66">
        <f>COUNTIFS('2way'!$A$3:$A$7690,"&gt;50%",'2way'!$Y$3:$Y$7690,"N",'2way'!$Q$3:$Q$7690,"=" &amp;B193) +  COUNTIFS('2way'!$A$3:$A$7690,"&gt;50%",'2way'!$Y$3:$Y$7690,"N",'2way'!$R$3:$R$7690,"=" &amp;B193)</f>
        <v>6</v>
      </c>
      <c r="E193" s="66">
        <f>COUNTIFS('2way'!$B$3:$B$7690,"&gt;50%",'2way'!$Y$3:$Y$7690,"N",'2way'!$Q$3:$Q$7690,"=" &amp;B193) +  COUNTIFS('2way'!$B$3:$B$7690,"&gt;50%",'2way'!$Y$3:$Y$7690,"N",'2way'!$R$3:$R$7690,"=" &amp;B193)</f>
        <v>2</v>
      </c>
      <c r="F193" s="66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17</v>
      </c>
      <c r="H193" s="6">
        <f t="shared" si="34"/>
        <v>0.17647058823529413</v>
      </c>
      <c r="I193" s="6">
        <f t="shared" si="35"/>
        <v>0.35294117647058826</v>
      </c>
      <c r="J193" s="6">
        <f t="shared" si="36"/>
        <v>0.11764705882352941</v>
      </c>
      <c r="K193" s="6">
        <f t="shared" si="37"/>
        <v>0.23529411764705882</v>
      </c>
      <c r="L193" s="66">
        <f>COUNTIFS('2way'!$M$3:$M$7690,"&gt;50%",'2way'!$Y$3:$Y$7690,"Y",'2way'!$Q$3:$Q$7690,"=" &amp;B193) +  COUNTIFS('2way'!$M$3:$M$7690,"&gt;50%",'2way'!$Y$3:$Y$7690,"Y",'2way'!$R$3:$R$7690,"=" &amp;B193)</f>
        <v>8</v>
      </c>
      <c r="M193" s="66">
        <f>COUNTIFS('2way'!$M$3:$M$7690,"&gt;50%",'2way'!$Y$3:$Y$7690,"N",'2way'!$Q$3:$Q$7690,"=" &amp;B193) +  COUNTIFS('2way'!$M$3:$M$7690,"&gt;50%",'2way'!$Y$3:$Y$7690,"N",'2way'!$R$3:$R$7690,"=" &amp;B193)</f>
        <v>9</v>
      </c>
      <c r="N193" s="66">
        <f>COUNTIFS('2way'!$N$3:$N$7690,"&gt;50%",'2way'!$Y$3:$Y$7690,"N",'2way'!$Q$3:$Q$7690,"=" &amp;B193) +  COUNTIFS('2way'!$N$3:$N$7690,"&gt;50%",'2way'!$Y$3:$Y$7690,"N",'2way'!$R$3:$R$7690,"=" &amp;B193)</f>
        <v>0</v>
      </c>
      <c r="O193" s="66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17</v>
      </c>
      <c r="Q193" s="6">
        <f t="shared" si="38"/>
        <v>0.47058823529411764</v>
      </c>
      <c r="R193" s="6">
        <f t="shared" si="39"/>
        <v>0.52941176470588236</v>
      </c>
      <c r="S193" s="6">
        <f t="shared" si="40"/>
        <v>0</v>
      </c>
      <c r="T193" s="6">
        <f t="shared" si="41"/>
        <v>0</v>
      </c>
      <c r="U193">
        <f t="shared" si="42"/>
        <v>5</v>
      </c>
      <c r="V193" s="6">
        <f t="shared" si="43"/>
        <v>0.29411764705882354</v>
      </c>
      <c r="W193">
        <f t="shared" si="44"/>
        <v>8</v>
      </c>
      <c r="X193" s="6">
        <f t="shared" si="45"/>
        <v>0.47058823529411764</v>
      </c>
      <c r="Y193">
        <f t="shared" si="46"/>
        <v>10</v>
      </c>
      <c r="Z193" s="6">
        <f t="shared" si="47"/>
        <v>0.58823529411764708</v>
      </c>
      <c r="AA193">
        <f t="shared" si="48"/>
        <v>9</v>
      </c>
      <c r="AB193" s="6">
        <f t="shared" si="49"/>
        <v>0.52941176470588236</v>
      </c>
    </row>
    <row r="194" spans="1:28" hidden="1" x14ac:dyDescent="0.25">
      <c r="A194" t="s">
        <v>320</v>
      </c>
      <c r="B194" t="s">
        <v>361</v>
      </c>
      <c r="C194" s="65">
        <f>COUNTIFS('2way'!$A$3:$A$7690,"&gt;50%",'2way'!$Y$3:$Y$7690,"Y",'2way'!$Q$3:$Q$7690,"=" &amp;B194) +  COUNTIFS('2way'!$A$3:$A$7690,"&gt;50%",'2way'!$Y$3:$Y$7690,"Y",'2way'!$R$3:$R$7690,"=" &amp;B194)</f>
        <v>3</v>
      </c>
      <c r="D194" s="66">
        <f>COUNTIFS('2way'!$A$3:$A$7690,"&gt;50%",'2way'!$Y$3:$Y$7690,"N",'2way'!$Q$3:$Q$7690,"=" &amp;B194) +  COUNTIFS('2way'!$A$3:$A$7690,"&gt;50%",'2way'!$Y$3:$Y$7690,"N",'2way'!$R$3:$R$7690,"=" &amp;B194)</f>
        <v>3</v>
      </c>
      <c r="E194" s="66">
        <f>COUNTIFS('2way'!$B$3:$B$7690,"&gt;50%",'2way'!$Y$3:$Y$7690,"N",'2way'!$Q$3:$Q$7690,"=" &amp;B194) +  COUNTIFS('2way'!$B$3:$B$7690,"&gt;50%",'2way'!$Y$3:$Y$7690,"N",'2way'!$R$3:$R$7690,"=" &amp;B194)</f>
        <v>6</v>
      </c>
      <c r="F194" s="66">
        <f>COUNTIFS('2way'!$B$3:$B$7690,"&gt;50%",'2way'!$Y$3:$Y$7690,"Y",'2way'!$Q$3:$Q$7690,"=" &amp;B194) +  COUNTIFS('2way'!$B$3:$B$7690,"&gt;50%",'2way'!$Y$3:$Y$7690,"Y",'2way'!$R$3:$R$7690,"=" &amp;B194)</f>
        <v>5</v>
      </c>
      <c r="G194">
        <f>COUNTIF('2way'!$Q$3:$Q$7690,"=" &amp;B194) + COUNTIF('2way'!$R$3:$R$7690,"=" &amp;B194)</f>
        <v>17</v>
      </c>
      <c r="H194" s="6">
        <f t="shared" si="34"/>
        <v>0.17647058823529413</v>
      </c>
      <c r="I194" s="6">
        <f t="shared" si="35"/>
        <v>0.17647058823529413</v>
      </c>
      <c r="J194" s="6">
        <f t="shared" si="36"/>
        <v>0.35294117647058826</v>
      </c>
      <c r="K194" s="6">
        <f t="shared" si="37"/>
        <v>0.29411764705882354</v>
      </c>
      <c r="L194" s="66">
        <f>COUNTIFS('2way'!$M$3:$M$7690,"&gt;50%",'2way'!$Y$3:$Y$7690,"Y",'2way'!$Q$3:$Q$7690,"=" &amp;B194) +  COUNTIFS('2way'!$M$3:$M$7690,"&gt;50%",'2way'!$Y$3:$Y$7690,"Y",'2way'!$R$3:$R$7690,"=" &amp;B194)</f>
        <v>6</v>
      </c>
      <c r="M194" s="66">
        <f>COUNTIFS('2way'!$M$3:$M$7690,"&gt;50%",'2way'!$Y$3:$Y$7690,"N",'2way'!$Q$3:$Q$7690,"=" &amp;B194) +  COUNTIFS('2way'!$M$3:$M$7690,"&gt;50%",'2way'!$Y$3:$Y$7690,"N",'2way'!$R$3:$R$7690,"=" &amp;B194)</f>
        <v>6</v>
      </c>
      <c r="N194" s="66">
        <f>COUNTIFS('2way'!$N$3:$N$7690,"&gt;50%",'2way'!$Y$3:$Y$7690,"N",'2way'!$Q$3:$Q$7690,"=" &amp;B194) +  COUNTIFS('2way'!$N$3:$N$7690,"&gt;50%",'2way'!$Y$3:$Y$7690,"N",'2way'!$R$3:$R$7690,"=" &amp;B194)</f>
        <v>2</v>
      </c>
      <c r="O194" s="66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17</v>
      </c>
      <c r="Q194" s="6">
        <f t="shared" si="38"/>
        <v>0.35294117647058826</v>
      </c>
      <c r="R194" s="6">
        <f t="shared" si="39"/>
        <v>0.35294117647058826</v>
      </c>
      <c r="S194" s="6">
        <f t="shared" si="40"/>
        <v>0.11764705882352941</v>
      </c>
      <c r="T194" s="6">
        <f t="shared" si="41"/>
        <v>0.11764705882352941</v>
      </c>
      <c r="U194">
        <f t="shared" si="42"/>
        <v>9</v>
      </c>
      <c r="V194" s="6">
        <f t="shared" si="43"/>
        <v>0.52941176470588236</v>
      </c>
      <c r="W194">
        <f t="shared" si="44"/>
        <v>8</v>
      </c>
      <c r="X194" s="6">
        <f t="shared" si="45"/>
        <v>0.47058823529411764</v>
      </c>
      <c r="Y194">
        <f t="shared" si="46"/>
        <v>8</v>
      </c>
      <c r="Z194" s="6">
        <f t="shared" si="47"/>
        <v>0.47058823529411764</v>
      </c>
      <c r="AA194">
        <f t="shared" si="48"/>
        <v>8</v>
      </c>
      <c r="AB194" s="6">
        <f t="shared" si="49"/>
        <v>0.47058823529411764</v>
      </c>
    </row>
    <row r="195" spans="1:28" s="127" customFormat="1" hidden="1" x14ac:dyDescent="0.25">
      <c r="A195" s="127" t="s">
        <v>320</v>
      </c>
      <c r="B195" s="127" t="s">
        <v>364</v>
      </c>
      <c r="C195" s="128">
        <f>COUNTIFS('2way'!$A$3:$A$7690,"&gt;50%",'2way'!$Y$3:$Y$7690,"Y",'2way'!$Q$3:$Q$7690,"=" &amp;B195) +  COUNTIFS('2way'!$A$3:$A$7690,"&gt;50%",'2way'!$Y$3:$Y$7690,"Y",'2way'!$R$3:$R$7690,"=" &amp;B195)</f>
        <v>7</v>
      </c>
      <c r="D195" s="129">
        <f>COUNTIFS('2way'!$A$3:$A$7690,"&gt;50%",'2way'!$Y$3:$Y$7690,"N",'2way'!$Q$3:$Q$7690,"=" &amp;B195) +  COUNTIFS('2way'!$A$3:$A$7690,"&gt;50%",'2way'!$Y$3:$Y$7690,"N",'2way'!$R$3:$R$7690,"=" &amp;B195)</f>
        <v>6</v>
      </c>
      <c r="E195" s="129">
        <f>COUNTIFS('2way'!$B$3:$B$7690,"&gt;50%",'2way'!$Y$3:$Y$7690,"N",'2way'!$Q$3:$Q$7690,"=" &amp;B195) +  COUNTIFS('2way'!$B$3:$B$7690,"&gt;50%",'2way'!$Y$3:$Y$7690,"N",'2way'!$R$3:$R$7690,"=" &amp;B195)</f>
        <v>1</v>
      </c>
      <c r="F195" s="129">
        <f>COUNTIFS('2way'!$B$3:$B$7690,"&gt;50%",'2way'!$Y$3:$Y$7690,"Y",'2way'!$Q$3:$Q$7690,"=" &amp;B195) +  COUNTIFS('2way'!$B$3:$B$7690,"&gt;50%",'2way'!$Y$3:$Y$7690,"Y",'2way'!$R$3:$R$7690,"=" &amp;B195)</f>
        <v>2</v>
      </c>
      <c r="G195" s="127">
        <f>COUNTIF('2way'!$Q$3:$Q$7690,"=" &amp;B195) + COUNTIF('2way'!$R$3:$R$7690,"=" &amp;B195)</f>
        <v>17</v>
      </c>
      <c r="H195" s="130">
        <f t="shared" si="34"/>
        <v>0.41176470588235292</v>
      </c>
      <c r="I195" s="130">
        <f t="shared" si="35"/>
        <v>0.35294117647058826</v>
      </c>
      <c r="J195" s="130">
        <f t="shared" si="36"/>
        <v>5.8823529411764705E-2</v>
      </c>
      <c r="K195" s="130">
        <f t="shared" si="37"/>
        <v>0.11764705882352941</v>
      </c>
      <c r="L195" s="129">
        <f>COUNTIFS('2way'!$M$3:$M$7690,"&gt;50%",'2way'!$Y$3:$Y$7690,"Y",'2way'!$Q$3:$Q$7690,"=" &amp;B195) +  COUNTIFS('2way'!$M$3:$M$7690,"&gt;50%",'2way'!$Y$3:$Y$7690,"Y",'2way'!$R$3:$R$7690,"=" &amp;B195)</f>
        <v>9</v>
      </c>
      <c r="M195" s="129">
        <f>COUNTIFS('2way'!$M$3:$M$7690,"&gt;50%",'2way'!$Y$3:$Y$7690,"N",'2way'!$Q$3:$Q$7690,"=" &amp;B195) +  COUNTIFS('2way'!$M$3:$M$7690,"&gt;50%",'2way'!$Y$3:$Y$7690,"N",'2way'!$R$3:$R$7690,"=" &amp;B195)</f>
        <v>8</v>
      </c>
      <c r="N195" s="129">
        <f>COUNTIFS('2way'!$N$3:$N$7690,"&gt;50%",'2way'!$Y$3:$Y$7690,"N",'2way'!$Q$3:$Q$7690,"=" &amp;B195) +  COUNTIFS('2way'!$N$3:$N$7690,"&gt;50%",'2way'!$Y$3:$Y$7690,"N",'2way'!$R$3:$R$7690,"=" &amp;B195)</f>
        <v>0</v>
      </c>
      <c r="O195" s="129">
        <f>COUNTIFS('2way'!$N$3:$N$7690,"&gt;50%",'2way'!$Y$3:$Y$7690,"Y",'2way'!$Q$3:$Q$7690,"=" &amp;B195) +  COUNTIFS('2way'!$N$3:$N$7690,"&gt;50%",'2way'!$Y$3:$Y$7690,"Y",'2way'!$R$3:$R$7690,"=" &amp;B195)</f>
        <v>0</v>
      </c>
      <c r="P195" s="127">
        <f>COUNTIF('2way'!$Q$3:$Q$7690,"=" &amp;B195) + COUNTIF('2way'!$R$3:$R$7690,"=" &amp;B195)</f>
        <v>17</v>
      </c>
      <c r="Q195" s="130">
        <f t="shared" si="38"/>
        <v>0.52941176470588236</v>
      </c>
      <c r="R195" s="130">
        <f t="shared" si="39"/>
        <v>0.47058823529411764</v>
      </c>
      <c r="S195" s="130">
        <f t="shared" si="40"/>
        <v>0</v>
      </c>
      <c r="T195" s="130">
        <f t="shared" si="41"/>
        <v>0</v>
      </c>
      <c r="U195" s="127">
        <f t="shared" si="42"/>
        <v>8</v>
      </c>
      <c r="V195" s="130">
        <f t="shared" si="43"/>
        <v>0.47058823529411764</v>
      </c>
      <c r="W195" s="127">
        <f t="shared" si="44"/>
        <v>9</v>
      </c>
      <c r="X195" s="130">
        <f t="shared" si="45"/>
        <v>0.52941176470588236</v>
      </c>
      <c r="Y195" s="127">
        <f t="shared" si="46"/>
        <v>8</v>
      </c>
      <c r="Z195" s="130">
        <f t="shared" si="47"/>
        <v>0.47058823529411764</v>
      </c>
      <c r="AA195" s="127">
        <f t="shared" si="48"/>
        <v>8</v>
      </c>
      <c r="AB195" s="130">
        <f t="shared" si="49"/>
        <v>0.47058823529411764</v>
      </c>
    </row>
    <row r="196" spans="1:28" hidden="1" x14ac:dyDescent="0.25">
      <c r="A196" t="s">
        <v>320</v>
      </c>
      <c r="B196" t="s">
        <v>368</v>
      </c>
      <c r="C196" s="65">
        <f>COUNTIFS('2way'!$A$3:$A$7690,"&gt;50%",'2way'!$Y$3:$Y$7690,"Y",'2way'!$Q$3:$Q$7690,"=" &amp;B196) +  COUNTIFS('2way'!$A$3:$A$7690,"&gt;50%",'2way'!$Y$3:$Y$7690,"Y",'2way'!$R$3:$R$7690,"=" &amp;B196)</f>
        <v>4</v>
      </c>
      <c r="D196" s="66">
        <f>COUNTIFS('2way'!$A$3:$A$7690,"&gt;50%",'2way'!$Y$3:$Y$7690,"N",'2way'!$Q$3:$Q$7690,"=" &amp;B196) +  COUNTIFS('2way'!$A$3:$A$7690,"&gt;50%",'2way'!$Y$3:$Y$7690,"N",'2way'!$R$3:$R$7690,"=" &amp;B196)</f>
        <v>2</v>
      </c>
      <c r="E196" s="66">
        <f>COUNTIFS('2way'!$B$3:$B$7690,"&gt;50%",'2way'!$Y$3:$Y$7690,"N",'2way'!$Q$3:$Q$7690,"=" &amp;B196) +  COUNTIFS('2way'!$B$3:$B$7690,"&gt;50%",'2way'!$Y$3:$Y$7690,"N",'2way'!$R$3:$R$7690,"=" &amp;B196)</f>
        <v>2</v>
      </c>
      <c r="F196" s="66">
        <f>COUNTIFS('2way'!$B$3:$B$7690,"&gt;50%",'2way'!$Y$3:$Y$7690,"Y",'2way'!$Q$3:$Q$7690,"=" &amp;B196) +  COUNTIFS('2way'!$B$3:$B$7690,"&gt;50%",'2way'!$Y$3:$Y$7690,"Y",'2way'!$R$3:$R$7690,"=" &amp;B196)</f>
        <v>8</v>
      </c>
      <c r="G196">
        <f>COUNTIF('2way'!$Q$3:$Q$7690,"=" &amp;B196) + COUNTIF('2way'!$R$3:$R$7690,"=" &amp;B196)</f>
        <v>17</v>
      </c>
      <c r="H196" s="6">
        <f t="shared" ref="H196:H259" si="50">C196/G196</f>
        <v>0.23529411764705882</v>
      </c>
      <c r="I196" s="6">
        <f t="shared" si="35"/>
        <v>0.11764705882352941</v>
      </c>
      <c r="J196" s="6">
        <f t="shared" si="36"/>
        <v>0.11764705882352941</v>
      </c>
      <c r="K196" s="6">
        <f t="shared" si="37"/>
        <v>0.47058823529411764</v>
      </c>
      <c r="L196" s="66">
        <f>COUNTIFS('2way'!$M$3:$M$7690,"&gt;50%",'2way'!$Y$3:$Y$7690,"Y",'2way'!$Q$3:$Q$7690,"=" &amp;B196) +  COUNTIFS('2way'!$M$3:$M$7690,"&gt;50%",'2way'!$Y$3:$Y$7690,"Y",'2way'!$R$3:$R$7690,"=" &amp;B196)</f>
        <v>13</v>
      </c>
      <c r="M196" s="66">
        <f>COUNTIFS('2way'!$M$3:$M$7690,"&gt;50%",'2way'!$Y$3:$Y$7690,"N",'2way'!$Q$3:$Q$7690,"=" &amp;B196) +  COUNTIFS('2way'!$M$3:$M$7690,"&gt;50%",'2way'!$Y$3:$Y$7690,"N",'2way'!$R$3:$R$7690,"=" &amp;B196)</f>
        <v>4</v>
      </c>
      <c r="N196" s="66">
        <f>COUNTIFS('2way'!$N$3:$N$7690,"&gt;50%",'2way'!$Y$3:$Y$7690,"N",'2way'!$Q$3:$Q$7690,"=" &amp;B196) +  COUNTIFS('2way'!$N$3:$N$7690,"&gt;50%",'2way'!$Y$3:$Y$7690,"N",'2way'!$R$3:$R$7690,"=" &amp;B196)</f>
        <v>0</v>
      </c>
      <c r="O196" s="66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17</v>
      </c>
      <c r="Q196" s="6">
        <f t="shared" si="38"/>
        <v>0.76470588235294112</v>
      </c>
      <c r="R196" s="6">
        <f t="shared" si="39"/>
        <v>0.23529411764705882</v>
      </c>
      <c r="S196" s="6">
        <f t="shared" si="40"/>
        <v>0</v>
      </c>
      <c r="T196" s="6">
        <f t="shared" si="41"/>
        <v>0</v>
      </c>
      <c r="U196">
        <f t="shared" si="42"/>
        <v>6</v>
      </c>
      <c r="V196" s="6">
        <f t="shared" si="43"/>
        <v>0.35294117647058826</v>
      </c>
      <c r="W196">
        <f t="shared" si="44"/>
        <v>13</v>
      </c>
      <c r="X196" s="6">
        <f t="shared" si="45"/>
        <v>0.76470588235294112</v>
      </c>
      <c r="Y196">
        <f t="shared" si="46"/>
        <v>10</v>
      </c>
      <c r="Z196" s="6">
        <f t="shared" si="47"/>
        <v>0.58823529411764708</v>
      </c>
      <c r="AA196">
        <f t="shared" si="48"/>
        <v>4</v>
      </c>
      <c r="AB196" s="6">
        <f t="shared" si="49"/>
        <v>0.23529411764705882</v>
      </c>
    </row>
    <row r="197" spans="1:28" hidden="1" x14ac:dyDescent="0.25">
      <c r="A197" t="s">
        <v>138</v>
      </c>
      <c r="B197" t="s">
        <v>85</v>
      </c>
      <c r="C197" s="65">
        <f>COUNTIFS('2way'!$A$3:$A$7690,"&gt;50%",'2way'!$Y$3:$Y$7690,"Y",'2way'!$Q$3:$Q$7690,"=" &amp;B197) +  COUNTIFS('2way'!$A$3:$A$7690,"&gt;50%",'2way'!$Y$3:$Y$7690,"Y",'2way'!$R$3:$R$7690,"=" &amp;B197)</f>
        <v>4</v>
      </c>
      <c r="D197" s="66">
        <f>COUNTIFS('2way'!$A$3:$A$7690,"&gt;50%",'2way'!$Y$3:$Y$7690,"N",'2way'!$Q$3:$Q$7690,"=" &amp;B197) +  COUNTIFS('2way'!$A$3:$A$7690,"&gt;50%",'2way'!$Y$3:$Y$7690,"N",'2way'!$R$3:$R$7690,"=" &amp;B197)</f>
        <v>6</v>
      </c>
      <c r="E197" s="66">
        <f>COUNTIFS('2way'!$B$3:$B$7690,"&gt;50%",'2way'!$Y$3:$Y$7690,"N",'2way'!$Q$3:$Q$7690,"=" &amp;B197) +  COUNTIFS('2way'!$B$3:$B$7690,"&gt;50%",'2way'!$Y$3:$Y$7690,"N",'2way'!$R$3:$R$7690,"=" &amp;B197)</f>
        <v>3</v>
      </c>
      <c r="F197" s="66">
        <f>COUNTIFS('2way'!$B$3:$B$7690,"&gt;50%",'2way'!$Y$3:$Y$7690,"Y",'2way'!$Q$3:$Q$7690,"=" &amp;B197) +  COUNTIFS('2way'!$B$3:$B$7690,"&gt;50%",'2way'!$Y$3:$Y$7690,"Y",'2way'!$R$3:$R$7690,"=" &amp;B197)</f>
        <v>5</v>
      </c>
      <c r="G197">
        <f>COUNTIF('2way'!$Q$3:$Q$7690,"=" &amp;B197) + COUNTIF('2way'!$R$3:$R$7690,"=" &amp;B197)</f>
        <v>18</v>
      </c>
      <c r="H197" s="6">
        <f t="shared" si="50"/>
        <v>0.22222222222222221</v>
      </c>
      <c r="I197" s="6">
        <f t="shared" ref="I197:I260" si="51">D197/G197</f>
        <v>0.33333333333333331</v>
      </c>
      <c r="J197" s="6">
        <f t="shared" ref="J197:J260" si="52">E197/G197</f>
        <v>0.16666666666666666</v>
      </c>
      <c r="K197" s="6">
        <f t="shared" ref="K197:K260" si="53">F197/G197</f>
        <v>0.27777777777777779</v>
      </c>
      <c r="L197" s="66">
        <f>COUNTIFS('2way'!$M$3:$M$7690,"&gt;50%",'2way'!$Y$3:$Y$7690,"Y",'2way'!$Q$3:$Q$7690,"=" &amp;B197) +  COUNTIFS('2way'!$M$3:$M$7690,"&gt;50%",'2way'!$Y$3:$Y$7690,"Y",'2way'!$R$3:$R$7690,"=" &amp;B197)</f>
        <v>6</v>
      </c>
      <c r="M197" s="66">
        <f>COUNTIFS('2way'!$M$3:$M$7690,"&gt;50%",'2way'!$Y$3:$Y$7690,"N",'2way'!$Q$3:$Q$7690,"=" &amp;B197) +  COUNTIFS('2way'!$M$3:$M$7690,"&gt;50%",'2way'!$Y$3:$Y$7690,"N",'2way'!$R$3:$R$7690,"=" &amp;B197)</f>
        <v>7</v>
      </c>
      <c r="N197" s="66">
        <f>COUNTIFS('2way'!$N$3:$N$7690,"&gt;50%",'2way'!$Y$3:$Y$7690,"N",'2way'!$Q$3:$Q$7690,"=" &amp;B197) +  COUNTIFS('2way'!$N$3:$N$7690,"&gt;50%",'2way'!$Y$3:$Y$7690,"N",'2way'!$R$3:$R$7690,"=" &amp;B197)</f>
        <v>2</v>
      </c>
      <c r="O197" s="66">
        <f>COUNTIFS('2way'!$N$3:$N$7690,"&gt;50%",'2way'!$Y$3:$Y$7690,"Y",'2way'!$Q$3:$Q$7690,"=" &amp;B197) +  COUNTIFS('2way'!$N$3:$N$7690,"&gt;50%",'2way'!$Y$3:$Y$7690,"Y",'2way'!$R$3:$R$7690,"=" &amp;B197)</f>
        <v>3</v>
      </c>
      <c r="P197">
        <f>COUNTIF('2way'!$Q$3:$Q$7690,"=" &amp;B197) + COUNTIF('2way'!$R$3:$R$7690,"=" &amp;B197)</f>
        <v>18</v>
      </c>
      <c r="Q197" s="6">
        <f t="shared" ref="Q197:Q260" si="54">L197/P197</f>
        <v>0.33333333333333331</v>
      </c>
      <c r="R197" s="6">
        <f t="shared" ref="R197:R260" si="55">M197/P197</f>
        <v>0.3888888888888889</v>
      </c>
      <c r="S197" s="6">
        <f t="shared" ref="S197:S260" si="56">N197/P197</f>
        <v>0.1111111111111111</v>
      </c>
      <c r="T197" s="6">
        <f t="shared" ref="T197:T260" si="57">O197/P197</f>
        <v>0.16666666666666666</v>
      </c>
      <c r="U197">
        <f t="shared" ref="U197:U260" si="58">C197+E197</f>
        <v>7</v>
      </c>
      <c r="V197" s="6">
        <f t="shared" ref="V197:V260" si="59">U197/G197</f>
        <v>0.3888888888888889</v>
      </c>
      <c r="W197">
        <f t="shared" ref="W197:W260" si="60">L197+N197</f>
        <v>8</v>
      </c>
      <c r="X197" s="6">
        <f t="shared" ref="X197:X260" si="61">W197/P197</f>
        <v>0.44444444444444442</v>
      </c>
      <c r="Y197">
        <f t="shared" ref="Y197:Y260" si="62">D197+F197</f>
        <v>11</v>
      </c>
      <c r="Z197" s="6">
        <f t="shared" ref="Z197:Z260" si="63">Y197/G197</f>
        <v>0.61111111111111116</v>
      </c>
      <c r="AA197">
        <f t="shared" ref="AA197:AA260" si="64">M197+O197</f>
        <v>10</v>
      </c>
      <c r="AB197" s="6">
        <f t="shared" ref="AB197:AB260" si="65">AA197/P197</f>
        <v>0.55555555555555558</v>
      </c>
    </row>
    <row r="198" spans="1:28" hidden="1" x14ac:dyDescent="0.25">
      <c r="A198" t="s">
        <v>138</v>
      </c>
      <c r="B198" t="s">
        <v>31</v>
      </c>
      <c r="C198" s="65">
        <f>COUNTIFS('2way'!$A$3:$A$7690,"&gt;50%",'2way'!$Y$3:$Y$7690,"Y",'2way'!$Q$3:$Q$7690,"=" &amp;B198) +  COUNTIFS('2way'!$A$3:$A$7690,"&gt;50%",'2way'!$Y$3:$Y$7690,"Y",'2way'!$R$3:$R$7690,"=" &amp;B198)</f>
        <v>6</v>
      </c>
      <c r="D198" s="66">
        <f>COUNTIFS('2way'!$A$3:$A$7690,"&gt;50%",'2way'!$Y$3:$Y$7690,"N",'2way'!$Q$3:$Q$7690,"=" &amp;B198) +  COUNTIFS('2way'!$A$3:$A$7690,"&gt;50%",'2way'!$Y$3:$Y$7690,"N",'2way'!$R$3:$R$7690,"=" &amp;B198)</f>
        <v>6</v>
      </c>
      <c r="E198" s="66">
        <f>COUNTIFS('2way'!$B$3:$B$7690,"&gt;50%",'2way'!$Y$3:$Y$7690,"N",'2way'!$Q$3:$Q$7690,"=" &amp;B198) +  COUNTIFS('2way'!$B$3:$B$7690,"&gt;50%",'2way'!$Y$3:$Y$7690,"N",'2way'!$R$3:$R$7690,"=" &amp;B198)</f>
        <v>1</v>
      </c>
      <c r="F198" s="66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18</v>
      </c>
      <c r="H198" s="6">
        <f t="shared" si="50"/>
        <v>0.33333333333333331</v>
      </c>
      <c r="I198" s="6">
        <f t="shared" si="51"/>
        <v>0.33333333333333331</v>
      </c>
      <c r="J198" s="6">
        <f t="shared" si="52"/>
        <v>5.5555555555555552E-2</v>
      </c>
      <c r="K198" s="6">
        <f t="shared" si="53"/>
        <v>0.22222222222222221</v>
      </c>
      <c r="L198" s="66">
        <f>COUNTIFS('2way'!$M$3:$M$7690,"&gt;50%",'2way'!$Y$3:$Y$7690,"Y",'2way'!$Q$3:$Q$7690,"=" &amp;B198) +  COUNTIFS('2way'!$M$3:$M$7690,"&gt;50%",'2way'!$Y$3:$Y$7690,"Y",'2way'!$R$3:$R$7690,"=" &amp;B198)</f>
        <v>10</v>
      </c>
      <c r="M198" s="66">
        <f>COUNTIFS('2way'!$M$3:$M$7690,"&gt;50%",'2way'!$Y$3:$Y$7690,"N",'2way'!$Q$3:$Q$7690,"=" &amp;B198) +  COUNTIFS('2way'!$M$3:$M$7690,"&gt;50%",'2way'!$Y$3:$Y$7690,"N",'2way'!$R$3:$R$7690,"=" &amp;B198)</f>
        <v>7</v>
      </c>
      <c r="N198" s="66">
        <f>COUNTIFS('2way'!$N$3:$N$7690,"&gt;50%",'2way'!$Y$3:$Y$7690,"N",'2way'!$Q$3:$Q$7690,"=" &amp;B198) +  COUNTIFS('2way'!$N$3:$N$7690,"&gt;50%",'2way'!$Y$3:$Y$7690,"N",'2way'!$R$3:$R$7690,"=" &amp;B198)</f>
        <v>0</v>
      </c>
      <c r="O198" s="66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18</v>
      </c>
      <c r="Q198" s="6">
        <f t="shared" si="54"/>
        <v>0.55555555555555558</v>
      </c>
      <c r="R198" s="6">
        <f t="shared" si="55"/>
        <v>0.3888888888888889</v>
      </c>
      <c r="S198" s="6">
        <f t="shared" si="56"/>
        <v>0</v>
      </c>
      <c r="T198" s="6">
        <f t="shared" si="57"/>
        <v>0</v>
      </c>
      <c r="U198">
        <f t="shared" si="58"/>
        <v>7</v>
      </c>
      <c r="V198" s="6">
        <f t="shared" si="59"/>
        <v>0.3888888888888889</v>
      </c>
      <c r="W198">
        <f t="shared" si="60"/>
        <v>10</v>
      </c>
      <c r="X198" s="6">
        <f t="shared" si="61"/>
        <v>0.55555555555555558</v>
      </c>
      <c r="Y198">
        <f t="shared" si="62"/>
        <v>10</v>
      </c>
      <c r="Z198" s="6">
        <f t="shared" si="63"/>
        <v>0.55555555555555558</v>
      </c>
      <c r="AA198">
        <f t="shared" si="64"/>
        <v>7</v>
      </c>
      <c r="AB198" s="6">
        <f t="shared" si="65"/>
        <v>0.3888888888888889</v>
      </c>
    </row>
    <row r="199" spans="1:28" hidden="1" x14ac:dyDescent="0.25">
      <c r="A199" t="s">
        <v>138</v>
      </c>
      <c r="B199" t="s">
        <v>17</v>
      </c>
      <c r="C199" s="65">
        <f>COUNTIFS('2way'!$A$3:$A$7690,"&gt;50%",'2way'!$Y$3:$Y$7690,"Y",'2way'!$Q$3:$Q$7690,"=" &amp;B199) +  COUNTIFS('2way'!$A$3:$A$7690,"&gt;50%",'2way'!$Y$3:$Y$7690,"Y",'2way'!$R$3:$R$7690,"=" &amp;B199)</f>
        <v>3</v>
      </c>
      <c r="D199" s="66">
        <f>COUNTIFS('2way'!$A$3:$A$7690,"&gt;50%",'2way'!$Y$3:$Y$7690,"N",'2way'!$Q$3:$Q$7690,"=" &amp;B199) +  COUNTIFS('2way'!$A$3:$A$7690,"&gt;50%",'2way'!$Y$3:$Y$7690,"N",'2way'!$R$3:$R$7690,"=" &amp;B199)</f>
        <v>5</v>
      </c>
      <c r="E199" s="66">
        <f>COUNTIFS('2way'!$B$3:$B$7690,"&gt;50%",'2way'!$Y$3:$Y$7690,"N",'2way'!$Q$3:$Q$7690,"=" &amp;B199) +  COUNTIFS('2way'!$B$3:$B$7690,"&gt;50%",'2way'!$Y$3:$Y$7690,"N",'2way'!$R$3:$R$7690,"=" &amp;B199)</f>
        <v>5</v>
      </c>
      <c r="F199" s="66">
        <f>COUNTIFS('2way'!$B$3:$B$7690,"&gt;50%",'2way'!$Y$3:$Y$7690,"Y",'2way'!$Q$3:$Q$7690,"=" &amp;B199) +  COUNTIFS('2way'!$B$3:$B$7690,"&gt;50%",'2way'!$Y$3:$Y$7690,"Y",'2way'!$R$3:$R$7690,"=" &amp;B199)</f>
        <v>5</v>
      </c>
      <c r="G199">
        <f>COUNTIF('2way'!$Q$3:$Q$7690,"=" &amp;B199) + COUNTIF('2way'!$R$3:$R$7690,"=" &amp;B199)</f>
        <v>18</v>
      </c>
      <c r="H199" s="6">
        <f t="shared" si="50"/>
        <v>0.16666666666666666</v>
      </c>
      <c r="I199" s="6">
        <f t="shared" si="51"/>
        <v>0.27777777777777779</v>
      </c>
      <c r="J199" s="6">
        <f t="shared" si="52"/>
        <v>0.27777777777777779</v>
      </c>
      <c r="K199" s="6">
        <f t="shared" si="53"/>
        <v>0.27777777777777779</v>
      </c>
      <c r="L199" s="66">
        <f>COUNTIFS('2way'!$M$3:$M$7690,"&gt;50%",'2way'!$Y$3:$Y$7690,"Y",'2way'!$Q$3:$Q$7690,"=" &amp;B199) +  COUNTIFS('2way'!$M$3:$M$7690,"&gt;50%",'2way'!$Y$3:$Y$7690,"Y",'2way'!$R$3:$R$7690,"=" &amp;B199)</f>
        <v>6</v>
      </c>
      <c r="M199" s="66">
        <f>COUNTIFS('2way'!$M$3:$M$7690,"&gt;50%",'2way'!$Y$3:$Y$7690,"N",'2way'!$Q$3:$Q$7690,"=" &amp;B199) +  COUNTIFS('2way'!$M$3:$M$7690,"&gt;50%",'2way'!$Y$3:$Y$7690,"N",'2way'!$R$3:$R$7690,"=" &amp;B199)</f>
        <v>4</v>
      </c>
      <c r="N199" s="66">
        <f>COUNTIFS('2way'!$N$3:$N$7690,"&gt;50%",'2way'!$Y$3:$Y$7690,"N",'2way'!$Q$3:$Q$7690,"=" &amp;B199) +  COUNTIFS('2way'!$N$3:$N$7690,"&gt;50%",'2way'!$Y$3:$Y$7690,"N",'2way'!$R$3:$R$7690,"=" &amp;B199)</f>
        <v>6</v>
      </c>
      <c r="O199" s="66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18</v>
      </c>
      <c r="Q199" s="6">
        <f t="shared" si="54"/>
        <v>0.33333333333333331</v>
      </c>
      <c r="R199" s="6">
        <f t="shared" si="55"/>
        <v>0.22222222222222221</v>
      </c>
      <c r="S199" s="6">
        <f t="shared" si="56"/>
        <v>0.33333333333333331</v>
      </c>
      <c r="T199" s="6">
        <f t="shared" si="57"/>
        <v>0.1111111111111111</v>
      </c>
      <c r="U199">
        <f t="shared" si="58"/>
        <v>8</v>
      </c>
      <c r="V199" s="6">
        <f t="shared" si="59"/>
        <v>0.44444444444444442</v>
      </c>
      <c r="W199">
        <f t="shared" si="60"/>
        <v>12</v>
      </c>
      <c r="X199" s="6">
        <f t="shared" si="61"/>
        <v>0.66666666666666663</v>
      </c>
      <c r="Y199">
        <f t="shared" si="62"/>
        <v>10</v>
      </c>
      <c r="Z199" s="6">
        <f t="shared" si="63"/>
        <v>0.55555555555555558</v>
      </c>
      <c r="AA199">
        <f t="shared" si="64"/>
        <v>6</v>
      </c>
      <c r="AB199" s="6">
        <f t="shared" si="65"/>
        <v>0.33333333333333331</v>
      </c>
    </row>
    <row r="200" spans="1:28" hidden="1" x14ac:dyDescent="0.25">
      <c r="A200" t="s">
        <v>138</v>
      </c>
      <c r="B200" t="s">
        <v>93</v>
      </c>
      <c r="C200" s="65">
        <f>COUNTIFS('2way'!$A$3:$A$7690,"&gt;50%",'2way'!$Y$3:$Y$7690,"Y",'2way'!$Q$3:$Q$7690,"=" &amp;B200) +  COUNTIFS('2way'!$A$3:$A$7690,"&gt;50%",'2way'!$Y$3:$Y$7690,"Y",'2way'!$R$3:$R$7690,"=" &amp;B200)</f>
        <v>0</v>
      </c>
      <c r="D200" s="66">
        <f>COUNTIFS('2way'!$A$3:$A$7690,"&gt;50%",'2way'!$Y$3:$Y$7690,"N",'2way'!$Q$3:$Q$7690,"=" &amp;B200) +  COUNTIFS('2way'!$A$3:$A$7690,"&gt;50%",'2way'!$Y$3:$Y$7690,"N",'2way'!$R$3:$R$7690,"=" &amp;B200)</f>
        <v>3</v>
      </c>
      <c r="E200" s="66">
        <f>COUNTIFS('2way'!$B$3:$B$7690,"&gt;50%",'2way'!$Y$3:$Y$7690,"N",'2way'!$Q$3:$Q$7690,"=" &amp;B200) +  COUNTIFS('2way'!$B$3:$B$7690,"&gt;50%",'2way'!$Y$3:$Y$7690,"N",'2way'!$R$3:$R$7690,"=" &amp;B200)</f>
        <v>8</v>
      </c>
      <c r="F200" s="66">
        <f>COUNTIFS('2way'!$B$3:$B$7690,"&gt;50%",'2way'!$Y$3:$Y$7690,"Y",'2way'!$Q$3:$Q$7690,"=" &amp;B200) +  COUNTIFS('2way'!$B$3:$B$7690,"&gt;50%",'2way'!$Y$3:$Y$7690,"Y",'2way'!$R$3:$R$7690,"=" &amp;B200)</f>
        <v>7</v>
      </c>
      <c r="G200">
        <f>COUNTIF('2way'!$Q$3:$Q$7690,"=" &amp;B200) + COUNTIF('2way'!$R$3:$R$7690,"=" &amp;B200)</f>
        <v>18</v>
      </c>
      <c r="H200" s="6">
        <f t="shared" si="50"/>
        <v>0</v>
      </c>
      <c r="I200" s="6">
        <f t="shared" si="51"/>
        <v>0.16666666666666666</v>
      </c>
      <c r="J200" s="6">
        <f t="shared" si="52"/>
        <v>0.44444444444444442</v>
      </c>
      <c r="K200" s="6">
        <f t="shared" si="53"/>
        <v>0.3888888888888889</v>
      </c>
      <c r="L200" s="66">
        <f>COUNTIFS('2way'!$M$3:$M$7690,"&gt;50%",'2way'!$Y$3:$Y$7690,"Y",'2way'!$Q$3:$Q$7690,"=" &amp;B200) +  COUNTIFS('2way'!$M$3:$M$7690,"&gt;50%",'2way'!$Y$3:$Y$7690,"Y",'2way'!$R$3:$R$7690,"=" &amp;B200)</f>
        <v>3</v>
      </c>
      <c r="M200" s="66">
        <f>COUNTIFS('2way'!$M$3:$M$7690,"&gt;50%",'2way'!$Y$3:$Y$7690,"N",'2way'!$Q$3:$Q$7690,"=" &amp;B200) +  COUNTIFS('2way'!$M$3:$M$7690,"&gt;50%",'2way'!$Y$3:$Y$7690,"N",'2way'!$R$3:$R$7690,"=" &amp;B200)</f>
        <v>4</v>
      </c>
      <c r="N200" s="66">
        <f>COUNTIFS('2way'!$N$3:$N$7690,"&gt;50%",'2way'!$Y$3:$Y$7690,"N",'2way'!$Q$3:$Q$7690,"=" &amp;B200) +  COUNTIFS('2way'!$N$3:$N$7690,"&gt;50%",'2way'!$Y$3:$Y$7690,"N",'2way'!$R$3:$R$7690,"=" &amp;B200)</f>
        <v>7</v>
      </c>
      <c r="O200" s="66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18</v>
      </c>
      <c r="Q200" s="6">
        <f t="shared" si="54"/>
        <v>0.16666666666666666</v>
      </c>
      <c r="R200" s="6">
        <f t="shared" si="55"/>
        <v>0.22222222222222221</v>
      </c>
      <c r="S200" s="6">
        <f t="shared" si="56"/>
        <v>0.3888888888888889</v>
      </c>
      <c r="T200" s="6">
        <f t="shared" si="57"/>
        <v>0.16666666666666666</v>
      </c>
      <c r="U200">
        <f t="shared" si="58"/>
        <v>8</v>
      </c>
      <c r="V200" s="6">
        <f t="shared" si="59"/>
        <v>0.44444444444444442</v>
      </c>
      <c r="W200">
        <f t="shared" si="60"/>
        <v>10</v>
      </c>
      <c r="X200" s="6">
        <f t="shared" si="61"/>
        <v>0.55555555555555558</v>
      </c>
      <c r="Y200">
        <f t="shared" si="62"/>
        <v>10</v>
      </c>
      <c r="Z200" s="6">
        <f t="shared" si="63"/>
        <v>0.55555555555555558</v>
      </c>
      <c r="AA200">
        <f t="shared" si="64"/>
        <v>7</v>
      </c>
      <c r="AB200" s="6">
        <f t="shared" si="65"/>
        <v>0.3888888888888889</v>
      </c>
    </row>
    <row r="201" spans="1:28" hidden="1" x14ac:dyDescent="0.25">
      <c r="A201" t="s">
        <v>138</v>
      </c>
      <c r="B201" t="s">
        <v>91</v>
      </c>
      <c r="C201" s="65">
        <f>COUNTIFS('2way'!$A$3:$A$7690,"&gt;50%",'2way'!$Y$3:$Y$7690,"Y",'2way'!$Q$3:$Q$7690,"=" &amp;B201) +  COUNTIFS('2way'!$A$3:$A$7690,"&gt;50%",'2way'!$Y$3:$Y$7690,"Y",'2way'!$R$3:$R$7690,"=" &amp;B201)</f>
        <v>9</v>
      </c>
      <c r="D201" s="66">
        <f>COUNTIFS('2way'!$A$3:$A$7690,"&gt;50%",'2way'!$Y$3:$Y$7690,"N",'2way'!$Q$3:$Q$7690,"=" &amp;B201) +  COUNTIFS('2way'!$A$3:$A$7690,"&gt;50%",'2way'!$Y$3:$Y$7690,"N",'2way'!$R$3:$R$7690,"=" &amp;B201)</f>
        <v>0</v>
      </c>
      <c r="E201" s="66">
        <f>COUNTIFS('2way'!$B$3:$B$7690,"&gt;50%",'2way'!$Y$3:$Y$7690,"N",'2way'!$Q$3:$Q$7690,"=" &amp;B201) +  COUNTIFS('2way'!$B$3:$B$7690,"&gt;50%",'2way'!$Y$3:$Y$7690,"N",'2way'!$R$3:$R$7690,"=" &amp;B201)</f>
        <v>5</v>
      </c>
      <c r="F201" s="66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18</v>
      </c>
      <c r="H201" s="6">
        <f t="shared" si="50"/>
        <v>0.5</v>
      </c>
      <c r="I201" s="6">
        <f t="shared" si="51"/>
        <v>0</v>
      </c>
      <c r="J201" s="6">
        <f t="shared" si="52"/>
        <v>0.27777777777777779</v>
      </c>
      <c r="K201" s="6">
        <f t="shared" si="53"/>
        <v>0.22222222222222221</v>
      </c>
      <c r="L201" s="66">
        <f>COUNTIFS('2way'!$M$3:$M$7690,"&gt;50%",'2way'!$Y$3:$Y$7690,"Y",'2way'!$Q$3:$Q$7690,"=" &amp;B201) +  COUNTIFS('2way'!$M$3:$M$7690,"&gt;50%",'2way'!$Y$3:$Y$7690,"Y",'2way'!$R$3:$R$7690,"=" &amp;B201)</f>
        <v>9</v>
      </c>
      <c r="M201" s="66">
        <f>COUNTIFS('2way'!$M$3:$M$7690,"&gt;50%",'2way'!$Y$3:$Y$7690,"N",'2way'!$Q$3:$Q$7690,"=" &amp;B201) +  COUNTIFS('2way'!$M$3:$M$7690,"&gt;50%",'2way'!$Y$3:$Y$7690,"N",'2way'!$R$3:$R$7690,"=" &amp;B201)</f>
        <v>0</v>
      </c>
      <c r="N201" s="66">
        <f>COUNTIFS('2way'!$N$3:$N$7690,"&gt;50%",'2way'!$Y$3:$Y$7690,"N",'2way'!$Q$3:$Q$7690,"=" &amp;B201) +  COUNTIFS('2way'!$N$3:$N$7690,"&gt;50%",'2way'!$Y$3:$Y$7690,"N",'2way'!$R$3:$R$7690,"=" &amp;B201)</f>
        <v>5</v>
      </c>
      <c r="O201" s="66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18</v>
      </c>
      <c r="Q201" s="6">
        <f t="shared" si="54"/>
        <v>0.5</v>
      </c>
      <c r="R201" s="6">
        <f t="shared" si="55"/>
        <v>0</v>
      </c>
      <c r="S201" s="6">
        <f t="shared" si="56"/>
        <v>0.27777777777777779</v>
      </c>
      <c r="T201" s="6">
        <f t="shared" si="57"/>
        <v>0.22222222222222221</v>
      </c>
      <c r="U201">
        <f t="shared" si="58"/>
        <v>14</v>
      </c>
      <c r="V201" s="6">
        <f t="shared" si="59"/>
        <v>0.77777777777777779</v>
      </c>
      <c r="W201">
        <f t="shared" si="60"/>
        <v>14</v>
      </c>
      <c r="X201" s="6">
        <f t="shared" si="61"/>
        <v>0.77777777777777779</v>
      </c>
      <c r="Y201">
        <f t="shared" si="62"/>
        <v>4</v>
      </c>
      <c r="Z201" s="6">
        <f t="shared" si="63"/>
        <v>0.22222222222222221</v>
      </c>
      <c r="AA201">
        <f t="shared" si="64"/>
        <v>4</v>
      </c>
      <c r="AB201" s="6">
        <f t="shared" si="65"/>
        <v>0.22222222222222221</v>
      </c>
    </row>
    <row r="202" spans="1:28" hidden="1" x14ac:dyDescent="0.25">
      <c r="A202" t="s">
        <v>138</v>
      </c>
      <c r="B202" t="s">
        <v>30</v>
      </c>
      <c r="C202" s="65">
        <f>COUNTIFS('2way'!$A$3:$A$7690,"&gt;50%",'2way'!$Y$3:$Y$7690,"Y",'2way'!$Q$3:$Q$7690,"=" &amp;B202) +  COUNTIFS('2way'!$A$3:$A$7690,"&gt;50%",'2way'!$Y$3:$Y$7690,"Y",'2way'!$R$3:$R$7690,"=" &amp;B202)</f>
        <v>3</v>
      </c>
      <c r="D202" s="66">
        <f>COUNTIFS('2way'!$A$3:$A$7690,"&gt;50%",'2way'!$Y$3:$Y$7690,"N",'2way'!$Q$3:$Q$7690,"=" &amp;B202) +  COUNTIFS('2way'!$A$3:$A$7690,"&gt;50%",'2way'!$Y$3:$Y$7690,"N",'2way'!$R$3:$R$7690,"=" &amp;B202)</f>
        <v>4</v>
      </c>
      <c r="E202" s="66">
        <f>COUNTIFS('2way'!$B$3:$B$7690,"&gt;50%",'2way'!$Y$3:$Y$7690,"N",'2way'!$Q$3:$Q$7690,"=" &amp;B202) +  COUNTIFS('2way'!$B$3:$B$7690,"&gt;50%",'2way'!$Y$3:$Y$7690,"N",'2way'!$R$3:$R$7690,"=" &amp;B202)</f>
        <v>4</v>
      </c>
      <c r="F202" s="66">
        <f>COUNTIFS('2way'!$B$3:$B$7690,"&gt;50%",'2way'!$Y$3:$Y$7690,"Y",'2way'!$Q$3:$Q$7690,"=" &amp;B202) +  COUNTIFS('2way'!$B$3:$B$7690,"&gt;50%",'2way'!$Y$3:$Y$7690,"Y",'2way'!$R$3:$R$7690,"=" &amp;B202)</f>
        <v>7</v>
      </c>
      <c r="G202">
        <f>COUNTIF('2way'!$Q$3:$Q$7690,"=" &amp;B202) + COUNTIF('2way'!$R$3:$R$7690,"=" &amp;B202)</f>
        <v>19</v>
      </c>
      <c r="H202" s="6">
        <f t="shared" si="50"/>
        <v>0.15789473684210525</v>
      </c>
      <c r="I202" s="6">
        <f t="shared" si="51"/>
        <v>0.21052631578947367</v>
      </c>
      <c r="J202" s="6">
        <f t="shared" si="52"/>
        <v>0.21052631578947367</v>
      </c>
      <c r="K202" s="6">
        <f t="shared" si="53"/>
        <v>0.36842105263157893</v>
      </c>
      <c r="L202" s="66">
        <f>COUNTIFS('2way'!$M$3:$M$7690,"&gt;50%",'2way'!$Y$3:$Y$7690,"Y",'2way'!$Q$3:$Q$7690,"=" &amp;B202) +  COUNTIFS('2way'!$M$3:$M$7690,"&gt;50%",'2way'!$Y$3:$Y$7690,"Y",'2way'!$R$3:$R$7690,"=" &amp;B202)</f>
        <v>6</v>
      </c>
      <c r="M202" s="66">
        <f>COUNTIFS('2way'!$M$3:$M$7690,"&gt;50%",'2way'!$Y$3:$Y$7690,"N",'2way'!$Q$3:$Q$7690,"=" &amp;B202) +  COUNTIFS('2way'!$M$3:$M$7690,"&gt;50%",'2way'!$Y$3:$Y$7690,"N",'2way'!$R$3:$R$7690,"=" &amp;B202)</f>
        <v>5</v>
      </c>
      <c r="N202" s="66">
        <f>COUNTIFS('2way'!$N$3:$N$7690,"&gt;50%",'2way'!$Y$3:$Y$7690,"N",'2way'!$Q$3:$Q$7690,"=" &amp;B202) +  COUNTIFS('2way'!$N$3:$N$7690,"&gt;50%",'2way'!$Y$3:$Y$7690,"N",'2way'!$R$3:$R$7690,"=" &amp;B202)</f>
        <v>3</v>
      </c>
      <c r="O202" s="66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19</v>
      </c>
      <c r="Q202" s="6">
        <f t="shared" si="54"/>
        <v>0.31578947368421051</v>
      </c>
      <c r="R202" s="6">
        <f t="shared" si="55"/>
        <v>0.26315789473684209</v>
      </c>
      <c r="S202" s="6">
        <f t="shared" si="56"/>
        <v>0.15789473684210525</v>
      </c>
      <c r="T202" s="6">
        <f t="shared" si="57"/>
        <v>0.21052631578947367</v>
      </c>
      <c r="U202">
        <f t="shared" si="58"/>
        <v>7</v>
      </c>
      <c r="V202" s="6">
        <f t="shared" si="59"/>
        <v>0.36842105263157893</v>
      </c>
      <c r="W202">
        <f t="shared" si="60"/>
        <v>9</v>
      </c>
      <c r="X202" s="6">
        <f t="shared" si="61"/>
        <v>0.47368421052631576</v>
      </c>
      <c r="Y202">
        <f t="shared" si="62"/>
        <v>11</v>
      </c>
      <c r="Z202" s="6">
        <f t="shared" si="63"/>
        <v>0.57894736842105265</v>
      </c>
      <c r="AA202">
        <f t="shared" si="64"/>
        <v>9</v>
      </c>
      <c r="AB202" s="6">
        <f t="shared" si="65"/>
        <v>0.47368421052631576</v>
      </c>
    </row>
    <row r="203" spans="1:28" hidden="1" x14ac:dyDescent="0.25">
      <c r="A203" t="s">
        <v>138</v>
      </c>
      <c r="B203" t="s">
        <v>88</v>
      </c>
      <c r="C203" s="65">
        <f>COUNTIFS('2way'!$A$3:$A$7690,"&gt;50%",'2way'!$Y$3:$Y$7690,"Y",'2way'!$Q$3:$Q$7690,"=" &amp;B203) +  COUNTIFS('2way'!$A$3:$A$7690,"&gt;50%",'2way'!$Y$3:$Y$7690,"Y",'2way'!$R$3:$R$7690,"=" &amp;B203)</f>
        <v>4</v>
      </c>
      <c r="D203" s="66">
        <f>COUNTIFS('2way'!$A$3:$A$7690,"&gt;50%",'2way'!$Y$3:$Y$7690,"N",'2way'!$Q$3:$Q$7690,"=" &amp;B203) +  COUNTIFS('2way'!$A$3:$A$7690,"&gt;50%",'2way'!$Y$3:$Y$7690,"N",'2way'!$R$3:$R$7690,"=" &amp;B203)</f>
        <v>4</v>
      </c>
      <c r="E203" s="66">
        <f>COUNTIFS('2way'!$B$3:$B$7690,"&gt;50%",'2way'!$Y$3:$Y$7690,"N",'2way'!$Q$3:$Q$7690,"=" &amp;B203) +  COUNTIFS('2way'!$B$3:$B$7690,"&gt;50%",'2way'!$Y$3:$Y$7690,"N",'2way'!$R$3:$R$7690,"=" &amp;B203)</f>
        <v>4</v>
      </c>
      <c r="F203" s="66">
        <f>COUNTIFS('2way'!$B$3:$B$7690,"&gt;50%",'2way'!$Y$3:$Y$7690,"Y",'2way'!$Q$3:$Q$7690,"=" &amp;B203) +  COUNTIFS('2way'!$B$3:$B$7690,"&gt;50%",'2way'!$Y$3:$Y$7690,"Y",'2way'!$R$3:$R$7690,"=" &amp;B203)</f>
        <v>6</v>
      </c>
      <c r="G203">
        <f>COUNTIF('2way'!$Q$3:$Q$7690,"=" &amp;B203) + COUNTIF('2way'!$R$3:$R$7690,"=" &amp;B203)</f>
        <v>18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0.22222222222222221</v>
      </c>
      <c r="K203" s="6">
        <f t="shared" si="53"/>
        <v>0.33333333333333331</v>
      </c>
      <c r="L203" s="66">
        <f>COUNTIFS('2way'!$M$3:$M$7690,"&gt;50%",'2way'!$Y$3:$Y$7690,"Y",'2way'!$Q$3:$Q$7690,"=" &amp;B203) +  COUNTIFS('2way'!$M$3:$M$7690,"&gt;50%",'2way'!$Y$3:$Y$7690,"Y",'2way'!$R$3:$R$7690,"=" &amp;B203)</f>
        <v>7</v>
      </c>
      <c r="M203" s="66">
        <f>COUNTIFS('2way'!$M$3:$M$7690,"&gt;50%",'2way'!$Y$3:$Y$7690,"N",'2way'!$Q$3:$Q$7690,"=" &amp;B203) +  COUNTIFS('2way'!$M$3:$M$7690,"&gt;50%",'2way'!$Y$3:$Y$7690,"N",'2way'!$R$3:$R$7690,"=" &amp;B203)</f>
        <v>5</v>
      </c>
      <c r="N203" s="66">
        <f>COUNTIFS('2way'!$N$3:$N$7690,"&gt;50%",'2way'!$Y$3:$Y$7690,"N",'2way'!$Q$3:$Q$7690,"=" &amp;B203) +  COUNTIFS('2way'!$N$3:$N$7690,"&gt;50%",'2way'!$Y$3:$Y$7690,"N",'2way'!$R$3:$R$7690,"=" &amp;B203)</f>
        <v>3</v>
      </c>
      <c r="O203" s="66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18</v>
      </c>
      <c r="Q203" s="6">
        <f t="shared" si="54"/>
        <v>0.3888888888888889</v>
      </c>
      <c r="R203" s="6">
        <f t="shared" si="55"/>
        <v>0.27777777777777779</v>
      </c>
      <c r="S203" s="6">
        <f t="shared" si="56"/>
        <v>0.16666666666666666</v>
      </c>
      <c r="T203" s="6">
        <f t="shared" si="57"/>
        <v>0.16666666666666666</v>
      </c>
      <c r="U203">
        <f t="shared" si="58"/>
        <v>8</v>
      </c>
      <c r="V203" s="6">
        <f t="shared" si="59"/>
        <v>0.44444444444444442</v>
      </c>
      <c r="W203">
        <f t="shared" si="60"/>
        <v>10</v>
      </c>
      <c r="X203" s="6">
        <f t="shared" si="61"/>
        <v>0.55555555555555558</v>
      </c>
      <c r="Y203">
        <f t="shared" si="62"/>
        <v>10</v>
      </c>
      <c r="Z203" s="6">
        <f t="shared" si="63"/>
        <v>0.55555555555555558</v>
      </c>
      <c r="AA203">
        <f t="shared" si="64"/>
        <v>8</v>
      </c>
      <c r="AB203" s="6">
        <f t="shared" si="65"/>
        <v>0.44444444444444442</v>
      </c>
    </row>
    <row r="204" spans="1:28" hidden="1" x14ac:dyDescent="0.25">
      <c r="A204" t="s">
        <v>138</v>
      </c>
      <c r="B204" t="s">
        <v>90</v>
      </c>
      <c r="C204" s="65">
        <f>COUNTIFS('2way'!$A$3:$A$7690,"&gt;50%",'2way'!$Y$3:$Y$7690,"Y",'2way'!$Q$3:$Q$7690,"=" &amp;B204) +  COUNTIFS('2way'!$A$3:$A$7690,"&gt;50%",'2way'!$Y$3:$Y$7690,"Y",'2way'!$R$3:$R$7690,"=" &amp;B204)</f>
        <v>4</v>
      </c>
      <c r="D204" s="66">
        <f>COUNTIFS('2way'!$A$3:$A$7690,"&gt;50%",'2way'!$Y$3:$Y$7690,"N",'2way'!$Q$3:$Q$7690,"=" &amp;B204) +  COUNTIFS('2way'!$A$3:$A$7690,"&gt;50%",'2way'!$Y$3:$Y$7690,"N",'2way'!$R$3:$R$7690,"=" &amp;B204)</f>
        <v>5</v>
      </c>
      <c r="E204" s="66">
        <f>COUNTIFS('2way'!$B$3:$B$7690,"&gt;50%",'2way'!$Y$3:$Y$7690,"N",'2way'!$Q$3:$Q$7690,"=" &amp;B204) +  COUNTIFS('2way'!$B$3:$B$7690,"&gt;50%",'2way'!$Y$3:$Y$7690,"N",'2way'!$R$3:$R$7690,"=" &amp;B204)</f>
        <v>3</v>
      </c>
      <c r="F204" s="66">
        <f>COUNTIFS('2way'!$B$3:$B$7690,"&gt;50%",'2way'!$Y$3:$Y$7690,"Y",'2way'!$Q$3:$Q$7690,"=" &amp;B204) +  COUNTIFS('2way'!$B$3:$B$7690,"&gt;50%",'2way'!$Y$3:$Y$7690,"Y",'2way'!$R$3:$R$7690,"=" &amp;B204)</f>
        <v>6</v>
      </c>
      <c r="G204">
        <f>COUNTIF('2way'!$Q$3:$Q$7690,"=" &amp;B204) + COUNTIF('2way'!$R$3:$R$7690,"=" &amp;B204)</f>
        <v>18</v>
      </c>
      <c r="H204" s="6">
        <f t="shared" si="50"/>
        <v>0.22222222222222221</v>
      </c>
      <c r="I204" s="6">
        <f t="shared" si="51"/>
        <v>0.27777777777777779</v>
      </c>
      <c r="J204" s="6">
        <f t="shared" si="52"/>
        <v>0.16666666666666666</v>
      </c>
      <c r="K204" s="6">
        <f t="shared" si="53"/>
        <v>0.33333333333333331</v>
      </c>
      <c r="L204" s="66">
        <f>COUNTIFS('2way'!$M$3:$M$7690,"&gt;50%",'2way'!$Y$3:$Y$7690,"Y",'2way'!$Q$3:$Q$7690,"=" &amp;B204) +  COUNTIFS('2way'!$M$3:$M$7690,"&gt;50%",'2way'!$Y$3:$Y$7690,"Y",'2way'!$R$3:$R$7690,"=" &amp;B204)</f>
        <v>6</v>
      </c>
      <c r="M204" s="66">
        <f>COUNTIFS('2way'!$M$3:$M$7690,"&gt;50%",'2way'!$Y$3:$Y$7690,"N",'2way'!$Q$3:$Q$7690,"=" &amp;B204) +  COUNTIFS('2way'!$M$3:$M$7690,"&gt;50%",'2way'!$Y$3:$Y$7690,"N",'2way'!$R$3:$R$7690,"=" &amp;B204)</f>
        <v>3</v>
      </c>
      <c r="N204" s="66">
        <f>COUNTIFS('2way'!$N$3:$N$7690,"&gt;50%",'2way'!$Y$3:$Y$7690,"N",'2way'!$Q$3:$Q$7690,"=" &amp;B204) +  COUNTIFS('2way'!$N$3:$N$7690,"&gt;50%",'2way'!$Y$3:$Y$7690,"N",'2way'!$R$3:$R$7690,"=" &amp;B204)</f>
        <v>5</v>
      </c>
      <c r="O204" s="66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18</v>
      </c>
      <c r="Q204" s="6">
        <f t="shared" si="54"/>
        <v>0.33333333333333331</v>
      </c>
      <c r="R204" s="6">
        <f t="shared" si="55"/>
        <v>0.16666666666666666</v>
      </c>
      <c r="S204" s="6">
        <f t="shared" si="56"/>
        <v>0.27777777777777779</v>
      </c>
      <c r="T204" s="6">
        <f t="shared" si="57"/>
        <v>0.22222222222222221</v>
      </c>
      <c r="U204">
        <f t="shared" si="58"/>
        <v>7</v>
      </c>
      <c r="V204" s="6">
        <f t="shared" si="59"/>
        <v>0.3888888888888889</v>
      </c>
      <c r="W204">
        <f t="shared" si="60"/>
        <v>11</v>
      </c>
      <c r="X204" s="6">
        <f t="shared" si="61"/>
        <v>0.61111111111111116</v>
      </c>
      <c r="Y204">
        <f t="shared" si="62"/>
        <v>11</v>
      </c>
      <c r="Z204" s="6">
        <f t="shared" si="63"/>
        <v>0.61111111111111116</v>
      </c>
      <c r="AA204">
        <f t="shared" si="64"/>
        <v>7</v>
      </c>
      <c r="AB204" s="6">
        <f t="shared" si="65"/>
        <v>0.3888888888888889</v>
      </c>
    </row>
    <row r="205" spans="1:28" hidden="1" x14ac:dyDescent="0.25">
      <c r="A205" t="s">
        <v>138</v>
      </c>
      <c r="B205" t="s">
        <v>26</v>
      </c>
      <c r="C205" s="65">
        <f>COUNTIFS('2way'!$A$3:$A$7690,"&gt;50%",'2way'!$Y$3:$Y$7690,"Y",'2way'!$Q$3:$Q$7690,"=" &amp;B205) +  COUNTIFS('2way'!$A$3:$A$7690,"&gt;50%",'2way'!$Y$3:$Y$7690,"Y",'2way'!$R$3:$R$7690,"=" &amp;B205)</f>
        <v>4</v>
      </c>
      <c r="D205" s="66">
        <f>COUNTIFS('2way'!$A$3:$A$7690,"&gt;50%",'2way'!$Y$3:$Y$7690,"N",'2way'!$Q$3:$Q$7690,"=" &amp;B205) +  COUNTIFS('2way'!$A$3:$A$7690,"&gt;50%",'2way'!$Y$3:$Y$7690,"N",'2way'!$R$3:$R$7690,"=" &amp;B205)</f>
        <v>4</v>
      </c>
      <c r="E205" s="66">
        <f>COUNTIFS('2way'!$B$3:$B$7690,"&gt;50%",'2way'!$Y$3:$Y$7690,"N",'2way'!$Q$3:$Q$7690,"=" &amp;B205) +  COUNTIFS('2way'!$B$3:$B$7690,"&gt;50%",'2way'!$Y$3:$Y$7690,"N",'2way'!$R$3:$R$7690,"=" &amp;B205)</f>
        <v>2</v>
      </c>
      <c r="F205" s="66">
        <f>COUNTIFS('2way'!$B$3:$B$7690,"&gt;50%",'2way'!$Y$3:$Y$7690,"Y",'2way'!$Q$3:$Q$7690,"=" &amp;B205) +  COUNTIFS('2way'!$B$3:$B$7690,"&gt;50%",'2way'!$Y$3:$Y$7690,"Y",'2way'!$R$3:$R$7690,"=" &amp;B205)</f>
        <v>8</v>
      </c>
      <c r="G205">
        <f>COUNTIF('2way'!$Q$3:$Q$7690,"=" &amp;B205) + COUNTIF('2way'!$R$3:$R$7690,"=" &amp;B205)</f>
        <v>18</v>
      </c>
      <c r="H205" s="6">
        <f t="shared" si="50"/>
        <v>0.22222222222222221</v>
      </c>
      <c r="I205" s="6">
        <f t="shared" si="51"/>
        <v>0.22222222222222221</v>
      </c>
      <c r="J205" s="6">
        <f t="shared" si="52"/>
        <v>0.1111111111111111</v>
      </c>
      <c r="K205" s="6">
        <f t="shared" si="53"/>
        <v>0.44444444444444442</v>
      </c>
      <c r="L205" s="66">
        <f>COUNTIFS('2way'!$M$3:$M$7690,"&gt;50%",'2way'!$Y$3:$Y$7690,"Y",'2way'!$Q$3:$Q$7690,"=" &amp;B205) +  COUNTIFS('2way'!$M$3:$M$7690,"&gt;50%",'2way'!$Y$3:$Y$7690,"Y",'2way'!$R$3:$R$7690,"=" &amp;B205)</f>
        <v>3</v>
      </c>
      <c r="M205" s="66">
        <f>COUNTIFS('2way'!$M$3:$M$7690,"&gt;50%",'2way'!$Y$3:$Y$7690,"N",'2way'!$Q$3:$Q$7690,"=" &amp;B205) +  COUNTIFS('2way'!$M$3:$M$7690,"&gt;50%",'2way'!$Y$3:$Y$7690,"N",'2way'!$R$3:$R$7690,"=" &amp;B205)</f>
        <v>2</v>
      </c>
      <c r="N205" s="66">
        <f>COUNTIFS('2way'!$N$3:$N$7690,"&gt;50%",'2way'!$Y$3:$Y$7690,"N",'2way'!$Q$3:$Q$7690,"=" &amp;B205) +  COUNTIFS('2way'!$N$3:$N$7690,"&gt;50%",'2way'!$Y$3:$Y$7690,"N",'2way'!$R$3:$R$7690,"=" &amp;B205)</f>
        <v>4</v>
      </c>
      <c r="O205" s="66">
        <f>COUNTIFS('2way'!$N$3:$N$7690,"&gt;50%",'2way'!$Y$3:$Y$7690,"Y",'2way'!$Q$3:$Q$7690,"=" &amp;B205) +  COUNTIFS('2way'!$N$3:$N$7690,"&gt;50%",'2way'!$Y$3:$Y$7690,"Y",'2way'!$R$3:$R$7690,"=" &amp;B205)</f>
        <v>9</v>
      </c>
      <c r="P205">
        <f>COUNTIF('2way'!$Q$3:$Q$7690,"=" &amp;B205) + COUNTIF('2way'!$R$3:$R$7690,"=" &amp;B205)</f>
        <v>18</v>
      </c>
      <c r="Q205" s="6">
        <f t="shared" si="54"/>
        <v>0.16666666666666666</v>
      </c>
      <c r="R205" s="6">
        <f t="shared" si="55"/>
        <v>0.1111111111111111</v>
      </c>
      <c r="S205" s="6">
        <f t="shared" si="56"/>
        <v>0.22222222222222221</v>
      </c>
      <c r="T205" s="6">
        <f t="shared" si="57"/>
        <v>0.5</v>
      </c>
      <c r="U205">
        <f t="shared" si="58"/>
        <v>6</v>
      </c>
      <c r="V205" s="6">
        <f t="shared" si="59"/>
        <v>0.33333333333333331</v>
      </c>
      <c r="W205">
        <f t="shared" si="60"/>
        <v>7</v>
      </c>
      <c r="X205" s="6">
        <f t="shared" si="61"/>
        <v>0.3888888888888889</v>
      </c>
      <c r="Y205">
        <f t="shared" si="62"/>
        <v>12</v>
      </c>
      <c r="Z205" s="6">
        <f t="shared" si="63"/>
        <v>0.66666666666666663</v>
      </c>
      <c r="AA205">
        <f t="shared" si="64"/>
        <v>11</v>
      </c>
      <c r="AB205" s="6">
        <f t="shared" si="65"/>
        <v>0.61111111111111116</v>
      </c>
    </row>
    <row r="206" spans="1:28" hidden="1" x14ac:dyDescent="0.25">
      <c r="A206" t="s">
        <v>138</v>
      </c>
      <c r="B206" t="s">
        <v>83</v>
      </c>
      <c r="C206" s="65">
        <f>COUNTIFS('2way'!$A$3:$A$7690,"&gt;50%",'2way'!$Y$3:$Y$7690,"Y",'2way'!$Q$3:$Q$7690,"=" &amp;B206) +  COUNTIFS('2way'!$A$3:$A$7690,"&gt;50%",'2way'!$Y$3:$Y$7690,"Y",'2way'!$R$3:$R$7690,"=" &amp;B206)</f>
        <v>4</v>
      </c>
      <c r="D206" s="66">
        <f>COUNTIFS('2way'!$A$3:$A$7690,"&gt;50%",'2way'!$Y$3:$Y$7690,"N",'2way'!$Q$3:$Q$7690,"=" &amp;B206) +  COUNTIFS('2way'!$A$3:$A$7690,"&gt;50%",'2way'!$Y$3:$Y$7690,"N",'2way'!$R$3:$R$7690,"=" &amp;B206)</f>
        <v>10</v>
      </c>
      <c r="E206" s="66">
        <f>COUNTIFS('2way'!$B$3:$B$7690,"&gt;50%",'2way'!$Y$3:$Y$7690,"N",'2way'!$Q$3:$Q$7690,"=" &amp;B206) +  COUNTIFS('2way'!$B$3:$B$7690,"&gt;50%",'2way'!$Y$3:$Y$7690,"N",'2way'!$R$3:$R$7690,"=" &amp;B206)</f>
        <v>0</v>
      </c>
      <c r="F206" s="66">
        <f>COUNTIFS('2way'!$B$3:$B$7690,"&gt;50%",'2way'!$Y$3:$Y$7690,"Y",'2way'!$Q$3:$Q$7690,"=" &amp;B206) +  COUNTIFS('2way'!$B$3:$B$7690,"&gt;50%",'2way'!$Y$3:$Y$7690,"Y",'2way'!$R$3:$R$7690,"=" &amp;B206)</f>
        <v>4</v>
      </c>
      <c r="G206">
        <f>COUNTIF('2way'!$Q$3:$Q$7690,"=" &amp;B206) + COUNTIF('2way'!$R$3:$R$7690,"=" &amp;B206)</f>
        <v>18</v>
      </c>
      <c r="H206" s="6">
        <f t="shared" si="50"/>
        <v>0.22222222222222221</v>
      </c>
      <c r="I206" s="6">
        <f t="shared" si="51"/>
        <v>0.55555555555555558</v>
      </c>
      <c r="J206" s="6">
        <f t="shared" si="52"/>
        <v>0</v>
      </c>
      <c r="K206" s="6">
        <f t="shared" si="53"/>
        <v>0.22222222222222221</v>
      </c>
      <c r="L206" s="66">
        <f>COUNTIFS('2way'!$M$3:$M$7690,"&gt;50%",'2way'!$Y$3:$Y$7690,"Y",'2way'!$Q$3:$Q$7690,"=" &amp;B206) +  COUNTIFS('2way'!$M$3:$M$7690,"&gt;50%",'2way'!$Y$3:$Y$7690,"Y",'2way'!$R$3:$R$7690,"=" &amp;B206)</f>
        <v>6</v>
      </c>
      <c r="M206" s="66">
        <f>COUNTIFS('2way'!$M$3:$M$7690,"&gt;50%",'2way'!$Y$3:$Y$7690,"N",'2way'!$Q$3:$Q$7690,"=" &amp;B206) +  COUNTIFS('2way'!$M$3:$M$7690,"&gt;50%",'2way'!$Y$3:$Y$7690,"N",'2way'!$R$3:$R$7690,"=" &amp;B206)</f>
        <v>10</v>
      </c>
      <c r="N206" s="66">
        <f>COUNTIFS('2way'!$N$3:$N$7690,"&gt;50%",'2way'!$Y$3:$Y$7690,"N",'2way'!$Q$3:$Q$7690,"=" &amp;B206) +  COUNTIFS('2way'!$N$3:$N$7690,"&gt;50%",'2way'!$Y$3:$Y$7690,"N",'2way'!$R$3:$R$7690,"=" &amp;B206)</f>
        <v>0</v>
      </c>
      <c r="O206" s="66">
        <f>COUNTIFS('2way'!$N$3:$N$7690,"&gt;50%",'2way'!$Y$3:$Y$7690,"Y",'2way'!$Q$3:$Q$7690,"=" &amp;B206) +  COUNTIFS('2way'!$N$3:$N$7690,"&gt;50%",'2way'!$Y$3:$Y$7690,"Y",'2way'!$R$3:$R$7690,"=" &amp;B206)</f>
        <v>2</v>
      </c>
      <c r="P206">
        <f>COUNTIF('2way'!$Q$3:$Q$7690,"=" &amp;B206) + COUNTIF('2way'!$R$3:$R$7690,"=" &amp;B206)</f>
        <v>18</v>
      </c>
      <c r="Q206" s="6">
        <f t="shared" si="54"/>
        <v>0.33333333333333331</v>
      </c>
      <c r="R206" s="6">
        <f t="shared" si="55"/>
        <v>0.55555555555555558</v>
      </c>
      <c r="S206" s="6">
        <f t="shared" si="56"/>
        <v>0</v>
      </c>
      <c r="T206" s="6">
        <f t="shared" si="57"/>
        <v>0.1111111111111111</v>
      </c>
      <c r="U206">
        <f t="shared" si="58"/>
        <v>4</v>
      </c>
      <c r="V206" s="6">
        <f t="shared" si="59"/>
        <v>0.22222222222222221</v>
      </c>
      <c r="W206">
        <f t="shared" si="60"/>
        <v>6</v>
      </c>
      <c r="X206" s="6">
        <f t="shared" si="61"/>
        <v>0.33333333333333331</v>
      </c>
      <c r="Y206">
        <f t="shared" si="62"/>
        <v>14</v>
      </c>
      <c r="Z206" s="6">
        <f t="shared" si="63"/>
        <v>0.77777777777777779</v>
      </c>
      <c r="AA206">
        <f t="shared" si="64"/>
        <v>12</v>
      </c>
      <c r="AB206" s="6">
        <f t="shared" si="65"/>
        <v>0.66666666666666663</v>
      </c>
    </row>
    <row r="207" spans="1:28" hidden="1" x14ac:dyDescent="0.25">
      <c r="A207" t="s">
        <v>138</v>
      </c>
      <c r="B207" t="s">
        <v>92</v>
      </c>
      <c r="C207" s="65">
        <f>COUNTIFS('2way'!$A$3:$A$7690,"&gt;50%",'2way'!$Y$3:$Y$7690,"Y",'2way'!$Q$3:$Q$7690,"=" &amp;B207) +  COUNTIFS('2way'!$A$3:$A$7690,"&gt;50%",'2way'!$Y$3:$Y$7690,"Y",'2way'!$R$3:$R$7690,"=" &amp;B207)</f>
        <v>5</v>
      </c>
      <c r="D207" s="66">
        <f>COUNTIFS('2way'!$A$3:$A$7690,"&gt;50%",'2way'!$Y$3:$Y$7690,"N",'2way'!$Q$3:$Q$7690,"=" &amp;B207) +  COUNTIFS('2way'!$A$3:$A$7690,"&gt;50%",'2way'!$Y$3:$Y$7690,"N",'2way'!$R$3:$R$7690,"=" &amp;B207)</f>
        <v>5</v>
      </c>
      <c r="E207" s="66">
        <f>COUNTIFS('2way'!$B$3:$B$7690,"&gt;50%",'2way'!$Y$3:$Y$7690,"N",'2way'!$Q$3:$Q$7690,"=" &amp;B207) +  COUNTIFS('2way'!$B$3:$B$7690,"&gt;50%",'2way'!$Y$3:$Y$7690,"N",'2way'!$R$3:$R$7690,"=" &amp;B207)</f>
        <v>6</v>
      </c>
      <c r="F207" s="66">
        <f>COUNTIFS('2way'!$B$3:$B$7690,"&gt;50%",'2way'!$Y$3:$Y$7690,"Y",'2way'!$Q$3:$Q$7690,"=" &amp;B207) +  COUNTIFS('2way'!$B$3:$B$7690,"&gt;50%",'2way'!$Y$3:$Y$7690,"Y",'2way'!$R$3:$R$7690,"=" &amp;B207)</f>
        <v>2</v>
      </c>
      <c r="G207">
        <f>COUNTIF('2way'!$Q$3:$Q$7690,"=" &amp;B207) + COUNTIF('2way'!$R$3:$R$7690,"=" &amp;B207)</f>
        <v>18</v>
      </c>
      <c r="H207" s="6">
        <f t="shared" si="50"/>
        <v>0.27777777777777779</v>
      </c>
      <c r="I207" s="6">
        <f t="shared" si="51"/>
        <v>0.27777777777777779</v>
      </c>
      <c r="J207" s="6">
        <f t="shared" si="52"/>
        <v>0.33333333333333331</v>
      </c>
      <c r="K207" s="6">
        <f t="shared" si="53"/>
        <v>0.1111111111111111</v>
      </c>
      <c r="L207" s="66">
        <f>COUNTIFS('2way'!$M$3:$M$7690,"&gt;50%",'2way'!$Y$3:$Y$7690,"Y",'2way'!$Q$3:$Q$7690,"=" &amp;B207) +  COUNTIFS('2way'!$M$3:$M$7690,"&gt;50%",'2way'!$Y$3:$Y$7690,"Y",'2way'!$R$3:$R$7690,"=" &amp;B207)</f>
        <v>3</v>
      </c>
      <c r="M207" s="66">
        <f>COUNTIFS('2way'!$M$3:$M$7690,"&gt;50%",'2way'!$Y$3:$Y$7690,"N",'2way'!$Q$3:$Q$7690,"=" &amp;B207) +  COUNTIFS('2way'!$M$3:$M$7690,"&gt;50%",'2way'!$Y$3:$Y$7690,"N",'2way'!$R$3:$R$7690,"=" &amp;B207)</f>
        <v>4</v>
      </c>
      <c r="N207" s="66">
        <f>COUNTIFS('2way'!$N$3:$N$7690,"&gt;50%",'2way'!$Y$3:$Y$7690,"N",'2way'!$Q$3:$Q$7690,"=" &amp;B207) +  COUNTIFS('2way'!$N$3:$N$7690,"&gt;50%",'2way'!$Y$3:$Y$7690,"N",'2way'!$R$3:$R$7690,"=" &amp;B207)</f>
        <v>7</v>
      </c>
      <c r="O207" s="66">
        <f>COUNTIFS('2way'!$N$3:$N$7690,"&gt;50%",'2way'!$Y$3:$Y$7690,"Y",'2way'!$Q$3:$Q$7690,"=" &amp;B207) +  COUNTIFS('2way'!$N$3:$N$7690,"&gt;50%",'2way'!$Y$3:$Y$7690,"Y",'2way'!$R$3:$R$7690,"=" &amp;B207)</f>
        <v>4</v>
      </c>
      <c r="P207">
        <f>COUNTIF('2way'!$Q$3:$Q$7690,"=" &amp;B207) + COUNTIF('2way'!$R$3:$R$7690,"=" &amp;B207)</f>
        <v>18</v>
      </c>
      <c r="Q207" s="6">
        <f t="shared" si="54"/>
        <v>0.16666666666666666</v>
      </c>
      <c r="R207" s="6">
        <f t="shared" si="55"/>
        <v>0.22222222222222221</v>
      </c>
      <c r="S207" s="6">
        <f t="shared" si="56"/>
        <v>0.3888888888888889</v>
      </c>
      <c r="T207" s="6">
        <f t="shared" si="57"/>
        <v>0.22222222222222221</v>
      </c>
      <c r="U207">
        <f t="shared" si="58"/>
        <v>11</v>
      </c>
      <c r="V207" s="6">
        <f t="shared" si="59"/>
        <v>0.61111111111111116</v>
      </c>
      <c r="W207">
        <f t="shared" si="60"/>
        <v>10</v>
      </c>
      <c r="X207" s="6">
        <f t="shared" si="61"/>
        <v>0.55555555555555558</v>
      </c>
      <c r="Y207">
        <f t="shared" si="62"/>
        <v>7</v>
      </c>
      <c r="Z207" s="6">
        <f t="shared" si="63"/>
        <v>0.3888888888888889</v>
      </c>
      <c r="AA207">
        <f t="shared" si="64"/>
        <v>8</v>
      </c>
      <c r="AB207" s="6">
        <f t="shared" si="65"/>
        <v>0.44444444444444442</v>
      </c>
    </row>
    <row r="208" spans="1:28" hidden="1" x14ac:dyDescent="0.25">
      <c r="A208" t="s">
        <v>138</v>
      </c>
      <c r="B208" t="s">
        <v>94</v>
      </c>
      <c r="C208" s="65">
        <f>COUNTIFS('2way'!$A$3:$A$7690,"&gt;50%",'2way'!$Y$3:$Y$7690,"Y",'2way'!$Q$3:$Q$7690,"=" &amp;B208) +  COUNTIFS('2way'!$A$3:$A$7690,"&gt;50%",'2way'!$Y$3:$Y$7690,"Y",'2way'!$R$3:$R$7690,"=" &amp;B208)</f>
        <v>2</v>
      </c>
      <c r="D208" s="66">
        <f>COUNTIFS('2way'!$A$3:$A$7690,"&gt;50%",'2way'!$Y$3:$Y$7690,"N",'2way'!$Q$3:$Q$7690,"=" &amp;B208) +  COUNTIFS('2way'!$A$3:$A$7690,"&gt;50%",'2way'!$Y$3:$Y$7690,"N",'2way'!$R$3:$R$7690,"=" &amp;B208)</f>
        <v>1</v>
      </c>
      <c r="E208" s="66">
        <f>COUNTIFS('2way'!$B$3:$B$7690,"&gt;50%",'2way'!$Y$3:$Y$7690,"N",'2way'!$Q$3:$Q$7690,"=" &amp;B208) +  COUNTIFS('2way'!$B$3:$B$7690,"&gt;50%",'2way'!$Y$3:$Y$7690,"N",'2way'!$R$3:$R$7690,"=" &amp;B208)</f>
        <v>7</v>
      </c>
      <c r="F208" s="66">
        <f>COUNTIFS('2way'!$B$3:$B$7690,"&gt;50%",'2way'!$Y$3:$Y$7690,"Y",'2way'!$Q$3:$Q$7690,"=" &amp;B208) +  COUNTIFS('2way'!$B$3:$B$7690,"&gt;50%",'2way'!$Y$3:$Y$7690,"Y",'2way'!$R$3:$R$7690,"=" &amp;B208)</f>
        <v>8</v>
      </c>
      <c r="G208">
        <f>COUNTIF('2way'!$Q$3:$Q$7690,"=" &amp;B208) + COUNTIF('2way'!$R$3:$R$7690,"=" &amp;B208)</f>
        <v>18</v>
      </c>
      <c r="H208" s="6">
        <f t="shared" si="50"/>
        <v>0.1111111111111111</v>
      </c>
      <c r="I208" s="6">
        <f t="shared" si="51"/>
        <v>5.5555555555555552E-2</v>
      </c>
      <c r="J208" s="6">
        <f t="shared" si="52"/>
        <v>0.3888888888888889</v>
      </c>
      <c r="K208" s="6">
        <f t="shared" si="53"/>
        <v>0.44444444444444442</v>
      </c>
      <c r="L208" s="66">
        <f>COUNTIFS('2way'!$M$3:$M$7690,"&gt;50%",'2way'!$Y$3:$Y$7690,"Y",'2way'!$Q$3:$Q$7690,"=" &amp;B208) +  COUNTIFS('2way'!$M$3:$M$7690,"&gt;50%",'2way'!$Y$3:$Y$7690,"Y",'2way'!$R$3:$R$7690,"=" &amp;B208)</f>
        <v>3</v>
      </c>
      <c r="M208" s="66">
        <f>COUNTIFS('2way'!$M$3:$M$7690,"&gt;50%",'2way'!$Y$3:$Y$7690,"N",'2way'!$Q$3:$Q$7690,"=" &amp;B208) +  COUNTIFS('2way'!$M$3:$M$7690,"&gt;50%",'2way'!$Y$3:$Y$7690,"N",'2way'!$R$3:$R$7690,"=" &amp;B208)</f>
        <v>2</v>
      </c>
      <c r="N208" s="66">
        <f>COUNTIFS('2way'!$N$3:$N$7690,"&gt;50%",'2way'!$Y$3:$Y$7690,"N",'2way'!$Q$3:$Q$7690,"=" &amp;B208) +  COUNTIFS('2way'!$N$3:$N$7690,"&gt;50%",'2way'!$Y$3:$Y$7690,"N",'2way'!$R$3:$R$7690,"=" &amp;B208)</f>
        <v>6</v>
      </c>
      <c r="O208" s="66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18</v>
      </c>
      <c r="Q208" s="6">
        <f t="shared" si="54"/>
        <v>0.16666666666666666</v>
      </c>
      <c r="R208" s="6">
        <f t="shared" si="55"/>
        <v>0.1111111111111111</v>
      </c>
      <c r="S208" s="6">
        <f t="shared" si="56"/>
        <v>0.33333333333333331</v>
      </c>
      <c r="T208" s="6">
        <f t="shared" si="57"/>
        <v>0.33333333333333331</v>
      </c>
      <c r="U208">
        <f t="shared" si="58"/>
        <v>9</v>
      </c>
      <c r="V208" s="6">
        <f t="shared" si="59"/>
        <v>0.5</v>
      </c>
      <c r="W208">
        <f t="shared" si="60"/>
        <v>9</v>
      </c>
      <c r="X208" s="6">
        <f t="shared" si="61"/>
        <v>0.5</v>
      </c>
      <c r="Y208">
        <f t="shared" si="62"/>
        <v>9</v>
      </c>
      <c r="Z208" s="6">
        <f t="shared" si="63"/>
        <v>0.5</v>
      </c>
      <c r="AA208">
        <f t="shared" si="64"/>
        <v>8</v>
      </c>
      <c r="AB208" s="6">
        <f t="shared" si="65"/>
        <v>0.44444444444444442</v>
      </c>
    </row>
    <row r="209" spans="1:28" hidden="1" x14ac:dyDescent="0.25">
      <c r="A209" t="s">
        <v>138</v>
      </c>
      <c r="B209" t="s">
        <v>95</v>
      </c>
      <c r="C209" s="65">
        <f>COUNTIFS('2way'!$A$3:$A$7690,"&gt;50%",'2way'!$Y$3:$Y$7690,"Y",'2way'!$Q$3:$Q$7690,"=" &amp;B209) +  COUNTIFS('2way'!$A$3:$A$7690,"&gt;50%",'2way'!$Y$3:$Y$7690,"Y",'2way'!$R$3:$R$7690,"=" &amp;B209)</f>
        <v>8</v>
      </c>
      <c r="D209" s="66">
        <f>COUNTIFS('2way'!$A$3:$A$7690,"&gt;50%",'2way'!$Y$3:$Y$7690,"N",'2way'!$Q$3:$Q$7690,"=" &amp;B209) +  COUNTIFS('2way'!$A$3:$A$7690,"&gt;50%",'2way'!$Y$3:$Y$7690,"N",'2way'!$R$3:$R$7690,"=" &amp;B209)</f>
        <v>3</v>
      </c>
      <c r="E209" s="66">
        <f>COUNTIFS('2way'!$B$3:$B$7690,"&gt;50%",'2way'!$Y$3:$Y$7690,"N",'2way'!$Q$3:$Q$7690,"=" &amp;B209) +  COUNTIFS('2way'!$B$3:$B$7690,"&gt;50%",'2way'!$Y$3:$Y$7690,"N",'2way'!$R$3:$R$7690,"=" &amp;B209)</f>
        <v>4</v>
      </c>
      <c r="F209" s="66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18</v>
      </c>
      <c r="H209" s="6">
        <f t="shared" si="50"/>
        <v>0.44444444444444442</v>
      </c>
      <c r="I209" s="6">
        <f t="shared" si="51"/>
        <v>0.16666666666666666</v>
      </c>
      <c r="J209" s="6">
        <f t="shared" si="52"/>
        <v>0.22222222222222221</v>
      </c>
      <c r="K209" s="6">
        <f t="shared" si="53"/>
        <v>0.16666666666666666</v>
      </c>
      <c r="L209" s="66">
        <f>COUNTIFS('2way'!$M$3:$M$7690,"&gt;50%",'2way'!$Y$3:$Y$7690,"Y",'2way'!$Q$3:$Q$7690,"=" &amp;B209) +  COUNTIFS('2way'!$M$3:$M$7690,"&gt;50%",'2way'!$Y$3:$Y$7690,"Y",'2way'!$R$3:$R$7690,"=" &amp;B209)</f>
        <v>11</v>
      </c>
      <c r="M209" s="66">
        <f>COUNTIFS('2way'!$M$3:$M$7690,"&gt;50%",'2way'!$Y$3:$Y$7690,"N",'2way'!$Q$3:$Q$7690,"=" &amp;B209) +  COUNTIFS('2way'!$M$3:$M$7690,"&gt;50%",'2way'!$Y$3:$Y$7690,"N",'2way'!$R$3:$R$7690,"=" &amp;B209)</f>
        <v>7</v>
      </c>
      <c r="N209" s="66">
        <f>COUNTIFS('2way'!$N$3:$N$7690,"&gt;50%",'2way'!$Y$3:$Y$7690,"N",'2way'!$Q$3:$Q$7690,"=" &amp;B209) +  COUNTIFS('2way'!$N$3:$N$7690,"&gt;50%",'2way'!$Y$3:$Y$7690,"N",'2way'!$R$3:$R$7690,"=" &amp;B209)</f>
        <v>0</v>
      </c>
      <c r="O209" s="66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18</v>
      </c>
      <c r="Q209" s="6">
        <f t="shared" si="54"/>
        <v>0.61111111111111116</v>
      </c>
      <c r="R209" s="6">
        <f t="shared" si="55"/>
        <v>0.3888888888888889</v>
      </c>
      <c r="S209" s="6">
        <f t="shared" si="56"/>
        <v>0</v>
      </c>
      <c r="T209" s="6">
        <f t="shared" si="57"/>
        <v>0</v>
      </c>
      <c r="U209">
        <f t="shared" si="58"/>
        <v>12</v>
      </c>
      <c r="V209" s="6">
        <f t="shared" si="59"/>
        <v>0.66666666666666663</v>
      </c>
      <c r="W209">
        <f t="shared" si="60"/>
        <v>11</v>
      </c>
      <c r="X209" s="6">
        <f t="shared" si="61"/>
        <v>0.61111111111111116</v>
      </c>
      <c r="Y209">
        <f t="shared" si="62"/>
        <v>6</v>
      </c>
      <c r="Z209" s="6">
        <f t="shared" si="63"/>
        <v>0.33333333333333331</v>
      </c>
      <c r="AA209">
        <f t="shared" si="64"/>
        <v>7</v>
      </c>
      <c r="AB209" s="6">
        <f t="shared" si="65"/>
        <v>0.3888888888888889</v>
      </c>
    </row>
    <row r="210" spans="1:28" hidden="1" x14ac:dyDescent="0.25">
      <c r="A210" t="s">
        <v>138</v>
      </c>
      <c r="B210" t="s">
        <v>87</v>
      </c>
      <c r="C210" s="65">
        <f>COUNTIFS('2way'!$A$3:$A$7690,"&gt;50%",'2way'!$Y$3:$Y$7690,"Y",'2way'!$Q$3:$Q$7690,"=" &amp;B210) +  COUNTIFS('2way'!$A$3:$A$7690,"&gt;50%",'2way'!$Y$3:$Y$7690,"Y",'2way'!$R$3:$R$7690,"=" &amp;B210)</f>
        <v>2</v>
      </c>
      <c r="D210" s="66">
        <f>COUNTIFS('2way'!$A$3:$A$7690,"&gt;50%",'2way'!$Y$3:$Y$7690,"N",'2way'!$Q$3:$Q$7690,"=" &amp;B210) +  COUNTIFS('2way'!$A$3:$A$7690,"&gt;50%",'2way'!$Y$3:$Y$7690,"N",'2way'!$R$3:$R$7690,"=" &amp;B210)</f>
        <v>4</v>
      </c>
      <c r="E210" s="66">
        <f>COUNTIFS('2way'!$B$3:$B$7690,"&gt;50%",'2way'!$Y$3:$Y$7690,"N",'2way'!$Q$3:$Q$7690,"=" &amp;B210) +  COUNTIFS('2way'!$B$3:$B$7690,"&gt;50%",'2way'!$Y$3:$Y$7690,"N",'2way'!$R$3:$R$7690,"=" &amp;B210)</f>
        <v>5</v>
      </c>
      <c r="F210" s="66">
        <f>COUNTIFS('2way'!$B$3:$B$7690,"&gt;50%",'2way'!$Y$3:$Y$7690,"Y",'2way'!$Q$3:$Q$7690,"=" &amp;B210) +  COUNTIFS('2way'!$B$3:$B$7690,"&gt;50%",'2way'!$Y$3:$Y$7690,"Y",'2way'!$R$3:$R$7690,"=" &amp;B210)</f>
        <v>7</v>
      </c>
      <c r="G210">
        <f>COUNTIF('2way'!$Q$3:$Q$7690,"=" &amp;B210) + COUNTIF('2way'!$R$3:$R$7690,"=" &amp;B210)</f>
        <v>18</v>
      </c>
      <c r="H210" s="6">
        <f t="shared" si="50"/>
        <v>0.1111111111111111</v>
      </c>
      <c r="I210" s="6">
        <f t="shared" si="51"/>
        <v>0.22222222222222221</v>
      </c>
      <c r="J210" s="6">
        <f t="shared" si="52"/>
        <v>0.27777777777777779</v>
      </c>
      <c r="K210" s="6">
        <f t="shared" si="53"/>
        <v>0.3888888888888889</v>
      </c>
      <c r="L210" s="66">
        <f>COUNTIFS('2way'!$M$3:$M$7690,"&gt;50%",'2way'!$Y$3:$Y$7690,"Y",'2way'!$Q$3:$Q$7690,"=" &amp;B210) +  COUNTIFS('2way'!$M$3:$M$7690,"&gt;50%",'2way'!$Y$3:$Y$7690,"Y",'2way'!$R$3:$R$7690,"=" &amp;B210)</f>
        <v>2</v>
      </c>
      <c r="M210" s="66">
        <f>COUNTIFS('2way'!$M$3:$M$7690,"&gt;50%",'2way'!$Y$3:$Y$7690,"N",'2way'!$Q$3:$Q$7690,"=" &amp;B210) +  COUNTIFS('2way'!$M$3:$M$7690,"&gt;50%",'2way'!$Y$3:$Y$7690,"N",'2way'!$R$3:$R$7690,"=" &amp;B210)</f>
        <v>0</v>
      </c>
      <c r="N210" s="66">
        <f>COUNTIFS('2way'!$N$3:$N$7690,"&gt;50%",'2way'!$Y$3:$Y$7690,"N",'2way'!$Q$3:$Q$7690,"=" &amp;B210) +  COUNTIFS('2way'!$N$3:$N$7690,"&gt;50%",'2way'!$Y$3:$Y$7690,"N",'2way'!$R$3:$R$7690,"=" &amp;B210)</f>
        <v>9</v>
      </c>
      <c r="O210" s="66">
        <f>COUNTIFS('2way'!$N$3:$N$7690,"&gt;50%",'2way'!$Y$3:$Y$7690,"Y",'2way'!$Q$3:$Q$7690,"=" &amp;B210) +  COUNTIFS('2way'!$N$3:$N$7690,"&gt;50%",'2way'!$Y$3:$Y$7690,"Y",'2way'!$R$3:$R$7690,"=" &amp;B210)</f>
        <v>7</v>
      </c>
      <c r="P210">
        <f>COUNTIF('2way'!$Q$3:$Q$7690,"=" &amp;B210) + COUNTIF('2way'!$R$3:$R$7690,"=" &amp;B210)</f>
        <v>18</v>
      </c>
      <c r="Q210" s="6">
        <f t="shared" si="54"/>
        <v>0.1111111111111111</v>
      </c>
      <c r="R210" s="6">
        <f t="shared" si="55"/>
        <v>0</v>
      </c>
      <c r="S210" s="6">
        <f t="shared" si="56"/>
        <v>0.5</v>
      </c>
      <c r="T210" s="6">
        <f t="shared" si="57"/>
        <v>0.3888888888888889</v>
      </c>
      <c r="U210">
        <f t="shared" si="58"/>
        <v>7</v>
      </c>
      <c r="V210" s="6">
        <f t="shared" si="59"/>
        <v>0.3888888888888889</v>
      </c>
      <c r="W210">
        <f t="shared" si="60"/>
        <v>11</v>
      </c>
      <c r="X210" s="6">
        <f t="shared" si="61"/>
        <v>0.61111111111111116</v>
      </c>
      <c r="Y210">
        <f t="shared" si="62"/>
        <v>11</v>
      </c>
      <c r="Z210" s="6">
        <f t="shared" si="63"/>
        <v>0.61111111111111116</v>
      </c>
      <c r="AA210">
        <f t="shared" si="64"/>
        <v>7</v>
      </c>
      <c r="AB210" s="6">
        <f t="shared" si="65"/>
        <v>0.3888888888888889</v>
      </c>
    </row>
    <row r="211" spans="1:28" hidden="1" x14ac:dyDescent="0.25">
      <c r="A211" t="s">
        <v>138</v>
      </c>
      <c r="B211" t="s">
        <v>82</v>
      </c>
      <c r="C211" s="65">
        <f>COUNTIFS('2way'!$A$3:$A$7690,"&gt;50%",'2way'!$Y$3:$Y$7690,"Y",'2way'!$Q$3:$Q$7690,"=" &amp;B211) +  COUNTIFS('2way'!$A$3:$A$7690,"&gt;50%",'2way'!$Y$3:$Y$7690,"Y",'2way'!$R$3:$R$7690,"=" &amp;B211)</f>
        <v>5</v>
      </c>
      <c r="D211" s="66">
        <f>COUNTIFS('2way'!$A$3:$A$7690,"&gt;50%",'2way'!$Y$3:$Y$7690,"N",'2way'!$Q$3:$Q$7690,"=" &amp;B211) +  COUNTIFS('2way'!$A$3:$A$7690,"&gt;50%",'2way'!$Y$3:$Y$7690,"N",'2way'!$R$3:$R$7690,"=" &amp;B211)</f>
        <v>7</v>
      </c>
      <c r="E211" s="66">
        <f>COUNTIFS('2way'!$B$3:$B$7690,"&gt;50%",'2way'!$Y$3:$Y$7690,"N",'2way'!$Q$3:$Q$7690,"=" &amp;B211) +  COUNTIFS('2way'!$B$3:$B$7690,"&gt;50%",'2way'!$Y$3:$Y$7690,"N",'2way'!$R$3:$R$7690,"=" &amp;B211)</f>
        <v>1</v>
      </c>
      <c r="F211" s="66">
        <f>COUNTIFS('2way'!$B$3:$B$7690,"&gt;50%",'2way'!$Y$3:$Y$7690,"Y",'2way'!$Q$3:$Q$7690,"=" &amp;B211) +  COUNTIFS('2way'!$B$3:$B$7690,"&gt;50%",'2way'!$Y$3:$Y$7690,"Y",'2way'!$R$3:$R$7690,"=" &amp;B211)</f>
        <v>5</v>
      </c>
      <c r="G211">
        <f>COUNTIF('2way'!$Q$3:$Q$7690,"=" &amp;B211) + COUNTIF('2way'!$R$3:$R$7690,"=" &amp;B211)</f>
        <v>18</v>
      </c>
      <c r="H211" s="6">
        <f t="shared" si="50"/>
        <v>0.27777777777777779</v>
      </c>
      <c r="I211" s="6">
        <f t="shared" si="51"/>
        <v>0.3888888888888889</v>
      </c>
      <c r="J211" s="6">
        <f t="shared" si="52"/>
        <v>5.5555555555555552E-2</v>
      </c>
      <c r="K211" s="6">
        <f t="shared" si="53"/>
        <v>0.27777777777777779</v>
      </c>
      <c r="L211" s="66">
        <f>COUNTIFS('2way'!$M$3:$M$7690,"&gt;50%",'2way'!$Y$3:$Y$7690,"Y",'2way'!$Q$3:$Q$7690,"=" &amp;B211) +  COUNTIFS('2way'!$M$3:$M$7690,"&gt;50%",'2way'!$Y$3:$Y$7690,"Y",'2way'!$R$3:$R$7690,"=" &amp;B211)</f>
        <v>7</v>
      </c>
      <c r="M211" s="66">
        <f>COUNTIFS('2way'!$M$3:$M$7690,"&gt;50%",'2way'!$Y$3:$Y$7690,"N",'2way'!$Q$3:$Q$7690,"=" &amp;B211) +  COUNTIFS('2way'!$M$3:$M$7690,"&gt;50%",'2way'!$Y$3:$Y$7690,"N",'2way'!$R$3:$R$7690,"=" &amp;B211)</f>
        <v>6</v>
      </c>
      <c r="N211" s="66">
        <f>COUNTIFS('2way'!$N$3:$N$7690,"&gt;50%",'2way'!$Y$3:$Y$7690,"N",'2way'!$Q$3:$Q$7690,"=" &amp;B211) +  COUNTIFS('2way'!$N$3:$N$7690,"&gt;50%",'2way'!$Y$3:$Y$7690,"N",'2way'!$R$3:$R$7690,"=" &amp;B211)</f>
        <v>2</v>
      </c>
      <c r="O211" s="66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18</v>
      </c>
      <c r="Q211" s="6">
        <f t="shared" si="54"/>
        <v>0.3888888888888889</v>
      </c>
      <c r="R211" s="6">
        <f t="shared" si="55"/>
        <v>0.33333333333333331</v>
      </c>
      <c r="S211" s="6">
        <f t="shared" si="56"/>
        <v>0.1111111111111111</v>
      </c>
      <c r="T211" s="6">
        <f t="shared" si="57"/>
        <v>0.16666666666666666</v>
      </c>
      <c r="U211">
        <f t="shared" si="58"/>
        <v>6</v>
      </c>
      <c r="V211" s="6">
        <f t="shared" si="59"/>
        <v>0.33333333333333331</v>
      </c>
      <c r="W211">
        <f t="shared" si="60"/>
        <v>9</v>
      </c>
      <c r="X211" s="6">
        <f t="shared" si="61"/>
        <v>0.5</v>
      </c>
      <c r="Y211">
        <f t="shared" si="62"/>
        <v>12</v>
      </c>
      <c r="Z211" s="6">
        <f t="shared" si="63"/>
        <v>0.66666666666666663</v>
      </c>
      <c r="AA211">
        <f t="shared" si="64"/>
        <v>9</v>
      </c>
      <c r="AB211" s="6">
        <f t="shared" si="65"/>
        <v>0.5</v>
      </c>
    </row>
    <row r="212" spans="1:28" hidden="1" x14ac:dyDescent="0.25">
      <c r="A212" t="s">
        <v>138</v>
      </c>
      <c r="B212" t="s">
        <v>32</v>
      </c>
      <c r="C212" s="65">
        <f>COUNTIFS('2way'!$A$3:$A$7690,"&gt;50%",'2way'!$Y$3:$Y$7690,"Y",'2way'!$Q$3:$Q$7690,"=" &amp;B212) +  COUNTIFS('2way'!$A$3:$A$7690,"&gt;50%",'2way'!$Y$3:$Y$7690,"Y",'2way'!$R$3:$R$7690,"=" &amp;B212)</f>
        <v>3</v>
      </c>
      <c r="D212" s="66">
        <f>COUNTIFS('2way'!$A$3:$A$7690,"&gt;50%",'2way'!$Y$3:$Y$7690,"N",'2way'!$Q$3:$Q$7690,"=" &amp;B212) +  COUNTIFS('2way'!$A$3:$A$7690,"&gt;50%",'2way'!$Y$3:$Y$7690,"N",'2way'!$R$3:$R$7690,"=" &amp;B212)</f>
        <v>5</v>
      </c>
      <c r="E212" s="66">
        <f>COUNTIFS('2way'!$B$3:$B$7690,"&gt;50%",'2way'!$Y$3:$Y$7690,"N",'2way'!$Q$3:$Q$7690,"=" &amp;B212) +  COUNTIFS('2way'!$B$3:$B$7690,"&gt;50%",'2way'!$Y$3:$Y$7690,"N",'2way'!$R$3:$R$7690,"=" &amp;B212)</f>
        <v>4</v>
      </c>
      <c r="F212" s="66">
        <f>COUNTIFS('2way'!$B$3:$B$7690,"&gt;50%",'2way'!$Y$3:$Y$7690,"Y",'2way'!$Q$3:$Q$7690,"=" &amp;B212) +  COUNTIFS('2way'!$B$3:$B$7690,"&gt;50%",'2way'!$Y$3:$Y$7690,"Y",'2way'!$R$3:$R$7690,"=" &amp;B212)</f>
        <v>6</v>
      </c>
      <c r="G212">
        <f>COUNTIF('2way'!$Q$3:$Q$7690,"=" &amp;B212) + COUNTIF('2way'!$R$3:$R$7690,"=" &amp;B212)</f>
        <v>18</v>
      </c>
      <c r="H212" s="6">
        <f t="shared" si="50"/>
        <v>0.16666666666666666</v>
      </c>
      <c r="I212" s="6">
        <f t="shared" si="51"/>
        <v>0.27777777777777779</v>
      </c>
      <c r="J212" s="6">
        <f t="shared" si="52"/>
        <v>0.22222222222222221</v>
      </c>
      <c r="K212" s="6">
        <f t="shared" si="53"/>
        <v>0.33333333333333331</v>
      </c>
      <c r="L212" s="66">
        <f>COUNTIFS('2way'!$M$3:$M$7690,"&gt;50%",'2way'!$Y$3:$Y$7690,"Y",'2way'!$Q$3:$Q$7690,"=" &amp;B212) +  COUNTIFS('2way'!$M$3:$M$7690,"&gt;50%",'2way'!$Y$3:$Y$7690,"Y",'2way'!$R$3:$R$7690,"=" &amp;B212)</f>
        <v>5</v>
      </c>
      <c r="M212" s="66">
        <f>COUNTIFS('2way'!$M$3:$M$7690,"&gt;50%",'2way'!$Y$3:$Y$7690,"N",'2way'!$Q$3:$Q$7690,"=" &amp;B212) +  COUNTIFS('2way'!$M$3:$M$7690,"&gt;50%",'2way'!$Y$3:$Y$7690,"N",'2way'!$R$3:$R$7690,"=" &amp;B212)</f>
        <v>4</v>
      </c>
      <c r="N212" s="66">
        <f>COUNTIFS('2way'!$N$3:$N$7690,"&gt;50%",'2way'!$Y$3:$Y$7690,"N",'2way'!$Q$3:$Q$7690,"=" &amp;B212) +  COUNTIFS('2way'!$N$3:$N$7690,"&gt;50%",'2way'!$Y$3:$Y$7690,"N",'2way'!$R$3:$R$7690,"=" &amp;B212)</f>
        <v>5</v>
      </c>
      <c r="O212" s="66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18</v>
      </c>
      <c r="Q212" s="6">
        <f t="shared" si="54"/>
        <v>0.27777777777777779</v>
      </c>
      <c r="R212" s="6">
        <f t="shared" si="55"/>
        <v>0.22222222222222221</v>
      </c>
      <c r="S212" s="6">
        <f t="shared" si="56"/>
        <v>0.27777777777777779</v>
      </c>
      <c r="T212" s="6">
        <f t="shared" si="57"/>
        <v>0.22222222222222221</v>
      </c>
      <c r="U212">
        <f t="shared" si="58"/>
        <v>7</v>
      </c>
      <c r="V212" s="6">
        <f t="shared" si="59"/>
        <v>0.3888888888888889</v>
      </c>
      <c r="W212">
        <f t="shared" si="60"/>
        <v>10</v>
      </c>
      <c r="X212" s="6">
        <f t="shared" si="61"/>
        <v>0.55555555555555558</v>
      </c>
      <c r="Y212">
        <f t="shared" si="62"/>
        <v>11</v>
      </c>
      <c r="Z212" s="6">
        <f t="shared" si="63"/>
        <v>0.61111111111111116</v>
      </c>
      <c r="AA212">
        <f t="shared" si="64"/>
        <v>8</v>
      </c>
      <c r="AB212" s="6">
        <f t="shared" si="65"/>
        <v>0.44444444444444442</v>
      </c>
    </row>
    <row r="213" spans="1:28" hidden="1" x14ac:dyDescent="0.25">
      <c r="A213" t="s">
        <v>138</v>
      </c>
      <c r="B213" t="s">
        <v>86</v>
      </c>
      <c r="C213" s="65">
        <f>COUNTIFS('2way'!$A$3:$A$7690,"&gt;50%",'2way'!$Y$3:$Y$7690,"Y",'2way'!$Q$3:$Q$7690,"=" &amp;B213) +  COUNTIFS('2way'!$A$3:$A$7690,"&gt;50%",'2way'!$Y$3:$Y$7690,"Y",'2way'!$R$3:$R$7690,"=" &amp;B213)</f>
        <v>2</v>
      </c>
      <c r="D213" s="66">
        <f>COUNTIFS('2way'!$A$3:$A$7690,"&gt;50%",'2way'!$Y$3:$Y$7690,"N",'2way'!$Q$3:$Q$7690,"=" &amp;B213) +  COUNTIFS('2way'!$A$3:$A$7690,"&gt;50%",'2way'!$Y$3:$Y$7690,"N",'2way'!$R$3:$R$7690,"=" &amp;B213)</f>
        <v>4</v>
      </c>
      <c r="E213" s="66">
        <f>COUNTIFS('2way'!$B$3:$B$7690,"&gt;50%",'2way'!$Y$3:$Y$7690,"N",'2way'!$Q$3:$Q$7690,"=" &amp;B213) +  COUNTIFS('2way'!$B$3:$B$7690,"&gt;50%",'2way'!$Y$3:$Y$7690,"N",'2way'!$R$3:$R$7690,"=" &amp;B213)</f>
        <v>7</v>
      </c>
      <c r="F213" s="66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18</v>
      </c>
      <c r="H213" s="6">
        <f t="shared" si="50"/>
        <v>0.1111111111111111</v>
      </c>
      <c r="I213" s="6">
        <f t="shared" si="51"/>
        <v>0.22222222222222221</v>
      </c>
      <c r="J213" s="6">
        <f t="shared" si="52"/>
        <v>0.3888888888888889</v>
      </c>
      <c r="K213" s="6">
        <f t="shared" si="53"/>
        <v>0.27777777777777779</v>
      </c>
      <c r="L213" s="66">
        <f>COUNTIFS('2way'!$M$3:$M$7690,"&gt;50%",'2way'!$Y$3:$Y$7690,"Y",'2way'!$Q$3:$Q$7690,"=" &amp;B213) +  COUNTIFS('2way'!$M$3:$M$7690,"&gt;50%",'2way'!$Y$3:$Y$7690,"Y",'2way'!$R$3:$R$7690,"=" &amp;B213)</f>
        <v>1</v>
      </c>
      <c r="M213" s="66">
        <f>COUNTIFS('2way'!$M$3:$M$7690,"&gt;50%",'2way'!$Y$3:$Y$7690,"N",'2way'!$Q$3:$Q$7690,"=" &amp;B213) +  COUNTIFS('2way'!$M$3:$M$7690,"&gt;50%",'2way'!$Y$3:$Y$7690,"N",'2way'!$R$3:$R$7690,"=" &amp;B213)</f>
        <v>3</v>
      </c>
      <c r="N213" s="66">
        <f>COUNTIFS('2way'!$N$3:$N$7690,"&gt;50%",'2way'!$Y$3:$Y$7690,"N",'2way'!$Q$3:$Q$7690,"=" &amp;B213) +  COUNTIFS('2way'!$N$3:$N$7690,"&gt;50%",'2way'!$Y$3:$Y$7690,"N",'2way'!$R$3:$R$7690,"=" &amp;B213)</f>
        <v>8</v>
      </c>
      <c r="O213" s="66">
        <f>COUNTIFS('2way'!$N$3:$N$7690,"&gt;50%",'2way'!$Y$3:$Y$7690,"Y",'2way'!$Q$3:$Q$7690,"=" &amp;B213) +  COUNTIFS('2way'!$N$3:$N$7690,"&gt;50%",'2way'!$Y$3:$Y$7690,"Y",'2way'!$R$3:$R$7690,"=" &amp;B213)</f>
        <v>6</v>
      </c>
      <c r="P213">
        <f>COUNTIF('2way'!$Q$3:$Q$7690,"=" &amp;B213) + COUNTIF('2way'!$R$3:$R$7690,"=" &amp;B213)</f>
        <v>18</v>
      </c>
      <c r="Q213" s="6">
        <f t="shared" si="54"/>
        <v>5.5555555555555552E-2</v>
      </c>
      <c r="R213" s="6">
        <f t="shared" si="55"/>
        <v>0.16666666666666666</v>
      </c>
      <c r="S213" s="6">
        <f t="shared" si="56"/>
        <v>0.44444444444444442</v>
      </c>
      <c r="T213" s="6">
        <f t="shared" si="57"/>
        <v>0.33333333333333331</v>
      </c>
      <c r="U213">
        <f t="shared" si="58"/>
        <v>9</v>
      </c>
      <c r="V213" s="6">
        <f t="shared" si="59"/>
        <v>0.5</v>
      </c>
      <c r="W213">
        <f t="shared" si="60"/>
        <v>9</v>
      </c>
      <c r="X213" s="6">
        <f t="shared" si="61"/>
        <v>0.5</v>
      </c>
      <c r="Y213">
        <f t="shared" si="62"/>
        <v>9</v>
      </c>
      <c r="Z213" s="6">
        <f t="shared" si="63"/>
        <v>0.5</v>
      </c>
      <c r="AA213">
        <f t="shared" si="64"/>
        <v>9</v>
      </c>
      <c r="AB213" s="6">
        <f t="shared" si="65"/>
        <v>0.5</v>
      </c>
    </row>
    <row r="214" spans="1:28" hidden="1" x14ac:dyDescent="0.25">
      <c r="A214" t="s">
        <v>138</v>
      </c>
      <c r="B214" t="s">
        <v>29</v>
      </c>
      <c r="C214" s="65">
        <f>COUNTIFS('2way'!$A$3:$A$7690,"&gt;50%",'2way'!$Y$3:$Y$7690,"Y",'2way'!$Q$3:$Q$7690,"=" &amp;B214) +  COUNTIFS('2way'!$A$3:$A$7690,"&gt;50%",'2way'!$Y$3:$Y$7690,"Y",'2way'!$R$3:$R$7690,"=" &amp;B214)</f>
        <v>0</v>
      </c>
      <c r="D214" s="66">
        <f>COUNTIFS('2way'!$A$3:$A$7690,"&gt;50%",'2way'!$Y$3:$Y$7690,"N",'2way'!$Q$3:$Q$7690,"=" &amp;B214) +  COUNTIFS('2way'!$A$3:$A$7690,"&gt;50%",'2way'!$Y$3:$Y$7690,"N",'2way'!$R$3:$R$7690,"=" &amp;B214)</f>
        <v>4</v>
      </c>
      <c r="E214" s="66">
        <f>COUNTIFS('2way'!$B$3:$B$7690,"&gt;50%",'2way'!$Y$3:$Y$7690,"N",'2way'!$Q$3:$Q$7690,"=" &amp;B214) +  COUNTIFS('2way'!$B$3:$B$7690,"&gt;50%",'2way'!$Y$3:$Y$7690,"N",'2way'!$R$3:$R$7690,"=" &amp;B214)</f>
        <v>7</v>
      </c>
      <c r="F214" s="66">
        <f>COUNTIFS('2way'!$B$3:$B$7690,"&gt;50%",'2way'!$Y$3:$Y$7690,"Y",'2way'!$Q$3:$Q$7690,"=" &amp;B214) +  COUNTIFS('2way'!$B$3:$B$7690,"&gt;50%",'2way'!$Y$3:$Y$7690,"Y",'2way'!$R$3:$R$7690,"=" &amp;B214)</f>
        <v>7</v>
      </c>
      <c r="G214">
        <f>COUNTIF('2way'!$Q$3:$Q$7690,"=" &amp;B214) + COUNTIF('2way'!$R$3:$R$7690,"=" &amp;B214)</f>
        <v>18</v>
      </c>
      <c r="H214" s="6">
        <f t="shared" si="50"/>
        <v>0</v>
      </c>
      <c r="I214" s="6">
        <f t="shared" si="51"/>
        <v>0.22222222222222221</v>
      </c>
      <c r="J214" s="6">
        <f t="shared" si="52"/>
        <v>0.3888888888888889</v>
      </c>
      <c r="K214" s="6">
        <f t="shared" si="53"/>
        <v>0.3888888888888889</v>
      </c>
      <c r="L214" s="66">
        <f>COUNTIFS('2way'!$M$3:$M$7690,"&gt;50%",'2way'!$Y$3:$Y$7690,"Y",'2way'!$Q$3:$Q$7690,"=" &amp;B214) +  COUNTIFS('2way'!$M$3:$M$7690,"&gt;50%",'2way'!$Y$3:$Y$7690,"Y",'2way'!$R$3:$R$7690,"=" &amp;B214)</f>
        <v>1</v>
      </c>
      <c r="M214" s="66">
        <f>COUNTIFS('2way'!$M$3:$M$7690,"&gt;50%",'2way'!$Y$3:$Y$7690,"N",'2way'!$Q$3:$Q$7690,"=" &amp;B214) +  COUNTIFS('2way'!$M$3:$M$7690,"&gt;50%",'2way'!$Y$3:$Y$7690,"N",'2way'!$R$3:$R$7690,"=" &amp;B214)</f>
        <v>1</v>
      </c>
      <c r="N214" s="66">
        <f>COUNTIFS('2way'!$N$3:$N$7690,"&gt;50%",'2way'!$Y$3:$Y$7690,"N",'2way'!$Q$3:$Q$7690,"=" &amp;B214) +  COUNTIFS('2way'!$N$3:$N$7690,"&gt;50%",'2way'!$Y$3:$Y$7690,"N",'2way'!$R$3:$R$7690,"=" &amp;B214)</f>
        <v>10</v>
      </c>
      <c r="O214" s="66">
        <f>COUNTIFS('2way'!$N$3:$N$7690,"&gt;50%",'2way'!$Y$3:$Y$7690,"Y",'2way'!$Q$3:$Q$7690,"=" &amp;B214) +  COUNTIFS('2way'!$N$3:$N$7690,"&gt;50%",'2way'!$Y$3:$Y$7690,"Y",'2way'!$R$3:$R$7690,"=" &amp;B214)</f>
        <v>6</v>
      </c>
      <c r="P214">
        <f>COUNTIF('2way'!$Q$3:$Q$7690,"=" &amp;B214) + COUNTIF('2way'!$R$3:$R$7690,"=" &amp;B214)</f>
        <v>18</v>
      </c>
      <c r="Q214" s="6">
        <f t="shared" si="54"/>
        <v>5.5555555555555552E-2</v>
      </c>
      <c r="R214" s="6">
        <f t="shared" si="55"/>
        <v>5.5555555555555552E-2</v>
      </c>
      <c r="S214" s="6">
        <f t="shared" si="56"/>
        <v>0.55555555555555558</v>
      </c>
      <c r="T214" s="6">
        <f t="shared" si="57"/>
        <v>0.33333333333333331</v>
      </c>
      <c r="U214">
        <f t="shared" si="58"/>
        <v>7</v>
      </c>
      <c r="V214" s="6">
        <f t="shared" si="59"/>
        <v>0.3888888888888889</v>
      </c>
      <c r="W214">
        <f t="shared" si="60"/>
        <v>11</v>
      </c>
      <c r="X214" s="6">
        <f t="shared" si="61"/>
        <v>0.61111111111111116</v>
      </c>
      <c r="Y214">
        <f t="shared" si="62"/>
        <v>11</v>
      </c>
      <c r="Z214" s="6">
        <f t="shared" si="63"/>
        <v>0.61111111111111116</v>
      </c>
      <c r="AA214">
        <f t="shared" si="64"/>
        <v>7</v>
      </c>
      <c r="AB214" s="6">
        <f t="shared" si="65"/>
        <v>0.3888888888888889</v>
      </c>
    </row>
    <row r="215" spans="1:28" hidden="1" x14ac:dyDescent="0.25">
      <c r="A215" t="s">
        <v>138</v>
      </c>
      <c r="B215" t="s">
        <v>27</v>
      </c>
      <c r="C215" s="65">
        <f>COUNTIFS('2way'!$A$3:$A$7690,"&gt;50%",'2way'!$Y$3:$Y$7690,"Y",'2way'!$Q$3:$Q$7690,"=" &amp;B215) +  COUNTIFS('2way'!$A$3:$A$7690,"&gt;50%",'2way'!$Y$3:$Y$7690,"Y",'2way'!$R$3:$R$7690,"=" &amp;B215)</f>
        <v>3</v>
      </c>
      <c r="D215" s="66">
        <f>COUNTIFS('2way'!$A$3:$A$7690,"&gt;50%",'2way'!$Y$3:$Y$7690,"N",'2way'!$Q$3:$Q$7690,"=" &amp;B215) +  COUNTIFS('2way'!$A$3:$A$7690,"&gt;50%",'2way'!$Y$3:$Y$7690,"N",'2way'!$R$3:$R$7690,"=" &amp;B215)</f>
        <v>5</v>
      </c>
      <c r="E215" s="66">
        <f>COUNTIFS('2way'!$B$3:$B$7690,"&gt;50%",'2way'!$Y$3:$Y$7690,"N",'2way'!$Q$3:$Q$7690,"=" &amp;B215) +  COUNTIFS('2way'!$B$3:$B$7690,"&gt;50%",'2way'!$Y$3:$Y$7690,"N",'2way'!$R$3:$R$7690,"=" &amp;B215)</f>
        <v>2</v>
      </c>
      <c r="F215" s="66">
        <f>COUNTIFS('2way'!$B$3:$B$7690,"&gt;50%",'2way'!$Y$3:$Y$7690,"Y",'2way'!$Q$3:$Q$7690,"=" &amp;B215) +  COUNTIFS('2way'!$B$3:$B$7690,"&gt;50%",'2way'!$Y$3:$Y$7690,"Y",'2way'!$R$3:$R$7690,"=" &amp;B215)</f>
        <v>8</v>
      </c>
      <c r="G215">
        <f>COUNTIF('2way'!$Q$3:$Q$7690,"=" &amp;B215) + COUNTIF('2way'!$R$3:$R$7690,"=" &amp;B215)</f>
        <v>18</v>
      </c>
      <c r="H215" s="6">
        <f t="shared" si="50"/>
        <v>0.16666666666666666</v>
      </c>
      <c r="I215" s="6">
        <f t="shared" si="51"/>
        <v>0.27777777777777779</v>
      </c>
      <c r="J215" s="6">
        <f t="shared" si="52"/>
        <v>0.1111111111111111</v>
      </c>
      <c r="K215" s="6">
        <f t="shared" si="53"/>
        <v>0.44444444444444442</v>
      </c>
      <c r="L215" s="66">
        <f>COUNTIFS('2way'!$M$3:$M$7690,"&gt;50%",'2way'!$Y$3:$Y$7690,"Y",'2way'!$Q$3:$Q$7690,"=" &amp;B215) +  COUNTIFS('2way'!$M$3:$M$7690,"&gt;50%",'2way'!$Y$3:$Y$7690,"Y",'2way'!$R$3:$R$7690,"=" &amp;B215)</f>
        <v>7</v>
      </c>
      <c r="M215" s="66">
        <f>COUNTIFS('2way'!$M$3:$M$7690,"&gt;50%",'2way'!$Y$3:$Y$7690,"N",'2way'!$Q$3:$Q$7690,"=" &amp;B215) +  COUNTIFS('2way'!$M$3:$M$7690,"&gt;50%",'2way'!$Y$3:$Y$7690,"N",'2way'!$R$3:$R$7690,"=" &amp;B215)</f>
        <v>4</v>
      </c>
      <c r="N215" s="66">
        <f>COUNTIFS('2way'!$N$3:$N$7690,"&gt;50%",'2way'!$Y$3:$Y$7690,"N",'2way'!$Q$3:$Q$7690,"=" &amp;B215) +  COUNTIFS('2way'!$N$3:$N$7690,"&gt;50%",'2way'!$Y$3:$Y$7690,"N",'2way'!$R$3:$R$7690,"=" &amp;B215)</f>
        <v>3</v>
      </c>
      <c r="O215" s="66">
        <f>COUNTIFS('2way'!$N$3:$N$7690,"&gt;50%",'2way'!$Y$3:$Y$7690,"Y",'2way'!$Q$3:$Q$7690,"=" &amp;B215) +  COUNTIFS('2way'!$N$3:$N$7690,"&gt;50%",'2way'!$Y$3:$Y$7690,"Y",'2way'!$R$3:$R$7690,"=" &amp;B215)</f>
        <v>4</v>
      </c>
      <c r="P215">
        <f>COUNTIF('2way'!$Q$3:$Q$7690,"=" &amp;B215) + COUNTIF('2way'!$R$3:$R$7690,"=" &amp;B215)</f>
        <v>18</v>
      </c>
      <c r="Q215" s="6">
        <f t="shared" si="54"/>
        <v>0.3888888888888889</v>
      </c>
      <c r="R215" s="6">
        <f t="shared" si="55"/>
        <v>0.22222222222222221</v>
      </c>
      <c r="S215" s="6">
        <f t="shared" si="56"/>
        <v>0.16666666666666666</v>
      </c>
      <c r="T215" s="6">
        <f t="shared" si="57"/>
        <v>0.22222222222222221</v>
      </c>
      <c r="U215">
        <f t="shared" si="58"/>
        <v>5</v>
      </c>
      <c r="V215" s="6">
        <f t="shared" si="59"/>
        <v>0.27777777777777779</v>
      </c>
      <c r="W215">
        <f t="shared" si="60"/>
        <v>10</v>
      </c>
      <c r="X215" s="6">
        <f t="shared" si="61"/>
        <v>0.55555555555555558</v>
      </c>
      <c r="Y215">
        <f t="shared" si="62"/>
        <v>13</v>
      </c>
      <c r="Z215" s="6">
        <f t="shared" si="63"/>
        <v>0.72222222222222221</v>
      </c>
      <c r="AA215">
        <f t="shared" si="64"/>
        <v>8</v>
      </c>
      <c r="AB215" s="6">
        <f t="shared" si="65"/>
        <v>0.44444444444444442</v>
      </c>
    </row>
    <row r="216" spans="1:28" hidden="1" x14ac:dyDescent="0.25">
      <c r="A216" t="s">
        <v>138</v>
      </c>
      <c r="B216" t="s">
        <v>28</v>
      </c>
      <c r="C216" s="65">
        <f>COUNTIFS('2way'!$A$3:$A$7690,"&gt;50%",'2way'!$Y$3:$Y$7690,"Y",'2way'!$Q$3:$Q$7690,"=" &amp;B216) +  COUNTIFS('2way'!$A$3:$A$7690,"&gt;50%",'2way'!$Y$3:$Y$7690,"Y",'2way'!$R$3:$R$7690,"=" &amp;B216)</f>
        <v>5</v>
      </c>
      <c r="D216" s="66">
        <f>COUNTIFS('2way'!$A$3:$A$7690,"&gt;50%",'2way'!$Y$3:$Y$7690,"N",'2way'!$Q$3:$Q$7690,"=" &amp;B216) +  COUNTIFS('2way'!$A$3:$A$7690,"&gt;50%",'2way'!$Y$3:$Y$7690,"N",'2way'!$R$3:$R$7690,"=" &amp;B216)</f>
        <v>3</v>
      </c>
      <c r="E216" s="66">
        <f>COUNTIFS('2way'!$B$3:$B$7690,"&gt;50%",'2way'!$Y$3:$Y$7690,"N",'2way'!$Q$3:$Q$7690,"=" &amp;B216) +  COUNTIFS('2way'!$B$3:$B$7690,"&gt;50%",'2way'!$Y$3:$Y$7690,"N",'2way'!$R$3:$R$7690,"=" &amp;B216)</f>
        <v>8</v>
      </c>
      <c r="F216" s="66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19</v>
      </c>
      <c r="H216" s="6">
        <f t="shared" si="50"/>
        <v>0.26315789473684209</v>
      </c>
      <c r="I216" s="6">
        <f t="shared" si="51"/>
        <v>0.15789473684210525</v>
      </c>
      <c r="J216" s="6">
        <f t="shared" si="52"/>
        <v>0.42105263157894735</v>
      </c>
      <c r="K216" s="6">
        <f t="shared" si="53"/>
        <v>5.2631578947368418E-2</v>
      </c>
      <c r="L216" s="66">
        <f>COUNTIFS('2way'!$M$3:$M$7690,"&gt;50%",'2way'!$Y$3:$Y$7690,"Y",'2way'!$Q$3:$Q$7690,"=" &amp;B216) +  COUNTIFS('2way'!$M$3:$M$7690,"&gt;50%",'2way'!$Y$3:$Y$7690,"Y",'2way'!$R$3:$R$7690,"=" &amp;B216)</f>
        <v>6</v>
      </c>
      <c r="M216" s="66">
        <f>COUNTIFS('2way'!$M$3:$M$7690,"&gt;50%",'2way'!$Y$3:$Y$7690,"N",'2way'!$Q$3:$Q$7690,"=" &amp;B216) +  COUNTIFS('2way'!$M$3:$M$7690,"&gt;50%",'2way'!$Y$3:$Y$7690,"N",'2way'!$R$3:$R$7690,"=" &amp;B216)</f>
        <v>6</v>
      </c>
      <c r="N216" s="66">
        <f>COUNTIFS('2way'!$N$3:$N$7690,"&gt;50%",'2way'!$Y$3:$Y$7690,"N",'2way'!$Q$3:$Q$7690,"=" &amp;B216) +  COUNTIFS('2way'!$N$3:$N$7690,"&gt;50%",'2way'!$Y$3:$Y$7690,"N",'2way'!$R$3:$R$7690,"=" &amp;B216)</f>
        <v>5</v>
      </c>
      <c r="O216" s="66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19</v>
      </c>
      <c r="Q216" s="6">
        <f t="shared" si="54"/>
        <v>0.31578947368421051</v>
      </c>
      <c r="R216" s="6">
        <f t="shared" si="55"/>
        <v>0.31578947368421051</v>
      </c>
      <c r="S216" s="6">
        <f t="shared" si="56"/>
        <v>0.26315789473684209</v>
      </c>
      <c r="T216" s="6">
        <f t="shared" si="57"/>
        <v>0</v>
      </c>
      <c r="U216">
        <f t="shared" si="58"/>
        <v>13</v>
      </c>
      <c r="V216" s="6">
        <f t="shared" si="59"/>
        <v>0.68421052631578949</v>
      </c>
      <c r="W216">
        <f t="shared" si="60"/>
        <v>11</v>
      </c>
      <c r="X216" s="6">
        <f t="shared" si="61"/>
        <v>0.57894736842105265</v>
      </c>
      <c r="Y216">
        <f t="shared" si="62"/>
        <v>4</v>
      </c>
      <c r="Z216" s="6">
        <f t="shared" si="63"/>
        <v>0.21052631578947367</v>
      </c>
      <c r="AA216">
        <f t="shared" si="64"/>
        <v>6</v>
      </c>
      <c r="AB216" s="6">
        <f t="shared" si="65"/>
        <v>0.31578947368421051</v>
      </c>
    </row>
    <row r="217" spans="1:28" hidden="1" x14ac:dyDescent="0.25">
      <c r="A217" t="s">
        <v>139</v>
      </c>
      <c r="B217" t="s">
        <v>520</v>
      </c>
      <c r="C217" s="65">
        <f>COUNTIFS('2way'!$A$3:$A$7690,"&gt;50%",'2way'!$Y$3:$Y$7690,"Y",'2way'!$Q$3:$Q$7690,"=" &amp;B217) +  COUNTIFS('2way'!$A$3:$A$7690,"&gt;50%",'2way'!$Y$3:$Y$7690,"Y",'2way'!$R$3:$R$7690,"=" &amp;B217)</f>
        <v>0</v>
      </c>
      <c r="D217" s="66">
        <f>COUNTIFS('2way'!$A$3:$A$7690,"&gt;50%",'2way'!$Y$3:$Y$7690,"N",'2way'!$Q$3:$Q$7690,"=" &amp;B217) +  COUNTIFS('2way'!$A$3:$A$7690,"&gt;50%",'2way'!$Y$3:$Y$7690,"N",'2way'!$R$3:$R$7690,"=" &amp;B217)</f>
        <v>1</v>
      </c>
      <c r="E217" s="66">
        <f>COUNTIFS('2way'!$B$3:$B$7690,"&gt;50%",'2way'!$Y$3:$Y$7690,"N",'2way'!$Q$3:$Q$7690,"=" &amp;B217) +  COUNTIFS('2way'!$B$3:$B$7690,"&gt;50%",'2way'!$Y$3:$Y$7690,"N",'2way'!$R$3:$R$7690,"=" &amp;B217)</f>
        <v>5</v>
      </c>
      <c r="F217" s="66">
        <f>COUNTIFS('2way'!$B$3:$B$7690,"&gt;50%",'2way'!$Y$3:$Y$7690,"Y",'2way'!$Q$3:$Q$7690,"=" &amp;B217) +  COUNTIFS('2way'!$B$3:$B$7690,"&gt;50%",'2way'!$Y$3:$Y$7690,"Y",'2way'!$R$3:$R$7690,"=" &amp;B217)</f>
        <v>2</v>
      </c>
      <c r="G217">
        <f>COUNTIF('2way'!$Q$3:$Q$7690,"=" &amp;B217) + COUNTIF('2way'!$R$3:$R$7690,"=" &amp;B217)</f>
        <v>18</v>
      </c>
      <c r="H217" s="6">
        <f t="shared" si="50"/>
        <v>0</v>
      </c>
      <c r="I217" s="6">
        <f t="shared" si="51"/>
        <v>5.5555555555555552E-2</v>
      </c>
      <c r="J217" s="6">
        <f t="shared" si="52"/>
        <v>0.27777777777777779</v>
      </c>
      <c r="K217" s="6">
        <f t="shared" si="53"/>
        <v>0.1111111111111111</v>
      </c>
      <c r="L217" s="66">
        <f>COUNTIFS('2way'!$M$3:$M$7690,"&gt;50%",'2way'!$Y$3:$Y$7690,"Y",'2way'!$Q$3:$Q$7690,"=" &amp;B217) +  COUNTIFS('2way'!$M$3:$M$7690,"&gt;50%",'2way'!$Y$3:$Y$7690,"Y",'2way'!$R$3:$R$7690,"=" &amp;B217)</f>
        <v>0</v>
      </c>
      <c r="M217" s="66">
        <f>COUNTIFS('2way'!$M$3:$M$7690,"&gt;50%",'2way'!$Y$3:$Y$7690,"N",'2way'!$Q$3:$Q$7690,"=" &amp;B217) +  COUNTIFS('2way'!$M$3:$M$7690,"&gt;50%",'2way'!$Y$3:$Y$7690,"N",'2way'!$R$3:$R$7690,"=" &amp;B217)</f>
        <v>0</v>
      </c>
      <c r="N217" s="66">
        <f>COUNTIFS('2way'!$N$3:$N$7690,"&gt;50%",'2way'!$Y$3:$Y$7690,"N",'2way'!$Q$3:$Q$7690,"=" &amp;B217) +  COUNTIFS('2way'!$N$3:$N$7690,"&gt;50%",'2way'!$Y$3:$Y$7690,"N",'2way'!$R$3:$R$7690,"=" &amp;B217)</f>
        <v>13</v>
      </c>
      <c r="O217" s="66">
        <f>COUNTIFS('2way'!$N$3:$N$7690,"&gt;50%",'2way'!$Y$3:$Y$7690,"Y",'2way'!$Q$3:$Q$7690,"=" &amp;B217) +  COUNTIFS('2way'!$N$3:$N$7690,"&gt;50%",'2way'!$Y$3:$Y$7690,"Y",'2way'!$R$3:$R$7690,"=" &amp;B217)</f>
        <v>5</v>
      </c>
      <c r="P217">
        <f>COUNTIF('2way'!$Q$3:$Q$7690,"=" &amp;B217) + COUNTIF('2way'!$R$3:$R$7690,"=" &amp;B217)</f>
        <v>18</v>
      </c>
      <c r="Q217" s="6">
        <f t="shared" si="54"/>
        <v>0</v>
      </c>
      <c r="R217" s="6">
        <f t="shared" si="55"/>
        <v>0</v>
      </c>
      <c r="S217" s="6">
        <f t="shared" si="56"/>
        <v>0.72222222222222221</v>
      </c>
      <c r="T217" s="6">
        <f t="shared" si="57"/>
        <v>0.27777777777777779</v>
      </c>
      <c r="U217">
        <f t="shared" si="58"/>
        <v>5</v>
      </c>
      <c r="V217" s="6">
        <f t="shared" si="59"/>
        <v>0.27777777777777779</v>
      </c>
      <c r="W217">
        <f t="shared" si="60"/>
        <v>13</v>
      </c>
      <c r="X217" s="6">
        <f t="shared" si="61"/>
        <v>0.72222222222222221</v>
      </c>
      <c r="Y217">
        <f t="shared" si="62"/>
        <v>3</v>
      </c>
      <c r="Z217" s="6">
        <f t="shared" si="63"/>
        <v>0.16666666666666666</v>
      </c>
      <c r="AA217">
        <f t="shared" si="64"/>
        <v>5</v>
      </c>
      <c r="AB217" s="6">
        <f t="shared" si="65"/>
        <v>0.27777777777777779</v>
      </c>
    </row>
    <row r="218" spans="1:28" hidden="1" x14ac:dyDescent="0.25">
      <c r="A218" t="s">
        <v>139</v>
      </c>
      <c r="B218" t="s">
        <v>20</v>
      </c>
      <c r="C218" s="65">
        <f>COUNTIFS('2way'!$A$3:$A$7690,"&gt;50%",'2way'!$Y$3:$Y$7690,"Y",'2way'!$Q$3:$Q$7690,"=" &amp;B218) +  COUNTIFS('2way'!$A$3:$A$7690,"&gt;50%",'2way'!$Y$3:$Y$7690,"Y",'2way'!$R$3:$R$7690,"=" &amp;B218)</f>
        <v>1</v>
      </c>
      <c r="D218" s="66">
        <f>COUNTIFS('2way'!$A$3:$A$7690,"&gt;50%",'2way'!$Y$3:$Y$7690,"N",'2way'!$Q$3:$Q$7690,"=" &amp;B218) +  COUNTIFS('2way'!$A$3:$A$7690,"&gt;50%",'2way'!$Y$3:$Y$7690,"N",'2way'!$R$3:$R$7690,"=" &amp;B218)</f>
        <v>1</v>
      </c>
      <c r="E218" s="66">
        <f>COUNTIFS('2way'!$B$3:$B$7690,"&gt;50%",'2way'!$Y$3:$Y$7690,"N",'2way'!$Q$3:$Q$7690,"=" &amp;B218) +  COUNTIFS('2way'!$B$3:$B$7690,"&gt;50%",'2way'!$Y$3:$Y$7690,"N",'2way'!$R$3:$R$7690,"=" &amp;B218)</f>
        <v>9</v>
      </c>
      <c r="F218" s="66">
        <f>COUNTIFS('2way'!$B$3:$B$7690,"&gt;50%",'2way'!$Y$3:$Y$7690,"Y",'2way'!$Q$3:$Q$7690,"=" &amp;B218) +  COUNTIFS('2way'!$B$3:$B$7690,"&gt;50%",'2way'!$Y$3:$Y$7690,"Y",'2way'!$R$3:$R$7690,"=" &amp;B218)</f>
        <v>6</v>
      </c>
      <c r="G218">
        <f>COUNTIF('2way'!$Q$3:$Q$7690,"=" &amp;B218) + COUNTIF('2way'!$R$3:$R$7690,"=" &amp;B218)</f>
        <v>18</v>
      </c>
      <c r="H218" s="6">
        <f t="shared" si="50"/>
        <v>5.5555555555555552E-2</v>
      </c>
      <c r="I218" s="6">
        <f t="shared" si="51"/>
        <v>5.5555555555555552E-2</v>
      </c>
      <c r="J218" s="6">
        <f t="shared" si="52"/>
        <v>0.5</v>
      </c>
      <c r="K218" s="6">
        <f t="shared" si="53"/>
        <v>0.33333333333333331</v>
      </c>
      <c r="L218" s="66">
        <f>COUNTIFS('2way'!$M$3:$M$7690,"&gt;50%",'2way'!$Y$3:$Y$7690,"Y",'2way'!$Q$3:$Q$7690,"=" &amp;B218) +  COUNTIFS('2way'!$M$3:$M$7690,"&gt;50%",'2way'!$Y$3:$Y$7690,"Y",'2way'!$R$3:$R$7690,"=" &amp;B218)</f>
        <v>0</v>
      </c>
      <c r="M218" s="66">
        <f>COUNTIFS('2way'!$M$3:$M$7690,"&gt;50%",'2way'!$Y$3:$Y$7690,"N",'2way'!$Q$3:$Q$7690,"=" &amp;B218) +  COUNTIFS('2way'!$M$3:$M$7690,"&gt;50%",'2way'!$Y$3:$Y$7690,"N",'2way'!$R$3:$R$7690,"=" &amp;B218)</f>
        <v>0</v>
      </c>
      <c r="N218" s="66">
        <f>COUNTIFS('2way'!$N$3:$N$7690,"&gt;50%",'2way'!$Y$3:$Y$7690,"N",'2way'!$Q$3:$Q$7690,"=" &amp;B218) +  COUNTIFS('2way'!$N$3:$N$7690,"&gt;50%",'2way'!$Y$3:$Y$7690,"N",'2way'!$R$3:$R$7690,"=" &amp;B218)</f>
        <v>10</v>
      </c>
      <c r="O218" s="66">
        <f>COUNTIFS('2way'!$N$3:$N$7690,"&gt;50%",'2way'!$Y$3:$Y$7690,"Y",'2way'!$Q$3:$Q$7690,"=" &amp;B218) +  COUNTIFS('2way'!$N$3:$N$7690,"&gt;50%",'2way'!$Y$3:$Y$7690,"Y",'2way'!$R$3:$R$7690,"=" &amp;B218)</f>
        <v>8</v>
      </c>
      <c r="P218">
        <f>COUNTIF('2way'!$Q$3:$Q$7690,"=" &amp;B218) + COUNTIF('2way'!$R$3:$R$7690,"=" &amp;B218)</f>
        <v>18</v>
      </c>
      <c r="Q218" s="6">
        <f t="shared" si="54"/>
        <v>0</v>
      </c>
      <c r="R218" s="6">
        <f t="shared" si="55"/>
        <v>0</v>
      </c>
      <c r="S218" s="6">
        <f t="shared" si="56"/>
        <v>0.55555555555555558</v>
      </c>
      <c r="T218" s="6">
        <f t="shared" si="57"/>
        <v>0.44444444444444442</v>
      </c>
      <c r="U218">
        <f t="shared" si="58"/>
        <v>10</v>
      </c>
      <c r="V218" s="6">
        <f t="shared" si="59"/>
        <v>0.55555555555555558</v>
      </c>
      <c r="W218">
        <f t="shared" si="60"/>
        <v>10</v>
      </c>
      <c r="X218" s="6">
        <f t="shared" si="61"/>
        <v>0.55555555555555558</v>
      </c>
      <c r="Y218">
        <f t="shared" si="62"/>
        <v>7</v>
      </c>
      <c r="Z218" s="6">
        <f t="shared" si="63"/>
        <v>0.3888888888888889</v>
      </c>
      <c r="AA218">
        <f t="shared" si="64"/>
        <v>8</v>
      </c>
      <c r="AB218" s="6">
        <f t="shared" si="65"/>
        <v>0.44444444444444442</v>
      </c>
    </row>
    <row r="219" spans="1:28" hidden="1" x14ac:dyDescent="0.25">
      <c r="A219" t="s">
        <v>139</v>
      </c>
      <c r="B219" t="s">
        <v>13</v>
      </c>
      <c r="C219" s="65">
        <f>COUNTIFS('2way'!$A$3:$A$7690,"&gt;50%",'2way'!$Y$3:$Y$7690,"Y",'2way'!$Q$3:$Q$7690,"=" &amp;B219) +  COUNTIFS('2way'!$A$3:$A$7690,"&gt;50%",'2way'!$Y$3:$Y$7690,"Y",'2way'!$R$3:$R$7690,"=" &amp;B219)</f>
        <v>2</v>
      </c>
      <c r="D219" s="66">
        <f>COUNTIFS('2way'!$A$3:$A$7690,"&gt;50%",'2way'!$Y$3:$Y$7690,"N",'2way'!$Q$3:$Q$7690,"=" &amp;B219) +  COUNTIFS('2way'!$A$3:$A$7690,"&gt;50%",'2way'!$Y$3:$Y$7690,"N",'2way'!$R$3:$R$7690,"=" &amp;B219)</f>
        <v>0</v>
      </c>
      <c r="E219" s="66">
        <f>COUNTIFS('2way'!$B$3:$B$7690,"&gt;50%",'2way'!$Y$3:$Y$7690,"N",'2way'!$Q$3:$Q$7690,"=" &amp;B219) +  COUNTIFS('2way'!$B$3:$B$7690,"&gt;50%",'2way'!$Y$3:$Y$7690,"N",'2way'!$R$3:$R$7690,"=" &amp;B219)</f>
        <v>9</v>
      </c>
      <c r="F219" s="66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18</v>
      </c>
      <c r="H219" s="6">
        <f t="shared" si="50"/>
        <v>0.1111111111111111</v>
      </c>
      <c r="I219" s="6">
        <f t="shared" si="51"/>
        <v>0</v>
      </c>
      <c r="J219" s="6">
        <f t="shared" si="52"/>
        <v>0.5</v>
      </c>
      <c r="K219" s="6">
        <f t="shared" si="53"/>
        <v>0.33333333333333331</v>
      </c>
      <c r="L219" s="66">
        <f>COUNTIFS('2way'!$M$3:$M$7690,"&gt;50%",'2way'!$Y$3:$Y$7690,"Y",'2way'!$Q$3:$Q$7690,"=" &amp;B219) +  COUNTIFS('2way'!$M$3:$M$7690,"&gt;50%",'2way'!$Y$3:$Y$7690,"Y",'2way'!$R$3:$R$7690,"=" &amp;B219)</f>
        <v>0</v>
      </c>
      <c r="M219" s="66">
        <f>COUNTIFS('2way'!$M$3:$M$7690,"&gt;50%",'2way'!$Y$3:$Y$7690,"N",'2way'!$Q$3:$Q$7690,"=" &amp;B219) +  COUNTIFS('2way'!$M$3:$M$7690,"&gt;50%",'2way'!$Y$3:$Y$7690,"N",'2way'!$R$3:$R$7690,"=" &amp;B219)</f>
        <v>0</v>
      </c>
      <c r="N219" s="66">
        <f>COUNTIFS('2way'!$N$3:$N$7690,"&gt;50%",'2way'!$Y$3:$Y$7690,"N",'2way'!$Q$3:$Q$7690,"=" &amp;B219) +  COUNTIFS('2way'!$N$3:$N$7690,"&gt;50%",'2way'!$Y$3:$Y$7690,"N",'2way'!$R$3:$R$7690,"=" &amp;B219)</f>
        <v>10</v>
      </c>
      <c r="O219" s="66">
        <f>COUNTIFS('2way'!$N$3:$N$7690,"&gt;50%",'2way'!$Y$3:$Y$7690,"Y",'2way'!$Q$3:$Q$7690,"=" &amp;B219) +  COUNTIFS('2way'!$N$3:$N$7690,"&gt;50%",'2way'!$Y$3:$Y$7690,"Y",'2way'!$R$3:$R$7690,"=" &amp;B219)</f>
        <v>8</v>
      </c>
      <c r="P219">
        <f>COUNTIF('2way'!$Q$3:$Q$7690,"=" &amp;B219) + COUNTIF('2way'!$R$3:$R$7690,"=" &amp;B219)</f>
        <v>18</v>
      </c>
      <c r="Q219" s="6">
        <f t="shared" si="54"/>
        <v>0</v>
      </c>
      <c r="R219" s="6">
        <f t="shared" si="55"/>
        <v>0</v>
      </c>
      <c r="S219" s="6">
        <f t="shared" si="56"/>
        <v>0.55555555555555558</v>
      </c>
      <c r="T219" s="6">
        <f t="shared" si="57"/>
        <v>0.44444444444444442</v>
      </c>
      <c r="U219">
        <f t="shared" si="58"/>
        <v>11</v>
      </c>
      <c r="V219" s="6">
        <f t="shared" si="59"/>
        <v>0.61111111111111116</v>
      </c>
      <c r="W219">
        <f t="shared" si="60"/>
        <v>10</v>
      </c>
      <c r="X219" s="6">
        <f t="shared" si="61"/>
        <v>0.55555555555555558</v>
      </c>
      <c r="Y219">
        <f t="shared" si="62"/>
        <v>6</v>
      </c>
      <c r="Z219" s="6">
        <f t="shared" si="63"/>
        <v>0.33333333333333331</v>
      </c>
      <c r="AA219">
        <f t="shared" si="64"/>
        <v>8</v>
      </c>
      <c r="AB219" s="6">
        <f t="shared" si="65"/>
        <v>0.44444444444444442</v>
      </c>
    </row>
    <row r="220" spans="1:28" hidden="1" x14ac:dyDescent="0.25">
      <c r="A220" t="s">
        <v>139</v>
      </c>
      <c r="B220" t="s">
        <v>12</v>
      </c>
      <c r="C220" s="65">
        <f>COUNTIFS('2way'!$A$3:$A$7690,"&gt;50%",'2way'!$Y$3:$Y$7690,"Y",'2way'!$Q$3:$Q$7690,"=" &amp;B220) +  COUNTIFS('2way'!$A$3:$A$7690,"&gt;50%",'2way'!$Y$3:$Y$7690,"Y",'2way'!$R$3:$R$7690,"=" &amp;B220)</f>
        <v>0</v>
      </c>
      <c r="D220" s="66">
        <f>COUNTIFS('2way'!$A$3:$A$7690,"&gt;50%",'2way'!$Y$3:$Y$7690,"N",'2way'!$Q$3:$Q$7690,"=" &amp;B220) +  COUNTIFS('2way'!$A$3:$A$7690,"&gt;50%",'2way'!$Y$3:$Y$7690,"N",'2way'!$R$3:$R$7690,"=" &amp;B220)</f>
        <v>1</v>
      </c>
      <c r="E220" s="66">
        <f>COUNTIFS('2way'!$B$3:$B$7690,"&gt;50%",'2way'!$Y$3:$Y$7690,"N",'2way'!$Q$3:$Q$7690,"=" &amp;B220) +  COUNTIFS('2way'!$B$3:$B$7690,"&gt;50%",'2way'!$Y$3:$Y$7690,"N",'2way'!$R$3:$R$7690,"=" &amp;B220)</f>
        <v>10</v>
      </c>
      <c r="F220" s="66">
        <f>COUNTIFS('2way'!$B$3:$B$7690,"&gt;50%",'2way'!$Y$3:$Y$7690,"Y",'2way'!$Q$3:$Q$7690,"=" &amp;B220) +  COUNTIFS('2way'!$B$3:$B$7690,"&gt;50%",'2way'!$Y$3:$Y$7690,"Y",'2way'!$R$3:$R$7690,"=" &amp;B220)</f>
        <v>6</v>
      </c>
      <c r="G220">
        <f>COUNTIF('2way'!$Q$3:$Q$7690,"=" &amp;B220) + COUNTIF('2way'!$R$3:$R$7690,"=" &amp;B220)</f>
        <v>18</v>
      </c>
      <c r="H220" s="6">
        <f t="shared" si="50"/>
        <v>0</v>
      </c>
      <c r="I220" s="6">
        <f t="shared" si="51"/>
        <v>5.5555555555555552E-2</v>
      </c>
      <c r="J220" s="6">
        <f t="shared" si="52"/>
        <v>0.55555555555555558</v>
      </c>
      <c r="K220" s="6">
        <f t="shared" si="53"/>
        <v>0.33333333333333331</v>
      </c>
      <c r="L220" s="66">
        <f>COUNTIFS('2way'!$M$3:$M$7690,"&gt;50%",'2way'!$Y$3:$Y$7690,"Y",'2way'!$Q$3:$Q$7690,"=" &amp;B220) +  COUNTIFS('2way'!$M$3:$M$7690,"&gt;50%",'2way'!$Y$3:$Y$7690,"Y",'2way'!$R$3:$R$7690,"=" &amp;B220)</f>
        <v>0</v>
      </c>
      <c r="M220" s="66">
        <f>COUNTIFS('2way'!$M$3:$M$7690,"&gt;50%",'2way'!$Y$3:$Y$7690,"N",'2way'!$Q$3:$Q$7690,"=" &amp;B220) +  COUNTIFS('2way'!$M$3:$M$7690,"&gt;50%",'2way'!$Y$3:$Y$7690,"N",'2way'!$R$3:$R$7690,"=" &amp;B220)</f>
        <v>0</v>
      </c>
      <c r="N220" s="66">
        <f>COUNTIFS('2way'!$N$3:$N$7690,"&gt;50%",'2way'!$Y$3:$Y$7690,"N",'2way'!$Q$3:$Q$7690,"=" &amp;B220) +  COUNTIFS('2way'!$N$3:$N$7690,"&gt;50%",'2way'!$Y$3:$Y$7690,"N",'2way'!$R$3:$R$7690,"=" &amp;B220)</f>
        <v>12</v>
      </c>
      <c r="O220" s="66">
        <f>COUNTIFS('2way'!$N$3:$N$7690,"&gt;50%",'2way'!$Y$3:$Y$7690,"Y",'2way'!$Q$3:$Q$7690,"=" &amp;B220) +  COUNTIFS('2way'!$N$3:$N$7690,"&gt;50%",'2way'!$Y$3:$Y$7690,"Y",'2way'!$R$3:$R$7690,"=" &amp;B220)</f>
        <v>6</v>
      </c>
      <c r="P220">
        <f>COUNTIF('2way'!$Q$3:$Q$7690,"=" &amp;B220) + COUNTIF('2way'!$R$3:$R$7690,"=" &amp;B220)</f>
        <v>18</v>
      </c>
      <c r="Q220" s="6">
        <f t="shared" si="54"/>
        <v>0</v>
      </c>
      <c r="R220" s="6">
        <f t="shared" si="55"/>
        <v>0</v>
      </c>
      <c r="S220" s="6">
        <f t="shared" si="56"/>
        <v>0.66666666666666663</v>
      </c>
      <c r="T220" s="6">
        <f t="shared" si="57"/>
        <v>0.33333333333333331</v>
      </c>
      <c r="U220">
        <f t="shared" si="58"/>
        <v>10</v>
      </c>
      <c r="V220" s="6">
        <f t="shared" si="59"/>
        <v>0.55555555555555558</v>
      </c>
      <c r="W220">
        <f t="shared" si="60"/>
        <v>12</v>
      </c>
      <c r="X220" s="6">
        <f t="shared" si="61"/>
        <v>0.66666666666666663</v>
      </c>
      <c r="Y220">
        <f t="shared" si="62"/>
        <v>7</v>
      </c>
      <c r="Z220" s="6">
        <f t="shared" si="63"/>
        <v>0.3888888888888889</v>
      </c>
      <c r="AA220">
        <f t="shared" si="64"/>
        <v>6</v>
      </c>
      <c r="AB220" s="6">
        <f t="shared" si="65"/>
        <v>0.33333333333333331</v>
      </c>
    </row>
    <row r="221" spans="1:28" hidden="1" x14ac:dyDescent="0.25">
      <c r="A221" t="s">
        <v>139</v>
      </c>
      <c r="B221" t="s">
        <v>16</v>
      </c>
      <c r="C221" s="65">
        <f>COUNTIFS('2way'!$A$3:$A$7690,"&gt;50%",'2way'!$Y$3:$Y$7690,"Y",'2way'!$Q$3:$Q$7690,"=" &amp;B221) +  COUNTIFS('2way'!$A$3:$A$7690,"&gt;50%",'2way'!$Y$3:$Y$7690,"Y",'2way'!$R$3:$R$7690,"=" &amp;B221)</f>
        <v>3</v>
      </c>
      <c r="D221" s="66">
        <f>COUNTIFS('2way'!$A$3:$A$7690,"&gt;50%",'2way'!$Y$3:$Y$7690,"N",'2way'!$Q$3:$Q$7690,"=" &amp;B221) +  COUNTIFS('2way'!$A$3:$A$7690,"&gt;50%",'2way'!$Y$3:$Y$7690,"N",'2way'!$R$3:$R$7690,"=" &amp;B221)</f>
        <v>2</v>
      </c>
      <c r="E221" s="66">
        <f>COUNTIFS('2way'!$B$3:$B$7690,"&gt;50%",'2way'!$Y$3:$Y$7690,"N",'2way'!$Q$3:$Q$7690,"=" &amp;B221) +  COUNTIFS('2way'!$B$3:$B$7690,"&gt;50%",'2way'!$Y$3:$Y$7690,"N",'2way'!$R$3:$R$7690,"=" &amp;B221)</f>
        <v>7</v>
      </c>
      <c r="F221" s="66">
        <f>COUNTIFS('2way'!$B$3:$B$7690,"&gt;50%",'2way'!$Y$3:$Y$7690,"Y",'2way'!$Q$3:$Q$7690,"=" &amp;B221) +  COUNTIFS('2way'!$B$3:$B$7690,"&gt;50%",'2way'!$Y$3:$Y$7690,"Y",'2way'!$R$3:$R$7690,"=" &amp;B221)</f>
        <v>5</v>
      </c>
      <c r="G221">
        <f>COUNTIF('2way'!$Q$3:$Q$7690,"=" &amp;B221) + COUNTIF('2way'!$R$3:$R$7690,"=" &amp;B221)</f>
        <v>18</v>
      </c>
      <c r="H221" s="6">
        <f t="shared" si="50"/>
        <v>0.16666666666666666</v>
      </c>
      <c r="I221" s="6">
        <f t="shared" si="51"/>
        <v>0.1111111111111111</v>
      </c>
      <c r="J221" s="6">
        <f t="shared" si="52"/>
        <v>0.3888888888888889</v>
      </c>
      <c r="K221" s="6">
        <f t="shared" si="53"/>
        <v>0.27777777777777779</v>
      </c>
      <c r="L221" s="66">
        <f>COUNTIFS('2way'!$M$3:$M$7690,"&gt;50%",'2way'!$Y$3:$Y$7690,"Y",'2way'!$Q$3:$Q$7690,"=" &amp;B221) +  COUNTIFS('2way'!$M$3:$M$7690,"&gt;50%",'2way'!$Y$3:$Y$7690,"Y",'2way'!$R$3:$R$7690,"=" &amp;B221)</f>
        <v>0</v>
      </c>
      <c r="M221" s="66">
        <f>COUNTIFS('2way'!$M$3:$M$7690,"&gt;50%",'2way'!$Y$3:$Y$7690,"N",'2way'!$Q$3:$Q$7690,"=" &amp;B221) +  COUNTIFS('2way'!$M$3:$M$7690,"&gt;50%",'2way'!$Y$3:$Y$7690,"N",'2way'!$R$3:$R$7690,"=" &amp;B221)</f>
        <v>0</v>
      </c>
      <c r="N221" s="66">
        <f>COUNTIFS('2way'!$N$3:$N$7690,"&gt;50%",'2way'!$Y$3:$Y$7690,"N",'2way'!$Q$3:$Q$7690,"=" &amp;B221) +  COUNTIFS('2way'!$N$3:$N$7690,"&gt;50%",'2way'!$Y$3:$Y$7690,"N",'2way'!$R$3:$R$7690,"=" &amp;B221)</f>
        <v>10</v>
      </c>
      <c r="O221" s="66">
        <f>COUNTIFS('2way'!$N$3:$N$7690,"&gt;50%",'2way'!$Y$3:$Y$7690,"Y",'2way'!$Q$3:$Q$7690,"=" &amp;B221) +  COUNTIFS('2way'!$N$3:$N$7690,"&gt;50%",'2way'!$Y$3:$Y$7690,"Y",'2way'!$R$3:$R$7690,"=" &amp;B221)</f>
        <v>8</v>
      </c>
      <c r="P221">
        <f>COUNTIF('2way'!$Q$3:$Q$7690,"=" &amp;B221) + COUNTIF('2way'!$R$3:$R$7690,"=" &amp;B221)</f>
        <v>18</v>
      </c>
      <c r="Q221" s="6">
        <f t="shared" si="54"/>
        <v>0</v>
      </c>
      <c r="R221" s="6">
        <f t="shared" si="55"/>
        <v>0</v>
      </c>
      <c r="S221" s="6">
        <f t="shared" si="56"/>
        <v>0.55555555555555558</v>
      </c>
      <c r="T221" s="6">
        <f t="shared" si="57"/>
        <v>0.44444444444444442</v>
      </c>
      <c r="U221">
        <f t="shared" si="58"/>
        <v>10</v>
      </c>
      <c r="V221" s="6">
        <f t="shared" si="59"/>
        <v>0.55555555555555558</v>
      </c>
      <c r="W221">
        <f t="shared" si="60"/>
        <v>10</v>
      </c>
      <c r="X221" s="6">
        <f t="shared" si="61"/>
        <v>0.55555555555555558</v>
      </c>
      <c r="Y221">
        <f t="shared" si="62"/>
        <v>7</v>
      </c>
      <c r="Z221" s="6">
        <f t="shared" si="63"/>
        <v>0.3888888888888889</v>
      </c>
      <c r="AA221">
        <f t="shared" si="64"/>
        <v>8</v>
      </c>
      <c r="AB221" s="6">
        <f t="shared" si="65"/>
        <v>0.44444444444444442</v>
      </c>
    </row>
    <row r="222" spans="1:28" hidden="1" x14ac:dyDescent="0.25">
      <c r="A222" t="s">
        <v>139</v>
      </c>
      <c r="B222" t="s">
        <v>35</v>
      </c>
      <c r="C222" s="65">
        <f>COUNTIFS('2way'!$A$3:$A$7690,"&gt;50%",'2way'!$Y$3:$Y$7690,"Y",'2way'!$Q$3:$Q$7690,"=" &amp;B222) +  COUNTIFS('2way'!$A$3:$A$7690,"&gt;50%",'2way'!$Y$3:$Y$7690,"Y",'2way'!$R$3:$R$7690,"=" &amp;B222)</f>
        <v>0</v>
      </c>
      <c r="D222" s="66">
        <f>COUNTIFS('2way'!$A$3:$A$7690,"&gt;50%",'2way'!$Y$3:$Y$7690,"N",'2way'!$Q$3:$Q$7690,"=" &amp;B222) +  COUNTIFS('2way'!$A$3:$A$7690,"&gt;50%",'2way'!$Y$3:$Y$7690,"N",'2way'!$R$3:$R$7690,"=" &amp;B222)</f>
        <v>2</v>
      </c>
      <c r="E222" s="66">
        <f>COUNTIFS('2way'!$B$3:$B$7690,"&gt;50%",'2way'!$Y$3:$Y$7690,"N",'2way'!$Q$3:$Q$7690,"=" &amp;B222) +  COUNTIFS('2way'!$B$3:$B$7690,"&gt;50%",'2way'!$Y$3:$Y$7690,"N",'2way'!$R$3:$R$7690,"=" &amp;B222)</f>
        <v>10</v>
      </c>
      <c r="F222" s="66">
        <f>COUNTIFS('2way'!$B$3:$B$7690,"&gt;50%",'2way'!$Y$3:$Y$7690,"Y",'2way'!$Q$3:$Q$7690,"=" &amp;B222) +  COUNTIFS('2way'!$B$3:$B$7690,"&gt;50%",'2way'!$Y$3:$Y$7690,"Y",'2way'!$R$3:$R$7690,"=" &amp;B222)</f>
        <v>4</v>
      </c>
      <c r="G222">
        <f>COUNTIF('2way'!$Q$3:$Q$7690,"=" &amp;B222) + COUNTIF('2way'!$R$3:$R$7690,"=" &amp;B222)</f>
        <v>18</v>
      </c>
      <c r="H222" s="6">
        <f t="shared" si="50"/>
        <v>0</v>
      </c>
      <c r="I222" s="6">
        <f t="shared" si="51"/>
        <v>0.1111111111111111</v>
      </c>
      <c r="J222" s="6">
        <f t="shared" si="52"/>
        <v>0.55555555555555558</v>
      </c>
      <c r="K222" s="6">
        <f t="shared" si="53"/>
        <v>0.22222222222222221</v>
      </c>
      <c r="L222" s="66">
        <f>COUNTIFS('2way'!$M$3:$M$7690,"&gt;50%",'2way'!$Y$3:$Y$7690,"Y",'2way'!$Q$3:$Q$7690,"=" &amp;B222) +  COUNTIFS('2way'!$M$3:$M$7690,"&gt;50%",'2way'!$Y$3:$Y$7690,"Y",'2way'!$R$3:$R$7690,"=" &amp;B222)</f>
        <v>0</v>
      </c>
      <c r="M222" s="66">
        <f>COUNTIFS('2way'!$M$3:$M$7690,"&gt;50%",'2way'!$Y$3:$Y$7690,"N",'2way'!$Q$3:$Q$7690,"=" &amp;B222) +  COUNTIFS('2way'!$M$3:$M$7690,"&gt;50%",'2way'!$Y$3:$Y$7690,"N",'2way'!$R$3:$R$7690,"=" &amp;B222)</f>
        <v>0</v>
      </c>
      <c r="N222" s="66">
        <f>COUNTIFS('2way'!$N$3:$N$7690,"&gt;50%",'2way'!$Y$3:$Y$7690,"N",'2way'!$Q$3:$Q$7690,"=" &amp;B222) +  COUNTIFS('2way'!$N$3:$N$7690,"&gt;50%",'2way'!$Y$3:$Y$7690,"N",'2way'!$R$3:$R$7690,"=" &amp;B222)</f>
        <v>14</v>
      </c>
      <c r="O222" s="66">
        <f>COUNTIFS('2way'!$N$3:$N$7690,"&gt;50%",'2way'!$Y$3:$Y$7690,"Y",'2way'!$Q$3:$Q$7690,"=" &amp;B222) +  COUNTIFS('2way'!$N$3:$N$7690,"&gt;50%",'2way'!$Y$3:$Y$7690,"Y",'2way'!$R$3:$R$7690,"=" &amp;B222)</f>
        <v>4</v>
      </c>
      <c r="P222">
        <f>COUNTIF('2way'!$Q$3:$Q$7690,"=" &amp;B222) + COUNTIF('2way'!$R$3:$R$7690,"=" &amp;B222)</f>
        <v>18</v>
      </c>
      <c r="Q222" s="6">
        <f t="shared" si="54"/>
        <v>0</v>
      </c>
      <c r="R222" s="6">
        <f t="shared" si="55"/>
        <v>0</v>
      </c>
      <c r="S222" s="6">
        <f t="shared" si="56"/>
        <v>0.77777777777777779</v>
      </c>
      <c r="T222" s="6">
        <f t="shared" si="57"/>
        <v>0.22222222222222221</v>
      </c>
      <c r="U222">
        <f t="shared" si="58"/>
        <v>10</v>
      </c>
      <c r="V222" s="6">
        <f t="shared" si="59"/>
        <v>0.55555555555555558</v>
      </c>
      <c r="W222">
        <f t="shared" si="60"/>
        <v>14</v>
      </c>
      <c r="X222" s="6">
        <f t="shared" si="61"/>
        <v>0.77777777777777779</v>
      </c>
      <c r="Y222">
        <f t="shared" si="62"/>
        <v>6</v>
      </c>
      <c r="Z222" s="6">
        <f t="shared" si="63"/>
        <v>0.33333333333333331</v>
      </c>
      <c r="AA222">
        <f t="shared" si="64"/>
        <v>4</v>
      </c>
      <c r="AB222" s="6">
        <f t="shared" si="65"/>
        <v>0.22222222222222221</v>
      </c>
    </row>
    <row r="223" spans="1:28" hidden="1" x14ac:dyDescent="0.25">
      <c r="A223" t="s">
        <v>139</v>
      </c>
      <c r="B223" t="s">
        <v>10</v>
      </c>
      <c r="C223" s="65">
        <f>COUNTIFS('2way'!$A$3:$A$7690,"&gt;50%",'2way'!$Y$3:$Y$7690,"Y",'2way'!$Q$3:$Q$7690,"=" &amp;B223) +  COUNTIFS('2way'!$A$3:$A$7690,"&gt;50%",'2way'!$Y$3:$Y$7690,"Y",'2way'!$R$3:$R$7690,"=" &amp;B223)</f>
        <v>0</v>
      </c>
      <c r="D223" s="66">
        <f>COUNTIFS('2way'!$A$3:$A$7690,"&gt;50%",'2way'!$Y$3:$Y$7690,"N",'2way'!$Q$3:$Q$7690,"=" &amp;B223) +  COUNTIFS('2way'!$A$3:$A$7690,"&gt;50%",'2way'!$Y$3:$Y$7690,"N",'2way'!$R$3:$R$7690,"=" &amp;B223)</f>
        <v>3</v>
      </c>
      <c r="E223" s="66">
        <f>COUNTIFS('2way'!$B$3:$B$7690,"&gt;50%",'2way'!$Y$3:$Y$7690,"N",'2way'!$Q$3:$Q$7690,"=" &amp;B223) +  COUNTIFS('2way'!$B$3:$B$7690,"&gt;50%",'2way'!$Y$3:$Y$7690,"N",'2way'!$R$3:$R$7690,"=" &amp;B223)</f>
        <v>6</v>
      </c>
      <c r="F223" s="66">
        <f>COUNTIFS('2way'!$B$3:$B$7690,"&gt;50%",'2way'!$Y$3:$Y$7690,"Y",'2way'!$Q$3:$Q$7690,"=" &amp;B223) +  COUNTIFS('2way'!$B$3:$B$7690,"&gt;50%",'2way'!$Y$3:$Y$7690,"Y",'2way'!$R$3:$R$7690,"=" &amp;B223)</f>
        <v>8</v>
      </c>
      <c r="G223">
        <f>COUNTIF('2way'!$Q$3:$Q$7690,"=" &amp;B223) + COUNTIF('2way'!$R$3:$R$7690,"=" &amp;B223)</f>
        <v>18</v>
      </c>
      <c r="H223" s="6">
        <f t="shared" si="50"/>
        <v>0</v>
      </c>
      <c r="I223" s="6">
        <f t="shared" si="51"/>
        <v>0.16666666666666666</v>
      </c>
      <c r="J223" s="6">
        <f t="shared" si="52"/>
        <v>0.33333333333333331</v>
      </c>
      <c r="K223" s="6">
        <f t="shared" si="53"/>
        <v>0.44444444444444442</v>
      </c>
      <c r="L223" s="66">
        <f>COUNTIFS('2way'!$M$3:$M$7690,"&gt;50%",'2way'!$Y$3:$Y$7690,"Y",'2way'!$Q$3:$Q$7690,"=" &amp;B223) +  COUNTIFS('2way'!$M$3:$M$7690,"&gt;50%",'2way'!$Y$3:$Y$7690,"Y",'2way'!$R$3:$R$7690,"=" &amp;B223)</f>
        <v>0</v>
      </c>
      <c r="M223" s="66">
        <f>COUNTIFS('2way'!$M$3:$M$7690,"&gt;50%",'2way'!$Y$3:$Y$7690,"N",'2way'!$Q$3:$Q$7690,"=" &amp;B223) +  COUNTIFS('2way'!$M$3:$M$7690,"&gt;50%",'2way'!$Y$3:$Y$7690,"N",'2way'!$R$3:$R$7690,"=" &amp;B223)</f>
        <v>0</v>
      </c>
      <c r="N223" s="66">
        <f>COUNTIFS('2way'!$N$3:$N$7690,"&gt;50%",'2way'!$Y$3:$Y$7690,"N",'2way'!$Q$3:$Q$7690,"=" &amp;B223) +  COUNTIFS('2way'!$N$3:$N$7690,"&gt;50%",'2way'!$Y$3:$Y$7690,"N",'2way'!$R$3:$R$7690,"=" &amp;B223)</f>
        <v>10</v>
      </c>
      <c r="O223" s="66">
        <f>COUNTIFS('2way'!$N$3:$N$7690,"&gt;50%",'2way'!$Y$3:$Y$7690,"Y",'2way'!$Q$3:$Q$7690,"=" &amp;B223) +  COUNTIFS('2way'!$N$3:$N$7690,"&gt;50%",'2way'!$Y$3:$Y$7690,"Y",'2way'!$R$3:$R$7690,"=" &amp;B223)</f>
        <v>8</v>
      </c>
      <c r="P223">
        <f>COUNTIF('2way'!$Q$3:$Q$7690,"=" &amp;B223) + COUNTIF('2way'!$R$3:$R$7690,"=" &amp;B223)</f>
        <v>18</v>
      </c>
      <c r="Q223" s="6">
        <f t="shared" si="54"/>
        <v>0</v>
      </c>
      <c r="R223" s="6">
        <f t="shared" si="55"/>
        <v>0</v>
      </c>
      <c r="S223" s="6">
        <f t="shared" si="56"/>
        <v>0.55555555555555558</v>
      </c>
      <c r="T223" s="6">
        <f t="shared" si="57"/>
        <v>0.44444444444444442</v>
      </c>
      <c r="U223">
        <f t="shared" si="58"/>
        <v>6</v>
      </c>
      <c r="V223" s="6">
        <f t="shared" si="59"/>
        <v>0.33333333333333331</v>
      </c>
      <c r="W223">
        <f t="shared" si="60"/>
        <v>10</v>
      </c>
      <c r="X223" s="6">
        <f t="shared" si="61"/>
        <v>0.55555555555555558</v>
      </c>
      <c r="Y223">
        <f t="shared" si="62"/>
        <v>11</v>
      </c>
      <c r="Z223" s="6">
        <f t="shared" si="63"/>
        <v>0.61111111111111116</v>
      </c>
      <c r="AA223">
        <f t="shared" si="64"/>
        <v>8</v>
      </c>
      <c r="AB223" s="6">
        <f t="shared" si="65"/>
        <v>0.44444444444444442</v>
      </c>
    </row>
    <row r="224" spans="1:28" hidden="1" x14ac:dyDescent="0.25">
      <c r="A224" t="s">
        <v>139</v>
      </c>
      <c r="B224" t="s">
        <v>34</v>
      </c>
      <c r="C224" s="65">
        <f>COUNTIFS('2way'!$A$3:$A$7690,"&gt;50%",'2way'!$Y$3:$Y$7690,"Y",'2way'!$Q$3:$Q$7690,"=" &amp;B224) +  COUNTIFS('2way'!$A$3:$A$7690,"&gt;50%",'2way'!$Y$3:$Y$7690,"Y",'2way'!$R$3:$R$7690,"=" &amp;B224)</f>
        <v>5</v>
      </c>
      <c r="D224" s="66">
        <f>COUNTIFS('2way'!$A$3:$A$7690,"&gt;50%",'2way'!$Y$3:$Y$7690,"N",'2way'!$Q$3:$Q$7690,"=" &amp;B224) +  COUNTIFS('2way'!$A$3:$A$7690,"&gt;50%",'2way'!$Y$3:$Y$7690,"N",'2way'!$R$3:$R$7690,"=" &amp;B224)</f>
        <v>3</v>
      </c>
      <c r="E224" s="66">
        <f>COUNTIFS('2way'!$B$3:$B$7690,"&gt;50%",'2way'!$Y$3:$Y$7690,"N",'2way'!$Q$3:$Q$7690,"=" &amp;B224) +  COUNTIFS('2way'!$B$3:$B$7690,"&gt;50%",'2way'!$Y$3:$Y$7690,"N",'2way'!$R$3:$R$7690,"=" &amp;B224)</f>
        <v>4</v>
      </c>
      <c r="F224" s="66">
        <f>COUNTIFS('2way'!$B$3:$B$7690,"&gt;50%",'2way'!$Y$3:$Y$7690,"Y",'2way'!$Q$3:$Q$7690,"=" &amp;B224) +  COUNTIFS('2way'!$B$3:$B$7690,"&gt;50%",'2way'!$Y$3:$Y$7690,"Y",'2way'!$R$3:$R$7690,"=" &amp;B224)</f>
        <v>5</v>
      </c>
      <c r="G224">
        <f>COUNTIF('2way'!$Q$3:$Q$7690,"=" &amp;B224) + COUNTIF('2way'!$R$3:$R$7690,"=" &amp;B224)</f>
        <v>18</v>
      </c>
      <c r="H224" s="6">
        <f t="shared" si="50"/>
        <v>0.27777777777777779</v>
      </c>
      <c r="I224" s="6">
        <f t="shared" si="51"/>
        <v>0.16666666666666666</v>
      </c>
      <c r="J224" s="6">
        <f t="shared" si="52"/>
        <v>0.22222222222222221</v>
      </c>
      <c r="K224" s="6">
        <f t="shared" si="53"/>
        <v>0.27777777777777779</v>
      </c>
      <c r="L224" s="66">
        <f>COUNTIFS('2way'!$M$3:$M$7690,"&gt;50%",'2way'!$Y$3:$Y$7690,"Y",'2way'!$Q$3:$Q$7690,"=" &amp;B224) +  COUNTIFS('2way'!$M$3:$M$7690,"&gt;50%",'2way'!$Y$3:$Y$7690,"Y",'2way'!$R$3:$R$7690,"=" &amp;B224)</f>
        <v>0</v>
      </c>
      <c r="M224" s="66">
        <f>COUNTIFS('2way'!$M$3:$M$7690,"&gt;50%",'2way'!$Y$3:$Y$7690,"N",'2way'!$Q$3:$Q$7690,"=" &amp;B224) +  COUNTIFS('2way'!$M$3:$M$7690,"&gt;50%",'2way'!$Y$3:$Y$7690,"N",'2way'!$R$3:$R$7690,"=" &amp;B224)</f>
        <v>1</v>
      </c>
      <c r="N224" s="66">
        <f>COUNTIFS('2way'!$N$3:$N$7690,"&gt;50%",'2way'!$Y$3:$Y$7690,"N",'2way'!$Q$3:$Q$7690,"=" &amp;B224) +  COUNTIFS('2way'!$N$3:$N$7690,"&gt;50%",'2way'!$Y$3:$Y$7690,"N",'2way'!$R$3:$R$7690,"=" &amp;B224)</f>
        <v>7</v>
      </c>
      <c r="O224" s="66">
        <f>COUNTIFS('2way'!$N$3:$N$7690,"&gt;50%",'2way'!$Y$3:$Y$7690,"Y",'2way'!$Q$3:$Q$7690,"=" &amp;B224) +  COUNTIFS('2way'!$N$3:$N$7690,"&gt;50%",'2way'!$Y$3:$Y$7690,"Y",'2way'!$R$3:$R$7690,"=" &amp;B224)</f>
        <v>9</v>
      </c>
      <c r="P224">
        <f>COUNTIF('2way'!$Q$3:$Q$7690,"=" &amp;B224) + COUNTIF('2way'!$R$3:$R$7690,"=" &amp;B224)</f>
        <v>18</v>
      </c>
      <c r="Q224" s="6">
        <f t="shared" si="54"/>
        <v>0</v>
      </c>
      <c r="R224" s="6">
        <f t="shared" si="55"/>
        <v>5.5555555555555552E-2</v>
      </c>
      <c r="S224" s="6">
        <f t="shared" si="56"/>
        <v>0.3888888888888889</v>
      </c>
      <c r="T224" s="6">
        <f t="shared" si="57"/>
        <v>0.5</v>
      </c>
      <c r="U224">
        <f t="shared" si="58"/>
        <v>9</v>
      </c>
      <c r="V224" s="6">
        <f t="shared" si="59"/>
        <v>0.5</v>
      </c>
      <c r="W224">
        <f t="shared" si="60"/>
        <v>7</v>
      </c>
      <c r="X224" s="6">
        <f t="shared" si="61"/>
        <v>0.3888888888888889</v>
      </c>
      <c r="Y224">
        <f t="shared" si="62"/>
        <v>8</v>
      </c>
      <c r="Z224" s="6">
        <f t="shared" si="63"/>
        <v>0.44444444444444442</v>
      </c>
      <c r="AA224">
        <f t="shared" si="64"/>
        <v>10</v>
      </c>
      <c r="AB224" s="6">
        <f t="shared" si="65"/>
        <v>0.55555555555555558</v>
      </c>
    </row>
    <row r="225" spans="1:28" hidden="1" x14ac:dyDescent="0.25">
      <c r="A225" t="s">
        <v>139</v>
      </c>
      <c r="B225" t="s">
        <v>19</v>
      </c>
      <c r="C225" s="65">
        <f>COUNTIFS('2way'!$A$3:$A$7690,"&gt;50%",'2way'!$Y$3:$Y$7690,"Y",'2way'!$Q$3:$Q$7690,"=" &amp;B225) +  COUNTIFS('2way'!$A$3:$A$7690,"&gt;50%",'2way'!$Y$3:$Y$7690,"Y",'2way'!$R$3:$R$7690,"=" &amp;B225)</f>
        <v>1</v>
      </c>
      <c r="D225" s="66">
        <f>COUNTIFS('2way'!$A$3:$A$7690,"&gt;50%",'2way'!$Y$3:$Y$7690,"N",'2way'!$Q$3:$Q$7690,"=" &amp;B225) +  COUNTIFS('2way'!$A$3:$A$7690,"&gt;50%",'2way'!$Y$3:$Y$7690,"N",'2way'!$R$3:$R$7690,"=" &amp;B225)</f>
        <v>4</v>
      </c>
      <c r="E225" s="66">
        <f>COUNTIFS('2way'!$B$3:$B$7690,"&gt;50%",'2way'!$Y$3:$Y$7690,"N",'2way'!$Q$3:$Q$7690,"=" &amp;B225) +  COUNTIFS('2way'!$B$3:$B$7690,"&gt;50%",'2way'!$Y$3:$Y$7690,"N",'2way'!$R$3:$R$7690,"=" &amp;B225)</f>
        <v>5</v>
      </c>
      <c r="F225" s="66">
        <f>COUNTIFS('2way'!$B$3:$B$7690,"&gt;50%",'2way'!$Y$3:$Y$7690,"Y",'2way'!$Q$3:$Q$7690,"=" &amp;B225) +  COUNTIFS('2way'!$B$3:$B$7690,"&gt;50%",'2way'!$Y$3:$Y$7690,"Y",'2way'!$R$3:$R$7690,"=" &amp;B225)</f>
        <v>6</v>
      </c>
      <c r="G225">
        <f>COUNTIF('2way'!$Q$3:$Q$7690,"=" &amp;B225) + COUNTIF('2way'!$R$3:$R$7690,"=" &amp;B225)</f>
        <v>18</v>
      </c>
      <c r="H225" s="6">
        <f t="shared" si="50"/>
        <v>5.5555555555555552E-2</v>
      </c>
      <c r="I225" s="6">
        <f t="shared" si="51"/>
        <v>0.22222222222222221</v>
      </c>
      <c r="J225" s="6">
        <f t="shared" si="52"/>
        <v>0.27777777777777779</v>
      </c>
      <c r="K225" s="6">
        <f t="shared" si="53"/>
        <v>0.33333333333333331</v>
      </c>
      <c r="L225" s="66">
        <f>COUNTIFS('2way'!$M$3:$M$7690,"&gt;50%",'2way'!$Y$3:$Y$7690,"Y",'2way'!$Q$3:$Q$7690,"=" &amp;B225) +  COUNTIFS('2way'!$M$3:$M$7690,"&gt;50%",'2way'!$Y$3:$Y$7690,"Y",'2way'!$R$3:$R$7690,"=" &amp;B225)</f>
        <v>0</v>
      </c>
      <c r="M225" s="66">
        <f>COUNTIFS('2way'!$M$3:$M$7690,"&gt;50%",'2way'!$Y$3:$Y$7690,"N",'2way'!$Q$3:$Q$7690,"=" &amp;B225) +  COUNTIFS('2way'!$M$3:$M$7690,"&gt;50%",'2way'!$Y$3:$Y$7690,"N",'2way'!$R$3:$R$7690,"=" &amp;B225)</f>
        <v>1</v>
      </c>
      <c r="N225" s="66">
        <f>COUNTIFS('2way'!$N$3:$N$7690,"&gt;50%",'2way'!$Y$3:$Y$7690,"N",'2way'!$Q$3:$Q$7690,"=" &amp;B225) +  COUNTIFS('2way'!$N$3:$N$7690,"&gt;50%",'2way'!$Y$3:$Y$7690,"N",'2way'!$R$3:$R$7690,"=" &amp;B225)</f>
        <v>8</v>
      </c>
      <c r="O225" s="66">
        <f>COUNTIFS('2way'!$N$3:$N$7690,"&gt;50%",'2way'!$Y$3:$Y$7690,"Y",'2way'!$Q$3:$Q$7690,"=" &amp;B225) +  COUNTIFS('2way'!$N$3:$N$7690,"&gt;50%",'2way'!$Y$3:$Y$7690,"Y",'2way'!$R$3:$R$7690,"=" &amp;B225)</f>
        <v>9</v>
      </c>
      <c r="P225">
        <f>COUNTIF('2way'!$Q$3:$Q$7690,"=" &amp;B225) + COUNTIF('2way'!$R$3:$R$7690,"=" &amp;B225)</f>
        <v>18</v>
      </c>
      <c r="Q225" s="6">
        <f t="shared" si="54"/>
        <v>0</v>
      </c>
      <c r="R225" s="6">
        <f t="shared" si="55"/>
        <v>5.5555555555555552E-2</v>
      </c>
      <c r="S225" s="6">
        <f t="shared" si="56"/>
        <v>0.44444444444444442</v>
      </c>
      <c r="T225" s="6">
        <f t="shared" si="57"/>
        <v>0.5</v>
      </c>
      <c r="U225">
        <f t="shared" si="58"/>
        <v>6</v>
      </c>
      <c r="V225" s="6">
        <f t="shared" si="59"/>
        <v>0.33333333333333331</v>
      </c>
      <c r="W225">
        <f t="shared" si="60"/>
        <v>8</v>
      </c>
      <c r="X225" s="6">
        <f t="shared" si="61"/>
        <v>0.44444444444444442</v>
      </c>
      <c r="Y225">
        <f t="shared" si="62"/>
        <v>10</v>
      </c>
      <c r="Z225" s="6">
        <f t="shared" si="63"/>
        <v>0.55555555555555558</v>
      </c>
      <c r="AA225">
        <f t="shared" si="64"/>
        <v>10</v>
      </c>
      <c r="AB225" s="6">
        <f t="shared" si="65"/>
        <v>0.55555555555555558</v>
      </c>
    </row>
    <row r="226" spans="1:28" hidden="1" x14ac:dyDescent="0.25">
      <c r="A226" t="s">
        <v>139</v>
      </c>
      <c r="B226" t="s">
        <v>84</v>
      </c>
      <c r="C226" s="65">
        <f>COUNTIFS('2way'!$A$3:$A$7690,"&gt;50%",'2way'!$Y$3:$Y$7690,"Y",'2way'!$Q$3:$Q$7690,"=" &amp;B226) +  COUNTIFS('2way'!$A$3:$A$7690,"&gt;50%",'2way'!$Y$3:$Y$7690,"Y",'2way'!$R$3:$R$7690,"=" &amp;B226)</f>
        <v>3</v>
      </c>
      <c r="D226" s="66">
        <f>COUNTIFS('2way'!$A$3:$A$7690,"&gt;50%",'2way'!$Y$3:$Y$7690,"N",'2way'!$Q$3:$Q$7690,"=" &amp;B226) +  COUNTIFS('2way'!$A$3:$A$7690,"&gt;50%",'2way'!$Y$3:$Y$7690,"N",'2way'!$R$3:$R$7690,"=" &amp;B226)</f>
        <v>2</v>
      </c>
      <c r="E226" s="66">
        <f>COUNTIFS('2way'!$B$3:$B$7690,"&gt;50%",'2way'!$Y$3:$Y$7690,"N",'2way'!$Q$3:$Q$7690,"=" &amp;B226) +  COUNTIFS('2way'!$B$3:$B$7690,"&gt;50%",'2way'!$Y$3:$Y$7690,"N",'2way'!$R$3:$R$7690,"=" &amp;B226)</f>
        <v>7</v>
      </c>
      <c r="F226" s="66">
        <f>COUNTIFS('2way'!$B$3:$B$7690,"&gt;50%",'2way'!$Y$3:$Y$7690,"Y",'2way'!$Q$3:$Q$7690,"=" &amp;B226) +  COUNTIFS('2way'!$B$3:$B$7690,"&gt;50%",'2way'!$Y$3:$Y$7690,"Y",'2way'!$R$3:$R$7690,"=" &amp;B226)</f>
        <v>4</v>
      </c>
      <c r="G226">
        <f>COUNTIF('2way'!$Q$3:$Q$7690,"=" &amp;B226) + COUNTIF('2way'!$R$3:$R$7690,"=" &amp;B226)</f>
        <v>18</v>
      </c>
      <c r="H226" s="6">
        <f t="shared" si="50"/>
        <v>0.16666666666666666</v>
      </c>
      <c r="I226" s="6">
        <f t="shared" si="51"/>
        <v>0.1111111111111111</v>
      </c>
      <c r="J226" s="6">
        <f t="shared" si="52"/>
        <v>0.3888888888888889</v>
      </c>
      <c r="K226" s="6">
        <f t="shared" si="53"/>
        <v>0.22222222222222221</v>
      </c>
      <c r="L226" s="66">
        <f>COUNTIFS('2way'!$M$3:$M$7690,"&gt;50%",'2way'!$Y$3:$Y$7690,"Y",'2way'!$Q$3:$Q$7690,"=" &amp;B226) +  COUNTIFS('2way'!$M$3:$M$7690,"&gt;50%",'2way'!$Y$3:$Y$7690,"Y",'2way'!$R$3:$R$7690,"=" &amp;B226)</f>
        <v>0</v>
      </c>
      <c r="M226" s="66">
        <f>COUNTIFS('2way'!$M$3:$M$7690,"&gt;50%",'2way'!$Y$3:$Y$7690,"N",'2way'!$Q$3:$Q$7690,"=" &amp;B226) +  COUNTIFS('2way'!$M$3:$M$7690,"&gt;50%",'2way'!$Y$3:$Y$7690,"N",'2way'!$R$3:$R$7690,"=" &amp;B226)</f>
        <v>0</v>
      </c>
      <c r="N226" s="66">
        <f>COUNTIFS('2way'!$N$3:$N$7690,"&gt;50%",'2way'!$Y$3:$Y$7690,"N",'2way'!$Q$3:$Q$7690,"=" &amp;B226) +  COUNTIFS('2way'!$N$3:$N$7690,"&gt;50%",'2way'!$Y$3:$Y$7690,"N",'2way'!$R$3:$R$7690,"=" &amp;B226)</f>
        <v>9</v>
      </c>
      <c r="O226" s="66">
        <f>COUNTIFS('2way'!$N$3:$N$7690,"&gt;50%",'2way'!$Y$3:$Y$7690,"Y",'2way'!$Q$3:$Q$7690,"=" &amp;B226) +  COUNTIFS('2way'!$N$3:$N$7690,"&gt;50%",'2way'!$Y$3:$Y$7690,"Y",'2way'!$R$3:$R$7690,"=" &amp;B226)</f>
        <v>9</v>
      </c>
      <c r="P226">
        <f>COUNTIF('2way'!$Q$3:$Q$7690,"=" &amp;B226) + COUNTIF('2way'!$R$3:$R$7690,"=" &amp;B226)</f>
        <v>18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10</v>
      </c>
      <c r="V226" s="6">
        <f t="shared" si="59"/>
        <v>0.55555555555555558</v>
      </c>
      <c r="W226">
        <f t="shared" si="60"/>
        <v>9</v>
      </c>
      <c r="X226" s="6">
        <f t="shared" si="61"/>
        <v>0.5</v>
      </c>
      <c r="Y226">
        <f t="shared" si="62"/>
        <v>6</v>
      </c>
      <c r="Z226" s="6">
        <f t="shared" si="63"/>
        <v>0.33333333333333331</v>
      </c>
      <c r="AA226">
        <f t="shared" si="64"/>
        <v>9</v>
      </c>
      <c r="AB226" s="6">
        <f t="shared" si="65"/>
        <v>0.5</v>
      </c>
    </row>
    <row r="227" spans="1:28" hidden="1" x14ac:dyDescent="0.25">
      <c r="A227" t="s">
        <v>139</v>
      </c>
      <c r="B227" t="s">
        <v>89</v>
      </c>
      <c r="C227" s="65">
        <f>COUNTIFS('2way'!$A$3:$A$7690,"&gt;50%",'2way'!$Y$3:$Y$7690,"Y",'2way'!$Q$3:$Q$7690,"=" &amp;B227) +  COUNTIFS('2way'!$A$3:$A$7690,"&gt;50%",'2way'!$Y$3:$Y$7690,"Y",'2way'!$R$3:$R$7690,"=" &amp;B227)</f>
        <v>5</v>
      </c>
      <c r="D227" s="66">
        <f>COUNTIFS('2way'!$A$3:$A$7690,"&gt;50%",'2way'!$Y$3:$Y$7690,"N",'2way'!$Q$3:$Q$7690,"=" &amp;B227) +  COUNTIFS('2way'!$A$3:$A$7690,"&gt;50%",'2way'!$Y$3:$Y$7690,"N",'2way'!$R$3:$R$7690,"=" &amp;B227)</f>
        <v>1</v>
      </c>
      <c r="E227" s="66">
        <f>COUNTIFS('2way'!$B$3:$B$7690,"&gt;50%",'2way'!$Y$3:$Y$7690,"N",'2way'!$Q$3:$Q$7690,"=" &amp;B227) +  COUNTIFS('2way'!$B$3:$B$7690,"&gt;50%",'2way'!$Y$3:$Y$7690,"N",'2way'!$R$3:$R$7690,"=" &amp;B227)</f>
        <v>7</v>
      </c>
      <c r="F227" s="66">
        <f>COUNTIFS('2way'!$B$3:$B$7690,"&gt;50%",'2way'!$Y$3:$Y$7690,"Y",'2way'!$Q$3:$Q$7690,"=" &amp;B227) +  COUNTIFS('2way'!$B$3:$B$7690,"&gt;50%",'2way'!$Y$3:$Y$7690,"Y",'2way'!$R$3:$R$7690,"=" &amp;B227)</f>
        <v>4</v>
      </c>
      <c r="G227">
        <f>COUNTIF('2way'!$Q$3:$Q$7690,"=" &amp;B227) + COUNTIF('2way'!$R$3:$R$7690,"=" &amp;B227)</f>
        <v>18</v>
      </c>
      <c r="H227" s="6">
        <f t="shared" si="50"/>
        <v>0.27777777777777779</v>
      </c>
      <c r="I227" s="6">
        <f t="shared" si="51"/>
        <v>5.5555555555555552E-2</v>
      </c>
      <c r="J227" s="6">
        <f t="shared" si="52"/>
        <v>0.3888888888888889</v>
      </c>
      <c r="K227" s="6">
        <f t="shared" si="53"/>
        <v>0.22222222222222221</v>
      </c>
      <c r="L227" s="66">
        <f>COUNTIFS('2way'!$M$3:$M$7690,"&gt;50%",'2way'!$Y$3:$Y$7690,"Y",'2way'!$Q$3:$Q$7690,"=" &amp;B227) +  COUNTIFS('2way'!$M$3:$M$7690,"&gt;50%",'2way'!$Y$3:$Y$7690,"Y",'2way'!$R$3:$R$7690,"=" &amp;B227)</f>
        <v>0</v>
      </c>
      <c r="M227" s="66">
        <f>COUNTIFS('2way'!$M$3:$M$7690,"&gt;50%",'2way'!$Y$3:$Y$7690,"N",'2way'!$Q$3:$Q$7690,"=" &amp;B227) +  COUNTIFS('2way'!$M$3:$M$7690,"&gt;50%",'2way'!$Y$3:$Y$7690,"N",'2way'!$R$3:$R$7690,"=" &amp;B227)</f>
        <v>0</v>
      </c>
      <c r="N227" s="66">
        <f>COUNTIFS('2way'!$N$3:$N$7690,"&gt;50%",'2way'!$Y$3:$Y$7690,"N",'2way'!$Q$3:$Q$7690,"=" &amp;B227) +  COUNTIFS('2way'!$N$3:$N$7690,"&gt;50%",'2way'!$Y$3:$Y$7690,"N",'2way'!$R$3:$R$7690,"=" &amp;B227)</f>
        <v>9</v>
      </c>
      <c r="O227" s="66">
        <f>COUNTIFS('2way'!$N$3:$N$7690,"&gt;50%",'2way'!$Y$3:$Y$7690,"Y",'2way'!$Q$3:$Q$7690,"=" &amp;B227) +  COUNTIFS('2way'!$N$3:$N$7690,"&gt;50%",'2way'!$Y$3:$Y$7690,"Y",'2way'!$R$3:$R$7690,"=" &amp;B227)</f>
        <v>9</v>
      </c>
      <c r="P227">
        <f>COUNTIF('2way'!$Q$3:$Q$7690,"=" &amp;B227) + COUNTIF('2way'!$R$3:$R$7690,"=" &amp;B227)</f>
        <v>18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12</v>
      </c>
      <c r="V227" s="6">
        <f t="shared" si="59"/>
        <v>0.66666666666666663</v>
      </c>
      <c r="W227">
        <f t="shared" si="60"/>
        <v>9</v>
      </c>
      <c r="X227" s="6">
        <f t="shared" si="61"/>
        <v>0.5</v>
      </c>
      <c r="Y227">
        <f t="shared" si="62"/>
        <v>5</v>
      </c>
      <c r="Z227" s="6">
        <f t="shared" si="63"/>
        <v>0.27777777777777779</v>
      </c>
      <c r="AA227">
        <f t="shared" si="64"/>
        <v>9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5">
        <f>COUNTIFS('2way'!$A$3:$A$7690,"&gt;50%",'2way'!$Y$3:$Y$7690,"Y",'2way'!$Q$3:$Q$7690,"=" &amp;B228) +  COUNTIFS('2way'!$A$3:$A$7690,"&gt;50%",'2way'!$Y$3:$Y$7690,"Y",'2way'!$R$3:$R$7690,"=" &amp;B228)</f>
        <v>1</v>
      </c>
      <c r="D228" s="66">
        <f>COUNTIFS('2way'!$A$3:$A$7690,"&gt;50%",'2way'!$Y$3:$Y$7690,"N",'2way'!$Q$3:$Q$7690,"=" &amp;B228) +  COUNTIFS('2way'!$A$3:$A$7690,"&gt;50%",'2way'!$Y$3:$Y$7690,"N",'2way'!$R$3:$R$7690,"=" &amp;B228)</f>
        <v>0</v>
      </c>
      <c r="E228" s="66">
        <f>COUNTIFS('2way'!$B$3:$B$7690,"&gt;50%",'2way'!$Y$3:$Y$7690,"N",'2way'!$Q$3:$Q$7690,"=" &amp;B228) +  COUNTIFS('2way'!$B$3:$B$7690,"&gt;50%",'2way'!$Y$3:$Y$7690,"N",'2way'!$R$3:$R$7690,"=" &amp;B228)</f>
        <v>14</v>
      </c>
      <c r="F228" s="66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18</v>
      </c>
      <c r="H228" s="6">
        <f t="shared" si="50"/>
        <v>5.5555555555555552E-2</v>
      </c>
      <c r="I228" s="6">
        <f t="shared" si="51"/>
        <v>0</v>
      </c>
      <c r="J228" s="6">
        <f t="shared" si="52"/>
        <v>0.77777777777777779</v>
      </c>
      <c r="K228" s="6">
        <f t="shared" si="53"/>
        <v>0.1111111111111111</v>
      </c>
      <c r="L228" s="66">
        <f>COUNTIFS('2way'!$M$3:$M$7690,"&gt;50%",'2way'!$Y$3:$Y$7690,"Y",'2way'!$Q$3:$Q$7690,"=" &amp;B228) +  COUNTIFS('2way'!$M$3:$M$7690,"&gt;50%",'2way'!$Y$3:$Y$7690,"Y",'2way'!$R$3:$R$7690,"=" &amp;B228)</f>
        <v>0</v>
      </c>
      <c r="M228" s="66">
        <f>COUNTIFS('2way'!$M$3:$M$7690,"&gt;50%",'2way'!$Y$3:$Y$7690,"N",'2way'!$Q$3:$Q$7690,"=" &amp;B228) +  COUNTIFS('2way'!$M$3:$M$7690,"&gt;50%",'2way'!$Y$3:$Y$7690,"N",'2way'!$R$3:$R$7690,"=" &amp;B228)</f>
        <v>0</v>
      </c>
      <c r="N228" s="66">
        <f>COUNTIFS('2way'!$N$3:$N$7690,"&gt;50%",'2way'!$Y$3:$Y$7690,"N",'2way'!$Q$3:$Q$7690,"=" &amp;B228) +  COUNTIFS('2way'!$N$3:$N$7690,"&gt;50%",'2way'!$Y$3:$Y$7690,"N",'2way'!$R$3:$R$7690,"=" &amp;B228)</f>
        <v>15</v>
      </c>
      <c r="O228" s="66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18</v>
      </c>
      <c r="Q228" s="6">
        <f t="shared" si="54"/>
        <v>0</v>
      </c>
      <c r="R228" s="6">
        <f t="shared" si="55"/>
        <v>0</v>
      </c>
      <c r="S228" s="6">
        <f t="shared" si="56"/>
        <v>0.83333333333333337</v>
      </c>
      <c r="T228" s="6">
        <f t="shared" si="57"/>
        <v>0.16666666666666666</v>
      </c>
      <c r="U228">
        <f t="shared" si="58"/>
        <v>15</v>
      </c>
      <c r="V228" s="6">
        <f t="shared" si="59"/>
        <v>0.83333333333333337</v>
      </c>
      <c r="W228">
        <f t="shared" si="60"/>
        <v>15</v>
      </c>
      <c r="X228" s="6">
        <f t="shared" si="61"/>
        <v>0.83333333333333337</v>
      </c>
      <c r="Y228">
        <f t="shared" si="62"/>
        <v>2</v>
      </c>
      <c r="Z228" s="6">
        <f t="shared" si="63"/>
        <v>0.1111111111111111</v>
      </c>
      <c r="AA228">
        <f t="shared" si="64"/>
        <v>3</v>
      </c>
      <c r="AB228" s="6">
        <f t="shared" si="65"/>
        <v>0.16666666666666666</v>
      </c>
    </row>
    <row r="229" spans="1:28" hidden="1" x14ac:dyDescent="0.25">
      <c r="A229" t="s">
        <v>139</v>
      </c>
      <c r="B229" t="s">
        <v>11</v>
      </c>
      <c r="C229" s="65">
        <f>COUNTIFS('2way'!$A$3:$A$7690,"&gt;50%",'2way'!$Y$3:$Y$7690,"Y",'2way'!$Q$3:$Q$7690,"=" &amp;B229) +  COUNTIFS('2way'!$A$3:$A$7690,"&gt;50%",'2way'!$Y$3:$Y$7690,"Y",'2way'!$R$3:$R$7690,"=" &amp;B229)</f>
        <v>3</v>
      </c>
      <c r="D229" s="66">
        <f>COUNTIFS('2way'!$A$3:$A$7690,"&gt;50%",'2way'!$Y$3:$Y$7690,"N",'2way'!$Q$3:$Q$7690,"=" &amp;B229) +  COUNTIFS('2way'!$A$3:$A$7690,"&gt;50%",'2way'!$Y$3:$Y$7690,"N",'2way'!$R$3:$R$7690,"=" &amp;B229)</f>
        <v>1</v>
      </c>
      <c r="E229" s="66">
        <f>COUNTIFS('2way'!$B$3:$B$7690,"&gt;50%",'2way'!$Y$3:$Y$7690,"N",'2way'!$Q$3:$Q$7690,"=" &amp;B229) +  COUNTIFS('2way'!$B$3:$B$7690,"&gt;50%",'2way'!$Y$3:$Y$7690,"N",'2way'!$R$3:$R$7690,"=" &amp;B229)</f>
        <v>8</v>
      </c>
      <c r="F229" s="66">
        <f>COUNTIFS('2way'!$B$3:$B$7690,"&gt;50%",'2way'!$Y$3:$Y$7690,"Y",'2way'!$Q$3:$Q$7690,"=" &amp;B229) +  COUNTIFS('2way'!$B$3:$B$7690,"&gt;50%",'2way'!$Y$3:$Y$7690,"Y",'2way'!$R$3:$R$7690,"=" &amp;B229)</f>
        <v>5</v>
      </c>
      <c r="G229">
        <f>COUNTIF('2way'!$Q$3:$Q$7690,"=" &amp;B229) + COUNTIF('2way'!$R$3:$R$7690,"=" &amp;B229)</f>
        <v>18</v>
      </c>
      <c r="H229" s="6">
        <f t="shared" si="50"/>
        <v>0.16666666666666666</v>
      </c>
      <c r="I229" s="6">
        <f t="shared" si="51"/>
        <v>5.5555555555555552E-2</v>
      </c>
      <c r="J229" s="6">
        <f t="shared" si="52"/>
        <v>0.44444444444444442</v>
      </c>
      <c r="K229" s="6">
        <f t="shared" si="53"/>
        <v>0.27777777777777779</v>
      </c>
      <c r="L229" s="66">
        <f>COUNTIFS('2way'!$M$3:$M$7690,"&gt;50%",'2way'!$Y$3:$Y$7690,"Y",'2way'!$Q$3:$Q$7690,"=" &amp;B229) +  COUNTIFS('2way'!$M$3:$M$7690,"&gt;50%",'2way'!$Y$3:$Y$7690,"Y",'2way'!$R$3:$R$7690,"=" &amp;B229)</f>
        <v>0</v>
      </c>
      <c r="M229" s="66">
        <f>COUNTIFS('2way'!$M$3:$M$7690,"&gt;50%",'2way'!$Y$3:$Y$7690,"N",'2way'!$Q$3:$Q$7690,"=" &amp;B229) +  COUNTIFS('2way'!$M$3:$M$7690,"&gt;50%",'2way'!$Y$3:$Y$7690,"N",'2way'!$R$3:$R$7690,"=" &amp;B229)</f>
        <v>0</v>
      </c>
      <c r="N229" s="66">
        <f>COUNTIFS('2way'!$N$3:$N$7690,"&gt;50%",'2way'!$Y$3:$Y$7690,"N",'2way'!$Q$3:$Q$7690,"=" &amp;B229) +  COUNTIFS('2way'!$N$3:$N$7690,"&gt;50%",'2way'!$Y$3:$Y$7690,"N",'2way'!$R$3:$R$7690,"=" &amp;B229)</f>
        <v>9</v>
      </c>
      <c r="O229" s="66">
        <f>COUNTIFS('2way'!$N$3:$N$7690,"&gt;50%",'2way'!$Y$3:$Y$7690,"Y",'2way'!$Q$3:$Q$7690,"=" &amp;B229) +  COUNTIFS('2way'!$N$3:$N$7690,"&gt;50%",'2way'!$Y$3:$Y$7690,"Y",'2way'!$R$3:$R$7690,"=" &amp;B229)</f>
        <v>9</v>
      </c>
      <c r="P229">
        <f>COUNTIF('2way'!$Q$3:$Q$7690,"=" &amp;B229) + COUNTIF('2way'!$R$3:$R$7690,"=" &amp;B229)</f>
        <v>18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11</v>
      </c>
      <c r="V229" s="6">
        <f t="shared" si="59"/>
        <v>0.61111111111111116</v>
      </c>
      <c r="W229">
        <f t="shared" si="60"/>
        <v>9</v>
      </c>
      <c r="X229" s="6">
        <f t="shared" si="61"/>
        <v>0.5</v>
      </c>
      <c r="Y229">
        <f t="shared" si="62"/>
        <v>6</v>
      </c>
      <c r="Z229" s="6">
        <f t="shared" si="63"/>
        <v>0.33333333333333331</v>
      </c>
      <c r="AA229">
        <f t="shared" si="64"/>
        <v>9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5">
        <f>COUNTIFS('2way'!$A$3:$A$7690,"&gt;50%",'2way'!$Y$3:$Y$7690,"Y",'2way'!$Q$3:$Q$7690,"=" &amp;B230) +  COUNTIFS('2way'!$A$3:$A$7690,"&gt;50%",'2way'!$Y$3:$Y$7690,"Y",'2way'!$R$3:$R$7690,"=" &amp;B230)</f>
        <v>4</v>
      </c>
      <c r="D230" s="66">
        <f>COUNTIFS('2way'!$A$3:$A$7690,"&gt;50%",'2way'!$Y$3:$Y$7690,"N",'2way'!$Q$3:$Q$7690,"=" &amp;B230) +  COUNTIFS('2way'!$A$3:$A$7690,"&gt;50%",'2way'!$Y$3:$Y$7690,"N",'2way'!$R$3:$R$7690,"=" &amp;B230)</f>
        <v>4</v>
      </c>
      <c r="E230" s="66">
        <f>COUNTIFS('2way'!$B$3:$B$7690,"&gt;50%",'2way'!$Y$3:$Y$7690,"N",'2way'!$Q$3:$Q$7690,"=" &amp;B230) +  COUNTIFS('2way'!$B$3:$B$7690,"&gt;50%",'2way'!$Y$3:$Y$7690,"N",'2way'!$R$3:$R$7690,"=" &amp;B230)</f>
        <v>4</v>
      </c>
      <c r="F230" s="66">
        <f>COUNTIFS('2way'!$B$3:$B$7690,"&gt;50%",'2way'!$Y$3:$Y$7690,"Y",'2way'!$Q$3:$Q$7690,"=" &amp;B230) +  COUNTIFS('2way'!$B$3:$B$7690,"&gt;50%",'2way'!$Y$3:$Y$7690,"Y",'2way'!$R$3:$R$7690,"=" &amp;B230)</f>
        <v>4</v>
      </c>
      <c r="G230">
        <f>COUNTIF('2way'!$Q$3:$Q$7690,"=" &amp;B230) + COUNTIF('2way'!$R$3:$R$7690,"=" &amp;B230)</f>
        <v>18</v>
      </c>
      <c r="H230" s="6">
        <f t="shared" si="50"/>
        <v>0.22222222222222221</v>
      </c>
      <c r="I230" s="6">
        <f t="shared" si="51"/>
        <v>0.22222222222222221</v>
      </c>
      <c r="J230" s="6">
        <f t="shared" si="52"/>
        <v>0.22222222222222221</v>
      </c>
      <c r="K230" s="6">
        <f t="shared" si="53"/>
        <v>0.22222222222222221</v>
      </c>
      <c r="L230" s="66">
        <f>COUNTIFS('2way'!$M$3:$M$7690,"&gt;50%",'2way'!$Y$3:$Y$7690,"Y",'2way'!$Q$3:$Q$7690,"=" &amp;B230) +  COUNTIFS('2way'!$M$3:$M$7690,"&gt;50%",'2way'!$Y$3:$Y$7690,"Y",'2way'!$R$3:$R$7690,"=" &amp;B230)</f>
        <v>0</v>
      </c>
      <c r="M230" s="66">
        <f>COUNTIFS('2way'!$M$3:$M$7690,"&gt;50%",'2way'!$Y$3:$Y$7690,"N",'2way'!$Q$3:$Q$7690,"=" &amp;B230) +  COUNTIFS('2way'!$M$3:$M$7690,"&gt;50%",'2way'!$Y$3:$Y$7690,"N",'2way'!$R$3:$R$7690,"=" &amp;B230)</f>
        <v>0</v>
      </c>
      <c r="N230" s="66">
        <f>COUNTIFS('2way'!$N$3:$N$7690,"&gt;50%",'2way'!$Y$3:$Y$7690,"N",'2way'!$Q$3:$Q$7690,"=" &amp;B230) +  COUNTIFS('2way'!$N$3:$N$7690,"&gt;50%",'2way'!$Y$3:$Y$7690,"N",'2way'!$R$3:$R$7690,"=" &amp;B230)</f>
        <v>10</v>
      </c>
      <c r="O230" s="66">
        <f>COUNTIFS('2way'!$N$3:$N$7690,"&gt;50%",'2way'!$Y$3:$Y$7690,"Y",'2way'!$Q$3:$Q$7690,"=" &amp;B230) +  COUNTIFS('2way'!$N$3:$N$7690,"&gt;50%",'2way'!$Y$3:$Y$7690,"Y",'2way'!$R$3:$R$7690,"=" &amp;B230)</f>
        <v>8</v>
      </c>
      <c r="P230">
        <f>COUNTIF('2way'!$Q$3:$Q$7690,"=" &amp;B230) + COUNTIF('2way'!$R$3:$R$7690,"=" &amp;B230)</f>
        <v>18</v>
      </c>
      <c r="Q230" s="6">
        <f t="shared" si="54"/>
        <v>0</v>
      </c>
      <c r="R230" s="6">
        <f t="shared" si="55"/>
        <v>0</v>
      </c>
      <c r="S230" s="6">
        <f t="shared" si="56"/>
        <v>0.55555555555555558</v>
      </c>
      <c r="T230" s="6">
        <f t="shared" si="57"/>
        <v>0.44444444444444442</v>
      </c>
      <c r="U230">
        <f t="shared" si="58"/>
        <v>8</v>
      </c>
      <c r="V230" s="6">
        <f t="shared" si="59"/>
        <v>0.44444444444444442</v>
      </c>
      <c r="W230">
        <f t="shared" si="60"/>
        <v>10</v>
      </c>
      <c r="X230" s="6">
        <f t="shared" si="61"/>
        <v>0.55555555555555558</v>
      </c>
      <c r="Y230">
        <f t="shared" si="62"/>
        <v>8</v>
      </c>
      <c r="Z230" s="6">
        <f t="shared" si="63"/>
        <v>0.44444444444444442</v>
      </c>
      <c r="AA230">
        <f t="shared" si="64"/>
        <v>8</v>
      </c>
      <c r="AB230" s="6">
        <f t="shared" si="65"/>
        <v>0.44444444444444442</v>
      </c>
    </row>
    <row r="231" spans="1:28" hidden="1" x14ac:dyDescent="0.25">
      <c r="A231" t="s">
        <v>139</v>
      </c>
      <c r="B231" t="s">
        <v>18</v>
      </c>
      <c r="C231" s="65">
        <f>COUNTIFS('2way'!$A$3:$A$7690,"&gt;50%",'2way'!$Y$3:$Y$7690,"Y",'2way'!$Q$3:$Q$7690,"=" &amp;B231) +  COUNTIFS('2way'!$A$3:$A$7690,"&gt;50%",'2way'!$Y$3:$Y$7690,"Y",'2way'!$R$3:$R$7690,"=" &amp;B231)</f>
        <v>1</v>
      </c>
      <c r="D231" s="66">
        <f>COUNTIFS('2way'!$A$3:$A$7690,"&gt;50%",'2way'!$Y$3:$Y$7690,"N",'2way'!$Q$3:$Q$7690,"=" &amp;B231) +  COUNTIFS('2way'!$A$3:$A$7690,"&gt;50%",'2way'!$Y$3:$Y$7690,"N",'2way'!$R$3:$R$7690,"=" &amp;B231)</f>
        <v>0</v>
      </c>
      <c r="E231" s="66">
        <f>COUNTIFS('2way'!$B$3:$B$7690,"&gt;50%",'2way'!$Y$3:$Y$7690,"N",'2way'!$Q$3:$Q$7690,"=" &amp;B231) +  COUNTIFS('2way'!$B$3:$B$7690,"&gt;50%",'2way'!$Y$3:$Y$7690,"N",'2way'!$R$3:$R$7690,"=" &amp;B231)</f>
        <v>9</v>
      </c>
      <c r="F231" s="66">
        <f>COUNTIFS('2way'!$B$3:$B$7690,"&gt;50%",'2way'!$Y$3:$Y$7690,"Y",'2way'!$Q$3:$Q$7690,"=" &amp;B231) +  COUNTIFS('2way'!$B$3:$B$7690,"&gt;50%",'2way'!$Y$3:$Y$7690,"Y",'2way'!$R$3:$R$7690,"=" &amp;B231)</f>
        <v>8</v>
      </c>
      <c r="G231">
        <f>COUNTIF('2way'!$Q$3:$Q$7690,"=" &amp;B231) + COUNTIF('2way'!$R$3:$R$7690,"=" &amp;B231)</f>
        <v>18</v>
      </c>
      <c r="H231" s="6">
        <f t="shared" si="50"/>
        <v>5.5555555555555552E-2</v>
      </c>
      <c r="I231" s="6">
        <f t="shared" si="51"/>
        <v>0</v>
      </c>
      <c r="J231" s="6">
        <f t="shared" si="52"/>
        <v>0.5</v>
      </c>
      <c r="K231" s="6">
        <f t="shared" si="53"/>
        <v>0.44444444444444442</v>
      </c>
      <c r="L231" s="66">
        <f>COUNTIFS('2way'!$M$3:$M$7690,"&gt;50%",'2way'!$Y$3:$Y$7690,"Y",'2way'!$Q$3:$Q$7690,"=" &amp;B231) +  COUNTIFS('2way'!$M$3:$M$7690,"&gt;50%",'2way'!$Y$3:$Y$7690,"Y",'2way'!$R$3:$R$7690,"=" &amp;B231)</f>
        <v>0</v>
      </c>
      <c r="M231" s="66">
        <f>COUNTIFS('2way'!$M$3:$M$7690,"&gt;50%",'2way'!$Y$3:$Y$7690,"N",'2way'!$Q$3:$Q$7690,"=" &amp;B231) +  COUNTIFS('2way'!$M$3:$M$7690,"&gt;50%",'2way'!$Y$3:$Y$7690,"N",'2way'!$R$3:$R$7690,"=" &amp;B231)</f>
        <v>0</v>
      </c>
      <c r="N231" s="66">
        <f>COUNTIFS('2way'!$N$3:$N$7690,"&gt;50%",'2way'!$Y$3:$Y$7690,"N",'2way'!$Q$3:$Q$7690,"=" &amp;B231) +  COUNTIFS('2way'!$N$3:$N$7690,"&gt;50%",'2way'!$Y$3:$Y$7690,"N",'2way'!$R$3:$R$7690,"=" &amp;B231)</f>
        <v>9</v>
      </c>
      <c r="O231" s="66">
        <f>COUNTIFS('2way'!$N$3:$N$7690,"&gt;50%",'2way'!$Y$3:$Y$7690,"Y",'2way'!$Q$3:$Q$7690,"=" &amp;B231) +  COUNTIFS('2way'!$N$3:$N$7690,"&gt;50%",'2way'!$Y$3:$Y$7690,"Y",'2way'!$R$3:$R$7690,"=" &amp;B231)</f>
        <v>9</v>
      </c>
      <c r="P231">
        <f>COUNTIF('2way'!$Q$3:$Q$7690,"=" &amp;B231) + COUNTIF('2way'!$R$3:$R$7690,"=" &amp;B231)</f>
        <v>18</v>
      </c>
      <c r="Q231" s="6">
        <f t="shared" si="54"/>
        <v>0</v>
      </c>
      <c r="R231" s="6">
        <f t="shared" si="55"/>
        <v>0</v>
      </c>
      <c r="S231" s="6">
        <f t="shared" si="56"/>
        <v>0.5</v>
      </c>
      <c r="T231" s="6">
        <f t="shared" si="57"/>
        <v>0.5</v>
      </c>
      <c r="U231">
        <f t="shared" si="58"/>
        <v>10</v>
      </c>
      <c r="V231" s="6">
        <f t="shared" si="59"/>
        <v>0.55555555555555558</v>
      </c>
      <c r="W231">
        <f t="shared" si="60"/>
        <v>9</v>
      </c>
      <c r="X231" s="6">
        <f t="shared" si="61"/>
        <v>0.5</v>
      </c>
      <c r="Y231">
        <f t="shared" si="62"/>
        <v>8</v>
      </c>
      <c r="Z231" s="6">
        <f t="shared" si="63"/>
        <v>0.44444444444444442</v>
      </c>
      <c r="AA231">
        <f t="shared" si="64"/>
        <v>9</v>
      </c>
      <c r="AB231" s="6">
        <f t="shared" si="65"/>
        <v>0.5</v>
      </c>
    </row>
    <row r="232" spans="1:28" hidden="1" x14ac:dyDescent="0.25">
      <c r="A232" t="s">
        <v>139</v>
      </c>
      <c r="B232" t="s">
        <v>33</v>
      </c>
      <c r="C232" s="65">
        <f>COUNTIFS('2way'!$A$3:$A$7690,"&gt;50%",'2way'!$Y$3:$Y$7690,"Y",'2way'!$Q$3:$Q$7690,"=" &amp;B232) +  COUNTIFS('2way'!$A$3:$A$7690,"&gt;50%",'2way'!$Y$3:$Y$7690,"Y",'2way'!$R$3:$R$7690,"=" &amp;B232)</f>
        <v>0</v>
      </c>
      <c r="D232" s="66">
        <f>COUNTIFS('2way'!$A$3:$A$7690,"&gt;50%",'2way'!$Y$3:$Y$7690,"N",'2way'!$Q$3:$Q$7690,"=" &amp;B232) +  COUNTIFS('2way'!$A$3:$A$7690,"&gt;50%",'2way'!$Y$3:$Y$7690,"N",'2way'!$R$3:$R$7690,"=" &amp;B232)</f>
        <v>3</v>
      </c>
      <c r="E232" s="66">
        <f>COUNTIFS('2way'!$B$3:$B$7690,"&gt;50%",'2way'!$Y$3:$Y$7690,"N",'2way'!$Q$3:$Q$7690,"=" &amp;B232) +  COUNTIFS('2way'!$B$3:$B$7690,"&gt;50%",'2way'!$Y$3:$Y$7690,"N",'2way'!$R$3:$R$7690,"=" &amp;B232)</f>
        <v>8</v>
      </c>
      <c r="F232" s="66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18</v>
      </c>
      <c r="H232" s="6">
        <f t="shared" si="50"/>
        <v>0</v>
      </c>
      <c r="I232" s="6">
        <f t="shared" si="51"/>
        <v>0.16666666666666666</v>
      </c>
      <c r="J232" s="6">
        <f t="shared" si="52"/>
        <v>0.44444444444444442</v>
      </c>
      <c r="K232" s="6">
        <f t="shared" si="53"/>
        <v>0.33333333333333331</v>
      </c>
      <c r="L232" s="66">
        <f>COUNTIFS('2way'!$M$3:$M$7690,"&gt;50%",'2way'!$Y$3:$Y$7690,"Y",'2way'!$Q$3:$Q$7690,"=" &amp;B232) +  COUNTIFS('2way'!$M$3:$M$7690,"&gt;50%",'2way'!$Y$3:$Y$7690,"Y",'2way'!$R$3:$R$7690,"=" &amp;B232)</f>
        <v>0</v>
      </c>
      <c r="M232" s="66">
        <f>COUNTIFS('2way'!$M$3:$M$7690,"&gt;50%",'2way'!$Y$3:$Y$7690,"N",'2way'!$Q$3:$Q$7690,"=" &amp;B232) +  COUNTIFS('2way'!$M$3:$M$7690,"&gt;50%",'2way'!$Y$3:$Y$7690,"N",'2way'!$R$3:$R$7690,"=" &amp;B232)</f>
        <v>0</v>
      </c>
      <c r="N232" s="66">
        <f>COUNTIFS('2way'!$N$3:$N$7690,"&gt;50%",'2way'!$Y$3:$Y$7690,"N",'2way'!$Q$3:$Q$7690,"=" &amp;B232) +  COUNTIFS('2way'!$N$3:$N$7690,"&gt;50%",'2way'!$Y$3:$Y$7690,"N",'2way'!$R$3:$R$7690,"=" &amp;B232)</f>
        <v>12</v>
      </c>
      <c r="O232" s="66">
        <f>COUNTIFS('2way'!$N$3:$N$7690,"&gt;50%",'2way'!$Y$3:$Y$7690,"Y",'2way'!$Q$3:$Q$7690,"=" &amp;B232) +  COUNTIFS('2way'!$N$3:$N$7690,"&gt;50%",'2way'!$Y$3:$Y$7690,"Y",'2way'!$R$3:$R$7690,"=" &amp;B232)</f>
        <v>6</v>
      </c>
      <c r="P232">
        <f>COUNTIF('2way'!$Q$3:$Q$7690,"=" &amp;B232) + COUNTIF('2way'!$R$3:$R$7690,"=" &amp;B232)</f>
        <v>18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8</v>
      </c>
      <c r="V232" s="6">
        <f t="shared" si="59"/>
        <v>0.44444444444444442</v>
      </c>
      <c r="W232">
        <f t="shared" si="60"/>
        <v>12</v>
      </c>
      <c r="X232" s="6">
        <f t="shared" si="61"/>
        <v>0.66666666666666663</v>
      </c>
      <c r="Y232">
        <f t="shared" si="62"/>
        <v>9</v>
      </c>
      <c r="Z232" s="6">
        <f t="shared" si="63"/>
        <v>0.5</v>
      </c>
      <c r="AA232">
        <f t="shared" si="64"/>
        <v>6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5">
        <f>COUNTIFS('2way'!$A$3:$A$7690,"&gt;50%",'2way'!$Y$3:$Y$7690,"Y",'2way'!$Q$3:$Q$7690,"=" &amp;B233) +  COUNTIFS('2way'!$A$3:$A$7690,"&gt;50%",'2way'!$Y$3:$Y$7690,"Y",'2way'!$R$3:$R$7690,"=" &amp;B233)</f>
        <v>0</v>
      </c>
      <c r="D233" s="66">
        <f>COUNTIFS('2way'!$A$3:$A$7690,"&gt;50%",'2way'!$Y$3:$Y$7690,"N",'2way'!$Q$3:$Q$7690,"=" &amp;B233) +  COUNTIFS('2way'!$A$3:$A$7690,"&gt;50%",'2way'!$Y$3:$Y$7690,"N",'2way'!$R$3:$R$7690,"=" &amp;B233)</f>
        <v>1</v>
      </c>
      <c r="E233" s="66">
        <f>COUNTIFS('2way'!$B$3:$B$7690,"&gt;50%",'2way'!$Y$3:$Y$7690,"N",'2way'!$Q$3:$Q$7690,"=" &amp;B233) +  COUNTIFS('2way'!$B$3:$B$7690,"&gt;50%",'2way'!$Y$3:$Y$7690,"N",'2way'!$R$3:$R$7690,"=" &amp;B233)</f>
        <v>10</v>
      </c>
      <c r="F233" s="66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18</v>
      </c>
      <c r="H233" s="6">
        <f t="shared" si="50"/>
        <v>0</v>
      </c>
      <c r="I233" s="6">
        <f t="shared" si="51"/>
        <v>5.5555555555555552E-2</v>
      </c>
      <c r="J233" s="6">
        <f t="shared" si="52"/>
        <v>0.55555555555555558</v>
      </c>
      <c r="K233" s="6">
        <f t="shared" si="53"/>
        <v>0.3888888888888889</v>
      </c>
      <c r="L233" s="66">
        <f>COUNTIFS('2way'!$M$3:$M$7690,"&gt;50%",'2way'!$Y$3:$Y$7690,"Y",'2way'!$Q$3:$Q$7690,"=" &amp;B233) +  COUNTIFS('2way'!$M$3:$M$7690,"&gt;50%",'2way'!$Y$3:$Y$7690,"Y",'2way'!$R$3:$R$7690,"=" &amp;B233)</f>
        <v>0</v>
      </c>
      <c r="M233" s="66">
        <f>COUNTIFS('2way'!$M$3:$M$7690,"&gt;50%",'2way'!$Y$3:$Y$7690,"N",'2way'!$Q$3:$Q$7690,"=" &amp;B233) +  COUNTIFS('2way'!$M$3:$M$7690,"&gt;50%",'2way'!$Y$3:$Y$7690,"N",'2way'!$R$3:$R$7690,"=" &amp;B233)</f>
        <v>0</v>
      </c>
      <c r="N233" s="66">
        <f>COUNTIFS('2way'!$N$3:$N$7690,"&gt;50%",'2way'!$Y$3:$Y$7690,"N",'2way'!$Q$3:$Q$7690,"=" &amp;B233) +  COUNTIFS('2way'!$N$3:$N$7690,"&gt;50%",'2way'!$Y$3:$Y$7690,"N",'2way'!$R$3:$R$7690,"=" &amp;B233)</f>
        <v>11</v>
      </c>
      <c r="O233" s="66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0.61111111111111116</v>
      </c>
      <c r="T233" s="6">
        <f t="shared" si="57"/>
        <v>0.3888888888888889</v>
      </c>
      <c r="U233">
        <f t="shared" si="58"/>
        <v>10</v>
      </c>
      <c r="V233" s="6">
        <f t="shared" si="59"/>
        <v>0.55555555555555558</v>
      </c>
      <c r="W233">
        <f t="shared" si="60"/>
        <v>11</v>
      </c>
      <c r="X233" s="6">
        <f t="shared" si="61"/>
        <v>0.61111111111111116</v>
      </c>
      <c r="Y233">
        <f t="shared" si="62"/>
        <v>8</v>
      </c>
      <c r="Z233" s="6">
        <f t="shared" si="63"/>
        <v>0.44444444444444442</v>
      </c>
      <c r="AA233">
        <f t="shared" si="64"/>
        <v>7</v>
      </c>
      <c r="AB233" s="6">
        <f t="shared" si="65"/>
        <v>0.3888888888888889</v>
      </c>
    </row>
    <row r="234" spans="1:28" hidden="1" x14ac:dyDescent="0.25">
      <c r="A234" t="s">
        <v>139</v>
      </c>
      <c r="B234" t="s">
        <v>15</v>
      </c>
      <c r="C234" s="65">
        <f>COUNTIFS('2way'!$A$3:$A$7690,"&gt;50%",'2way'!$Y$3:$Y$7690,"Y",'2way'!$Q$3:$Q$7690,"=" &amp;B234) +  COUNTIFS('2way'!$A$3:$A$7690,"&gt;50%",'2way'!$Y$3:$Y$7690,"Y",'2way'!$R$3:$R$7690,"=" &amp;B234)</f>
        <v>0</v>
      </c>
      <c r="D234" s="66">
        <f>COUNTIFS('2way'!$A$3:$A$7690,"&gt;50%",'2way'!$Y$3:$Y$7690,"N",'2way'!$Q$3:$Q$7690,"=" &amp;B234) +  COUNTIFS('2way'!$A$3:$A$7690,"&gt;50%",'2way'!$Y$3:$Y$7690,"N",'2way'!$R$3:$R$7690,"=" &amp;B234)</f>
        <v>1</v>
      </c>
      <c r="E234" s="66">
        <f>COUNTIFS('2way'!$B$3:$B$7690,"&gt;50%",'2way'!$Y$3:$Y$7690,"N",'2way'!$Q$3:$Q$7690,"=" &amp;B234) +  COUNTIFS('2way'!$B$3:$B$7690,"&gt;50%",'2way'!$Y$3:$Y$7690,"N",'2way'!$R$3:$R$7690,"=" &amp;B234)</f>
        <v>11</v>
      </c>
      <c r="F234" s="66">
        <f>COUNTIFS('2way'!$B$3:$B$7690,"&gt;50%",'2way'!$Y$3:$Y$7690,"Y",'2way'!$Q$3:$Q$7690,"=" &amp;B234) +  COUNTIFS('2way'!$B$3:$B$7690,"&gt;50%",'2way'!$Y$3:$Y$7690,"Y",'2way'!$R$3:$R$7690,"=" &amp;B234)</f>
        <v>5</v>
      </c>
      <c r="G234">
        <f>COUNTIF('2way'!$Q$3:$Q$7690,"=" &amp;B234) + COUNTIF('2way'!$R$3:$R$7690,"=" &amp;B234)</f>
        <v>18</v>
      </c>
      <c r="H234" s="6">
        <f t="shared" si="50"/>
        <v>0</v>
      </c>
      <c r="I234" s="6">
        <f t="shared" si="51"/>
        <v>5.5555555555555552E-2</v>
      </c>
      <c r="J234" s="6">
        <f t="shared" si="52"/>
        <v>0.61111111111111116</v>
      </c>
      <c r="K234" s="6">
        <f t="shared" si="53"/>
        <v>0.27777777777777779</v>
      </c>
      <c r="L234" s="66">
        <f>COUNTIFS('2way'!$M$3:$M$7690,"&gt;50%",'2way'!$Y$3:$Y$7690,"Y",'2way'!$Q$3:$Q$7690,"=" &amp;B234) +  COUNTIFS('2way'!$M$3:$M$7690,"&gt;50%",'2way'!$Y$3:$Y$7690,"Y",'2way'!$R$3:$R$7690,"=" &amp;B234)</f>
        <v>0</v>
      </c>
      <c r="M234" s="66">
        <f>COUNTIFS('2way'!$M$3:$M$7690,"&gt;50%",'2way'!$Y$3:$Y$7690,"N",'2way'!$Q$3:$Q$7690,"=" &amp;B234) +  COUNTIFS('2way'!$M$3:$M$7690,"&gt;50%",'2way'!$Y$3:$Y$7690,"N",'2way'!$R$3:$R$7690,"=" &amp;B234)</f>
        <v>0</v>
      </c>
      <c r="N234" s="66">
        <f>COUNTIFS('2way'!$N$3:$N$7690,"&gt;50%",'2way'!$Y$3:$Y$7690,"N",'2way'!$Q$3:$Q$7690,"=" &amp;B234) +  COUNTIFS('2way'!$N$3:$N$7690,"&gt;50%",'2way'!$Y$3:$Y$7690,"N",'2way'!$R$3:$R$7690,"=" &amp;B234)</f>
        <v>13</v>
      </c>
      <c r="O234" s="66">
        <f>COUNTIFS('2way'!$N$3:$N$7690,"&gt;50%",'2way'!$Y$3:$Y$7690,"Y",'2way'!$Q$3:$Q$7690,"=" &amp;B234) +  COUNTIFS('2way'!$N$3:$N$7690,"&gt;50%",'2way'!$Y$3:$Y$7690,"Y",'2way'!$R$3:$R$7690,"=" &amp;B234)</f>
        <v>5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0.72222222222222221</v>
      </c>
      <c r="T234" s="6">
        <f t="shared" si="57"/>
        <v>0.27777777777777779</v>
      </c>
      <c r="U234">
        <f t="shared" si="58"/>
        <v>11</v>
      </c>
      <c r="V234" s="6">
        <f t="shared" si="59"/>
        <v>0.61111111111111116</v>
      </c>
      <c r="W234">
        <f t="shared" si="60"/>
        <v>13</v>
      </c>
      <c r="X234" s="6">
        <f t="shared" si="61"/>
        <v>0.72222222222222221</v>
      </c>
      <c r="Y234">
        <f t="shared" si="62"/>
        <v>6</v>
      </c>
      <c r="Z234" s="6">
        <f t="shared" si="63"/>
        <v>0.33333333333333331</v>
      </c>
      <c r="AA234">
        <f t="shared" si="64"/>
        <v>5</v>
      </c>
      <c r="AB234" s="6">
        <f t="shared" si="65"/>
        <v>0.27777777777777779</v>
      </c>
    </row>
    <row r="235" spans="1:28" hidden="1" x14ac:dyDescent="0.25">
      <c r="A235" t="s">
        <v>139</v>
      </c>
      <c r="B235" t="s">
        <v>9</v>
      </c>
      <c r="C235" s="65">
        <f>COUNTIFS('2way'!$A$3:$A$7690,"&gt;50%",'2way'!$Y$3:$Y$7690,"Y",'2way'!$Q$3:$Q$7690,"=" &amp;B235) +  COUNTIFS('2way'!$A$3:$A$7690,"&gt;50%",'2way'!$Y$3:$Y$7690,"Y",'2way'!$R$3:$R$7690,"=" &amp;B235)</f>
        <v>7</v>
      </c>
      <c r="D235" s="66">
        <f>COUNTIFS('2way'!$A$3:$A$7690,"&gt;50%",'2way'!$Y$3:$Y$7690,"N",'2way'!$Q$3:$Q$7690,"=" &amp;B235) +  COUNTIFS('2way'!$A$3:$A$7690,"&gt;50%",'2way'!$Y$3:$Y$7690,"N",'2way'!$R$3:$R$7690,"=" &amp;B235)</f>
        <v>3</v>
      </c>
      <c r="E235" s="66">
        <f>COUNTIFS('2way'!$B$3:$B$7690,"&gt;50%",'2way'!$Y$3:$Y$7690,"N",'2way'!$Q$3:$Q$7690,"=" &amp;B235) +  COUNTIFS('2way'!$B$3:$B$7690,"&gt;50%",'2way'!$Y$3:$Y$7690,"N",'2way'!$R$3:$R$7690,"=" &amp;B235)</f>
        <v>3</v>
      </c>
      <c r="F235" s="66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0.3888888888888889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0.22222222222222221</v>
      </c>
      <c r="L235" s="66">
        <f>COUNTIFS('2way'!$M$3:$M$7690,"&gt;50%",'2way'!$Y$3:$Y$7690,"Y",'2way'!$Q$3:$Q$7690,"=" &amp;B235) +  COUNTIFS('2way'!$M$3:$M$7690,"&gt;50%",'2way'!$Y$3:$Y$7690,"Y",'2way'!$R$3:$R$7690,"=" &amp;B235)</f>
        <v>0</v>
      </c>
      <c r="M235" s="66">
        <f>COUNTIFS('2way'!$M$3:$M$7690,"&gt;50%",'2way'!$Y$3:$Y$7690,"N",'2way'!$Q$3:$Q$7690,"=" &amp;B235) +  COUNTIFS('2way'!$M$3:$M$7690,"&gt;50%",'2way'!$Y$3:$Y$7690,"N",'2way'!$R$3:$R$7690,"=" &amp;B235)</f>
        <v>1</v>
      </c>
      <c r="N235" s="66">
        <f>COUNTIFS('2way'!$N$3:$N$7690,"&gt;50%",'2way'!$Y$3:$Y$7690,"N",'2way'!$Q$3:$Q$7690,"=" &amp;B235) +  COUNTIFS('2way'!$N$3:$N$7690,"&gt;50%",'2way'!$Y$3:$Y$7690,"N",'2way'!$R$3:$R$7690,"=" &amp;B235)</f>
        <v>6</v>
      </c>
      <c r="O235" s="66">
        <f>COUNTIFS('2way'!$N$3:$N$7690,"&gt;50%",'2way'!$Y$3:$Y$7690,"Y",'2way'!$Q$3:$Q$7690,"=" &amp;B235) +  COUNTIFS('2way'!$N$3:$N$7690,"&gt;50%",'2way'!$Y$3:$Y$7690,"Y",'2way'!$R$3:$R$7690,"=" &amp;B235)</f>
        <v>10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5.5555555555555552E-2</v>
      </c>
      <c r="S235" s="6">
        <f t="shared" si="56"/>
        <v>0.33333333333333331</v>
      </c>
      <c r="T235" s="6">
        <f t="shared" si="57"/>
        <v>0.55555555555555558</v>
      </c>
      <c r="U235">
        <f t="shared" si="58"/>
        <v>10</v>
      </c>
      <c r="V235" s="6">
        <f t="shared" si="59"/>
        <v>0.55555555555555558</v>
      </c>
      <c r="W235">
        <f t="shared" si="60"/>
        <v>6</v>
      </c>
      <c r="X235" s="6">
        <f t="shared" si="61"/>
        <v>0.33333333333333331</v>
      </c>
      <c r="Y235">
        <f t="shared" si="62"/>
        <v>7</v>
      </c>
      <c r="Z235" s="6">
        <f t="shared" si="63"/>
        <v>0.3888888888888889</v>
      </c>
      <c r="AA235">
        <f t="shared" si="64"/>
        <v>11</v>
      </c>
      <c r="AB235" s="6">
        <f t="shared" si="65"/>
        <v>0.61111111111111116</v>
      </c>
    </row>
    <row r="236" spans="1:28" hidden="1" x14ac:dyDescent="0.25">
      <c r="A236" t="s">
        <v>139</v>
      </c>
      <c r="B236" t="s">
        <v>521</v>
      </c>
      <c r="C236" s="65">
        <f>COUNTIFS('2way'!$A$3:$A$7690,"&gt;50%",'2way'!$Y$3:$Y$7690,"Y",'2way'!$Q$3:$Q$7690,"=" &amp;B236) +  COUNTIFS('2way'!$A$3:$A$7690,"&gt;50%",'2way'!$Y$3:$Y$7690,"Y",'2way'!$R$3:$R$7690,"=" &amp;B236)</f>
        <v>0</v>
      </c>
      <c r="D236" s="66">
        <f>COUNTIFS('2way'!$A$3:$A$7690,"&gt;50%",'2way'!$Y$3:$Y$7690,"N",'2way'!$Q$3:$Q$7690,"=" &amp;B236) +  COUNTIFS('2way'!$A$3:$A$7690,"&gt;50%",'2way'!$Y$3:$Y$7690,"N",'2way'!$R$3:$R$7690,"=" &amp;B236)</f>
        <v>1</v>
      </c>
      <c r="E236" s="66">
        <f>COUNTIFS('2way'!$B$3:$B$7690,"&gt;50%",'2way'!$Y$3:$Y$7690,"N",'2way'!$Q$3:$Q$7690,"=" &amp;B236) +  COUNTIFS('2way'!$B$3:$B$7690,"&gt;50%",'2way'!$Y$3:$Y$7690,"N",'2way'!$R$3:$R$7690,"=" &amp;B236)</f>
        <v>2</v>
      </c>
      <c r="F236" s="66">
        <f>COUNTIFS('2way'!$B$3:$B$7690,"&gt;50%",'2way'!$Y$3:$Y$7690,"Y",'2way'!$Q$3:$Q$7690,"=" &amp;B236) +  COUNTIFS('2way'!$B$3:$B$7690,"&gt;50%",'2way'!$Y$3:$Y$7690,"Y",'2way'!$R$3:$R$7690,"=" &amp;B236)</f>
        <v>5</v>
      </c>
      <c r="G236">
        <f>COUNTIF('2way'!$Q$3:$Q$7690,"=" &amp;B236) + COUNTIF('2way'!$R$3:$R$7690,"=" &amp;B236)</f>
        <v>18</v>
      </c>
      <c r="H236" s="6">
        <f t="shared" si="50"/>
        <v>0</v>
      </c>
      <c r="I236" s="6">
        <f t="shared" si="51"/>
        <v>5.5555555555555552E-2</v>
      </c>
      <c r="J236" s="6">
        <f t="shared" si="52"/>
        <v>0.1111111111111111</v>
      </c>
      <c r="K236" s="6">
        <f t="shared" si="53"/>
        <v>0.27777777777777779</v>
      </c>
      <c r="L236" s="66">
        <f>COUNTIFS('2way'!$M$3:$M$7690,"&gt;50%",'2way'!$Y$3:$Y$7690,"Y",'2way'!$Q$3:$Q$7690,"=" &amp;B236) +  COUNTIFS('2way'!$M$3:$M$7690,"&gt;50%",'2way'!$Y$3:$Y$7690,"Y",'2way'!$R$3:$R$7690,"=" &amp;B236)</f>
        <v>0</v>
      </c>
      <c r="M236" s="66">
        <f>COUNTIFS('2way'!$M$3:$M$7690,"&gt;50%",'2way'!$Y$3:$Y$7690,"N",'2way'!$Q$3:$Q$7690,"=" &amp;B236) +  COUNTIFS('2way'!$M$3:$M$7690,"&gt;50%",'2way'!$Y$3:$Y$7690,"N",'2way'!$R$3:$R$7690,"=" &amp;B236)</f>
        <v>1</v>
      </c>
      <c r="N236" s="66">
        <f>COUNTIFS('2way'!$N$3:$N$7690,"&gt;50%",'2way'!$Y$3:$Y$7690,"N",'2way'!$Q$3:$Q$7690,"=" &amp;B236) +  COUNTIFS('2way'!$N$3:$N$7690,"&gt;50%",'2way'!$Y$3:$Y$7690,"N",'2way'!$R$3:$R$7690,"=" &amp;B236)</f>
        <v>7</v>
      </c>
      <c r="O236" s="66">
        <f>COUNTIFS('2way'!$N$3:$N$7690,"&gt;50%",'2way'!$Y$3:$Y$7690,"Y",'2way'!$Q$3:$Q$7690,"=" &amp;B236) +  COUNTIFS('2way'!$N$3:$N$7690,"&gt;50%",'2way'!$Y$3:$Y$7690,"Y",'2way'!$R$3:$R$7690,"=" &amp;B236)</f>
        <v>10</v>
      </c>
      <c r="P236">
        <f>COUNTIF('2way'!$Q$3:$Q$7690,"=" &amp;B236) + COUNTIF('2way'!$R$3:$R$7690,"=" &amp;B236)</f>
        <v>18</v>
      </c>
      <c r="Q236" s="6">
        <f t="shared" si="54"/>
        <v>0</v>
      </c>
      <c r="R236" s="6">
        <f t="shared" si="55"/>
        <v>5.5555555555555552E-2</v>
      </c>
      <c r="S236" s="6">
        <f t="shared" si="56"/>
        <v>0.3888888888888889</v>
      </c>
      <c r="T236" s="6">
        <f t="shared" si="57"/>
        <v>0.55555555555555558</v>
      </c>
      <c r="U236">
        <f t="shared" si="58"/>
        <v>2</v>
      </c>
      <c r="V236" s="6">
        <f t="shared" si="59"/>
        <v>0.1111111111111111</v>
      </c>
      <c r="W236">
        <f t="shared" si="60"/>
        <v>7</v>
      </c>
      <c r="X236" s="6">
        <f t="shared" si="61"/>
        <v>0.3888888888888889</v>
      </c>
      <c r="Y236">
        <f t="shared" si="62"/>
        <v>6</v>
      </c>
      <c r="Z236" s="6">
        <f t="shared" si="63"/>
        <v>0.33333333333333331</v>
      </c>
      <c r="AA236">
        <f t="shared" si="64"/>
        <v>11</v>
      </c>
      <c r="AB236" s="6">
        <f t="shared" si="65"/>
        <v>0.61111111111111116</v>
      </c>
    </row>
    <row r="237" spans="1:28" hidden="1" x14ac:dyDescent="0.25">
      <c r="A237" t="s">
        <v>140</v>
      </c>
      <c r="B237" t="s">
        <v>102</v>
      </c>
      <c r="C237" s="65">
        <f>COUNTIFS('2way'!$A$3:$A$7690,"&gt;50%",'2way'!$Y$3:$Y$7690,"Y",'2way'!$Q$3:$Q$7690,"=" &amp;B237) +  COUNTIFS('2way'!$A$3:$A$7690,"&gt;50%",'2way'!$Y$3:$Y$7690,"Y",'2way'!$R$3:$R$7690,"=" &amp;B237)</f>
        <v>6</v>
      </c>
      <c r="D237" s="66">
        <f>COUNTIFS('2way'!$A$3:$A$7690,"&gt;50%",'2way'!$Y$3:$Y$7690,"N",'2way'!$Q$3:$Q$7690,"=" &amp;B237) +  COUNTIFS('2way'!$A$3:$A$7690,"&gt;50%",'2way'!$Y$3:$Y$7690,"N",'2way'!$R$3:$R$7690,"=" &amp;B237)</f>
        <v>4</v>
      </c>
      <c r="E237" s="66">
        <f>COUNTIFS('2way'!$B$3:$B$7690,"&gt;50%",'2way'!$Y$3:$Y$7690,"N",'2way'!$Q$3:$Q$7690,"=" &amp;B237) +  COUNTIFS('2way'!$B$3:$B$7690,"&gt;50%",'2way'!$Y$3:$Y$7690,"N",'2way'!$R$3:$R$7690,"=" &amp;B237)</f>
        <v>2</v>
      </c>
      <c r="F237" s="66">
        <f>COUNTIFS('2way'!$B$3:$B$7690,"&gt;50%",'2way'!$Y$3:$Y$7690,"Y",'2way'!$Q$3:$Q$7690,"=" &amp;B237) +  COUNTIFS('2way'!$B$3:$B$7690,"&gt;50%",'2way'!$Y$3:$Y$7690,"Y",'2way'!$R$3:$R$7690,"=" &amp;B237)</f>
        <v>5</v>
      </c>
      <c r="G237">
        <f>COUNTIF('2way'!$Q$3:$Q$7690,"=" &amp;B237) + COUNTIF('2way'!$R$3:$R$7690,"=" &amp;B237)</f>
        <v>17</v>
      </c>
      <c r="H237" s="6">
        <f t="shared" si="50"/>
        <v>0.35294117647058826</v>
      </c>
      <c r="I237" s="6">
        <f t="shared" si="51"/>
        <v>0.23529411764705882</v>
      </c>
      <c r="J237" s="6">
        <f t="shared" si="52"/>
        <v>0.11764705882352941</v>
      </c>
      <c r="K237" s="6">
        <f t="shared" si="53"/>
        <v>0.29411764705882354</v>
      </c>
      <c r="L237" s="66">
        <f>COUNTIFS('2way'!$M$3:$M$7690,"&gt;50%",'2way'!$Y$3:$Y$7690,"Y",'2way'!$Q$3:$Q$7690,"=" &amp;B237) +  COUNTIFS('2way'!$M$3:$M$7690,"&gt;50%",'2way'!$Y$3:$Y$7690,"Y",'2way'!$R$3:$R$7690,"=" &amp;B237)</f>
        <v>11</v>
      </c>
      <c r="M237" s="66">
        <f>COUNTIFS('2way'!$M$3:$M$7690,"&gt;50%",'2way'!$Y$3:$Y$7690,"N",'2way'!$Q$3:$Q$7690,"=" &amp;B237) +  COUNTIFS('2way'!$M$3:$M$7690,"&gt;50%",'2way'!$Y$3:$Y$7690,"N",'2way'!$R$3:$R$7690,"=" &amp;B237)</f>
        <v>6</v>
      </c>
      <c r="N237" s="66">
        <f>COUNTIFS('2way'!$N$3:$N$7690,"&gt;50%",'2way'!$Y$3:$Y$7690,"N",'2way'!$Q$3:$Q$7690,"=" &amp;B237) +  COUNTIFS('2way'!$N$3:$N$7690,"&gt;50%",'2way'!$Y$3:$Y$7690,"N",'2way'!$R$3:$R$7690,"=" &amp;B237)</f>
        <v>0</v>
      </c>
      <c r="O237" s="66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17</v>
      </c>
      <c r="Q237" s="6">
        <f t="shared" si="54"/>
        <v>0.6470588235294118</v>
      </c>
      <c r="R237" s="6">
        <f t="shared" si="55"/>
        <v>0.35294117647058826</v>
      </c>
      <c r="S237" s="6">
        <f t="shared" si="56"/>
        <v>0</v>
      </c>
      <c r="T237" s="6">
        <f t="shared" si="57"/>
        <v>0</v>
      </c>
      <c r="U237">
        <f t="shared" si="58"/>
        <v>8</v>
      </c>
      <c r="V237" s="6">
        <f t="shared" si="59"/>
        <v>0.47058823529411764</v>
      </c>
      <c r="W237">
        <f t="shared" si="60"/>
        <v>11</v>
      </c>
      <c r="X237" s="6">
        <f t="shared" si="61"/>
        <v>0.6470588235294118</v>
      </c>
      <c r="Y237">
        <f t="shared" si="62"/>
        <v>9</v>
      </c>
      <c r="Z237" s="6">
        <f t="shared" si="63"/>
        <v>0.52941176470588236</v>
      </c>
      <c r="AA237">
        <f t="shared" si="64"/>
        <v>6</v>
      </c>
      <c r="AB237" s="6">
        <f t="shared" si="65"/>
        <v>0.35294117647058826</v>
      </c>
    </row>
    <row r="238" spans="1:28" hidden="1" x14ac:dyDescent="0.25">
      <c r="A238" t="s">
        <v>140</v>
      </c>
      <c r="B238" t="s">
        <v>37</v>
      </c>
      <c r="C238" s="65">
        <f>COUNTIFS('2way'!$A$3:$A$7690,"&gt;50%",'2way'!$Y$3:$Y$7690,"Y",'2way'!$Q$3:$Q$7690,"=" &amp;B238) +  COUNTIFS('2way'!$A$3:$A$7690,"&gt;50%",'2way'!$Y$3:$Y$7690,"Y",'2way'!$R$3:$R$7690,"=" &amp;B238)</f>
        <v>5</v>
      </c>
      <c r="D238" s="66">
        <f>COUNTIFS('2way'!$A$3:$A$7690,"&gt;50%",'2way'!$Y$3:$Y$7690,"N",'2way'!$Q$3:$Q$7690,"=" &amp;B238) +  COUNTIFS('2way'!$A$3:$A$7690,"&gt;50%",'2way'!$Y$3:$Y$7690,"N",'2way'!$R$3:$R$7690,"=" &amp;B238)</f>
        <v>3</v>
      </c>
      <c r="E238" s="66">
        <f>COUNTIFS('2way'!$B$3:$B$7690,"&gt;50%",'2way'!$Y$3:$Y$7690,"N",'2way'!$Q$3:$Q$7690,"=" &amp;B238) +  COUNTIFS('2way'!$B$3:$B$7690,"&gt;50%",'2way'!$Y$3:$Y$7690,"N",'2way'!$R$3:$R$7690,"=" &amp;B238)</f>
        <v>1</v>
      </c>
      <c r="F238" s="66">
        <f>COUNTIFS('2way'!$B$3:$B$7690,"&gt;50%",'2way'!$Y$3:$Y$7690,"Y",'2way'!$Q$3:$Q$7690,"=" &amp;B238) +  COUNTIFS('2way'!$B$3:$B$7690,"&gt;50%",'2way'!$Y$3:$Y$7690,"Y",'2way'!$R$3:$R$7690,"=" &amp;B238)</f>
        <v>8</v>
      </c>
      <c r="G238">
        <f>COUNTIF('2way'!$Q$3:$Q$7690,"=" &amp;B238) + COUNTIF('2way'!$R$3:$R$7690,"=" &amp;B238)</f>
        <v>17</v>
      </c>
      <c r="H238" s="6">
        <f t="shared" si="50"/>
        <v>0.29411764705882354</v>
      </c>
      <c r="I238" s="6">
        <f t="shared" si="51"/>
        <v>0.17647058823529413</v>
      </c>
      <c r="J238" s="6">
        <f t="shared" si="52"/>
        <v>5.8823529411764705E-2</v>
      </c>
      <c r="K238" s="6">
        <f t="shared" si="53"/>
        <v>0.47058823529411764</v>
      </c>
      <c r="L238" s="66">
        <f>COUNTIFS('2way'!$M$3:$M$7690,"&gt;50%",'2way'!$Y$3:$Y$7690,"Y",'2way'!$Q$3:$Q$7690,"=" &amp;B238) +  COUNTIFS('2way'!$M$3:$M$7690,"&gt;50%",'2way'!$Y$3:$Y$7690,"Y",'2way'!$R$3:$R$7690,"=" &amp;B238)</f>
        <v>10</v>
      </c>
      <c r="M238" s="66">
        <f>COUNTIFS('2way'!$M$3:$M$7690,"&gt;50%",'2way'!$Y$3:$Y$7690,"N",'2way'!$Q$3:$Q$7690,"=" &amp;B238) +  COUNTIFS('2way'!$M$3:$M$7690,"&gt;50%",'2way'!$Y$3:$Y$7690,"N",'2way'!$R$3:$R$7690,"=" &amp;B238)</f>
        <v>4</v>
      </c>
      <c r="N238" s="66">
        <f>COUNTIFS('2way'!$N$3:$N$7690,"&gt;50%",'2way'!$Y$3:$Y$7690,"N",'2way'!$Q$3:$Q$7690,"=" &amp;B238) +  COUNTIFS('2way'!$N$3:$N$7690,"&gt;50%",'2way'!$Y$3:$Y$7690,"N",'2way'!$R$3:$R$7690,"=" &amp;B238)</f>
        <v>0</v>
      </c>
      <c r="O238" s="66">
        <f>COUNTIFS('2way'!$N$3:$N$7690,"&gt;50%",'2way'!$Y$3:$Y$7690,"Y",'2way'!$Q$3:$Q$7690,"=" &amp;B238) +  COUNTIFS('2way'!$N$3:$N$7690,"&gt;50%",'2way'!$Y$3:$Y$7690,"Y",'2way'!$R$3:$R$7690,"=" &amp;B238)</f>
        <v>3</v>
      </c>
      <c r="P238">
        <f>COUNTIF('2way'!$Q$3:$Q$7690,"=" &amp;B238) + COUNTIF('2way'!$R$3:$R$7690,"=" &amp;B238)</f>
        <v>17</v>
      </c>
      <c r="Q238" s="6">
        <f t="shared" si="54"/>
        <v>0.58823529411764708</v>
      </c>
      <c r="R238" s="6">
        <f t="shared" si="55"/>
        <v>0.23529411764705882</v>
      </c>
      <c r="S238" s="6">
        <f t="shared" si="56"/>
        <v>0</v>
      </c>
      <c r="T238" s="6">
        <f t="shared" si="57"/>
        <v>0.17647058823529413</v>
      </c>
      <c r="U238">
        <f t="shared" si="58"/>
        <v>6</v>
      </c>
      <c r="V238" s="6">
        <f t="shared" si="59"/>
        <v>0.35294117647058826</v>
      </c>
      <c r="W238">
        <f t="shared" si="60"/>
        <v>10</v>
      </c>
      <c r="X238" s="6">
        <f t="shared" si="61"/>
        <v>0.58823529411764708</v>
      </c>
      <c r="Y238">
        <f t="shared" si="62"/>
        <v>11</v>
      </c>
      <c r="Z238" s="6">
        <f t="shared" si="63"/>
        <v>0.6470588235294118</v>
      </c>
      <c r="AA238">
        <f t="shared" si="64"/>
        <v>7</v>
      </c>
      <c r="AB238" s="6">
        <f t="shared" si="65"/>
        <v>0.41176470588235292</v>
      </c>
    </row>
    <row r="239" spans="1:28" hidden="1" x14ac:dyDescent="0.25">
      <c r="A239" t="s">
        <v>140</v>
      </c>
      <c r="B239" t="s">
        <v>43</v>
      </c>
      <c r="C239" s="65">
        <f>COUNTIFS('2way'!$A$3:$A$7690,"&gt;50%",'2way'!$Y$3:$Y$7690,"Y",'2way'!$Q$3:$Q$7690,"=" &amp;B239) +  COUNTIFS('2way'!$A$3:$A$7690,"&gt;50%",'2way'!$Y$3:$Y$7690,"Y",'2way'!$R$3:$R$7690,"=" &amp;B239)</f>
        <v>7</v>
      </c>
      <c r="D239" s="66">
        <f>COUNTIFS('2way'!$A$3:$A$7690,"&gt;50%",'2way'!$Y$3:$Y$7690,"N",'2way'!$Q$3:$Q$7690,"=" &amp;B239) +  COUNTIFS('2way'!$A$3:$A$7690,"&gt;50%",'2way'!$Y$3:$Y$7690,"N",'2way'!$R$3:$R$7690,"=" &amp;B239)</f>
        <v>4</v>
      </c>
      <c r="E239" s="66">
        <f>COUNTIFS('2way'!$B$3:$B$7690,"&gt;50%",'2way'!$Y$3:$Y$7690,"N",'2way'!$Q$3:$Q$7690,"=" &amp;B239) +  COUNTIFS('2way'!$B$3:$B$7690,"&gt;50%",'2way'!$Y$3:$Y$7690,"N",'2way'!$R$3:$R$7690,"=" &amp;B239)</f>
        <v>1</v>
      </c>
      <c r="F239" s="66">
        <f>COUNTIFS('2way'!$B$3:$B$7690,"&gt;50%",'2way'!$Y$3:$Y$7690,"Y",'2way'!$Q$3:$Q$7690,"=" &amp;B239) +  COUNTIFS('2way'!$B$3:$B$7690,"&gt;50%",'2way'!$Y$3:$Y$7690,"Y",'2way'!$R$3:$R$7690,"=" &amp;B239)</f>
        <v>5</v>
      </c>
      <c r="G239">
        <f>COUNTIF('2way'!$Q$3:$Q$7690,"=" &amp;B239) + COUNTIF('2way'!$R$3:$R$7690,"=" &amp;B239)</f>
        <v>17</v>
      </c>
      <c r="H239" s="6">
        <f t="shared" si="50"/>
        <v>0.41176470588235292</v>
      </c>
      <c r="I239" s="6">
        <f t="shared" si="51"/>
        <v>0.23529411764705882</v>
      </c>
      <c r="J239" s="6">
        <f t="shared" si="52"/>
        <v>5.8823529411764705E-2</v>
      </c>
      <c r="K239" s="6">
        <f t="shared" si="53"/>
        <v>0.29411764705882354</v>
      </c>
      <c r="L239" s="66">
        <f>COUNTIFS('2way'!$M$3:$M$7690,"&gt;50%",'2way'!$Y$3:$Y$7690,"Y",'2way'!$Q$3:$Q$7690,"=" &amp;B239) +  COUNTIFS('2way'!$M$3:$M$7690,"&gt;50%",'2way'!$Y$3:$Y$7690,"Y",'2way'!$R$3:$R$7690,"=" &amp;B239)</f>
        <v>11</v>
      </c>
      <c r="M239" s="66">
        <f>COUNTIFS('2way'!$M$3:$M$7690,"&gt;50%",'2way'!$Y$3:$Y$7690,"N",'2way'!$Q$3:$Q$7690,"=" &amp;B239) +  COUNTIFS('2way'!$M$3:$M$7690,"&gt;50%",'2way'!$Y$3:$Y$7690,"N",'2way'!$R$3:$R$7690,"=" &amp;B239)</f>
        <v>5</v>
      </c>
      <c r="N239" s="66">
        <f>COUNTIFS('2way'!$N$3:$N$7690,"&gt;50%",'2way'!$Y$3:$Y$7690,"N",'2way'!$Q$3:$Q$7690,"=" &amp;B239) +  COUNTIFS('2way'!$N$3:$N$7690,"&gt;50%",'2way'!$Y$3:$Y$7690,"N",'2way'!$R$3:$R$7690,"=" &amp;B239)</f>
        <v>0</v>
      </c>
      <c r="O239" s="66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17</v>
      </c>
      <c r="Q239" s="6">
        <f t="shared" si="54"/>
        <v>0.6470588235294118</v>
      </c>
      <c r="R239" s="6">
        <f t="shared" si="55"/>
        <v>0.29411764705882354</v>
      </c>
      <c r="S239" s="6">
        <f t="shared" si="56"/>
        <v>0</v>
      </c>
      <c r="T239" s="6">
        <f t="shared" si="57"/>
        <v>5.8823529411764705E-2</v>
      </c>
      <c r="U239">
        <f t="shared" si="58"/>
        <v>8</v>
      </c>
      <c r="V239" s="6">
        <f t="shared" si="59"/>
        <v>0.47058823529411764</v>
      </c>
      <c r="W239">
        <f t="shared" si="60"/>
        <v>11</v>
      </c>
      <c r="X239" s="6">
        <f t="shared" si="61"/>
        <v>0.6470588235294118</v>
      </c>
      <c r="Y239">
        <f t="shared" si="62"/>
        <v>9</v>
      </c>
      <c r="Z239" s="6">
        <f t="shared" si="63"/>
        <v>0.52941176470588236</v>
      </c>
      <c r="AA239">
        <f t="shared" si="64"/>
        <v>6</v>
      </c>
      <c r="AB239" s="6">
        <f t="shared" si="65"/>
        <v>0.35294117647058826</v>
      </c>
    </row>
    <row r="240" spans="1:28" hidden="1" x14ac:dyDescent="0.25">
      <c r="A240" t="s">
        <v>140</v>
      </c>
      <c r="B240" t="s">
        <v>96</v>
      </c>
      <c r="C240" s="65">
        <f>COUNTIFS('2way'!$A$3:$A$7690,"&gt;50%",'2way'!$Y$3:$Y$7690,"Y",'2way'!$Q$3:$Q$7690,"=" &amp;B240) +  COUNTIFS('2way'!$A$3:$A$7690,"&gt;50%",'2way'!$Y$3:$Y$7690,"Y",'2way'!$R$3:$R$7690,"=" &amp;B240)</f>
        <v>4</v>
      </c>
      <c r="D240" s="66">
        <f>COUNTIFS('2way'!$A$3:$A$7690,"&gt;50%",'2way'!$Y$3:$Y$7690,"N",'2way'!$Q$3:$Q$7690,"=" &amp;B240) +  COUNTIFS('2way'!$A$3:$A$7690,"&gt;50%",'2way'!$Y$3:$Y$7690,"N",'2way'!$R$3:$R$7690,"=" &amp;B240)</f>
        <v>5</v>
      </c>
      <c r="E240" s="66">
        <f>COUNTIFS('2way'!$B$3:$B$7690,"&gt;50%",'2way'!$Y$3:$Y$7690,"N",'2way'!$Q$3:$Q$7690,"=" &amp;B240) +  COUNTIFS('2way'!$B$3:$B$7690,"&gt;50%",'2way'!$Y$3:$Y$7690,"N",'2way'!$R$3:$R$7690,"=" &amp;B240)</f>
        <v>4</v>
      </c>
      <c r="F240" s="66">
        <f>COUNTIFS('2way'!$B$3:$B$7690,"&gt;50%",'2way'!$Y$3:$Y$7690,"Y",'2way'!$Q$3:$Q$7690,"=" &amp;B240) +  COUNTIFS('2way'!$B$3:$B$7690,"&gt;50%",'2way'!$Y$3:$Y$7690,"Y",'2way'!$R$3:$R$7690,"=" &amp;B240)</f>
        <v>4</v>
      </c>
      <c r="G240">
        <f>COUNTIF('2way'!$Q$3:$Q$7690,"=" &amp;B240) + COUNTIF('2way'!$R$3:$R$7690,"=" &amp;B240)</f>
        <v>17</v>
      </c>
      <c r="H240" s="6">
        <f t="shared" si="50"/>
        <v>0.23529411764705882</v>
      </c>
      <c r="I240" s="6">
        <f t="shared" si="51"/>
        <v>0.29411764705882354</v>
      </c>
      <c r="J240" s="6">
        <f t="shared" si="52"/>
        <v>0.23529411764705882</v>
      </c>
      <c r="K240" s="6">
        <f t="shared" si="53"/>
        <v>0.23529411764705882</v>
      </c>
      <c r="L240" s="66">
        <f>COUNTIFS('2way'!$M$3:$M$7690,"&gt;50%",'2way'!$Y$3:$Y$7690,"Y",'2way'!$Q$3:$Q$7690,"=" &amp;B240) +  COUNTIFS('2way'!$M$3:$M$7690,"&gt;50%",'2way'!$Y$3:$Y$7690,"Y",'2way'!$R$3:$R$7690,"=" &amp;B240)</f>
        <v>6</v>
      </c>
      <c r="M240" s="66">
        <f>COUNTIFS('2way'!$M$3:$M$7690,"&gt;50%",'2way'!$Y$3:$Y$7690,"N",'2way'!$Q$3:$Q$7690,"=" &amp;B240) +  COUNTIFS('2way'!$M$3:$M$7690,"&gt;50%",'2way'!$Y$3:$Y$7690,"N",'2way'!$R$3:$R$7690,"=" &amp;B240)</f>
        <v>7</v>
      </c>
      <c r="N240" s="66">
        <f>COUNTIFS('2way'!$N$3:$N$7690,"&gt;50%",'2way'!$Y$3:$Y$7690,"N",'2way'!$Q$3:$Q$7690,"=" &amp;B240) +  COUNTIFS('2way'!$N$3:$N$7690,"&gt;50%",'2way'!$Y$3:$Y$7690,"N",'2way'!$R$3:$R$7690,"=" &amp;B240)</f>
        <v>2</v>
      </c>
      <c r="O240" s="66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17</v>
      </c>
      <c r="Q240" s="6">
        <f t="shared" si="54"/>
        <v>0.35294117647058826</v>
      </c>
      <c r="R240" s="6">
        <f t="shared" si="55"/>
        <v>0.41176470588235292</v>
      </c>
      <c r="S240" s="6">
        <f t="shared" si="56"/>
        <v>0.11764705882352941</v>
      </c>
      <c r="T240" s="6">
        <f t="shared" si="57"/>
        <v>0.11764705882352941</v>
      </c>
      <c r="U240">
        <f t="shared" si="58"/>
        <v>8</v>
      </c>
      <c r="V240" s="6">
        <f t="shared" si="59"/>
        <v>0.47058823529411764</v>
      </c>
      <c r="W240">
        <f t="shared" si="60"/>
        <v>8</v>
      </c>
      <c r="X240" s="6">
        <f t="shared" si="61"/>
        <v>0.47058823529411764</v>
      </c>
      <c r="Y240">
        <f t="shared" si="62"/>
        <v>9</v>
      </c>
      <c r="Z240" s="6">
        <f t="shared" si="63"/>
        <v>0.52941176470588236</v>
      </c>
      <c r="AA240">
        <f t="shared" si="64"/>
        <v>9</v>
      </c>
      <c r="AB240" s="6">
        <f t="shared" si="65"/>
        <v>0.52941176470588236</v>
      </c>
    </row>
    <row r="241" spans="1:28" hidden="1" x14ac:dyDescent="0.25">
      <c r="A241" t="s">
        <v>140</v>
      </c>
      <c r="B241" t="s">
        <v>97</v>
      </c>
      <c r="C241" s="65">
        <f>COUNTIFS('2way'!$A$3:$A$7690,"&gt;50%",'2way'!$Y$3:$Y$7690,"Y",'2way'!$Q$3:$Q$7690,"=" &amp;B241) +  COUNTIFS('2way'!$A$3:$A$7690,"&gt;50%",'2way'!$Y$3:$Y$7690,"Y",'2way'!$R$3:$R$7690,"=" &amp;B241)</f>
        <v>8</v>
      </c>
      <c r="D241" s="66">
        <f>COUNTIFS('2way'!$A$3:$A$7690,"&gt;50%",'2way'!$Y$3:$Y$7690,"N",'2way'!$Q$3:$Q$7690,"=" &amp;B241) +  COUNTIFS('2way'!$A$3:$A$7690,"&gt;50%",'2way'!$Y$3:$Y$7690,"N",'2way'!$R$3:$R$7690,"=" &amp;B241)</f>
        <v>4</v>
      </c>
      <c r="E241" s="66">
        <f>COUNTIFS('2way'!$B$3:$B$7690,"&gt;50%",'2way'!$Y$3:$Y$7690,"N",'2way'!$Q$3:$Q$7690,"=" &amp;B241) +  COUNTIFS('2way'!$B$3:$B$7690,"&gt;50%",'2way'!$Y$3:$Y$7690,"N",'2way'!$R$3:$R$7690,"=" &amp;B241)</f>
        <v>3</v>
      </c>
      <c r="F241" s="66">
        <f>COUNTIFS('2way'!$B$3:$B$7690,"&gt;50%",'2way'!$Y$3:$Y$7690,"Y",'2way'!$Q$3:$Q$7690,"=" &amp;B241) +  COUNTIFS('2way'!$B$3:$B$7690,"&gt;50%",'2way'!$Y$3:$Y$7690,"Y",'2way'!$R$3:$R$7690,"=" &amp;B241)</f>
        <v>2</v>
      </c>
      <c r="G241">
        <f>COUNTIF('2way'!$Q$3:$Q$7690,"=" &amp;B241) + COUNTIF('2way'!$R$3:$R$7690,"=" &amp;B241)</f>
        <v>17</v>
      </c>
      <c r="H241" s="6">
        <f t="shared" si="50"/>
        <v>0.47058823529411764</v>
      </c>
      <c r="I241" s="6">
        <f t="shared" si="51"/>
        <v>0.23529411764705882</v>
      </c>
      <c r="J241" s="6">
        <f t="shared" si="52"/>
        <v>0.17647058823529413</v>
      </c>
      <c r="K241" s="6">
        <f t="shared" si="53"/>
        <v>0.11764705882352941</v>
      </c>
      <c r="L241" s="66">
        <f>COUNTIFS('2way'!$M$3:$M$7690,"&gt;50%",'2way'!$Y$3:$Y$7690,"Y",'2way'!$Q$3:$Q$7690,"=" &amp;B241) +  COUNTIFS('2way'!$M$3:$M$7690,"&gt;50%",'2way'!$Y$3:$Y$7690,"Y",'2way'!$R$3:$R$7690,"=" &amp;B241)</f>
        <v>9</v>
      </c>
      <c r="M241" s="66">
        <f>COUNTIFS('2way'!$M$3:$M$7690,"&gt;50%",'2way'!$Y$3:$Y$7690,"N",'2way'!$Q$3:$Q$7690,"=" &amp;B241) +  COUNTIFS('2way'!$M$3:$M$7690,"&gt;50%",'2way'!$Y$3:$Y$7690,"N",'2way'!$R$3:$R$7690,"=" &amp;B241)</f>
        <v>6</v>
      </c>
      <c r="N241" s="66">
        <f>COUNTIFS('2way'!$N$3:$N$7690,"&gt;50%",'2way'!$Y$3:$Y$7690,"N",'2way'!$Q$3:$Q$7690,"=" &amp;B241) +  COUNTIFS('2way'!$N$3:$N$7690,"&gt;50%",'2way'!$Y$3:$Y$7690,"N",'2way'!$R$3:$R$7690,"=" &amp;B241)</f>
        <v>1</v>
      </c>
      <c r="O241" s="66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17</v>
      </c>
      <c r="Q241" s="6">
        <f t="shared" si="54"/>
        <v>0.52941176470588236</v>
      </c>
      <c r="R241" s="6">
        <f t="shared" si="55"/>
        <v>0.35294117647058826</v>
      </c>
      <c r="S241" s="6">
        <f t="shared" si="56"/>
        <v>5.8823529411764705E-2</v>
      </c>
      <c r="T241" s="6">
        <f t="shared" si="57"/>
        <v>5.8823529411764705E-2</v>
      </c>
      <c r="U241">
        <f t="shared" si="58"/>
        <v>11</v>
      </c>
      <c r="V241" s="6">
        <f t="shared" si="59"/>
        <v>0.6470588235294118</v>
      </c>
      <c r="W241">
        <f t="shared" si="60"/>
        <v>10</v>
      </c>
      <c r="X241" s="6">
        <f t="shared" si="61"/>
        <v>0.58823529411764708</v>
      </c>
      <c r="Y241">
        <f t="shared" si="62"/>
        <v>6</v>
      </c>
      <c r="Z241" s="6">
        <f t="shared" si="63"/>
        <v>0.35294117647058826</v>
      </c>
      <c r="AA241">
        <f t="shared" si="64"/>
        <v>7</v>
      </c>
      <c r="AB241" s="6">
        <f t="shared" si="65"/>
        <v>0.41176470588235292</v>
      </c>
    </row>
    <row r="242" spans="1:28" hidden="1" x14ac:dyDescent="0.25">
      <c r="A242" t="s">
        <v>140</v>
      </c>
      <c r="B242" t="s">
        <v>101</v>
      </c>
      <c r="C242" s="65">
        <f>COUNTIFS('2way'!$A$3:$A$7690,"&gt;50%",'2way'!$Y$3:$Y$7690,"Y",'2way'!$Q$3:$Q$7690,"=" &amp;B242) +  COUNTIFS('2way'!$A$3:$A$7690,"&gt;50%",'2way'!$Y$3:$Y$7690,"Y",'2way'!$R$3:$R$7690,"=" &amp;B242)</f>
        <v>3</v>
      </c>
      <c r="D242" s="66">
        <f>COUNTIFS('2way'!$A$3:$A$7690,"&gt;50%",'2way'!$Y$3:$Y$7690,"N",'2way'!$Q$3:$Q$7690,"=" &amp;B242) +  COUNTIFS('2way'!$A$3:$A$7690,"&gt;50%",'2way'!$Y$3:$Y$7690,"N",'2way'!$R$3:$R$7690,"=" &amp;B242)</f>
        <v>6</v>
      </c>
      <c r="E242" s="66">
        <f>COUNTIFS('2way'!$B$3:$B$7690,"&gt;50%",'2way'!$Y$3:$Y$7690,"N",'2way'!$Q$3:$Q$7690,"=" &amp;B242) +  COUNTIFS('2way'!$B$3:$B$7690,"&gt;50%",'2way'!$Y$3:$Y$7690,"N",'2way'!$R$3:$R$7690,"=" &amp;B242)</f>
        <v>3</v>
      </c>
      <c r="F242" s="66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17</v>
      </c>
      <c r="H242" s="6">
        <f t="shared" si="50"/>
        <v>0.17647058823529413</v>
      </c>
      <c r="I242" s="6">
        <f t="shared" si="51"/>
        <v>0.35294117647058826</v>
      </c>
      <c r="J242" s="6">
        <f t="shared" si="52"/>
        <v>0.17647058823529413</v>
      </c>
      <c r="K242" s="6">
        <f t="shared" si="53"/>
        <v>0.29411764705882354</v>
      </c>
      <c r="L242" s="66">
        <f>COUNTIFS('2way'!$M$3:$M$7690,"&gt;50%",'2way'!$Y$3:$Y$7690,"Y",'2way'!$Q$3:$Q$7690,"=" &amp;B242) +  COUNTIFS('2way'!$M$3:$M$7690,"&gt;50%",'2way'!$Y$3:$Y$7690,"Y",'2way'!$R$3:$R$7690,"=" &amp;B242)</f>
        <v>5</v>
      </c>
      <c r="M242" s="66">
        <f>COUNTIFS('2way'!$M$3:$M$7690,"&gt;50%",'2way'!$Y$3:$Y$7690,"N",'2way'!$Q$3:$Q$7690,"=" &amp;B242) +  COUNTIFS('2way'!$M$3:$M$7690,"&gt;50%",'2way'!$Y$3:$Y$7690,"N",'2way'!$R$3:$R$7690,"=" &amp;B242)</f>
        <v>7</v>
      </c>
      <c r="N242" s="66">
        <f>COUNTIFS('2way'!$N$3:$N$7690,"&gt;50%",'2way'!$Y$3:$Y$7690,"N",'2way'!$Q$3:$Q$7690,"=" &amp;B242) +  COUNTIFS('2way'!$N$3:$N$7690,"&gt;50%",'2way'!$Y$3:$Y$7690,"N",'2way'!$R$3:$R$7690,"=" &amp;B242)</f>
        <v>2</v>
      </c>
      <c r="O242" s="66">
        <f>COUNTIFS('2way'!$N$3:$N$7690,"&gt;50%",'2way'!$Y$3:$Y$7690,"Y",'2way'!$Q$3:$Q$7690,"=" &amp;B242) +  COUNTIFS('2way'!$N$3:$N$7690,"&gt;50%",'2way'!$Y$3:$Y$7690,"Y",'2way'!$R$3:$R$7690,"=" &amp;B242)</f>
        <v>3</v>
      </c>
      <c r="P242">
        <f>COUNTIF('2way'!$Q$3:$Q$7690,"=" &amp;B242) + COUNTIF('2way'!$R$3:$R$7690,"=" &amp;B242)</f>
        <v>17</v>
      </c>
      <c r="Q242" s="6">
        <f t="shared" si="54"/>
        <v>0.29411764705882354</v>
      </c>
      <c r="R242" s="6">
        <f t="shared" si="55"/>
        <v>0.41176470588235292</v>
      </c>
      <c r="S242" s="6">
        <f t="shared" si="56"/>
        <v>0.11764705882352941</v>
      </c>
      <c r="T242" s="6">
        <f t="shared" si="57"/>
        <v>0.17647058823529413</v>
      </c>
      <c r="U242">
        <f t="shared" si="58"/>
        <v>6</v>
      </c>
      <c r="V242" s="6">
        <f t="shared" si="59"/>
        <v>0.35294117647058826</v>
      </c>
      <c r="W242">
        <f t="shared" si="60"/>
        <v>7</v>
      </c>
      <c r="X242" s="6">
        <f t="shared" si="61"/>
        <v>0.41176470588235292</v>
      </c>
      <c r="Y242">
        <f t="shared" si="62"/>
        <v>11</v>
      </c>
      <c r="Z242" s="6">
        <f t="shared" si="63"/>
        <v>0.6470588235294118</v>
      </c>
      <c r="AA242">
        <f t="shared" si="64"/>
        <v>10</v>
      </c>
      <c r="AB242" s="6">
        <f t="shared" si="65"/>
        <v>0.58823529411764708</v>
      </c>
    </row>
    <row r="243" spans="1:28" hidden="1" x14ac:dyDescent="0.25">
      <c r="A243" t="s">
        <v>140</v>
      </c>
      <c r="B243" t="s">
        <v>109</v>
      </c>
      <c r="C243" s="65">
        <f>COUNTIFS('2way'!$A$3:$A$7690,"&gt;50%",'2way'!$Y$3:$Y$7690,"Y",'2way'!$Q$3:$Q$7690,"=" &amp;B243) +  COUNTIFS('2way'!$A$3:$A$7690,"&gt;50%",'2way'!$Y$3:$Y$7690,"Y",'2way'!$R$3:$R$7690,"=" &amp;B243)</f>
        <v>5</v>
      </c>
      <c r="D243" s="66">
        <f>COUNTIFS('2way'!$A$3:$A$7690,"&gt;50%",'2way'!$Y$3:$Y$7690,"N",'2way'!$Q$3:$Q$7690,"=" &amp;B243) +  COUNTIFS('2way'!$A$3:$A$7690,"&gt;50%",'2way'!$Y$3:$Y$7690,"N",'2way'!$R$3:$R$7690,"=" &amp;B243)</f>
        <v>4</v>
      </c>
      <c r="E243" s="66">
        <f>COUNTIFS('2way'!$B$3:$B$7690,"&gt;50%",'2way'!$Y$3:$Y$7690,"N",'2way'!$Q$3:$Q$7690,"=" &amp;B243) +  COUNTIFS('2way'!$B$3:$B$7690,"&gt;50%",'2way'!$Y$3:$Y$7690,"N",'2way'!$R$3:$R$7690,"=" &amp;B243)</f>
        <v>3</v>
      </c>
      <c r="F243" s="66">
        <f>COUNTIFS('2way'!$B$3:$B$7690,"&gt;50%",'2way'!$Y$3:$Y$7690,"Y",'2way'!$Q$3:$Q$7690,"=" &amp;B243) +  COUNTIFS('2way'!$B$3:$B$7690,"&gt;50%",'2way'!$Y$3:$Y$7690,"Y",'2way'!$R$3:$R$7690,"=" &amp;B243)</f>
        <v>5</v>
      </c>
      <c r="G243">
        <f>COUNTIF('2way'!$Q$3:$Q$7690,"=" &amp;B243) + COUNTIF('2way'!$R$3:$R$7690,"=" &amp;B243)</f>
        <v>17</v>
      </c>
      <c r="H243" s="6">
        <f t="shared" si="50"/>
        <v>0.29411764705882354</v>
      </c>
      <c r="I243" s="6">
        <f t="shared" si="51"/>
        <v>0.23529411764705882</v>
      </c>
      <c r="J243" s="6">
        <f t="shared" si="52"/>
        <v>0.17647058823529413</v>
      </c>
      <c r="K243" s="6">
        <f t="shared" si="53"/>
        <v>0.29411764705882354</v>
      </c>
      <c r="L243" s="66">
        <f>COUNTIFS('2way'!$M$3:$M$7690,"&gt;50%",'2way'!$Y$3:$Y$7690,"Y",'2way'!$Q$3:$Q$7690,"=" &amp;B243) +  COUNTIFS('2way'!$M$3:$M$7690,"&gt;50%",'2way'!$Y$3:$Y$7690,"Y",'2way'!$R$3:$R$7690,"=" &amp;B243)</f>
        <v>10</v>
      </c>
      <c r="M243" s="66">
        <f>COUNTIFS('2way'!$M$3:$M$7690,"&gt;50%",'2way'!$Y$3:$Y$7690,"N",'2way'!$Q$3:$Q$7690,"=" &amp;B243) +  COUNTIFS('2way'!$M$3:$M$7690,"&gt;50%",'2way'!$Y$3:$Y$7690,"N",'2way'!$R$3:$R$7690,"=" &amp;B243)</f>
        <v>7</v>
      </c>
      <c r="N243" s="66">
        <f>COUNTIFS('2way'!$N$3:$N$7690,"&gt;50%",'2way'!$Y$3:$Y$7690,"N",'2way'!$Q$3:$Q$7690,"=" &amp;B243) +  COUNTIFS('2way'!$N$3:$N$7690,"&gt;50%",'2way'!$Y$3:$Y$7690,"N",'2way'!$R$3:$R$7690,"=" &amp;B243)</f>
        <v>0</v>
      </c>
      <c r="O243" s="66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0.58823529411764708</v>
      </c>
      <c r="R243" s="6">
        <f t="shared" si="55"/>
        <v>0.41176470588235292</v>
      </c>
      <c r="S243" s="6">
        <f t="shared" si="56"/>
        <v>0</v>
      </c>
      <c r="T243" s="6">
        <f t="shared" si="57"/>
        <v>0</v>
      </c>
      <c r="U243">
        <f t="shared" si="58"/>
        <v>8</v>
      </c>
      <c r="V243" s="6">
        <f t="shared" si="59"/>
        <v>0.47058823529411764</v>
      </c>
      <c r="W243">
        <f t="shared" si="60"/>
        <v>10</v>
      </c>
      <c r="X243" s="6">
        <f t="shared" si="61"/>
        <v>0.58823529411764708</v>
      </c>
      <c r="Y243">
        <f t="shared" si="62"/>
        <v>9</v>
      </c>
      <c r="Z243" s="6">
        <f t="shared" si="63"/>
        <v>0.52941176470588236</v>
      </c>
      <c r="AA243">
        <f t="shared" si="64"/>
        <v>7</v>
      </c>
      <c r="AB243" s="6">
        <f t="shared" si="65"/>
        <v>0.41176470588235292</v>
      </c>
    </row>
    <row r="244" spans="1:28" hidden="1" x14ac:dyDescent="0.25">
      <c r="A244" t="s">
        <v>140</v>
      </c>
      <c r="B244" t="s">
        <v>107</v>
      </c>
      <c r="C244" s="65">
        <f>COUNTIFS('2way'!$A$3:$A$7690,"&gt;50%",'2way'!$Y$3:$Y$7690,"Y",'2way'!$Q$3:$Q$7690,"=" &amp;B244) +  COUNTIFS('2way'!$A$3:$A$7690,"&gt;50%",'2way'!$Y$3:$Y$7690,"Y",'2way'!$R$3:$R$7690,"=" &amp;B244)</f>
        <v>5</v>
      </c>
      <c r="D244" s="66">
        <f>COUNTIFS('2way'!$A$3:$A$7690,"&gt;50%",'2way'!$Y$3:$Y$7690,"N",'2way'!$Q$3:$Q$7690,"=" &amp;B244) +  COUNTIFS('2way'!$A$3:$A$7690,"&gt;50%",'2way'!$Y$3:$Y$7690,"N",'2way'!$R$3:$R$7690,"=" &amp;B244)</f>
        <v>6</v>
      </c>
      <c r="E244" s="66">
        <f>COUNTIFS('2way'!$B$3:$B$7690,"&gt;50%",'2way'!$Y$3:$Y$7690,"N",'2way'!$Q$3:$Q$7690,"=" &amp;B244) +  COUNTIFS('2way'!$B$3:$B$7690,"&gt;50%",'2way'!$Y$3:$Y$7690,"N",'2way'!$R$3:$R$7690,"=" &amp;B244)</f>
        <v>2</v>
      </c>
      <c r="F244" s="66">
        <f>COUNTIFS('2way'!$B$3:$B$7690,"&gt;50%",'2way'!$Y$3:$Y$7690,"Y",'2way'!$Q$3:$Q$7690,"=" &amp;B244) +  COUNTIFS('2way'!$B$3:$B$7690,"&gt;50%",'2way'!$Y$3:$Y$7690,"Y",'2way'!$R$3:$R$7690,"=" &amp;B244)</f>
        <v>4</v>
      </c>
      <c r="G244">
        <f>COUNTIF('2way'!$Q$3:$Q$7690,"=" &amp;B244) + COUNTIF('2way'!$R$3:$R$7690,"=" &amp;B244)</f>
        <v>17</v>
      </c>
      <c r="H244" s="6">
        <f t="shared" si="50"/>
        <v>0.29411764705882354</v>
      </c>
      <c r="I244" s="6">
        <f t="shared" si="51"/>
        <v>0.35294117647058826</v>
      </c>
      <c r="J244" s="6">
        <f t="shared" si="52"/>
        <v>0.11764705882352941</v>
      </c>
      <c r="K244" s="6">
        <f t="shared" si="53"/>
        <v>0.23529411764705882</v>
      </c>
      <c r="L244" s="66">
        <f>COUNTIFS('2way'!$M$3:$M$7690,"&gt;50%",'2way'!$Y$3:$Y$7690,"Y",'2way'!$Q$3:$Q$7690,"=" &amp;B244) +  COUNTIFS('2way'!$M$3:$M$7690,"&gt;50%",'2way'!$Y$3:$Y$7690,"Y",'2way'!$R$3:$R$7690,"=" &amp;B244)</f>
        <v>9</v>
      </c>
      <c r="M244" s="66">
        <f>COUNTIFS('2way'!$M$3:$M$7690,"&gt;50%",'2way'!$Y$3:$Y$7690,"N",'2way'!$Q$3:$Q$7690,"=" &amp;B244) +  COUNTIFS('2way'!$M$3:$M$7690,"&gt;50%",'2way'!$Y$3:$Y$7690,"N",'2way'!$R$3:$R$7690,"=" &amp;B244)</f>
        <v>8</v>
      </c>
      <c r="N244" s="66">
        <f>COUNTIFS('2way'!$N$3:$N$7690,"&gt;50%",'2way'!$Y$3:$Y$7690,"N",'2way'!$Q$3:$Q$7690,"=" &amp;B244) +  COUNTIFS('2way'!$N$3:$N$7690,"&gt;50%",'2way'!$Y$3:$Y$7690,"N",'2way'!$R$3:$R$7690,"=" &amp;B244)</f>
        <v>0</v>
      </c>
      <c r="O244" s="66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17</v>
      </c>
      <c r="Q244" s="6">
        <f t="shared" si="54"/>
        <v>0.52941176470588236</v>
      </c>
      <c r="R244" s="6">
        <f t="shared" si="55"/>
        <v>0.47058823529411764</v>
      </c>
      <c r="S244" s="6">
        <f t="shared" si="56"/>
        <v>0</v>
      </c>
      <c r="T244" s="6">
        <f t="shared" si="57"/>
        <v>0</v>
      </c>
      <c r="U244">
        <f t="shared" si="58"/>
        <v>7</v>
      </c>
      <c r="V244" s="6">
        <f t="shared" si="59"/>
        <v>0.41176470588235292</v>
      </c>
      <c r="W244">
        <f t="shared" si="60"/>
        <v>9</v>
      </c>
      <c r="X244" s="6">
        <f t="shared" si="61"/>
        <v>0.52941176470588236</v>
      </c>
      <c r="Y244">
        <f t="shared" si="62"/>
        <v>10</v>
      </c>
      <c r="Z244" s="6">
        <f t="shared" si="63"/>
        <v>0.58823529411764708</v>
      </c>
      <c r="AA244">
        <f t="shared" si="64"/>
        <v>8</v>
      </c>
      <c r="AB244" s="6">
        <f t="shared" si="65"/>
        <v>0.47058823529411764</v>
      </c>
    </row>
    <row r="245" spans="1:28" hidden="1" x14ac:dyDescent="0.25">
      <c r="A245" t="s">
        <v>140</v>
      </c>
      <c r="B245" t="s">
        <v>100</v>
      </c>
      <c r="C245" s="65">
        <f>COUNTIFS('2way'!$A$3:$A$7690,"&gt;50%",'2way'!$Y$3:$Y$7690,"Y",'2way'!$Q$3:$Q$7690,"=" &amp;B245) +  COUNTIFS('2way'!$A$3:$A$7690,"&gt;50%",'2way'!$Y$3:$Y$7690,"Y",'2way'!$R$3:$R$7690,"=" &amp;B245)</f>
        <v>5</v>
      </c>
      <c r="D245" s="66">
        <f>COUNTIFS('2way'!$A$3:$A$7690,"&gt;50%",'2way'!$Y$3:$Y$7690,"N",'2way'!$Q$3:$Q$7690,"=" &amp;B245) +  COUNTIFS('2way'!$A$3:$A$7690,"&gt;50%",'2way'!$Y$3:$Y$7690,"N",'2way'!$R$3:$R$7690,"=" &amp;B245)</f>
        <v>6</v>
      </c>
      <c r="E245" s="66">
        <f>COUNTIFS('2way'!$B$3:$B$7690,"&gt;50%",'2way'!$Y$3:$Y$7690,"N",'2way'!$Q$3:$Q$7690,"=" &amp;B245) +  COUNTIFS('2way'!$B$3:$B$7690,"&gt;50%",'2way'!$Y$3:$Y$7690,"N",'2way'!$R$3:$R$7690,"=" &amp;B245)</f>
        <v>1</v>
      </c>
      <c r="F245" s="66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17</v>
      </c>
      <c r="H245" s="6">
        <f t="shared" si="50"/>
        <v>0.29411764705882354</v>
      </c>
      <c r="I245" s="6">
        <f t="shared" si="51"/>
        <v>0.35294117647058826</v>
      </c>
      <c r="J245" s="6">
        <f t="shared" si="52"/>
        <v>5.8823529411764705E-2</v>
      </c>
      <c r="K245" s="6">
        <f t="shared" si="53"/>
        <v>0.29411764705882354</v>
      </c>
      <c r="L245" s="66">
        <f>COUNTIFS('2way'!$M$3:$M$7690,"&gt;50%",'2way'!$Y$3:$Y$7690,"Y",'2way'!$Q$3:$Q$7690,"=" &amp;B245) +  COUNTIFS('2way'!$M$3:$M$7690,"&gt;50%",'2way'!$Y$3:$Y$7690,"Y",'2way'!$R$3:$R$7690,"=" &amp;B245)</f>
        <v>10</v>
      </c>
      <c r="M245" s="66">
        <f>COUNTIFS('2way'!$M$3:$M$7690,"&gt;50%",'2way'!$Y$3:$Y$7690,"N",'2way'!$Q$3:$Q$7690,"=" &amp;B245) +  COUNTIFS('2way'!$M$3:$M$7690,"&gt;50%",'2way'!$Y$3:$Y$7690,"N",'2way'!$R$3:$R$7690,"=" &amp;B245)</f>
        <v>4</v>
      </c>
      <c r="N245" s="66">
        <f>COUNTIFS('2way'!$N$3:$N$7690,"&gt;50%",'2way'!$Y$3:$Y$7690,"N",'2way'!$Q$3:$Q$7690,"=" &amp;B245) +  COUNTIFS('2way'!$N$3:$N$7690,"&gt;50%",'2way'!$Y$3:$Y$7690,"N",'2way'!$R$3:$R$7690,"=" &amp;B245)</f>
        <v>3</v>
      </c>
      <c r="O245" s="66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17</v>
      </c>
      <c r="Q245" s="6">
        <f t="shared" si="54"/>
        <v>0.58823529411764708</v>
      </c>
      <c r="R245" s="6">
        <f t="shared" si="55"/>
        <v>0.23529411764705882</v>
      </c>
      <c r="S245" s="6">
        <f t="shared" si="56"/>
        <v>0.17647058823529413</v>
      </c>
      <c r="T245" s="6">
        <f t="shared" si="57"/>
        <v>0</v>
      </c>
      <c r="U245">
        <f t="shared" si="58"/>
        <v>6</v>
      </c>
      <c r="V245" s="6">
        <f t="shared" si="59"/>
        <v>0.35294117647058826</v>
      </c>
      <c r="W245">
        <f t="shared" si="60"/>
        <v>13</v>
      </c>
      <c r="X245" s="6">
        <f t="shared" si="61"/>
        <v>0.76470588235294112</v>
      </c>
      <c r="Y245">
        <f t="shared" si="62"/>
        <v>11</v>
      </c>
      <c r="Z245" s="6">
        <f t="shared" si="63"/>
        <v>0.6470588235294118</v>
      </c>
      <c r="AA245">
        <f t="shared" si="64"/>
        <v>4</v>
      </c>
      <c r="AB245" s="6">
        <f t="shared" si="65"/>
        <v>0.23529411764705882</v>
      </c>
    </row>
    <row r="246" spans="1:28" hidden="1" x14ac:dyDescent="0.25">
      <c r="A246" t="s">
        <v>140</v>
      </c>
      <c r="B246" t="s">
        <v>38</v>
      </c>
      <c r="C246" s="65">
        <f>COUNTIFS('2way'!$A$3:$A$7690,"&gt;50%",'2way'!$Y$3:$Y$7690,"Y",'2way'!$Q$3:$Q$7690,"=" &amp;B246) +  COUNTIFS('2way'!$A$3:$A$7690,"&gt;50%",'2way'!$Y$3:$Y$7690,"Y",'2way'!$R$3:$R$7690,"=" &amp;B246)</f>
        <v>10</v>
      </c>
      <c r="D246" s="66">
        <f>COUNTIFS('2way'!$A$3:$A$7690,"&gt;50%",'2way'!$Y$3:$Y$7690,"N",'2way'!$Q$3:$Q$7690,"=" &amp;B246) +  COUNTIFS('2way'!$A$3:$A$7690,"&gt;50%",'2way'!$Y$3:$Y$7690,"N",'2way'!$R$3:$R$7690,"=" &amp;B246)</f>
        <v>1</v>
      </c>
      <c r="E246" s="66">
        <f>COUNTIFS('2way'!$B$3:$B$7690,"&gt;50%",'2way'!$Y$3:$Y$7690,"N",'2way'!$Q$3:$Q$7690,"=" &amp;B246) +  COUNTIFS('2way'!$B$3:$B$7690,"&gt;50%",'2way'!$Y$3:$Y$7690,"N",'2way'!$R$3:$R$7690,"=" &amp;B246)</f>
        <v>2</v>
      </c>
      <c r="F246" s="66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17</v>
      </c>
      <c r="H246" s="6">
        <f t="shared" si="50"/>
        <v>0.58823529411764708</v>
      </c>
      <c r="I246" s="6">
        <f t="shared" si="51"/>
        <v>5.8823529411764705E-2</v>
      </c>
      <c r="J246" s="6">
        <f t="shared" si="52"/>
        <v>0.11764705882352941</v>
      </c>
      <c r="K246" s="6">
        <f t="shared" si="53"/>
        <v>0.23529411764705882</v>
      </c>
      <c r="L246" s="66">
        <f>COUNTIFS('2way'!$M$3:$M$7690,"&gt;50%",'2way'!$Y$3:$Y$7690,"Y",'2way'!$Q$3:$Q$7690,"=" &amp;B246) +  COUNTIFS('2way'!$M$3:$M$7690,"&gt;50%",'2way'!$Y$3:$Y$7690,"Y",'2way'!$R$3:$R$7690,"=" &amp;B246)</f>
        <v>13</v>
      </c>
      <c r="M246" s="66">
        <f>COUNTIFS('2way'!$M$3:$M$7690,"&gt;50%",'2way'!$Y$3:$Y$7690,"N",'2way'!$Q$3:$Q$7690,"=" &amp;B246) +  COUNTIFS('2way'!$M$3:$M$7690,"&gt;50%",'2way'!$Y$3:$Y$7690,"N",'2way'!$R$3:$R$7690,"=" &amp;B246)</f>
        <v>2</v>
      </c>
      <c r="N246" s="66">
        <f>COUNTIFS('2way'!$N$3:$N$7690,"&gt;50%",'2way'!$Y$3:$Y$7690,"N",'2way'!$Q$3:$Q$7690,"=" &amp;B246) +  COUNTIFS('2way'!$N$3:$N$7690,"&gt;50%",'2way'!$Y$3:$Y$7690,"N",'2way'!$R$3:$R$7690,"=" &amp;B246)</f>
        <v>1</v>
      </c>
      <c r="O246" s="66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17</v>
      </c>
      <c r="Q246" s="6">
        <f t="shared" si="54"/>
        <v>0.76470588235294112</v>
      </c>
      <c r="R246" s="6">
        <f t="shared" si="55"/>
        <v>0.11764705882352941</v>
      </c>
      <c r="S246" s="6">
        <f t="shared" si="56"/>
        <v>5.8823529411764705E-2</v>
      </c>
      <c r="T246" s="6">
        <f t="shared" si="57"/>
        <v>5.8823529411764705E-2</v>
      </c>
      <c r="U246">
        <f t="shared" si="58"/>
        <v>12</v>
      </c>
      <c r="V246" s="6">
        <f t="shared" si="59"/>
        <v>0.70588235294117652</v>
      </c>
      <c r="W246">
        <f t="shared" si="60"/>
        <v>14</v>
      </c>
      <c r="X246" s="6">
        <f t="shared" si="61"/>
        <v>0.82352941176470584</v>
      </c>
      <c r="Y246">
        <f t="shared" si="62"/>
        <v>5</v>
      </c>
      <c r="Z246" s="6">
        <f t="shared" si="63"/>
        <v>0.29411764705882354</v>
      </c>
      <c r="AA246">
        <f t="shared" si="64"/>
        <v>3</v>
      </c>
      <c r="AB246" s="6">
        <f t="shared" si="65"/>
        <v>0.17647058823529413</v>
      </c>
    </row>
    <row r="247" spans="1:28" hidden="1" x14ac:dyDescent="0.25">
      <c r="A247" t="s">
        <v>140</v>
      </c>
      <c r="B247" t="s">
        <v>106</v>
      </c>
      <c r="C247" s="65">
        <f>COUNTIFS('2way'!$A$3:$A$7690,"&gt;50%",'2way'!$Y$3:$Y$7690,"Y",'2way'!$Q$3:$Q$7690,"=" &amp;B247) +  COUNTIFS('2way'!$A$3:$A$7690,"&gt;50%",'2way'!$Y$3:$Y$7690,"Y",'2way'!$R$3:$R$7690,"=" &amp;B247)</f>
        <v>11</v>
      </c>
      <c r="D247" s="66">
        <f>COUNTIFS('2way'!$A$3:$A$7690,"&gt;50%",'2way'!$Y$3:$Y$7690,"N",'2way'!$Q$3:$Q$7690,"=" &amp;B247) +  COUNTIFS('2way'!$A$3:$A$7690,"&gt;50%",'2way'!$Y$3:$Y$7690,"N",'2way'!$R$3:$R$7690,"=" &amp;B247)</f>
        <v>1</v>
      </c>
      <c r="E247" s="66">
        <f>COUNTIFS('2way'!$B$3:$B$7690,"&gt;50%",'2way'!$Y$3:$Y$7690,"N",'2way'!$Q$3:$Q$7690,"=" &amp;B247) +  COUNTIFS('2way'!$B$3:$B$7690,"&gt;50%",'2way'!$Y$3:$Y$7690,"N",'2way'!$R$3:$R$7690,"=" &amp;B247)</f>
        <v>3</v>
      </c>
      <c r="F247" s="66">
        <f>COUNTIFS('2way'!$B$3:$B$7690,"&gt;50%",'2way'!$Y$3:$Y$7690,"Y",'2way'!$Q$3:$Q$7690,"=" &amp;B247) +  COUNTIFS('2way'!$B$3:$B$7690,"&gt;50%",'2way'!$Y$3:$Y$7690,"Y",'2way'!$R$3:$R$7690,"=" &amp;B247)</f>
        <v>2</v>
      </c>
      <c r="G247">
        <f>COUNTIF('2way'!$Q$3:$Q$7690,"=" &amp;B247) + COUNTIF('2way'!$R$3:$R$7690,"=" &amp;B247)</f>
        <v>17</v>
      </c>
      <c r="H247" s="6">
        <f t="shared" si="50"/>
        <v>0.6470588235294118</v>
      </c>
      <c r="I247" s="6">
        <f t="shared" si="51"/>
        <v>5.8823529411764705E-2</v>
      </c>
      <c r="J247" s="6">
        <f t="shared" si="52"/>
        <v>0.17647058823529413</v>
      </c>
      <c r="K247" s="6">
        <f t="shared" si="53"/>
        <v>0.11764705882352941</v>
      </c>
      <c r="L247" s="66">
        <f>COUNTIFS('2way'!$M$3:$M$7690,"&gt;50%",'2way'!$Y$3:$Y$7690,"Y",'2way'!$Q$3:$Q$7690,"=" &amp;B247) +  COUNTIFS('2way'!$M$3:$M$7690,"&gt;50%",'2way'!$Y$3:$Y$7690,"Y",'2way'!$R$3:$R$7690,"=" &amp;B247)</f>
        <v>13</v>
      </c>
      <c r="M247" s="66">
        <f>COUNTIFS('2way'!$M$3:$M$7690,"&gt;50%",'2way'!$Y$3:$Y$7690,"N",'2way'!$Q$3:$Q$7690,"=" &amp;B247) +  COUNTIFS('2way'!$M$3:$M$7690,"&gt;50%",'2way'!$Y$3:$Y$7690,"N",'2way'!$R$3:$R$7690,"=" &amp;B247)</f>
        <v>4</v>
      </c>
      <c r="N247" s="66">
        <f>COUNTIFS('2way'!$N$3:$N$7690,"&gt;50%",'2way'!$Y$3:$Y$7690,"N",'2way'!$Q$3:$Q$7690,"=" &amp;B247) +  COUNTIFS('2way'!$N$3:$N$7690,"&gt;50%",'2way'!$Y$3:$Y$7690,"N",'2way'!$R$3:$R$7690,"=" &amp;B247)</f>
        <v>0</v>
      </c>
      <c r="O247" s="66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17</v>
      </c>
      <c r="Q247" s="6">
        <f t="shared" si="54"/>
        <v>0.76470588235294112</v>
      </c>
      <c r="R247" s="6">
        <f t="shared" si="55"/>
        <v>0.23529411764705882</v>
      </c>
      <c r="S247" s="6">
        <f t="shared" si="56"/>
        <v>0</v>
      </c>
      <c r="T247" s="6">
        <f t="shared" si="57"/>
        <v>0</v>
      </c>
      <c r="U247">
        <f t="shared" si="58"/>
        <v>14</v>
      </c>
      <c r="V247" s="6">
        <f t="shared" si="59"/>
        <v>0.82352941176470584</v>
      </c>
      <c r="W247">
        <f t="shared" si="60"/>
        <v>13</v>
      </c>
      <c r="X247" s="6">
        <f t="shared" si="61"/>
        <v>0.76470588235294112</v>
      </c>
      <c r="Y247">
        <f t="shared" si="62"/>
        <v>3</v>
      </c>
      <c r="Z247" s="6">
        <f t="shared" si="63"/>
        <v>0.17647058823529413</v>
      </c>
      <c r="AA247">
        <f t="shared" si="64"/>
        <v>4</v>
      </c>
      <c r="AB247" s="6">
        <f t="shared" si="65"/>
        <v>0.23529411764705882</v>
      </c>
    </row>
    <row r="248" spans="1:28" hidden="1" x14ac:dyDescent="0.25">
      <c r="A248" t="s">
        <v>140</v>
      </c>
      <c r="B248" t="s">
        <v>108</v>
      </c>
      <c r="C248" s="65">
        <f>COUNTIFS('2way'!$A$3:$A$7690,"&gt;50%",'2way'!$Y$3:$Y$7690,"Y",'2way'!$Q$3:$Q$7690,"=" &amp;B248) +  COUNTIFS('2way'!$A$3:$A$7690,"&gt;50%",'2way'!$Y$3:$Y$7690,"Y",'2way'!$R$3:$R$7690,"=" &amp;B248)</f>
        <v>8</v>
      </c>
      <c r="D248" s="66">
        <f>COUNTIFS('2way'!$A$3:$A$7690,"&gt;50%",'2way'!$Y$3:$Y$7690,"N",'2way'!$Q$3:$Q$7690,"=" &amp;B248) +  COUNTIFS('2way'!$A$3:$A$7690,"&gt;50%",'2way'!$Y$3:$Y$7690,"N",'2way'!$R$3:$R$7690,"=" &amp;B248)</f>
        <v>4</v>
      </c>
      <c r="E248" s="66">
        <f>COUNTIFS('2way'!$B$3:$B$7690,"&gt;50%",'2way'!$Y$3:$Y$7690,"N",'2way'!$Q$3:$Q$7690,"=" &amp;B248) +  COUNTIFS('2way'!$B$3:$B$7690,"&gt;50%",'2way'!$Y$3:$Y$7690,"N",'2way'!$R$3:$R$7690,"=" &amp;B248)</f>
        <v>0</v>
      </c>
      <c r="F248" s="66">
        <f>COUNTIFS('2way'!$B$3:$B$7690,"&gt;50%",'2way'!$Y$3:$Y$7690,"Y",'2way'!$Q$3:$Q$7690,"=" &amp;B248) +  COUNTIFS('2way'!$B$3:$B$7690,"&gt;50%",'2way'!$Y$3:$Y$7690,"Y",'2way'!$R$3:$R$7690,"=" &amp;B248)</f>
        <v>5</v>
      </c>
      <c r="G248">
        <f>COUNTIF('2way'!$Q$3:$Q$7690,"=" &amp;B248) + COUNTIF('2way'!$R$3:$R$7690,"=" &amp;B248)</f>
        <v>17</v>
      </c>
      <c r="H248" s="6">
        <f t="shared" si="50"/>
        <v>0.47058823529411764</v>
      </c>
      <c r="I248" s="6">
        <f t="shared" si="51"/>
        <v>0.23529411764705882</v>
      </c>
      <c r="J248" s="6">
        <f t="shared" si="52"/>
        <v>0</v>
      </c>
      <c r="K248" s="6">
        <f t="shared" si="53"/>
        <v>0.29411764705882354</v>
      </c>
      <c r="L248" s="66">
        <f>COUNTIFS('2way'!$M$3:$M$7690,"&gt;50%",'2way'!$Y$3:$Y$7690,"Y",'2way'!$Q$3:$Q$7690,"=" &amp;B248) +  COUNTIFS('2way'!$M$3:$M$7690,"&gt;50%",'2way'!$Y$3:$Y$7690,"Y",'2way'!$R$3:$R$7690,"=" &amp;B248)</f>
        <v>13</v>
      </c>
      <c r="M248" s="66">
        <f>COUNTIFS('2way'!$M$3:$M$7690,"&gt;50%",'2way'!$Y$3:$Y$7690,"N",'2way'!$Q$3:$Q$7690,"=" &amp;B248) +  COUNTIFS('2way'!$M$3:$M$7690,"&gt;50%",'2way'!$Y$3:$Y$7690,"N",'2way'!$R$3:$R$7690,"=" &amp;B248)</f>
        <v>4</v>
      </c>
      <c r="N248" s="66">
        <f>COUNTIFS('2way'!$N$3:$N$7690,"&gt;50%",'2way'!$Y$3:$Y$7690,"N",'2way'!$Q$3:$Q$7690,"=" &amp;B248) +  COUNTIFS('2way'!$N$3:$N$7690,"&gt;50%",'2way'!$Y$3:$Y$7690,"N",'2way'!$R$3:$R$7690,"=" &amp;B248)</f>
        <v>0</v>
      </c>
      <c r="O248" s="66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17</v>
      </c>
      <c r="Q248" s="6">
        <f t="shared" si="54"/>
        <v>0.76470588235294112</v>
      </c>
      <c r="R248" s="6">
        <f t="shared" si="55"/>
        <v>0.23529411764705882</v>
      </c>
      <c r="S248" s="6">
        <f t="shared" si="56"/>
        <v>0</v>
      </c>
      <c r="T248" s="6">
        <f t="shared" si="57"/>
        <v>0</v>
      </c>
      <c r="U248">
        <f t="shared" si="58"/>
        <v>8</v>
      </c>
      <c r="V248" s="6">
        <f t="shared" si="59"/>
        <v>0.47058823529411764</v>
      </c>
      <c r="W248">
        <f t="shared" si="60"/>
        <v>13</v>
      </c>
      <c r="X248" s="6">
        <f t="shared" si="61"/>
        <v>0.76470588235294112</v>
      </c>
      <c r="Y248">
        <f t="shared" si="62"/>
        <v>9</v>
      </c>
      <c r="Z248" s="6">
        <f t="shared" si="63"/>
        <v>0.52941176470588236</v>
      </c>
      <c r="AA248">
        <f t="shared" si="64"/>
        <v>4</v>
      </c>
      <c r="AB248" s="6">
        <f t="shared" si="65"/>
        <v>0.23529411764705882</v>
      </c>
    </row>
    <row r="249" spans="1:28" hidden="1" x14ac:dyDescent="0.25">
      <c r="A249" t="s">
        <v>140</v>
      </c>
      <c r="B249" t="s">
        <v>36</v>
      </c>
      <c r="C249" s="65">
        <f>COUNTIFS('2way'!$A$3:$A$7690,"&gt;50%",'2way'!$Y$3:$Y$7690,"Y",'2way'!$Q$3:$Q$7690,"=" &amp;B249) +  COUNTIFS('2way'!$A$3:$A$7690,"&gt;50%",'2way'!$Y$3:$Y$7690,"Y",'2way'!$R$3:$R$7690,"=" &amp;B249)</f>
        <v>8</v>
      </c>
      <c r="D249" s="66">
        <f>COUNTIFS('2way'!$A$3:$A$7690,"&gt;50%",'2way'!$Y$3:$Y$7690,"N",'2way'!$Q$3:$Q$7690,"=" &amp;B249) +  COUNTIFS('2way'!$A$3:$A$7690,"&gt;50%",'2way'!$Y$3:$Y$7690,"N",'2way'!$R$3:$R$7690,"=" &amp;B249)</f>
        <v>2</v>
      </c>
      <c r="E249" s="66">
        <f>COUNTIFS('2way'!$B$3:$B$7690,"&gt;50%",'2way'!$Y$3:$Y$7690,"N",'2way'!$Q$3:$Q$7690,"=" &amp;B249) +  COUNTIFS('2way'!$B$3:$B$7690,"&gt;50%",'2way'!$Y$3:$Y$7690,"N",'2way'!$R$3:$R$7690,"=" &amp;B249)</f>
        <v>2</v>
      </c>
      <c r="F249" s="66">
        <f>COUNTIFS('2way'!$B$3:$B$7690,"&gt;50%",'2way'!$Y$3:$Y$7690,"Y",'2way'!$Q$3:$Q$7690,"=" &amp;B249) +  COUNTIFS('2way'!$B$3:$B$7690,"&gt;50%",'2way'!$Y$3:$Y$7690,"Y",'2way'!$R$3:$R$7690,"=" &amp;B249)</f>
        <v>5</v>
      </c>
      <c r="G249">
        <f>COUNTIF('2way'!$Q$3:$Q$7690,"=" &amp;B249) + COUNTIF('2way'!$R$3:$R$7690,"=" &amp;B249)</f>
        <v>17</v>
      </c>
      <c r="H249" s="6">
        <f t="shared" si="50"/>
        <v>0.47058823529411764</v>
      </c>
      <c r="I249" s="6">
        <f t="shared" si="51"/>
        <v>0.11764705882352941</v>
      </c>
      <c r="J249" s="6">
        <f t="shared" si="52"/>
        <v>0.11764705882352941</v>
      </c>
      <c r="K249" s="6">
        <f t="shared" si="53"/>
        <v>0.29411764705882354</v>
      </c>
      <c r="L249" s="66">
        <f>COUNTIFS('2way'!$M$3:$M$7690,"&gt;50%",'2way'!$Y$3:$Y$7690,"Y",'2way'!$Q$3:$Q$7690,"=" &amp;B249) +  COUNTIFS('2way'!$M$3:$M$7690,"&gt;50%",'2way'!$Y$3:$Y$7690,"Y",'2way'!$R$3:$R$7690,"=" &amp;B249)</f>
        <v>13</v>
      </c>
      <c r="M249" s="66">
        <f>COUNTIFS('2way'!$M$3:$M$7690,"&gt;50%",'2way'!$Y$3:$Y$7690,"N",'2way'!$Q$3:$Q$7690,"=" &amp;B249) +  COUNTIFS('2way'!$M$3:$M$7690,"&gt;50%",'2way'!$Y$3:$Y$7690,"N",'2way'!$R$3:$R$7690,"=" &amp;B249)</f>
        <v>4</v>
      </c>
      <c r="N249" s="66">
        <f>COUNTIFS('2way'!$N$3:$N$7690,"&gt;50%",'2way'!$Y$3:$Y$7690,"N",'2way'!$Q$3:$Q$7690,"=" &amp;B249) +  COUNTIFS('2way'!$N$3:$N$7690,"&gt;50%",'2way'!$Y$3:$Y$7690,"N",'2way'!$R$3:$R$7690,"=" &amp;B249)</f>
        <v>0</v>
      </c>
      <c r="O249" s="66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17</v>
      </c>
      <c r="Q249" s="6">
        <f t="shared" si="54"/>
        <v>0.76470588235294112</v>
      </c>
      <c r="R249" s="6">
        <f t="shared" si="55"/>
        <v>0.23529411764705882</v>
      </c>
      <c r="S249" s="6">
        <f t="shared" si="56"/>
        <v>0</v>
      </c>
      <c r="T249" s="6">
        <f t="shared" si="57"/>
        <v>0</v>
      </c>
      <c r="U249">
        <f t="shared" si="58"/>
        <v>10</v>
      </c>
      <c r="V249" s="6">
        <f t="shared" si="59"/>
        <v>0.58823529411764708</v>
      </c>
      <c r="W249">
        <f t="shared" si="60"/>
        <v>13</v>
      </c>
      <c r="X249" s="6">
        <f t="shared" si="61"/>
        <v>0.76470588235294112</v>
      </c>
      <c r="Y249">
        <f t="shared" si="62"/>
        <v>7</v>
      </c>
      <c r="Z249" s="6">
        <f t="shared" si="63"/>
        <v>0.41176470588235292</v>
      </c>
      <c r="AA249">
        <f t="shared" si="64"/>
        <v>4</v>
      </c>
      <c r="AB249" s="6">
        <f t="shared" si="65"/>
        <v>0.23529411764705882</v>
      </c>
    </row>
    <row r="250" spans="1:28" hidden="1" x14ac:dyDescent="0.25">
      <c r="A250" t="s">
        <v>140</v>
      </c>
      <c r="B250" t="s">
        <v>41</v>
      </c>
      <c r="C250" s="65">
        <f>COUNTIFS('2way'!$A$3:$A$7690,"&gt;50%",'2way'!$Y$3:$Y$7690,"Y",'2way'!$Q$3:$Q$7690,"=" &amp;B250) +  COUNTIFS('2way'!$A$3:$A$7690,"&gt;50%",'2way'!$Y$3:$Y$7690,"Y",'2way'!$R$3:$R$7690,"=" &amp;B250)</f>
        <v>3</v>
      </c>
      <c r="D250" s="66">
        <f>COUNTIFS('2way'!$A$3:$A$7690,"&gt;50%",'2way'!$Y$3:$Y$7690,"N",'2way'!$Q$3:$Q$7690,"=" &amp;B250) +  COUNTIFS('2way'!$A$3:$A$7690,"&gt;50%",'2way'!$Y$3:$Y$7690,"N",'2way'!$R$3:$R$7690,"=" &amp;B250)</f>
        <v>6</v>
      </c>
      <c r="E250" s="66">
        <f>COUNTIFS('2way'!$B$3:$B$7690,"&gt;50%",'2way'!$Y$3:$Y$7690,"N",'2way'!$Q$3:$Q$7690,"=" &amp;B250) +  COUNTIFS('2way'!$B$3:$B$7690,"&gt;50%",'2way'!$Y$3:$Y$7690,"N",'2way'!$R$3:$R$7690,"=" &amp;B250)</f>
        <v>5</v>
      </c>
      <c r="F250" s="66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17</v>
      </c>
      <c r="H250" s="6">
        <f t="shared" si="50"/>
        <v>0.17647058823529413</v>
      </c>
      <c r="I250" s="6">
        <f t="shared" si="51"/>
        <v>0.35294117647058826</v>
      </c>
      <c r="J250" s="6">
        <f t="shared" si="52"/>
        <v>0.29411764705882354</v>
      </c>
      <c r="K250" s="6">
        <f t="shared" si="53"/>
        <v>0.17647058823529413</v>
      </c>
      <c r="L250" s="66">
        <f>COUNTIFS('2way'!$M$3:$M$7690,"&gt;50%",'2way'!$Y$3:$Y$7690,"Y",'2way'!$Q$3:$Q$7690,"=" &amp;B250) +  COUNTIFS('2way'!$M$3:$M$7690,"&gt;50%",'2way'!$Y$3:$Y$7690,"Y",'2way'!$R$3:$R$7690,"=" &amp;B250)</f>
        <v>6</v>
      </c>
      <c r="M250" s="66">
        <f>COUNTIFS('2way'!$M$3:$M$7690,"&gt;50%",'2way'!$Y$3:$Y$7690,"N",'2way'!$Q$3:$Q$7690,"=" &amp;B250) +  COUNTIFS('2way'!$M$3:$M$7690,"&gt;50%",'2way'!$Y$3:$Y$7690,"N",'2way'!$R$3:$R$7690,"=" &amp;B250)</f>
        <v>10</v>
      </c>
      <c r="N250" s="66">
        <f>COUNTIFS('2way'!$N$3:$N$7690,"&gt;50%",'2way'!$Y$3:$Y$7690,"N",'2way'!$Q$3:$Q$7690,"=" &amp;B250) +  COUNTIFS('2way'!$N$3:$N$7690,"&gt;50%",'2way'!$Y$3:$Y$7690,"N",'2way'!$R$3:$R$7690,"=" &amp;B250)</f>
        <v>1</v>
      </c>
      <c r="O250" s="66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17</v>
      </c>
      <c r="Q250" s="6">
        <f t="shared" si="54"/>
        <v>0.35294117647058826</v>
      </c>
      <c r="R250" s="6">
        <f t="shared" si="55"/>
        <v>0.58823529411764708</v>
      </c>
      <c r="S250" s="6">
        <f t="shared" si="56"/>
        <v>5.8823529411764705E-2</v>
      </c>
      <c r="T250" s="6">
        <f t="shared" si="57"/>
        <v>0</v>
      </c>
      <c r="U250">
        <f t="shared" si="58"/>
        <v>8</v>
      </c>
      <c r="V250" s="6">
        <f t="shared" si="59"/>
        <v>0.47058823529411764</v>
      </c>
      <c r="W250">
        <f t="shared" si="60"/>
        <v>7</v>
      </c>
      <c r="X250" s="6">
        <f t="shared" si="61"/>
        <v>0.41176470588235292</v>
      </c>
      <c r="Y250">
        <f t="shared" si="62"/>
        <v>9</v>
      </c>
      <c r="Z250" s="6">
        <f t="shared" si="63"/>
        <v>0.52941176470588236</v>
      </c>
      <c r="AA250">
        <f t="shared" si="64"/>
        <v>10</v>
      </c>
      <c r="AB250" s="6">
        <f t="shared" si="65"/>
        <v>0.58823529411764708</v>
      </c>
    </row>
    <row r="251" spans="1:28" hidden="1" x14ac:dyDescent="0.25">
      <c r="A251" t="s">
        <v>140</v>
      </c>
      <c r="B251" t="s">
        <v>99</v>
      </c>
      <c r="C251" s="65">
        <f>COUNTIFS('2way'!$A$3:$A$7690,"&gt;50%",'2way'!$Y$3:$Y$7690,"Y",'2way'!$Q$3:$Q$7690,"=" &amp;B251) +  COUNTIFS('2way'!$A$3:$A$7690,"&gt;50%",'2way'!$Y$3:$Y$7690,"Y",'2way'!$R$3:$R$7690,"=" &amp;B251)</f>
        <v>8</v>
      </c>
      <c r="D251" s="66">
        <f>COUNTIFS('2way'!$A$3:$A$7690,"&gt;50%",'2way'!$Y$3:$Y$7690,"N",'2way'!$Q$3:$Q$7690,"=" &amp;B251) +  COUNTIFS('2way'!$A$3:$A$7690,"&gt;50%",'2way'!$Y$3:$Y$7690,"N",'2way'!$R$3:$R$7690,"=" &amp;B251)</f>
        <v>3</v>
      </c>
      <c r="E251" s="66">
        <f>COUNTIFS('2way'!$B$3:$B$7690,"&gt;50%",'2way'!$Y$3:$Y$7690,"N",'2way'!$Q$3:$Q$7690,"=" &amp;B251) +  COUNTIFS('2way'!$B$3:$B$7690,"&gt;50%",'2way'!$Y$3:$Y$7690,"N",'2way'!$R$3:$R$7690,"=" &amp;B251)</f>
        <v>3</v>
      </c>
      <c r="F251" s="66">
        <f>COUNTIFS('2way'!$B$3:$B$7690,"&gt;50%",'2way'!$Y$3:$Y$7690,"Y",'2way'!$Q$3:$Q$7690,"=" &amp;B251) +  COUNTIFS('2way'!$B$3:$B$7690,"&gt;50%",'2way'!$Y$3:$Y$7690,"Y",'2way'!$R$3:$R$7690,"=" &amp;B251)</f>
        <v>3</v>
      </c>
      <c r="G251">
        <f>COUNTIF('2way'!$Q$3:$Q$7690,"=" &amp;B251) + COUNTIF('2way'!$R$3:$R$7690,"=" &amp;B251)</f>
        <v>17</v>
      </c>
      <c r="H251" s="6">
        <f t="shared" si="50"/>
        <v>0.47058823529411764</v>
      </c>
      <c r="I251" s="6">
        <f t="shared" si="51"/>
        <v>0.17647058823529413</v>
      </c>
      <c r="J251" s="6">
        <f t="shared" si="52"/>
        <v>0.17647058823529413</v>
      </c>
      <c r="K251" s="6">
        <f t="shared" si="53"/>
        <v>0.17647058823529413</v>
      </c>
      <c r="L251" s="66">
        <f>COUNTIFS('2way'!$M$3:$M$7690,"&gt;50%",'2way'!$Y$3:$Y$7690,"Y",'2way'!$Q$3:$Q$7690,"=" &amp;B251) +  COUNTIFS('2way'!$M$3:$M$7690,"&gt;50%",'2way'!$Y$3:$Y$7690,"Y",'2way'!$R$3:$R$7690,"=" &amp;B251)</f>
        <v>9</v>
      </c>
      <c r="M251" s="66">
        <f>COUNTIFS('2way'!$M$3:$M$7690,"&gt;50%",'2way'!$Y$3:$Y$7690,"N",'2way'!$Q$3:$Q$7690,"=" &amp;B251) +  COUNTIFS('2way'!$M$3:$M$7690,"&gt;50%",'2way'!$Y$3:$Y$7690,"N",'2way'!$R$3:$R$7690,"=" &amp;B251)</f>
        <v>3</v>
      </c>
      <c r="N251" s="66">
        <f>COUNTIFS('2way'!$N$3:$N$7690,"&gt;50%",'2way'!$Y$3:$Y$7690,"N",'2way'!$Q$3:$Q$7690,"=" &amp;B251) +  COUNTIFS('2way'!$N$3:$N$7690,"&gt;50%",'2way'!$Y$3:$Y$7690,"N",'2way'!$R$3:$R$7690,"=" &amp;B251)</f>
        <v>3</v>
      </c>
      <c r="O251" s="66">
        <f>COUNTIFS('2way'!$N$3:$N$7690,"&gt;50%",'2way'!$Y$3:$Y$7690,"Y",'2way'!$Q$3:$Q$7690,"=" &amp;B251) +  COUNTIFS('2way'!$N$3:$N$7690,"&gt;50%",'2way'!$Y$3:$Y$7690,"Y",'2way'!$R$3:$R$7690,"=" &amp;B251)</f>
        <v>2</v>
      </c>
      <c r="P251">
        <f>COUNTIF('2way'!$Q$3:$Q$7690,"=" &amp;B251) + COUNTIF('2way'!$R$3:$R$7690,"=" &amp;B251)</f>
        <v>17</v>
      </c>
      <c r="Q251" s="6">
        <f t="shared" si="54"/>
        <v>0.52941176470588236</v>
      </c>
      <c r="R251" s="6">
        <f t="shared" si="55"/>
        <v>0.17647058823529413</v>
      </c>
      <c r="S251" s="6">
        <f t="shared" si="56"/>
        <v>0.17647058823529413</v>
      </c>
      <c r="T251" s="6">
        <f t="shared" si="57"/>
        <v>0.11764705882352941</v>
      </c>
      <c r="U251">
        <f t="shared" si="58"/>
        <v>11</v>
      </c>
      <c r="V251" s="6">
        <f t="shared" si="59"/>
        <v>0.6470588235294118</v>
      </c>
      <c r="W251">
        <f t="shared" si="60"/>
        <v>12</v>
      </c>
      <c r="X251" s="6">
        <f t="shared" si="61"/>
        <v>0.70588235294117652</v>
      </c>
      <c r="Y251">
        <f t="shared" si="62"/>
        <v>6</v>
      </c>
      <c r="Z251" s="6">
        <f t="shared" si="63"/>
        <v>0.35294117647058826</v>
      </c>
      <c r="AA251">
        <f t="shared" si="64"/>
        <v>5</v>
      </c>
      <c r="AB251" s="6">
        <f t="shared" si="65"/>
        <v>0.29411764705882354</v>
      </c>
    </row>
    <row r="252" spans="1:28" hidden="1" x14ac:dyDescent="0.25">
      <c r="A252" t="s">
        <v>140</v>
      </c>
      <c r="B252" t="s">
        <v>104</v>
      </c>
      <c r="C252" s="65">
        <f>COUNTIFS('2way'!$A$3:$A$7690,"&gt;50%",'2way'!$Y$3:$Y$7690,"Y",'2way'!$Q$3:$Q$7690,"=" &amp;B252) +  COUNTIFS('2way'!$A$3:$A$7690,"&gt;50%",'2way'!$Y$3:$Y$7690,"Y",'2way'!$R$3:$R$7690,"=" &amp;B252)</f>
        <v>6</v>
      </c>
      <c r="D252" s="66">
        <f>COUNTIFS('2way'!$A$3:$A$7690,"&gt;50%",'2way'!$Y$3:$Y$7690,"N",'2way'!$Q$3:$Q$7690,"=" &amp;B252) +  COUNTIFS('2way'!$A$3:$A$7690,"&gt;50%",'2way'!$Y$3:$Y$7690,"N",'2way'!$R$3:$R$7690,"=" &amp;B252)</f>
        <v>2</v>
      </c>
      <c r="E252" s="66">
        <f>COUNTIFS('2way'!$B$3:$B$7690,"&gt;50%",'2way'!$Y$3:$Y$7690,"N",'2way'!$Q$3:$Q$7690,"=" &amp;B252) +  COUNTIFS('2way'!$B$3:$B$7690,"&gt;50%",'2way'!$Y$3:$Y$7690,"N",'2way'!$R$3:$R$7690,"=" &amp;B252)</f>
        <v>1</v>
      </c>
      <c r="F252" s="66">
        <f>COUNTIFS('2way'!$B$3:$B$7690,"&gt;50%",'2way'!$Y$3:$Y$7690,"Y",'2way'!$Q$3:$Q$7690,"=" &amp;B252) +  COUNTIFS('2way'!$B$3:$B$7690,"&gt;50%",'2way'!$Y$3:$Y$7690,"Y",'2way'!$R$3:$R$7690,"=" &amp;B252)</f>
        <v>8</v>
      </c>
      <c r="G252">
        <f>COUNTIF('2way'!$Q$3:$Q$7690,"=" &amp;B252) + COUNTIF('2way'!$R$3:$R$7690,"=" &amp;B252)</f>
        <v>17</v>
      </c>
      <c r="H252" s="6">
        <f t="shared" si="50"/>
        <v>0.35294117647058826</v>
      </c>
      <c r="I252" s="6">
        <f t="shared" si="51"/>
        <v>0.11764705882352941</v>
      </c>
      <c r="J252" s="6">
        <f t="shared" si="52"/>
        <v>5.8823529411764705E-2</v>
      </c>
      <c r="K252" s="6">
        <f t="shared" si="53"/>
        <v>0.47058823529411764</v>
      </c>
      <c r="L252" s="66">
        <f>COUNTIFS('2way'!$M$3:$M$7690,"&gt;50%",'2way'!$Y$3:$Y$7690,"Y",'2way'!$Q$3:$Q$7690,"=" &amp;B252) +  COUNTIFS('2way'!$M$3:$M$7690,"&gt;50%",'2way'!$Y$3:$Y$7690,"Y",'2way'!$R$3:$R$7690,"=" &amp;B252)</f>
        <v>14</v>
      </c>
      <c r="M252" s="66">
        <f>COUNTIFS('2way'!$M$3:$M$7690,"&gt;50%",'2way'!$Y$3:$Y$7690,"N",'2way'!$Q$3:$Q$7690,"=" &amp;B252) +  COUNTIFS('2way'!$M$3:$M$7690,"&gt;50%",'2way'!$Y$3:$Y$7690,"N",'2way'!$R$3:$R$7690,"=" &amp;B252)</f>
        <v>3</v>
      </c>
      <c r="N252" s="66">
        <f>COUNTIFS('2way'!$N$3:$N$7690,"&gt;50%",'2way'!$Y$3:$Y$7690,"N",'2way'!$Q$3:$Q$7690,"=" &amp;B252) +  COUNTIFS('2way'!$N$3:$N$7690,"&gt;50%",'2way'!$Y$3:$Y$7690,"N",'2way'!$R$3:$R$7690,"=" &amp;B252)</f>
        <v>0</v>
      </c>
      <c r="O252" s="66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17</v>
      </c>
      <c r="Q252" s="6">
        <f t="shared" si="54"/>
        <v>0.82352941176470584</v>
      </c>
      <c r="R252" s="6">
        <f t="shared" si="55"/>
        <v>0.17647058823529413</v>
      </c>
      <c r="S252" s="6">
        <f t="shared" si="56"/>
        <v>0</v>
      </c>
      <c r="T252" s="6">
        <f t="shared" si="57"/>
        <v>0</v>
      </c>
      <c r="U252">
        <f t="shared" si="58"/>
        <v>7</v>
      </c>
      <c r="V252" s="6">
        <f t="shared" si="59"/>
        <v>0.41176470588235292</v>
      </c>
      <c r="W252">
        <f t="shared" si="60"/>
        <v>14</v>
      </c>
      <c r="X252" s="6">
        <f t="shared" si="61"/>
        <v>0.82352941176470584</v>
      </c>
      <c r="Y252">
        <f t="shared" si="62"/>
        <v>10</v>
      </c>
      <c r="Z252" s="6">
        <f t="shared" si="63"/>
        <v>0.58823529411764708</v>
      </c>
      <c r="AA252">
        <f t="shared" si="64"/>
        <v>3</v>
      </c>
      <c r="AB252" s="6">
        <f t="shared" si="65"/>
        <v>0.17647058823529413</v>
      </c>
    </row>
    <row r="253" spans="1:28" hidden="1" x14ac:dyDescent="0.25">
      <c r="A253" t="s">
        <v>140</v>
      </c>
      <c r="B253" t="s">
        <v>105</v>
      </c>
      <c r="C253" s="65">
        <f>COUNTIFS('2way'!$A$3:$A$7690,"&gt;50%",'2way'!$Y$3:$Y$7690,"Y",'2way'!$Q$3:$Q$7690,"=" &amp;B253) +  COUNTIFS('2way'!$A$3:$A$7690,"&gt;50%",'2way'!$Y$3:$Y$7690,"Y",'2way'!$R$3:$R$7690,"=" &amp;B253)</f>
        <v>5</v>
      </c>
      <c r="D253" s="66">
        <f>COUNTIFS('2way'!$A$3:$A$7690,"&gt;50%",'2way'!$Y$3:$Y$7690,"N",'2way'!$Q$3:$Q$7690,"=" &amp;B253) +  COUNTIFS('2way'!$A$3:$A$7690,"&gt;50%",'2way'!$Y$3:$Y$7690,"N",'2way'!$R$3:$R$7690,"=" &amp;B253)</f>
        <v>5</v>
      </c>
      <c r="E253" s="66">
        <f>COUNTIFS('2way'!$B$3:$B$7690,"&gt;50%",'2way'!$Y$3:$Y$7690,"N",'2way'!$Q$3:$Q$7690,"=" &amp;B253) +  COUNTIFS('2way'!$B$3:$B$7690,"&gt;50%",'2way'!$Y$3:$Y$7690,"N",'2way'!$R$3:$R$7690,"=" &amp;B253)</f>
        <v>3</v>
      </c>
      <c r="F253" s="66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17</v>
      </c>
      <c r="H253" s="6">
        <f t="shared" si="50"/>
        <v>0.29411764705882354</v>
      </c>
      <c r="I253" s="6">
        <f t="shared" si="51"/>
        <v>0.29411764705882354</v>
      </c>
      <c r="J253" s="6">
        <f t="shared" si="52"/>
        <v>0.17647058823529413</v>
      </c>
      <c r="K253" s="6">
        <f t="shared" si="53"/>
        <v>0.23529411764705882</v>
      </c>
      <c r="L253" s="66">
        <f>COUNTIFS('2way'!$M$3:$M$7690,"&gt;50%",'2way'!$Y$3:$Y$7690,"Y",'2way'!$Q$3:$Q$7690,"=" &amp;B253) +  COUNTIFS('2way'!$M$3:$M$7690,"&gt;50%",'2way'!$Y$3:$Y$7690,"Y",'2way'!$R$3:$R$7690,"=" &amp;B253)</f>
        <v>9</v>
      </c>
      <c r="M253" s="66">
        <f>COUNTIFS('2way'!$M$3:$M$7690,"&gt;50%",'2way'!$Y$3:$Y$7690,"N",'2way'!$Q$3:$Q$7690,"=" &amp;B253) +  COUNTIFS('2way'!$M$3:$M$7690,"&gt;50%",'2way'!$Y$3:$Y$7690,"N",'2way'!$R$3:$R$7690,"=" &amp;B253)</f>
        <v>8</v>
      </c>
      <c r="N253" s="66">
        <f>COUNTIFS('2way'!$N$3:$N$7690,"&gt;50%",'2way'!$Y$3:$Y$7690,"N",'2way'!$Q$3:$Q$7690,"=" &amp;B253) +  COUNTIFS('2way'!$N$3:$N$7690,"&gt;50%",'2way'!$Y$3:$Y$7690,"N",'2way'!$R$3:$R$7690,"=" &amp;B253)</f>
        <v>0</v>
      </c>
      <c r="O253" s="66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17</v>
      </c>
      <c r="Q253" s="6">
        <f t="shared" si="54"/>
        <v>0.52941176470588236</v>
      </c>
      <c r="R253" s="6">
        <f t="shared" si="55"/>
        <v>0.47058823529411764</v>
      </c>
      <c r="S253" s="6">
        <f t="shared" si="56"/>
        <v>0</v>
      </c>
      <c r="T253" s="6">
        <f t="shared" si="57"/>
        <v>0</v>
      </c>
      <c r="U253">
        <f t="shared" si="58"/>
        <v>8</v>
      </c>
      <c r="V253" s="6">
        <f t="shared" si="59"/>
        <v>0.47058823529411764</v>
      </c>
      <c r="W253">
        <f t="shared" si="60"/>
        <v>9</v>
      </c>
      <c r="X253" s="6">
        <f t="shared" si="61"/>
        <v>0.52941176470588236</v>
      </c>
      <c r="Y253">
        <f t="shared" si="62"/>
        <v>9</v>
      </c>
      <c r="Z253" s="6">
        <f t="shared" si="63"/>
        <v>0.52941176470588236</v>
      </c>
      <c r="AA253">
        <f t="shared" si="64"/>
        <v>8</v>
      </c>
      <c r="AB253" s="6">
        <f t="shared" si="65"/>
        <v>0.47058823529411764</v>
      </c>
    </row>
    <row r="254" spans="1:28" hidden="1" x14ac:dyDescent="0.25">
      <c r="A254" t="s">
        <v>140</v>
      </c>
      <c r="B254" t="s">
        <v>289</v>
      </c>
      <c r="C254" s="65">
        <f>COUNTIFS('2way'!$A$3:$A$7690,"&gt;50%",'2way'!$Y$3:$Y$7690,"Y",'2way'!$Q$3:$Q$7690,"=" &amp;B254) +  COUNTIFS('2way'!$A$3:$A$7690,"&gt;50%",'2way'!$Y$3:$Y$7690,"Y",'2way'!$R$3:$R$7690,"=" &amp;B254)</f>
        <v>6</v>
      </c>
      <c r="D254" s="66">
        <f>COUNTIFS('2way'!$A$3:$A$7690,"&gt;50%",'2way'!$Y$3:$Y$7690,"N",'2way'!$Q$3:$Q$7690,"=" &amp;B254) +  COUNTIFS('2way'!$A$3:$A$7690,"&gt;50%",'2way'!$Y$3:$Y$7690,"N",'2way'!$R$3:$R$7690,"=" &amp;B254)</f>
        <v>4</v>
      </c>
      <c r="E254" s="66">
        <f>COUNTIFS('2way'!$B$3:$B$7690,"&gt;50%",'2way'!$Y$3:$Y$7690,"N",'2way'!$Q$3:$Q$7690,"=" &amp;B254) +  COUNTIFS('2way'!$B$3:$B$7690,"&gt;50%",'2way'!$Y$3:$Y$7690,"N",'2way'!$R$3:$R$7690,"=" &amp;B254)</f>
        <v>4</v>
      </c>
      <c r="F254" s="66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17</v>
      </c>
      <c r="H254" s="6">
        <f t="shared" si="50"/>
        <v>0.35294117647058826</v>
      </c>
      <c r="I254" s="6">
        <f t="shared" si="51"/>
        <v>0.23529411764705882</v>
      </c>
      <c r="J254" s="6">
        <f t="shared" si="52"/>
        <v>0.23529411764705882</v>
      </c>
      <c r="K254" s="6">
        <f t="shared" si="53"/>
        <v>0.17647058823529413</v>
      </c>
      <c r="L254" s="66">
        <f>COUNTIFS('2way'!$M$3:$M$7690,"&gt;50%",'2way'!$Y$3:$Y$7690,"Y",'2way'!$Q$3:$Q$7690,"=" &amp;B254) +  COUNTIFS('2way'!$M$3:$M$7690,"&gt;50%",'2way'!$Y$3:$Y$7690,"Y",'2way'!$R$3:$R$7690,"=" &amp;B254)</f>
        <v>7</v>
      </c>
      <c r="M254" s="66">
        <f>COUNTIFS('2way'!$M$3:$M$7690,"&gt;50%",'2way'!$Y$3:$Y$7690,"N",'2way'!$Q$3:$Q$7690,"=" &amp;B254) +  COUNTIFS('2way'!$M$3:$M$7690,"&gt;50%",'2way'!$Y$3:$Y$7690,"N",'2way'!$R$3:$R$7690,"=" &amp;B254)</f>
        <v>5</v>
      </c>
      <c r="N254" s="66">
        <f>COUNTIFS('2way'!$N$3:$N$7690,"&gt;50%",'2way'!$Y$3:$Y$7690,"N",'2way'!$Q$3:$Q$7690,"=" &amp;B254) +  COUNTIFS('2way'!$N$3:$N$7690,"&gt;50%",'2way'!$Y$3:$Y$7690,"N",'2way'!$R$3:$R$7690,"=" &amp;B254)</f>
        <v>3</v>
      </c>
      <c r="O254" s="66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17</v>
      </c>
      <c r="Q254" s="6">
        <f t="shared" si="54"/>
        <v>0.41176470588235292</v>
      </c>
      <c r="R254" s="6">
        <f t="shared" si="55"/>
        <v>0.29411764705882354</v>
      </c>
      <c r="S254" s="6">
        <f t="shared" si="56"/>
        <v>0.17647058823529413</v>
      </c>
      <c r="T254" s="6">
        <f t="shared" si="57"/>
        <v>0.11764705882352941</v>
      </c>
      <c r="U254">
        <f t="shared" si="58"/>
        <v>10</v>
      </c>
      <c r="V254" s="6">
        <f t="shared" si="59"/>
        <v>0.58823529411764708</v>
      </c>
      <c r="W254">
        <f t="shared" si="60"/>
        <v>10</v>
      </c>
      <c r="X254" s="6">
        <f t="shared" si="61"/>
        <v>0.58823529411764708</v>
      </c>
      <c r="Y254">
        <f t="shared" si="62"/>
        <v>7</v>
      </c>
      <c r="Z254" s="6">
        <f t="shared" si="63"/>
        <v>0.41176470588235292</v>
      </c>
      <c r="AA254">
        <f t="shared" si="64"/>
        <v>7</v>
      </c>
      <c r="AB254" s="6">
        <f t="shared" si="65"/>
        <v>0.41176470588235292</v>
      </c>
    </row>
    <row r="255" spans="1:28" hidden="1" x14ac:dyDescent="0.25">
      <c r="A255" t="s">
        <v>140</v>
      </c>
      <c r="B255" t="s">
        <v>103</v>
      </c>
      <c r="C255" s="65">
        <f>COUNTIFS('2way'!$A$3:$A$7690,"&gt;50%",'2way'!$Y$3:$Y$7690,"Y",'2way'!$Q$3:$Q$7690,"=" &amp;B255) +  COUNTIFS('2way'!$A$3:$A$7690,"&gt;50%",'2way'!$Y$3:$Y$7690,"Y",'2way'!$R$3:$R$7690,"=" &amp;B255)</f>
        <v>9</v>
      </c>
      <c r="D255" s="66">
        <f>COUNTIFS('2way'!$A$3:$A$7690,"&gt;50%",'2way'!$Y$3:$Y$7690,"N",'2way'!$Q$3:$Q$7690,"=" &amp;B255) +  COUNTIFS('2way'!$A$3:$A$7690,"&gt;50%",'2way'!$Y$3:$Y$7690,"N",'2way'!$R$3:$R$7690,"=" &amp;B255)</f>
        <v>4</v>
      </c>
      <c r="E255" s="66">
        <f>COUNTIFS('2way'!$B$3:$B$7690,"&gt;50%",'2way'!$Y$3:$Y$7690,"N",'2way'!$Q$3:$Q$7690,"=" &amp;B255) +  COUNTIFS('2way'!$B$3:$B$7690,"&gt;50%",'2way'!$Y$3:$Y$7690,"N",'2way'!$R$3:$R$7690,"=" &amp;B255)</f>
        <v>2</v>
      </c>
      <c r="F255" s="66">
        <f>COUNTIFS('2way'!$B$3:$B$7690,"&gt;50%",'2way'!$Y$3:$Y$7690,"Y",'2way'!$Q$3:$Q$7690,"=" &amp;B255) +  COUNTIFS('2way'!$B$3:$B$7690,"&gt;50%",'2way'!$Y$3:$Y$7690,"Y",'2way'!$R$3:$R$7690,"=" &amp;B255)</f>
        <v>2</v>
      </c>
      <c r="G255">
        <f>COUNTIF('2way'!$Q$3:$Q$7690,"=" &amp;B255) + COUNTIF('2way'!$R$3:$R$7690,"=" &amp;B255)</f>
        <v>17</v>
      </c>
      <c r="H255" s="6">
        <f t="shared" si="50"/>
        <v>0.52941176470588236</v>
      </c>
      <c r="I255" s="6">
        <f t="shared" si="51"/>
        <v>0.23529411764705882</v>
      </c>
      <c r="J255" s="6">
        <f t="shared" si="52"/>
        <v>0.11764705882352941</v>
      </c>
      <c r="K255" s="6">
        <f t="shared" si="53"/>
        <v>0.11764705882352941</v>
      </c>
      <c r="L255" s="66">
        <f>COUNTIFS('2way'!$M$3:$M$7690,"&gt;50%",'2way'!$Y$3:$Y$7690,"Y",'2way'!$Q$3:$Q$7690,"=" &amp;B255) +  COUNTIFS('2way'!$M$3:$M$7690,"&gt;50%",'2way'!$Y$3:$Y$7690,"Y",'2way'!$R$3:$R$7690,"=" &amp;B255)</f>
        <v>11</v>
      </c>
      <c r="M255" s="66">
        <f>COUNTIFS('2way'!$M$3:$M$7690,"&gt;50%",'2way'!$Y$3:$Y$7690,"N",'2way'!$Q$3:$Q$7690,"=" &amp;B255) +  COUNTIFS('2way'!$M$3:$M$7690,"&gt;50%",'2way'!$Y$3:$Y$7690,"N",'2way'!$R$3:$R$7690,"=" &amp;B255)</f>
        <v>6</v>
      </c>
      <c r="N255" s="66">
        <f>COUNTIFS('2way'!$N$3:$N$7690,"&gt;50%",'2way'!$Y$3:$Y$7690,"N",'2way'!$Q$3:$Q$7690,"=" &amp;B255) +  COUNTIFS('2way'!$N$3:$N$7690,"&gt;50%",'2way'!$Y$3:$Y$7690,"N",'2way'!$R$3:$R$7690,"=" &amp;B255)</f>
        <v>0</v>
      </c>
      <c r="O255" s="66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17</v>
      </c>
      <c r="Q255" s="6">
        <f t="shared" si="54"/>
        <v>0.6470588235294118</v>
      </c>
      <c r="R255" s="6">
        <f t="shared" si="55"/>
        <v>0.35294117647058826</v>
      </c>
      <c r="S255" s="6">
        <f t="shared" si="56"/>
        <v>0</v>
      </c>
      <c r="T255" s="6">
        <f t="shared" si="57"/>
        <v>0</v>
      </c>
      <c r="U255">
        <f t="shared" si="58"/>
        <v>11</v>
      </c>
      <c r="V255" s="6">
        <f t="shared" si="59"/>
        <v>0.6470588235294118</v>
      </c>
      <c r="W255">
        <f t="shared" si="60"/>
        <v>11</v>
      </c>
      <c r="X255" s="6">
        <f t="shared" si="61"/>
        <v>0.6470588235294118</v>
      </c>
      <c r="Y255">
        <f t="shared" si="62"/>
        <v>6</v>
      </c>
      <c r="Z255" s="6">
        <f t="shared" si="63"/>
        <v>0.35294117647058826</v>
      </c>
      <c r="AA255">
        <f t="shared" si="64"/>
        <v>6</v>
      </c>
      <c r="AB255" s="6">
        <f t="shared" si="65"/>
        <v>0.35294117647058826</v>
      </c>
    </row>
    <row r="256" spans="1:28" hidden="1" x14ac:dyDescent="0.25">
      <c r="A256" t="s">
        <v>141</v>
      </c>
      <c r="B256" t="s">
        <v>434</v>
      </c>
      <c r="C256" s="65">
        <f>COUNTIFS('2way'!$A$3:$A$7690,"&gt;50%",'2way'!$Y$3:$Y$7690,"Y",'2way'!$Q$3:$Q$7690,"=" &amp;B256) +  COUNTIFS('2way'!$A$3:$A$7690,"&gt;50%",'2way'!$Y$3:$Y$7690,"Y",'2way'!$R$3:$R$7690,"=" &amp;B256)</f>
        <v>1</v>
      </c>
      <c r="D256" s="66">
        <f>COUNTIFS('2way'!$A$3:$A$7690,"&gt;50%",'2way'!$Y$3:$Y$7690,"N",'2way'!$Q$3:$Q$7690,"=" &amp;B256) +  COUNTIFS('2way'!$A$3:$A$7690,"&gt;50%",'2way'!$Y$3:$Y$7690,"N",'2way'!$R$3:$R$7690,"=" &amp;B256)</f>
        <v>1</v>
      </c>
      <c r="E256" s="66">
        <f>COUNTIFS('2way'!$B$3:$B$7690,"&gt;50%",'2way'!$Y$3:$Y$7690,"N",'2way'!$Q$3:$Q$7690,"=" &amp;B256) +  COUNTIFS('2way'!$B$3:$B$7690,"&gt;50%",'2way'!$Y$3:$Y$7690,"N",'2way'!$R$3:$R$7690,"=" &amp;B256)</f>
        <v>7</v>
      </c>
      <c r="F256" s="66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16</v>
      </c>
      <c r="H256" s="6">
        <f t="shared" si="50"/>
        <v>6.25E-2</v>
      </c>
      <c r="I256" s="6">
        <f t="shared" si="51"/>
        <v>6.25E-2</v>
      </c>
      <c r="J256" s="6">
        <f t="shared" si="52"/>
        <v>0.4375</v>
      </c>
      <c r="K256" s="6">
        <f t="shared" si="53"/>
        <v>0.3125</v>
      </c>
      <c r="L256" s="66">
        <f>COUNTIFS('2way'!$M$3:$M$7690,"&gt;50%",'2way'!$Y$3:$Y$7690,"Y",'2way'!$Q$3:$Q$7690,"=" &amp;B256) +  COUNTIFS('2way'!$M$3:$M$7690,"&gt;50%",'2way'!$Y$3:$Y$7690,"Y",'2way'!$R$3:$R$7690,"=" &amp;B256)</f>
        <v>1</v>
      </c>
      <c r="M256" s="66">
        <f>COUNTIFS('2way'!$M$3:$M$7690,"&gt;50%",'2way'!$Y$3:$Y$7690,"N",'2way'!$Q$3:$Q$7690,"=" &amp;B256) +  COUNTIFS('2way'!$M$3:$M$7690,"&gt;50%",'2way'!$Y$3:$Y$7690,"N",'2way'!$R$3:$R$7690,"=" &amp;B256)</f>
        <v>1</v>
      </c>
      <c r="N256" s="66">
        <f>COUNTIFS('2way'!$N$3:$N$7690,"&gt;50%",'2way'!$Y$3:$Y$7690,"N",'2way'!$Q$3:$Q$7690,"=" &amp;B256) +  COUNTIFS('2way'!$N$3:$N$7690,"&gt;50%",'2way'!$Y$3:$Y$7690,"N",'2way'!$R$3:$R$7690,"=" &amp;B256)</f>
        <v>9</v>
      </c>
      <c r="O256" s="66">
        <f>COUNTIFS('2way'!$N$3:$N$7690,"&gt;50%",'2way'!$Y$3:$Y$7690,"Y",'2way'!$Q$3:$Q$7690,"=" &amp;B256) +  COUNTIFS('2way'!$N$3:$N$7690,"&gt;50%",'2way'!$Y$3:$Y$7690,"Y",'2way'!$R$3:$R$7690,"=" &amp;B256)</f>
        <v>5</v>
      </c>
      <c r="P256">
        <f>COUNTIF('2way'!$Q$3:$Q$7690,"=" &amp;B256) + COUNTIF('2way'!$R$3:$R$7690,"=" &amp;B256)</f>
        <v>16</v>
      </c>
      <c r="Q256" s="6">
        <f t="shared" si="54"/>
        <v>6.25E-2</v>
      </c>
      <c r="R256" s="6">
        <f t="shared" si="55"/>
        <v>6.25E-2</v>
      </c>
      <c r="S256" s="6">
        <f t="shared" si="56"/>
        <v>0.5625</v>
      </c>
      <c r="T256" s="6">
        <f t="shared" si="57"/>
        <v>0.3125</v>
      </c>
      <c r="U256">
        <f t="shared" si="58"/>
        <v>8</v>
      </c>
      <c r="V256" s="6">
        <f t="shared" si="59"/>
        <v>0.5</v>
      </c>
      <c r="W256">
        <f t="shared" si="60"/>
        <v>10</v>
      </c>
      <c r="X256" s="6">
        <f t="shared" si="61"/>
        <v>0.625</v>
      </c>
      <c r="Y256">
        <f t="shared" si="62"/>
        <v>6</v>
      </c>
      <c r="Z256" s="6">
        <f t="shared" si="63"/>
        <v>0.375</v>
      </c>
      <c r="AA256">
        <f t="shared" si="64"/>
        <v>6</v>
      </c>
      <c r="AB256" s="6">
        <f t="shared" si="65"/>
        <v>0.375</v>
      </c>
    </row>
    <row r="257" spans="1:28" hidden="1" x14ac:dyDescent="0.25">
      <c r="A257" t="s">
        <v>141</v>
      </c>
      <c r="B257" t="s">
        <v>21</v>
      </c>
      <c r="C257" s="65">
        <f>COUNTIFS('2way'!$A$3:$A$7690,"&gt;50%",'2way'!$Y$3:$Y$7690,"Y",'2way'!$Q$3:$Q$7690,"=" &amp;B257) +  COUNTIFS('2way'!$A$3:$A$7690,"&gt;50%",'2way'!$Y$3:$Y$7690,"Y",'2way'!$R$3:$R$7690,"=" &amp;B257)</f>
        <v>4</v>
      </c>
      <c r="D257" s="66">
        <f>COUNTIFS('2way'!$A$3:$A$7690,"&gt;50%",'2way'!$Y$3:$Y$7690,"N",'2way'!$Q$3:$Q$7690,"=" &amp;B257) +  COUNTIFS('2way'!$A$3:$A$7690,"&gt;50%",'2way'!$Y$3:$Y$7690,"N",'2way'!$R$3:$R$7690,"=" &amp;B257)</f>
        <v>5</v>
      </c>
      <c r="E257" s="66">
        <f>COUNTIFS('2way'!$B$3:$B$7690,"&gt;50%",'2way'!$Y$3:$Y$7690,"N",'2way'!$Q$3:$Q$7690,"=" &amp;B257) +  COUNTIFS('2way'!$B$3:$B$7690,"&gt;50%",'2way'!$Y$3:$Y$7690,"N",'2way'!$R$3:$R$7690,"=" &amp;B257)</f>
        <v>3</v>
      </c>
      <c r="F257" s="66">
        <f>COUNTIFS('2way'!$B$3:$B$7690,"&gt;50%",'2way'!$Y$3:$Y$7690,"Y",'2way'!$Q$3:$Q$7690,"=" &amp;B257) +  COUNTIFS('2way'!$B$3:$B$7690,"&gt;50%",'2way'!$Y$3:$Y$7690,"Y",'2way'!$R$3:$R$7690,"=" &amp;B257)</f>
        <v>4</v>
      </c>
      <c r="G257">
        <f>COUNTIF('2way'!$Q$3:$Q$7690,"=" &amp;B257) + COUNTIF('2way'!$R$3:$R$7690,"=" &amp;B257)</f>
        <v>17</v>
      </c>
      <c r="H257" s="6">
        <f t="shared" si="50"/>
        <v>0.23529411764705882</v>
      </c>
      <c r="I257" s="6">
        <f t="shared" si="51"/>
        <v>0.29411764705882354</v>
      </c>
      <c r="J257" s="6">
        <f t="shared" si="52"/>
        <v>0.17647058823529413</v>
      </c>
      <c r="K257" s="6">
        <f t="shared" si="53"/>
        <v>0.23529411764705882</v>
      </c>
      <c r="L257" s="66">
        <f>COUNTIFS('2way'!$M$3:$M$7690,"&gt;50%",'2way'!$Y$3:$Y$7690,"Y",'2way'!$Q$3:$Q$7690,"=" &amp;B257) +  COUNTIFS('2way'!$M$3:$M$7690,"&gt;50%",'2way'!$Y$3:$Y$7690,"Y",'2way'!$R$3:$R$7690,"=" &amp;B257)</f>
        <v>0</v>
      </c>
      <c r="M257" s="66">
        <f>COUNTIFS('2way'!$M$3:$M$7690,"&gt;50%",'2way'!$Y$3:$Y$7690,"N",'2way'!$Q$3:$Q$7690,"=" &amp;B257) +  COUNTIFS('2way'!$M$3:$M$7690,"&gt;50%",'2way'!$Y$3:$Y$7690,"N",'2way'!$R$3:$R$7690,"=" &amp;B257)</f>
        <v>1</v>
      </c>
      <c r="N257" s="66">
        <f>COUNTIFS('2way'!$N$3:$N$7690,"&gt;50%",'2way'!$Y$3:$Y$7690,"N",'2way'!$Q$3:$Q$7690,"=" &amp;B257) +  COUNTIFS('2way'!$N$3:$N$7690,"&gt;50%",'2way'!$Y$3:$Y$7690,"N",'2way'!$R$3:$R$7690,"=" &amp;B257)</f>
        <v>8</v>
      </c>
      <c r="O257" s="66">
        <f>COUNTIFS('2way'!$N$3:$N$7690,"&gt;50%",'2way'!$Y$3:$Y$7690,"Y",'2way'!$Q$3:$Q$7690,"=" &amp;B257) +  COUNTIFS('2way'!$N$3:$N$7690,"&gt;50%",'2way'!$Y$3:$Y$7690,"Y",'2way'!$R$3:$R$7690,"=" &amp;B257)</f>
        <v>8</v>
      </c>
      <c r="P257">
        <f>COUNTIF('2way'!$Q$3:$Q$7690,"=" &amp;B257) + COUNTIF('2way'!$R$3:$R$7690,"=" &amp;B257)</f>
        <v>17</v>
      </c>
      <c r="Q257" s="6">
        <f t="shared" si="54"/>
        <v>0</v>
      </c>
      <c r="R257" s="6">
        <f t="shared" si="55"/>
        <v>5.8823529411764705E-2</v>
      </c>
      <c r="S257" s="6">
        <f t="shared" si="56"/>
        <v>0.47058823529411764</v>
      </c>
      <c r="T257" s="6">
        <f t="shared" si="57"/>
        <v>0.47058823529411764</v>
      </c>
      <c r="U257">
        <f t="shared" si="58"/>
        <v>7</v>
      </c>
      <c r="V257" s="6">
        <f t="shared" si="59"/>
        <v>0.41176470588235292</v>
      </c>
      <c r="W257">
        <f t="shared" si="60"/>
        <v>8</v>
      </c>
      <c r="X257" s="6">
        <f t="shared" si="61"/>
        <v>0.47058823529411764</v>
      </c>
      <c r="Y257">
        <f t="shared" si="62"/>
        <v>9</v>
      </c>
      <c r="Z257" s="6">
        <f t="shared" si="63"/>
        <v>0.52941176470588236</v>
      </c>
      <c r="AA257">
        <f t="shared" si="64"/>
        <v>9</v>
      </c>
      <c r="AB257" s="6">
        <f t="shared" si="65"/>
        <v>0.52941176470588236</v>
      </c>
    </row>
    <row r="258" spans="1:28" hidden="1" x14ac:dyDescent="0.25">
      <c r="A258" t="s">
        <v>141</v>
      </c>
      <c r="B258" t="s">
        <v>407</v>
      </c>
      <c r="C258" s="65">
        <f>COUNTIFS('2way'!$A$3:$A$7690,"&gt;50%",'2way'!$Y$3:$Y$7690,"Y",'2way'!$Q$3:$Q$7690,"=" &amp;B258) +  COUNTIFS('2way'!$A$3:$A$7690,"&gt;50%",'2way'!$Y$3:$Y$7690,"Y",'2way'!$R$3:$R$7690,"=" &amp;B258)</f>
        <v>3</v>
      </c>
      <c r="D258" s="66">
        <f>COUNTIFS('2way'!$A$3:$A$7690,"&gt;50%",'2way'!$Y$3:$Y$7690,"N",'2way'!$Q$3:$Q$7690,"=" &amp;B258) +  COUNTIFS('2way'!$A$3:$A$7690,"&gt;50%",'2way'!$Y$3:$Y$7690,"N",'2way'!$R$3:$R$7690,"=" &amp;B258)</f>
        <v>0</v>
      </c>
      <c r="E258" s="66">
        <f>COUNTIFS('2way'!$B$3:$B$7690,"&gt;50%",'2way'!$Y$3:$Y$7690,"N",'2way'!$Q$3:$Q$7690,"=" &amp;B258) +  COUNTIFS('2way'!$B$3:$B$7690,"&gt;50%",'2way'!$Y$3:$Y$7690,"N",'2way'!$R$3:$R$7690,"=" &amp;B258)</f>
        <v>11</v>
      </c>
      <c r="F258" s="66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17</v>
      </c>
      <c r="H258" s="6">
        <f t="shared" si="50"/>
        <v>0.17647058823529413</v>
      </c>
      <c r="I258" s="6">
        <f t="shared" si="51"/>
        <v>0</v>
      </c>
      <c r="J258" s="6">
        <f t="shared" si="52"/>
        <v>0.6470588235294118</v>
      </c>
      <c r="K258" s="6">
        <f t="shared" si="53"/>
        <v>0.11764705882352941</v>
      </c>
      <c r="L258" s="66">
        <f>COUNTIFS('2way'!$M$3:$M$7690,"&gt;50%",'2way'!$Y$3:$Y$7690,"Y",'2way'!$Q$3:$Q$7690,"=" &amp;B258) +  COUNTIFS('2way'!$M$3:$M$7690,"&gt;50%",'2way'!$Y$3:$Y$7690,"Y",'2way'!$R$3:$R$7690,"=" &amp;B258)</f>
        <v>1</v>
      </c>
      <c r="M258" s="66">
        <f>COUNTIFS('2way'!$M$3:$M$7690,"&gt;50%",'2way'!$Y$3:$Y$7690,"N",'2way'!$Q$3:$Q$7690,"=" &amp;B258) +  COUNTIFS('2way'!$M$3:$M$7690,"&gt;50%",'2way'!$Y$3:$Y$7690,"N",'2way'!$R$3:$R$7690,"=" &amp;B258)</f>
        <v>0</v>
      </c>
      <c r="N258" s="66">
        <f>COUNTIFS('2way'!$N$3:$N$7690,"&gt;50%",'2way'!$Y$3:$Y$7690,"N",'2way'!$Q$3:$Q$7690,"=" &amp;B258) +  COUNTIFS('2way'!$N$3:$N$7690,"&gt;50%",'2way'!$Y$3:$Y$7690,"N",'2way'!$R$3:$R$7690,"=" &amp;B258)</f>
        <v>11</v>
      </c>
      <c r="O258" s="66">
        <f>COUNTIFS('2way'!$N$3:$N$7690,"&gt;50%",'2way'!$Y$3:$Y$7690,"Y",'2way'!$Q$3:$Q$7690,"=" &amp;B258) +  COUNTIFS('2way'!$N$3:$N$7690,"&gt;50%",'2way'!$Y$3:$Y$7690,"Y",'2way'!$R$3:$R$7690,"=" &amp;B258)</f>
        <v>4</v>
      </c>
      <c r="P258">
        <f>COUNTIF('2way'!$Q$3:$Q$7690,"=" &amp;B258) + COUNTIF('2way'!$R$3:$R$7690,"=" &amp;B258)</f>
        <v>17</v>
      </c>
      <c r="Q258" s="6">
        <f t="shared" si="54"/>
        <v>5.8823529411764705E-2</v>
      </c>
      <c r="R258" s="6">
        <f t="shared" si="55"/>
        <v>0</v>
      </c>
      <c r="S258" s="6">
        <f t="shared" si="56"/>
        <v>0.6470588235294118</v>
      </c>
      <c r="T258" s="6">
        <f t="shared" si="57"/>
        <v>0.23529411764705882</v>
      </c>
      <c r="U258">
        <f t="shared" si="58"/>
        <v>14</v>
      </c>
      <c r="V258" s="6">
        <f t="shared" si="59"/>
        <v>0.82352941176470584</v>
      </c>
      <c r="W258">
        <f t="shared" si="60"/>
        <v>12</v>
      </c>
      <c r="X258" s="6">
        <f t="shared" si="61"/>
        <v>0.70588235294117652</v>
      </c>
      <c r="Y258">
        <f t="shared" si="62"/>
        <v>2</v>
      </c>
      <c r="Z258" s="6">
        <f t="shared" si="63"/>
        <v>0.11764705882352941</v>
      </c>
      <c r="AA258">
        <f t="shared" si="64"/>
        <v>4</v>
      </c>
      <c r="AB258" s="6">
        <f t="shared" si="65"/>
        <v>0.23529411764705882</v>
      </c>
    </row>
    <row r="259" spans="1:28" hidden="1" x14ac:dyDescent="0.25">
      <c r="A259" t="s">
        <v>141</v>
      </c>
      <c r="B259" t="s">
        <v>48</v>
      </c>
      <c r="C259" s="65">
        <f>COUNTIFS('2way'!$A$3:$A$7690,"&gt;50%",'2way'!$Y$3:$Y$7690,"Y",'2way'!$Q$3:$Q$7690,"=" &amp;B259) +  COUNTIFS('2way'!$A$3:$A$7690,"&gt;50%",'2way'!$Y$3:$Y$7690,"Y",'2way'!$R$3:$R$7690,"=" &amp;B259)</f>
        <v>2</v>
      </c>
      <c r="D259" s="66">
        <f>COUNTIFS('2way'!$A$3:$A$7690,"&gt;50%",'2way'!$Y$3:$Y$7690,"N",'2way'!$Q$3:$Q$7690,"=" &amp;B259) +  COUNTIFS('2way'!$A$3:$A$7690,"&gt;50%",'2way'!$Y$3:$Y$7690,"N",'2way'!$R$3:$R$7690,"=" &amp;B259)</f>
        <v>1</v>
      </c>
      <c r="E259" s="66">
        <f>COUNTIFS('2way'!$B$3:$B$7690,"&gt;50%",'2way'!$Y$3:$Y$7690,"N",'2way'!$Q$3:$Q$7690,"=" &amp;B259) +  COUNTIFS('2way'!$B$3:$B$7690,"&gt;50%",'2way'!$Y$3:$Y$7690,"N",'2way'!$R$3:$R$7690,"=" &amp;B259)</f>
        <v>9</v>
      </c>
      <c r="F259" s="66">
        <f>COUNTIFS('2way'!$B$3:$B$7690,"&gt;50%",'2way'!$Y$3:$Y$7690,"Y",'2way'!$Q$3:$Q$7690,"=" &amp;B259) +  COUNTIFS('2way'!$B$3:$B$7690,"&gt;50%",'2way'!$Y$3:$Y$7690,"Y",'2way'!$R$3:$R$7690,"=" &amp;B259)</f>
        <v>4</v>
      </c>
      <c r="G259">
        <f>COUNTIF('2way'!$Q$3:$Q$7690,"=" &amp;B259) + COUNTIF('2way'!$R$3:$R$7690,"=" &amp;B259)</f>
        <v>17</v>
      </c>
      <c r="H259" s="6">
        <f t="shared" si="50"/>
        <v>0.11764705882352941</v>
      </c>
      <c r="I259" s="6">
        <f t="shared" si="51"/>
        <v>5.8823529411764705E-2</v>
      </c>
      <c r="J259" s="6">
        <f t="shared" si="52"/>
        <v>0.52941176470588236</v>
      </c>
      <c r="K259" s="6">
        <f t="shared" si="53"/>
        <v>0.23529411764705882</v>
      </c>
      <c r="L259" s="66">
        <f>COUNTIFS('2way'!$M$3:$M$7690,"&gt;50%",'2way'!$Y$3:$Y$7690,"Y",'2way'!$Q$3:$Q$7690,"=" &amp;B259) +  COUNTIFS('2way'!$M$3:$M$7690,"&gt;50%",'2way'!$Y$3:$Y$7690,"Y",'2way'!$R$3:$R$7690,"=" &amp;B259)</f>
        <v>0</v>
      </c>
      <c r="M259" s="66">
        <f>COUNTIFS('2way'!$M$3:$M$7690,"&gt;50%",'2way'!$Y$3:$Y$7690,"N",'2way'!$Q$3:$Q$7690,"=" &amp;B259) +  COUNTIFS('2way'!$M$3:$M$7690,"&gt;50%",'2way'!$Y$3:$Y$7690,"N",'2way'!$R$3:$R$7690,"=" &amp;B259)</f>
        <v>1</v>
      </c>
      <c r="N259" s="66">
        <f>COUNTIFS('2way'!$N$3:$N$7690,"&gt;50%",'2way'!$Y$3:$Y$7690,"N",'2way'!$Q$3:$Q$7690,"=" &amp;B259) +  COUNTIFS('2way'!$N$3:$N$7690,"&gt;50%",'2way'!$Y$3:$Y$7690,"N",'2way'!$R$3:$R$7690,"=" &amp;B259)</f>
        <v>9</v>
      </c>
      <c r="O259" s="66">
        <f>COUNTIFS('2way'!$N$3:$N$7690,"&gt;50%",'2way'!$Y$3:$Y$7690,"Y",'2way'!$Q$3:$Q$7690,"=" &amp;B259) +  COUNTIFS('2way'!$N$3:$N$7690,"&gt;50%",'2way'!$Y$3:$Y$7690,"Y",'2way'!$R$3:$R$7690,"=" &amp;B259)</f>
        <v>7</v>
      </c>
      <c r="P259">
        <f>COUNTIF('2way'!$Q$3:$Q$7690,"=" &amp;B259) + COUNTIF('2way'!$R$3:$R$7690,"=" &amp;B259)</f>
        <v>17</v>
      </c>
      <c r="Q259" s="6">
        <f t="shared" si="54"/>
        <v>0</v>
      </c>
      <c r="R259" s="6">
        <f t="shared" si="55"/>
        <v>5.8823529411764705E-2</v>
      </c>
      <c r="S259" s="6">
        <f t="shared" si="56"/>
        <v>0.52941176470588236</v>
      </c>
      <c r="T259" s="6">
        <f t="shared" si="57"/>
        <v>0.41176470588235292</v>
      </c>
      <c r="U259">
        <f t="shared" si="58"/>
        <v>11</v>
      </c>
      <c r="V259" s="6">
        <f t="shared" si="59"/>
        <v>0.6470588235294118</v>
      </c>
      <c r="W259">
        <f t="shared" si="60"/>
        <v>9</v>
      </c>
      <c r="X259" s="6">
        <f t="shared" si="61"/>
        <v>0.52941176470588236</v>
      </c>
      <c r="Y259">
        <f t="shared" si="62"/>
        <v>5</v>
      </c>
      <c r="Z259" s="6">
        <f t="shared" si="63"/>
        <v>0.29411764705882354</v>
      </c>
      <c r="AA259">
        <f t="shared" si="64"/>
        <v>8</v>
      </c>
      <c r="AB259" s="6">
        <f t="shared" si="65"/>
        <v>0.47058823529411764</v>
      </c>
    </row>
    <row r="260" spans="1:28" hidden="1" x14ac:dyDescent="0.25">
      <c r="A260" t="s">
        <v>141</v>
      </c>
      <c r="B260" t="s">
        <v>558</v>
      </c>
      <c r="C260" s="65">
        <f>COUNTIFS('2way'!$A$3:$A$7690,"&gt;50%",'2way'!$Y$3:$Y$7690,"Y",'2way'!$Q$3:$Q$7690,"=" &amp;B260) +  COUNTIFS('2way'!$A$3:$A$7690,"&gt;50%",'2way'!$Y$3:$Y$7690,"Y",'2way'!$R$3:$R$7690,"=" &amp;B260)</f>
        <v>4</v>
      </c>
      <c r="D260" s="66">
        <f>COUNTIFS('2way'!$A$3:$A$7690,"&gt;50%",'2way'!$Y$3:$Y$7690,"N",'2way'!$Q$3:$Q$7690,"=" &amp;B260) +  COUNTIFS('2way'!$A$3:$A$7690,"&gt;50%",'2way'!$Y$3:$Y$7690,"N",'2way'!$R$3:$R$7690,"=" &amp;B260)</f>
        <v>4</v>
      </c>
      <c r="E260" s="66">
        <f>COUNTIFS('2way'!$B$3:$B$7690,"&gt;50%",'2way'!$Y$3:$Y$7690,"N",'2way'!$Q$3:$Q$7690,"=" &amp;B260) +  COUNTIFS('2way'!$B$3:$B$7690,"&gt;50%",'2way'!$Y$3:$Y$7690,"N",'2way'!$R$3:$R$7690,"=" &amp;B260)</f>
        <v>2</v>
      </c>
      <c r="F260" s="66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17</v>
      </c>
      <c r="H260" s="6">
        <f t="shared" ref="H260:H323" si="66">C260/G260</f>
        <v>0.23529411764705882</v>
      </c>
      <c r="I260" s="6">
        <f t="shared" si="51"/>
        <v>0.23529411764705882</v>
      </c>
      <c r="J260" s="6">
        <f t="shared" si="52"/>
        <v>0.11764705882352941</v>
      </c>
      <c r="K260" s="6">
        <f t="shared" si="53"/>
        <v>5.8823529411764705E-2</v>
      </c>
      <c r="L260" s="66">
        <f>COUNTIFS('2way'!$M$3:$M$7690,"&gt;50%",'2way'!$Y$3:$Y$7690,"Y",'2way'!$Q$3:$Q$7690,"=" &amp;B260) +  COUNTIFS('2way'!$M$3:$M$7690,"&gt;50%",'2way'!$Y$3:$Y$7690,"Y",'2way'!$R$3:$R$7690,"=" &amp;B260)</f>
        <v>2</v>
      </c>
      <c r="M260" s="66">
        <f>COUNTIFS('2way'!$M$3:$M$7690,"&gt;50%",'2way'!$Y$3:$Y$7690,"N",'2way'!$Q$3:$Q$7690,"=" &amp;B260) +  COUNTIFS('2way'!$M$3:$M$7690,"&gt;50%",'2way'!$Y$3:$Y$7690,"N",'2way'!$R$3:$R$7690,"=" &amp;B260)</f>
        <v>4</v>
      </c>
      <c r="N260" s="66">
        <f>COUNTIFS('2way'!$N$3:$N$7690,"&gt;50%",'2way'!$Y$3:$Y$7690,"N",'2way'!$Q$3:$Q$7690,"=" &amp;B260) +  COUNTIFS('2way'!$N$3:$N$7690,"&gt;50%",'2way'!$Y$3:$Y$7690,"N",'2way'!$R$3:$R$7690,"=" &amp;B260)</f>
        <v>4</v>
      </c>
      <c r="O260" s="66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17</v>
      </c>
      <c r="Q260" s="6">
        <f t="shared" si="54"/>
        <v>0.11764705882352941</v>
      </c>
      <c r="R260" s="6">
        <f t="shared" si="55"/>
        <v>0.23529411764705882</v>
      </c>
      <c r="S260" s="6">
        <f t="shared" si="56"/>
        <v>0.23529411764705882</v>
      </c>
      <c r="T260" s="6">
        <f t="shared" si="57"/>
        <v>0.35294117647058826</v>
      </c>
      <c r="U260">
        <f t="shared" si="58"/>
        <v>6</v>
      </c>
      <c r="V260" s="6">
        <f t="shared" si="59"/>
        <v>0.35294117647058826</v>
      </c>
      <c r="W260">
        <f t="shared" si="60"/>
        <v>6</v>
      </c>
      <c r="X260" s="6">
        <f t="shared" si="61"/>
        <v>0.35294117647058826</v>
      </c>
      <c r="Y260">
        <f t="shared" si="62"/>
        <v>5</v>
      </c>
      <c r="Z260" s="6">
        <f t="shared" si="63"/>
        <v>0.29411764705882354</v>
      </c>
      <c r="AA260">
        <f t="shared" si="64"/>
        <v>10</v>
      </c>
      <c r="AB260" s="6">
        <f t="shared" si="65"/>
        <v>0.58823529411764708</v>
      </c>
    </row>
    <row r="261" spans="1:28" hidden="1" x14ac:dyDescent="0.25">
      <c r="A261" t="s">
        <v>141</v>
      </c>
      <c r="B261" t="s">
        <v>50</v>
      </c>
      <c r="C261" s="65">
        <f>COUNTIFS('2way'!$A$3:$A$7690,"&gt;50%",'2way'!$Y$3:$Y$7690,"Y",'2way'!$Q$3:$Q$7690,"=" &amp;B261) +  COUNTIFS('2way'!$A$3:$A$7690,"&gt;50%",'2way'!$Y$3:$Y$7690,"Y",'2way'!$R$3:$R$7690,"=" &amp;B261)</f>
        <v>1</v>
      </c>
      <c r="D261" s="66">
        <f>COUNTIFS('2way'!$A$3:$A$7690,"&gt;50%",'2way'!$Y$3:$Y$7690,"N",'2way'!$Q$3:$Q$7690,"=" &amp;B261) +  COUNTIFS('2way'!$A$3:$A$7690,"&gt;50%",'2way'!$Y$3:$Y$7690,"N",'2way'!$R$3:$R$7690,"=" &amp;B261)</f>
        <v>1</v>
      </c>
      <c r="E261" s="66">
        <f>COUNTIFS('2way'!$B$3:$B$7690,"&gt;50%",'2way'!$Y$3:$Y$7690,"N",'2way'!$Q$3:$Q$7690,"=" &amp;B261) +  COUNTIFS('2way'!$B$3:$B$7690,"&gt;50%",'2way'!$Y$3:$Y$7690,"N",'2way'!$R$3:$R$7690,"=" &amp;B261)</f>
        <v>8</v>
      </c>
      <c r="F261" s="66">
        <f>COUNTIFS('2way'!$B$3:$B$7690,"&gt;50%",'2way'!$Y$3:$Y$7690,"Y",'2way'!$Q$3:$Q$7690,"=" &amp;B261) +  COUNTIFS('2way'!$B$3:$B$7690,"&gt;50%",'2way'!$Y$3:$Y$7690,"Y",'2way'!$R$3:$R$7690,"=" &amp;B261)</f>
        <v>4</v>
      </c>
      <c r="G261">
        <f>COUNTIF('2way'!$Q$3:$Q$7690,"=" &amp;B261) + COUNTIF('2way'!$R$3:$R$7690,"=" &amp;B261)</f>
        <v>17</v>
      </c>
      <c r="H261" s="6">
        <f t="shared" si="66"/>
        <v>5.8823529411764705E-2</v>
      </c>
      <c r="I261" s="6">
        <f t="shared" ref="I261:I324" si="67">D261/G261</f>
        <v>5.8823529411764705E-2</v>
      </c>
      <c r="J261" s="6">
        <f t="shared" ref="J261:J324" si="68">E261/G261</f>
        <v>0.47058823529411764</v>
      </c>
      <c r="K261" s="6">
        <f t="shared" ref="K261:K324" si="69">F261/G261</f>
        <v>0.23529411764705882</v>
      </c>
      <c r="L261" s="66">
        <f>COUNTIFS('2way'!$M$3:$M$7690,"&gt;50%",'2way'!$Y$3:$Y$7690,"Y",'2way'!$Q$3:$Q$7690,"=" &amp;B261) +  COUNTIFS('2way'!$M$3:$M$7690,"&gt;50%",'2way'!$Y$3:$Y$7690,"Y",'2way'!$R$3:$R$7690,"=" &amp;B261)</f>
        <v>1</v>
      </c>
      <c r="M261" s="66">
        <f>COUNTIFS('2way'!$M$3:$M$7690,"&gt;50%",'2way'!$Y$3:$Y$7690,"N",'2way'!$Q$3:$Q$7690,"=" &amp;B261) +  COUNTIFS('2way'!$M$3:$M$7690,"&gt;50%",'2way'!$Y$3:$Y$7690,"N",'2way'!$R$3:$R$7690,"=" &amp;B261)</f>
        <v>3</v>
      </c>
      <c r="N261" s="66">
        <f>COUNTIFS('2way'!$N$3:$N$7690,"&gt;50%",'2way'!$Y$3:$Y$7690,"N",'2way'!$Q$3:$Q$7690,"=" &amp;B261) +  COUNTIFS('2way'!$N$3:$N$7690,"&gt;50%",'2way'!$Y$3:$Y$7690,"N",'2way'!$R$3:$R$7690,"=" &amp;B261)</f>
        <v>7</v>
      </c>
      <c r="O261" s="66">
        <f>COUNTIFS('2way'!$N$3:$N$7690,"&gt;50%",'2way'!$Y$3:$Y$7690,"Y",'2way'!$Q$3:$Q$7690,"=" &amp;B261) +  COUNTIFS('2way'!$N$3:$N$7690,"&gt;50%",'2way'!$Y$3:$Y$7690,"Y",'2way'!$R$3:$R$7690,"=" &amp;B261)</f>
        <v>6</v>
      </c>
      <c r="P261">
        <f>COUNTIF('2way'!$Q$3:$Q$7690,"=" &amp;B261) + COUNTIF('2way'!$R$3:$R$7690,"=" &amp;B261)</f>
        <v>17</v>
      </c>
      <c r="Q261" s="6">
        <f t="shared" ref="Q261:Q324" si="70">L261/P261</f>
        <v>5.8823529411764705E-2</v>
      </c>
      <c r="R261" s="6">
        <f t="shared" ref="R261:R324" si="71">M261/P261</f>
        <v>0.17647058823529413</v>
      </c>
      <c r="S261" s="6">
        <f t="shared" ref="S261:S324" si="72">N261/P261</f>
        <v>0.41176470588235292</v>
      </c>
      <c r="T261" s="6">
        <f t="shared" ref="T261:T324" si="73">O261/P261</f>
        <v>0.35294117647058826</v>
      </c>
      <c r="U261">
        <f t="shared" ref="U261:U324" si="74">C261+E261</f>
        <v>9</v>
      </c>
      <c r="V261" s="6">
        <f t="shared" ref="V261:V324" si="75">U261/G261</f>
        <v>0.52941176470588236</v>
      </c>
      <c r="W261">
        <f t="shared" ref="W261:W324" si="76">L261+N261</f>
        <v>8</v>
      </c>
      <c r="X261" s="6">
        <f t="shared" ref="X261:X324" si="77">W261/P261</f>
        <v>0.47058823529411764</v>
      </c>
      <c r="Y261">
        <f t="shared" ref="Y261:Y324" si="78">D261+F261</f>
        <v>5</v>
      </c>
      <c r="Z261" s="6">
        <f t="shared" ref="Z261:Z324" si="79">Y261/G261</f>
        <v>0.29411764705882354</v>
      </c>
      <c r="AA261">
        <f t="shared" ref="AA261:AA324" si="80">M261+O261</f>
        <v>9</v>
      </c>
      <c r="AB261" s="6">
        <f t="shared" ref="AB261:AB324" si="81">AA261/P261</f>
        <v>0.52941176470588236</v>
      </c>
    </row>
    <row r="262" spans="1:28" hidden="1" x14ac:dyDescent="0.25">
      <c r="A262" t="s">
        <v>141</v>
      </c>
      <c r="B262" t="s">
        <v>98</v>
      </c>
      <c r="C262" s="65">
        <f>COUNTIFS('2way'!$A$3:$A$7690,"&gt;50%",'2way'!$Y$3:$Y$7690,"Y",'2way'!$Q$3:$Q$7690,"=" &amp;B262) +  COUNTIFS('2way'!$A$3:$A$7690,"&gt;50%",'2way'!$Y$3:$Y$7690,"Y",'2way'!$R$3:$R$7690,"=" &amp;B262)</f>
        <v>2</v>
      </c>
      <c r="D262" s="66">
        <f>COUNTIFS('2way'!$A$3:$A$7690,"&gt;50%",'2way'!$Y$3:$Y$7690,"N",'2way'!$Q$3:$Q$7690,"=" &amp;B262) +  COUNTIFS('2way'!$A$3:$A$7690,"&gt;50%",'2way'!$Y$3:$Y$7690,"N",'2way'!$R$3:$R$7690,"=" &amp;B262)</f>
        <v>2</v>
      </c>
      <c r="E262" s="66">
        <f>COUNTIFS('2way'!$B$3:$B$7690,"&gt;50%",'2way'!$Y$3:$Y$7690,"N",'2way'!$Q$3:$Q$7690,"=" &amp;B262) +  COUNTIFS('2way'!$B$3:$B$7690,"&gt;50%",'2way'!$Y$3:$Y$7690,"N",'2way'!$R$3:$R$7690,"=" &amp;B262)</f>
        <v>7</v>
      </c>
      <c r="F262" s="66">
        <f>COUNTIFS('2way'!$B$3:$B$7690,"&gt;50%",'2way'!$Y$3:$Y$7690,"Y",'2way'!$Q$3:$Q$7690,"=" &amp;B262) +  COUNTIFS('2way'!$B$3:$B$7690,"&gt;50%",'2way'!$Y$3:$Y$7690,"Y",'2way'!$R$3:$R$7690,"=" &amp;B262)</f>
        <v>4</v>
      </c>
      <c r="G262">
        <f>COUNTIF('2way'!$Q$3:$Q$7690,"=" &amp;B262) + COUNTIF('2way'!$R$3:$R$7690,"=" &amp;B262)</f>
        <v>17</v>
      </c>
      <c r="H262" s="6">
        <f t="shared" si="66"/>
        <v>0.11764705882352941</v>
      </c>
      <c r="I262" s="6">
        <f t="shared" si="67"/>
        <v>0.11764705882352941</v>
      </c>
      <c r="J262" s="6">
        <f t="shared" si="68"/>
        <v>0.41176470588235292</v>
      </c>
      <c r="K262" s="6">
        <f t="shared" si="69"/>
        <v>0.23529411764705882</v>
      </c>
      <c r="L262" s="66">
        <f>COUNTIFS('2way'!$M$3:$M$7690,"&gt;50%",'2way'!$Y$3:$Y$7690,"Y",'2way'!$Q$3:$Q$7690,"=" &amp;B262) +  COUNTIFS('2way'!$M$3:$M$7690,"&gt;50%",'2way'!$Y$3:$Y$7690,"Y",'2way'!$R$3:$R$7690,"=" &amp;B262)</f>
        <v>0</v>
      </c>
      <c r="M262" s="66">
        <f>COUNTIFS('2way'!$M$3:$M$7690,"&gt;50%",'2way'!$Y$3:$Y$7690,"N",'2way'!$Q$3:$Q$7690,"=" &amp;B262) +  COUNTIFS('2way'!$M$3:$M$7690,"&gt;50%",'2way'!$Y$3:$Y$7690,"N",'2way'!$R$3:$R$7690,"=" &amp;B262)</f>
        <v>5</v>
      </c>
      <c r="N262" s="66">
        <f>COUNTIFS('2way'!$N$3:$N$7690,"&gt;50%",'2way'!$Y$3:$Y$7690,"N",'2way'!$Q$3:$Q$7690,"=" &amp;B262) +  COUNTIFS('2way'!$N$3:$N$7690,"&gt;50%",'2way'!$Y$3:$Y$7690,"N",'2way'!$R$3:$R$7690,"=" &amp;B262)</f>
        <v>5</v>
      </c>
      <c r="O262" s="66">
        <f>COUNTIFS('2way'!$N$3:$N$7690,"&gt;50%",'2way'!$Y$3:$Y$7690,"Y",'2way'!$Q$3:$Q$7690,"=" &amp;B262) +  COUNTIFS('2way'!$N$3:$N$7690,"&gt;50%",'2way'!$Y$3:$Y$7690,"Y",'2way'!$R$3:$R$7690,"=" &amp;B262)</f>
        <v>7</v>
      </c>
      <c r="P262">
        <f>COUNTIF('2way'!$Q$3:$Q$7690,"=" &amp;B262) + COUNTIF('2way'!$R$3:$R$7690,"=" &amp;B262)</f>
        <v>17</v>
      </c>
      <c r="Q262" s="6">
        <f t="shared" si="70"/>
        <v>0</v>
      </c>
      <c r="R262" s="6">
        <f t="shared" si="71"/>
        <v>0.29411764705882354</v>
      </c>
      <c r="S262" s="6">
        <f t="shared" si="72"/>
        <v>0.29411764705882354</v>
      </c>
      <c r="T262" s="6">
        <f t="shared" si="73"/>
        <v>0.41176470588235292</v>
      </c>
      <c r="U262">
        <f t="shared" si="74"/>
        <v>9</v>
      </c>
      <c r="V262" s="6">
        <f t="shared" si="75"/>
        <v>0.52941176470588236</v>
      </c>
      <c r="W262">
        <f t="shared" si="76"/>
        <v>5</v>
      </c>
      <c r="X262" s="6">
        <f t="shared" si="77"/>
        <v>0.29411764705882354</v>
      </c>
      <c r="Y262">
        <f t="shared" si="78"/>
        <v>6</v>
      </c>
      <c r="Z262" s="6">
        <f t="shared" si="79"/>
        <v>0.35294117647058826</v>
      </c>
      <c r="AA262">
        <f t="shared" si="80"/>
        <v>12</v>
      </c>
      <c r="AB262" s="6">
        <f t="shared" si="81"/>
        <v>0.70588235294117652</v>
      </c>
    </row>
    <row r="263" spans="1:28" hidden="1" x14ac:dyDescent="0.25">
      <c r="A263" t="s">
        <v>141</v>
      </c>
      <c r="B263" t="s">
        <v>44</v>
      </c>
      <c r="C263" s="65">
        <f>COUNTIFS('2way'!$A$3:$A$7690,"&gt;50%",'2way'!$Y$3:$Y$7690,"Y",'2way'!$Q$3:$Q$7690,"=" &amp;B263) +  COUNTIFS('2way'!$A$3:$A$7690,"&gt;50%",'2way'!$Y$3:$Y$7690,"Y",'2way'!$R$3:$R$7690,"=" &amp;B263)</f>
        <v>1</v>
      </c>
      <c r="D263" s="66">
        <f>COUNTIFS('2way'!$A$3:$A$7690,"&gt;50%",'2way'!$Y$3:$Y$7690,"N",'2way'!$Q$3:$Q$7690,"=" &amp;B263) +  COUNTIFS('2way'!$A$3:$A$7690,"&gt;50%",'2way'!$Y$3:$Y$7690,"N",'2way'!$R$3:$R$7690,"=" &amp;B263)</f>
        <v>2</v>
      </c>
      <c r="E263" s="66">
        <f>COUNTIFS('2way'!$B$3:$B$7690,"&gt;50%",'2way'!$Y$3:$Y$7690,"N",'2way'!$Q$3:$Q$7690,"=" &amp;B263) +  COUNTIFS('2way'!$B$3:$B$7690,"&gt;50%",'2way'!$Y$3:$Y$7690,"N",'2way'!$R$3:$R$7690,"=" &amp;B263)</f>
        <v>9</v>
      </c>
      <c r="F263" s="66">
        <f>COUNTIFS('2way'!$B$3:$B$7690,"&gt;50%",'2way'!$Y$3:$Y$7690,"Y",'2way'!$Q$3:$Q$7690,"=" &amp;B263) +  COUNTIFS('2way'!$B$3:$B$7690,"&gt;50%",'2way'!$Y$3:$Y$7690,"Y",'2way'!$R$3:$R$7690,"=" &amp;B263)</f>
        <v>4</v>
      </c>
      <c r="G263">
        <f>COUNTIF('2way'!$Q$3:$Q$7690,"=" &amp;B263) + COUNTIF('2way'!$R$3:$R$7690,"=" &amp;B263)</f>
        <v>17</v>
      </c>
      <c r="H263" s="6">
        <f t="shared" si="66"/>
        <v>5.8823529411764705E-2</v>
      </c>
      <c r="I263" s="6">
        <f t="shared" si="67"/>
        <v>0.11764705882352941</v>
      </c>
      <c r="J263" s="6">
        <f t="shared" si="68"/>
        <v>0.52941176470588236</v>
      </c>
      <c r="K263" s="6">
        <f t="shared" si="69"/>
        <v>0.23529411764705882</v>
      </c>
      <c r="L263" s="66">
        <f>COUNTIFS('2way'!$M$3:$M$7690,"&gt;50%",'2way'!$Y$3:$Y$7690,"Y",'2way'!$Q$3:$Q$7690,"=" &amp;B263) +  COUNTIFS('2way'!$M$3:$M$7690,"&gt;50%",'2way'!$Y$3:$Y$7690,"Y",'2way'!$R$3:$R$7690,"=" &amp;B263)</f>
        <v>0</v>
      </c>
      <c r="M263" s="66">
        <f>COUNTIFS('2way'!$M$3:$M$7690,"&gt;50%",'2way'!$Y$3:$Y$7690,"N",'2way'!$Q$3:$Q$7690,"=" &amp;B263) +  COUNTIFS('2way'!$M$3:$M$7690,"&gt;50%",'2way'!$Y$3:$Y$7690,"N",'2way'!$R$3:$R$7690,"=" &amp;B263)</f>
        <v>1</v>
      </c>
      <c r="N263" s="66">
        <f>COUNTIFS('2way'!$N$3:$N$7690,"&gt;50%",'2way'!$Y$3:$Y$7690,"N",'2way'!$Q$3:$Q$7690,"=" &amp;B263) +  COUNTIFS('2way'!$N$3:$N$7690,"&gt;50%",'2way'!$Y$3:$Y$7690,"N",'2way'!$R$3:$R$7690,"=" &amp;B263)</f>
        <v>10</v>
      </c>
      <c r="O263" s="66">
        <f>COUNTIFS('2way'!$N$3:$N$7690,"&gt;50%",'2way'!$Y$3:$Y$7690,"Y",'2way'!$Q$3:$Q$7690,"=" &amp;B263) +  COUNTIFS('2way'!$N$3:$N$7690,"&gt;50%",'2way'!$Y$3:$Y$7690,"Y",'2way'!$R$3:$R$7690,"=" &amp;B263)</f>
        <v>6</v>
      </c>
      <c r="P263">
        <f>COUNTIF('2way'!$Q$3:$Q$7690,"=" &amp;B263) + COUNTIF('2way'!$R$3:$R$7690,"=" &amp;B263)</f>
        <v>17</v>
      </c>
      <c r="Q263" s="6">
        <f t="shared" si="70"/>
        <v>0</v>
      </c>
      <c r="R263" s="6">
        <f t="shared" si="71"/>
        <v>5.8823529411764705E-2</v>
      </c>
      <c r="S263" s="6">
        <f t="shared" si="72"/>
        <v>0.58823529411764708</v>
      </c>
      <c r="T263" s="6">
        <f t="shared" si="73"/>
        <v>0.35294117647058826</v>
      </c>
      <c r="U263">
        <f t="shared" si="74"/>
        <v>10</v>
      </c>
      <c r="V263" s="6">
        <f t="shared" si="75"/>
        <v>0.58823529411764708</v>
      </c>
      <c r="W263">
        <f t="shared" si="76"/>
        <v>10</v>
      </c>
      <c r="X263" s="6">
        <f t="shared" si="77"/>
        <v>0.58823529411764708</v>
      </c>
      <c r="Y263">
        <f t="shared" si="78"/>
        <v>6</v>
      </c>
      <c r="Z263" s="6">
        <f t="shared" si="79"/>
        <v>0.35294117647058826</v>
      </c>
      <c r="AA263">
        <f t="shared" si="80"/>
        <v>7</v>
      </c>
      <c r="AB263" s="6">
        <f t="shared" si="81"/>
        <v>0.41176470588235292</v>
      </c>
    </row>
    <row r="264" spans="1:28" hidden="1" x14ac:dyDescent="0.25">
      <c r="A264" t="s">
        <v>141</v>
      </c>
      <c r="B264" t="s">
        <v>39</v>
      </c>
      <c r="C264" s="65">
        <f>COUNTIFS('2way'!$A$3:$A$7690,"&gt;50%",'2way'!$Y$3:$Y$7690,"Y",'2way'!$Q$3:$Q$7690,"=" &amp;B264) +  COUNTIFS('2way'!$A$3:$A$7690,"&gt;50%",'2way'!$Y$3:$Y$7690,"Y",'2way'!$R$3:$R$7690,"=" &amp;B264)</f>
        <v>4</v>
      </c>
      <c r="D264" s="66">
        <f>COUNTIFS('2way'!$A$3:$A$7690,"&gt;50%",'2way'!$Y$3:$Y$7690,"N",'2way'!$Q$3:$Q$7690,"=" &amp;B264) +  COUNTIFS('2way'!$A$3:$A$7690,"&gt;50%",'2way'!$Y$3:$Y$7690,"N",'2way'!$R$3:$R$7690,"=" &amp;B264)</f>
        <v>3</v>
      </c>
      <c r="E264" s="66">
        <f>COUNTIFS('2way'!$B$3:$B$7690,"&gt;50%",'2way'!$Y$3:$Y$7690,"N",'2way'!$Q$3:$Q$7690,"=" &amp;B264) +  COUNTIFS('2way'!$B$3:$B$7690,"&gt;50%",'2way'!$Y$3:$Y$7690,"N",'2way'!$R$3:$R$7690,"=" &amp;B264)</f>
        <v>5</v>
      </c>
      <c r="F264" s="66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17</v>
      </c>
      <c r="H264" s="6">
        <f t="shared" si="66"/>
        <v>0.23529411764705882</v>
      </c>
      <c r="I264" s="6">
        <f t="shared" si="67"/>
        <v>0.17647058823529413</v>
      </c>
      <c r="J264" s="6">
        <f t="shared" si="68"/>
        <v>0.29411764705882354</v>
      </c>
      <c r="K264" s="6">
        <f t="shared" si="69"/>
        <v>0.23529411764705882</v>
      </c>
      <c r="L264" s="66">
        <f>COUNTIFS('2way'!$M$3:$M$7690,"&gt;50%",'2way'!$Y$3:$Y$7690,"Y",'2way'!$Q$3:$Q$7690,"=" &amp;B264) +  COUNTIFS('2way'!$M$3:$M$7690,"&gt;50%",'2way'!$Y$3:$Y$7690,"Y",'2way'!$R$3:$R$7690,"=" &amp;B264)</f>
        <v>5</v>
      </c>
      <c r="M264" s="66">
        <f>COUNTIFS('2way'!$M$3:$M$7690,"&gt;50%",'2way'!$Y$3:$Y$7690,"N",'2way'!$Q$3:$Q$7690,"=" &amp;B264) +  COUNTIFS('2way'!$M$3:$M$7690,"&gt;50%",'2way'!$Y$3:$Y$7690,"N",'2way'!$R$3:$R$7690,"=" &amp;B264)</f>
        <v>2</v>
      </c>
      <c r="N264" s="66">
        <f>COUNTIFS('2way'!$N$3:$N$7690,"&gt;50%",'2way'!$Y$3:$Y$7690,"N",'2way'!$Q$3:$Q$7690,"=" &amp;B264) +  COUNTIFS('2way'!$N$3:$N$7690,"&gt;50%",'2way'!$Y$3:$Y$7690,"N",'2way'!$R$3:$R$7690,"=" &amp;B264)</f>
        <v>6</v>
      </c>
      <c r="O264" s="66">
        <f>COUNTIFS('2way'!$N$3:$N$7690,"&gt;50%",'2way'!$Y$3:$Y$7690,"Y",'2way'!$Q$3:$Q$7690,"=" &amp;B264) +  COUNTIFS('2way'!$N$3:$N$7690,"&gt;50%",'2way'!$Y$3:$Y$7690,"Y",'2way'!$R$3:$R$7690,"=" &amp;B264)</f>
        <v>4</v>
      </c>
      <c r="P264">
        <f>COUNTIF('2way'!$Q$3:$Q$7690,"=" &amp;B264) + COUNTIF('2way'!$R$3:$R$7690,"=" &amp;B264)</f>
        <v>17</v>
      </c>
      <c r="Q264" s="6">
        <f t="shared" si="70"/>
        <v>0.29411764705882354</v>
      </c>
      <c r="R264" s="6">
        <f t="shared" si="71"/>
        <v>0.11764705882352941</v>
      </c>
      <c r="S264" s="6">
        <f t="shared" si="72"/>
        <v>0.35294117647058826</v>
      </c>
      <c r="T264" s="6">
        <f t="shared" si="73"/>
        <v>0.23529411764705882</v>
      </c>
      <c r="U264">
        <f t="shared" si="74"/>
        <v>9</v>
      </c>
      <c r="V264" s="6">
        <f t="shared" si="75"/>
        <v>0.52941176470588236</v>
      </c>
      <c r="W264">
        <f t="shared" si="76"/>
        <v>11</v>
      </c>
      <c r="X264" s="6">
        <f t="shared" si="77"/>
        <v>0.6470588235294118</v>
      </c>
      <c r="Y264">
        <f t="shared" si="78"/>
        <v>7</v>
      </c>
      <c r="Z264" s="6">
        <f t="shared" si="79"/>
        <v>0.41176470588235292</v>
      </c>
      <c r="AA264">
        <f t="shared" si="80"/>
        <v>6</v>
      </c>
      <c r="AB264" s="6">
        <f t="shared" si="81"/>
        <v>0.35294117647058826</v>
      </c>
    </row>
    <row r="265" spans="1:28" hidden="1" x14ac:dyDescent="0.25">
      <c r="A265" t="s">
        <v>141</v>
      </c>
      <c r="B265" t="s">
        <v>47</v>
      </c>
      <c r="C265" s="65">
        <f>COUNTIFS('2way'!$A$3:$A$7690,"&gt;50%",'2way'!$Y$3:$Y$7690,"Y",'2way'!$Q$3:$Q$7690,"=" &amp;B265) +  COUNTIFS('2way'!$A$3:$A$7690,"&gt;50%",'2way'!$Y$3:$Y$7690,"Y",'2way'!$R$3:$R$7690,"=" &amp;B265)</f>
        <v>2</v>
      </c>
      <c r="D265" s="66">
        <f>COUNTIFS('2way'!$A$3:$A$7690,"&gt;50%",'2way'!$Y$3:$Y$7690,"N",'2way'!$Q$3:$Q$7690,"=" &amp;B265) +  COUNTIFS('2way'!$A$3:$A$7690,"&gt;50%",'2way'!$Y$3:$Y$7690,"N",'2way'!$R$3:$R$7690,"=" &amp;B265)</f>
        <v>3</v>
      </c>
      <c r="E265" s="66">
        <f>COUNTIFS('2way'!$B$3:$B$7690,"&gt;50%",'2way'!$Y$3:$Y$7690,"N",'2way'!$Q$3:$Q$7690,"=" &amp;B265) +  COUNTIFS('2way'!$B$3:$B$7690,"&gt;50%",'2way'!$Y$3:$Y$7690,"N",'2way'!$R$3:$R$7690,"=" &amp;B265)</f>
        <v>9</v>
      </c>
      <c r="F265" s="66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17</v>
      </c>
      <c r="H265" s="6">
        <f t="shared" si="66"/>
        <v>0.11764705882352941</v>
      </c>
      <c r="I265" s="6">
        <f t="shared" si="67"/>
        <v>0.17647058823529413</v>
      </c>
      <c r="J265" s="6">
        <f t="shared" si="68"/>
        <v>0.52941176470588236</v>
      </c>
      <c r="K265" s="6">
        <f t="shared" si="69"/>
        <v>5.8823529411764705E-2</v>
      </c>
      <c r="L265" s="66">
        <f>COUNTIFS('2way'!$M$3:$M$7690,"&gt;50%",'2way'!$Y$3:$Y$7690,"Y",'2way'!$Q$3:$Q$7690,"=" &amp;B265) +  COUNTIFS('2way'!$M$3:$M$7690,"&gt;50%",'2way'!$Y$3:$Y$7690,"Y",'2way'!$R$3:$R$7690,"=" &amp;B265)</f>
        <v>1</v>
      </c>
      <c r="M265" s="66">
        <f>COUNTIFS('2way'!$M$3:$M$7690,"&gt;50%",'2way'!$Y$3:$Y$7690,"N",'2way'!$Q$3:$Q$7690,"=" &amp;B265) +  COUNTIFS('2way'!$M$3:$M$7690,"&gt;50%",'2way'!$Y$3:$Y$7690,"N",'2way'!$R$3:$R$7690,"=" &amp;B265)</f>
        <v>2</v>
      </c>
      <c r="N265" s="66">
        <f>COUNTIFS('2way'!$N$3:$N$7690,"&gt;50%",'2way'!$Y$3:$Y$7690,"N",'2way'!$Q$3:$Q$7690,"=" &amp;B265) +  COUNTIFS('2way'!$N$3:$N$7690,"&gt;50%",'2way'!$Y$3:$Y$7690,"N",'2way'!$R$3:$R$7690,"=" &amp;B265)</f>
        <v>11</v>
      </c>
      <c r="O265" s="66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17</v>
      </c>
      <c r="Q265" s="6">
        <f t="shared" si="70"/>
        <v>5.8823529411764705E-2</v>
      </c>
      <c r="R265" s="6">
        <f t="shared" si="71"/>
        <v>0.11764705882352941</v>
      </c>
      <c r="S265" s="6">
        <f t="shared" si="72"/>
        <v>0.6470588235294118</v>
      </c>
      <c r="T265" s="6">
        <f t="shared" si="73"/>
        <v>0.17647058823529413</v>
      </c>
      <c r="U265">
        <f t="shared" si="74"/>
        <v>11</v>
      </c>
      <c r="V265" s="6">
        <f t="shared" si="75"/>
        <v>0.6470588235294118</v>
      </c>
      <c r="W265">
        <f t="shared" si="76"/>
        <v>12</v>
      </c>
      <c r="X265" s="6">
        <f t="shared" si="77"/>
        <v>0.70588235294117652</v>
      </c>
      <c r="Y265">
        <f t="shared" si="78"/>
        <v>4</v>
      </c>
      <c r="Z265" s="6">
        <f t="shared" si="79"/>
        <v>0.23529411764705882</v>
      </c>
      <c r="AA265">
        <f t="shared" si="80"/>
        <v>5</v>
      </c>
      <c r="AB265" s="6">
        <f t="shared" si="81"/>
        <v>0.29411764705882354</v>
      </c>
    </row>
    <row r="266" spans="1:28" hidden="1" x14ac:dyDescent="0.25">
      <c r="A266" t="s">
        <v>141</v>
      </c>
      <c r="B266" t="s">
        <v>42</v>
      </c>
      <c r="C266" s="65">
        <f>COUNTIFS('2way'!$A$3:$A$7690,"&gt;50%",'2way'!$Y$3:$Y$7690,"Y",'2way'!$Q$3:$Q$7690,"=" &amp;B266) +  COUNTIFS('2way'!$A$3:$A$7690,"&gt;50%",'2way'!$Y$3:$Y$7690,"Y",'2way'!$R$3:$R$7690,"=" &amp;B266)</f>
        <v>3</v>
      </c>
      <c r="D266" s="66">
        <f>COUNTIFS('2way'!$A$3:$A$7690,"&gt;50%",'2way'!$Y$3:$Y$7690,"N",'2way'!$Q$3:$Q$7690,"=" &amp;B266) +  COUNTIFS('2way'!$A$3:$A$7690,"&gt;50%",'2way'!$Y$3:$Y$7690,"N",'2way'!$R$3:$R$7690,"=" &amp;B266)</f>
        <v>7</v>
      </c>
      <c r="E266" s="66">
        <f>COUNTIFS('2way'!$B$3:$B$7690,"&gt;50%",'2way'!$Y$3:$Y$7690,"N",'2way'!$Q$3:$Q$7690,"=" &amp;B266) +  COUNTIFS('2way'!$B$3:$B$7690,"&gt;50%",'2way'!$Y$3:$Y$7690,"N",'2way'!$R$3:$R$7690,"=" &amp;B266)</f>
        <v>2</v>
      </c>
      <c r="F266" s="66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16</v>
      </c>
      <c r="H266" s="6">
        <f t="shared" si="66"/>
        <v>0.1875</v>
      </c>
      <c r="I266" s="6">
        <f t="shared" si="67"/>
        <v>0.4375</v>
      </c>
      <c r="J266" s="6">
        <f t="shared" si="68"/>
        <v>0.125</v>
      </c>
      <c r="K266" s="6">
        <f t="shared" si="69"/>
        <v>0.125</v>
      </c>
      <c r="L266" s="66">
        <f>COUNTIFS('2way'!$M$3:$M$7690,"&gt;50%",'2way'!$Y$3:$Y$7690,"Y",'2way'!$Q$3:$Q$7690,"=" &amp;B266) +  COUNTIFS('2way'!$M$3:$M$7690,"&gt;50%",'2way'!$Y$3:$Y$7690,"Y",'2way'!$R$3:$R$7690,"=" &amp;B266)</f>
        <v>3</v>
      </c>
      <c r="M266" s="66">
        <f>COUNTIFS('2way'!$M$3:$M$7690,"&gt;50%",'2way'!$Y$3:$Y$7690,"N",'2way'!$Q$3:$Q$7690,"=" &amp;B266) +  COUNTIFS('2way'!$M$3:$M$7690,"&gt;50%",'2way'!$Y$3:$Y$7690,"N",'2way'!$R$3:$R$7690,"=" &amp;B266)</f>
        <v>4</v>
      </c>
      <c r="N266" s="66">
        <f>COUNTIFS('2way'!$N$3:$N$7690,"&gt;50%",'2way'!$Y$3:$Y$7690,"N",'2way'!$Q$3:$Q$7690,"=" &amp;B266) +  COUNTIFS('2way'!$N$3:$N$7690,"&gt;50%",'2way'!$Y$3:$Y$7690,"N",'2way'!$R$3:$R$7690,"=" &amp;B266)</f>
        <v>6</v>
      </c>
      <c r="O266" s="66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16</v>
      </c>
      <c r="Q266" s="6">
        <f t="shared" si="70"/>
        <v>0.1875</v>
      </c>
      <c r="R266" s="6">
        <f t="shared" si="71"/>
        <v>0.25</v>
      </c>
      <c r="S266" s="6">
        <f t="shared" si="72"/>
        <v>0.375</v>
      </c>
      <c r="T266" s="6">
        <f t="shared" si="73"/>
        <v>0.1875</v>
      </c>
      <c r="U266">
        <f t="shared" si="74"/>
        <v>5</v>
      </c>
      <c r="V266" s="6">
        <f t="shared" si="75"/>
        <v>0.3125</v>
      </c>
      <c r="W266">
        <f t="shared" si="76"/>
        <v>9</v>
      </c>
      <c r="X266" s="6">
        <f t="shared" si="77"/>
        <v>0.5625</v>
      </c>
      <c r="Y266">
        <f t="shared" si="78"/>
        <v>9</v>
      </c>
      <c r="Z266" s="6">
        <f t="shared" si="79"/>
        <v>0.5625</v>
      </c>
      <c r="AA266">
        <f t="shared" si="80"/>
        <v>7</v>
      </c>
      <c r="AB266" s="6">
        <f t="shared" si="81"/>
        <v>0.4375</v>
      </c>
    </row>
    <row r="267" spans="1:28" hidden="1" x14ac:dyDescent="0.25">
      <c r="A267" t="s">
        <v>141</v>
      </c>
      <c r="B267" t="s">
        <v>49</v>
      </c>
      <c r="C267" s="65">
        <f>COUNTIFS('2way'!$A$3:$A$7690,"&gt;50%",'2way'!$Y$3:$Y$7690,"Y",'2way'!$Q$3:$Q$7690,"=" &amp;B267) +  COUNTIFS('2way'!$A$3:$A$7690,"&gt;50%",'2way'!$Y$3:$Y$7690,"Y",'2way'!$R$3:$R$7690,"=" &amp;B267)</f>
        <v>4</v>
      </c>
      <c r="D267" s="66">
        <f>COUNTIFS('2way'!$A$3:$A$7690,"&gt;50%",'2way'!$Y$3:$Y$7690,"N",'2way'!$Q$3:$Q$7690,"=" &amp;B267) +  COUNTIFS('2way'!$A$3:$A$7690,"&gt;50%",'2way'!$Y$3:$Y$7690,"N",'2way'!$R$3:$R$7690,"=" &amp;B267)</f>
        <v>2</v>
      </c>
      <c r="E267" s="66">
        <f>COUNTIFS('2way'!$B$3:$B$7690,"&gt;50%",'2way'!$Y$3:$Y$7690,"N",'2way'!$Q$3:$Q$7690,"=" &amp;B267) +  COUNTIFS('2way'!$B$3:$B$7690,"&gt;50%",'2way'!$Y$3:$Y$7690,"N",'2way'!$R$3:$R$7690,"=" &amp;B267)</f>
        <v>7</v>
      </c>
      <c r="F267" s="66">
        <f>COUNTIFS('2way'!$B$3:$B$7690,"&gt;50%",'2way'!$Y$3:$Y$7690,"Y",'2way'!$Q$3:$Q$7690,"=" &amp;B267) +  COUNTIFS('2way'!$B$3:$B$7690,"&gt;50%",'2way'!$Y$3:$Y$7690,"Y",'2way'!$R$3:$R$7690,"=" &amp;B267)</f>
        <v>4</v>
      </c>
      <c r="G267">
        <f>COUNTIF('2way'!$Q$3:$Q$7690,"=" &amp;B267) + COUNTIF('2way'!$R$3:$R$7690,"=" &amp;B267)</f>
        <v>17</v>
      </c>
      <c r="H267" s="6">
        <f t="shared" si="66"/>
        <v>0.23529411764705882</v>
      </c>
      <c r="I267" s="6">
        <f t="shared" si="67"/>
        <v>0.11764705882352941</v>
      </c>
      <c r="J267" s="6">
        <f t="shared" si="68"/>
        <v>0.41176470588235292</v>
      </c>
      <c r="K267" s="6">
        <f t="shared" si="69"/>
        <v>0.23529411764705882</v>
      </c>
      <c r="L267" s="66">
        <f>COUNTIFS('2way'!$M$3:$M$7690,"&gt;50%",'2way'!$Y$3:$Y$7690,"Y",'2way'!$Q$3:$Q$7690,"=" &amp;B267) +  COUNTIFS('2way'!$M$3:$M$7690,"&gt;50%",'2way'!$Y$3:$Y$7690,"Y",'2way'!$R$3:$R$7690,"=" &amp;B267)</f>
        <v>0</v>
      </c>
      <c r="M267" s="66">
        <f>COUNTIFS('2way'!$M$3:$M$7690,"&gt;50%",'2way'!$Y$3:$Y$7690,"N",'2way'!$Q$3:$Q$7690,"=" &amp;B267) +  COUNTIFS('2way'!$M$3:$M$7690,"&gt;50%",'2way'!$Y$3:$Y$7690,"N",'2way'!$R$3:$R$7690,"=" &amp;B267)</f>
        <v>1</v>
      </c>
      <c r="N267" s="66">
        <f>COUNTIFS('2way'!$N$3:$N$7690,"&gt;50%",'2way'!$Y$3:$Y$7690,"N",'2way'!$Q$3:$Q$7690,"=" &amp;B267) +  COUNTIFS('2way'!$N$3:$N$7690,"&gt;50%",'2way'!$Y$3:$Y$7690,"N",'2way'!$R$3:$R$7690,"=" &amp;B267)</f>
        <v>8</v>
      </c>
      <c r="O267" s="66">
        <f>COUNTIFS('2way'!$N$3:$N$7690,"&gt;50%",'2way'!$Y$3:$Y$7690,"Y",'2way'!$Q$3:$Q$7690,"=" &amp;B267) +  COUNTIFS('2way'!$N$3:$N$7690,"&gt;50%",'2way'!$Y$3:$Y$7690,"Y",'2way'!$R$3:$R$7690,"=" &amp;B267)</f>
        <v>8</v>
      </c>
      <c r="P267">
        <f>COUNTIF('2way'!$Q$3:$Q$7690,"=" &amp;B267) + COUNTIF('2way'!$R$3:$R$7690,"=" &amp;B267)</f>
        <v>17</v>
      </c>
      <c r="Q267" s="6">
        <f t="shared" si="70"/>
        <v>0</v>
      </c>
      <c r="R267" s="6">
        <f t="shared" si="71"/>
        <v>5.8823529411764705E-2</v>
      </c>
      <c r="S267" s="6">
        <f t="shared" si="72"/>
        <v>0.47058823529411764</v>
      </c>
      <c r="T267" s="6">
        <f t="shared" si="73"/>
        <v>0.47058823529411764</v>
      </c>
      <c r="U267">
        <f t="shared" si="74"/>
        <v>11</v>
      </c>
      <c r="V267" s="6">
        <f t="shared" si="75"/>
        <v>0.6470588235294118</v>
      </c>
      <c r="W267">
        <f t="shared" si="76"/>
        <v>8</v>
      </c>
      <c r="X267" s="6">
        <f t="shared" si="77"/>
        <v>0.47058823529411764</v>
      </c>
      <c r="Y267">
        <f t="shared" si="78"/>
        <v>6</v>
      </c>
      <c r="Z267" s="6">
        <f t="shared" si="79"/>
        <v>0.35294117647058826</v>
      </c>
      <c r="AA267">
        <f t="shared" si="80"/>
        <v>9</v>
      </c>
      <c r="AB267" s="6">
        <f t="shared" si="81"/>
        <v>0.52941176470588236</v>
      </c>
    </row>
    <row r="268" spans="1:28" hidden="1" x14ac:dyDescent="0.25">
      <c r="A268" t="s">
        <v>141</v>
      </c>
      <c r="B268" t="s">
        <v>555</v>
      </c>
      <c r="C268" s="65">
        <f>COUNTIFS('2way'!$A$3:$A$7690,"&gt;50%",'2way'!$Y$3:$Y$7690,"Y",'2way'!$Q$3:$Q$7690,"=" &amp;B268) +  COUNTIFS('2way'!$A$3:$A$7690,"&gt;50%",'2way'!$Y$3:$Y$7690,"Y",'2way'!$R$3:$R$7690,"=" &amp;B268)</f>
        <v>0</v>
      </c>
      <c r="D268" s="66">
        <f>COUNTIFS('2way'!$A$3:$A$7690,"&gt;50%",'2way'!$Y$3:$Y$7690,"N",'2way'!$Q$3:$Q$7690,"=" &amp;B268) +  COUNTIFS('2way'!$A$3:$A$7690,"&gt;50%",'2way'!$Y$3:$Y$7690,"N",'2way'!$R$3:$R$7690,"=" &amp;B268)</f>
        <v>1</v>
      </c>
      <c r="E268" s="66">
        <f>COUNTIFS('2way'!$B$3:$B$7690,"&gt;50%",'2way'!$Y$3:$Y$7690,"N",'2way'!$Q$3:$Q$7690,"=" &amp;B268) +  COUNTIFS('2way'!$B$3:$B$7690,"&gt;50%",'2way'!$Y$3:$Y$7690,"N",'2way'!$R$3:$R$7690,"=" &amp;B268)</f>
        <v>8</v>
      </c>
      <c r="F268" s="66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17</v>
      </c>
      <c r="H268" s="6">
        <f t="shared" si="66"/>
        <v>0</v>
      </c>
      <c r="I268" s="6">
        <f t="shared" si="67"/>
        <v>5.8823529411764705E-2</v>
      </c>
      <c r="J268" s="6">
        <f t="shared" si="68"/>
        <v>0.47058823529411764</v>
      </c>
      <c r="K268" s="6">
        <f t="shared" si="69"/>
        <v>0.11764705882352941</v>
      </c>
      <c r="L268" s="66">
        <f>COUNTIFS('2way'!$M$3:$M$7690,"&gt;50%",'2way'!$Y$3:$Y$7690,"Y",'2way'!$Q$3:$Q$7690,"=" &amp;B268) +  COUNTIFS('2way'!$M$3:$M$7690,"&gt;50%",'2way'!$Y$3:$Y$7690,"Y",'2way'!$R$3:$R$7690,"=" &amp;B268)</f>
        <v>0</v>
      </c>
      <c r="M268" s="66">
        <f>COUNTIFS('2way'!$M$3:$M$7690,"&gt;50%",'2way'!$Y$3:$Y$7690,"N",'2way'!$Q$3:$Q$7690,"=" &amp;B268) +  COUNTIFS('2way'!$M$3:$M$7690,"&gt;50%",'2way'!$Y$3:$Y$7690,"N",'2way'!$R$3:$R$7690,"=" &amp;B268)</f>
        <v>1</v>
      </c>
      <c r="N268" s="66">
        <f>COUNTIFS('2way'!$N$3:$N$7690,"&gt;50%",'2way'!$Y$3:$Y$7690,"N",'2way'!$Q$3:$Q$7690,"=" &amp;B268) +  COUNTIFS('2way'!$N$3:$N$7690,"&gt;50%",'2way'!$Y$3:$Y$7690,"N",'2way'!$R$3:$R$7690,"=" &amp;B268)</f>
        <v>12</v>
      </c>
      <c r="O268" s="66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17</v>
      </c>
      <c r="Q268" s="6">
        <f t="shared" si="70"/>
        <v>0</v>
      </c>
      <c r="R268" s="6">
        <f t="shared" si="71"/>
        <v>5.8823529411764705E-2</v>
      </c>
      <c r="S268" s="6">
        <f t="shared" si="72"/>
        <v>0.70588235294117652</v>
      </c>
      <c r="T268" s="6">
        <f t="shared" si="73"/>
        <v>0.23529411764705882</v>
      </c>
      <c r="U268">
        <f t="shared" si="74"/>
        <v>8</v>
      </c>
      <c r="V268" s="6">
        <f t="shared" si="75"/>
        <v>0.47058823529411764</v>
      </c>
      <c r="W268">
        <f t="shared" si="76"/>
        <v>12</v>
      </c>
      <c r="X268" s="6">
        <f t="shared" si="77"/>
        <v>0.70588235294117652</v>
      </c>
      <c r="Y268">
        <f t="shared" si="78"/>
        <v>3</v>
      </c>
      <c r="Z268" s="6">
        <f t="shared" si="79"/>
        <v>0.17647058823529413</v>
      </c>
      <c r="AA268">
        <f t="shared" si="80"/>
        <v>5</v>
      </c>
      <c r="AB268" s="6">
        <f t="shared" si="81"/>
        <v>0.29411764705882354</v>
      </c>
    </row>
    <row r="269" spans="1:28" hidden="1" x14ac:dyDescent="0.25">
      <c r="A269" t="s">
        <v>141</v>
      </c>
      <c r="B269" t="s">
        <v>46</v>
      </c>
      <c r="C269" s="65">
        <f>COUNTIFS('2way'!$A$3:$A$7690,"&gt;50%",'2way'!$Y$3:$Y$7690,"Y",'2way'!$Q$3:$Q$7690,"=" &amp;B269) +  COUNTIFS('2way'!$A$3:$A$7690,"&gt;50%",'2way'!$Y$3:$Y$7690,"Y",'2way'!$R$3:$R$7690,"=" &amp;B269)</f>
        <v>6</v>
      </c>
      <c r="D269" s="66">
        <f>COUNTIFS('2way'!$A$3:$A$7690,"&gt;50%",'2way'!$Y$3:$Y$7690,"N",'2way'!$Q$3:$Q$7690,"=" &amp;B269) +  COUNTIFS('2way'!$A$3:$A$7690,"&gt;50%",'2way'!$Y$3:$Y$7690,"N",'2way'!$R$3:$R$7690,"=" &amp;B269)</f>
        <v>3</v>
      </c>
      <c r="E269" s="66">
        <f>COUNTIFS('2way'!$B$3:$B$7690,"&gt;50%",'2way'!$Y$3:$Y$7690,"N",'2way'!$Q$3:$Q$7690,"=" &amp;B269) +  COUNTIFS('2way'!$B$3:$B$7690,"&gt;50%",'2way'!$Y$3:$Y$7690,"N",'2way'!$R$3:$R$7690,"=" &amp;B269)</f>
        <v>4</v>
      </c>
      <c r="F269" s="66">
        <f>COUNTIFS('2way'!$B$3:$B$7690,"&gt;50%",'2way'!$Y$3:$Y$7690,"Y",'2way'!$Q$3:$Q$7690,"=" &amp;B269) +  COUNTIFS('2way'!$B$3:$B$7690,"&gt;50%",'2way'!$Y$3:$Y$7690,"Y",'2way'!$R$3:$R$7690,"=" &amp;B269)</f>
        <v>2</v>
      </c>
      <c r="G269">
        <f>COUNTIF('2way'!$Q$3:$Q$7690,"=" &amp;B269) + COUNTIF('2way'!$R$3:$R$7690,"=" &amp;B269)</f>
        <v>17</v>
      </c>
      <c r="H269" s="6">
        <f t="shared" si="66"/>
        <v>0.35294117647058826</v>
      </c>
      <c r="I269" s="6">
        <f t="shared" si="67"/>
        <v>0.17647058823529413</v>
      </c>
      <c r="J269" s="6">
        <f t="shared" si="68"/>
        <v>0.23529411764705882</v>
      </c>
      <c r="K269" s="6">
        <f t="shared" si="69"/>
        <v>0.11764705882352941</v>
      </c>
      <c r="L269" s="66">
        <f>COUNTIFS('2way'!$M$3:$M$7690,"&gt;50%",'2way'!$Y$3:$Y$7690,"Y",'2way'!$Q$3:$Q$7690,"=" &amp;B269) +  COUNTIFS('2way'!$M$3:$M$7690,"&gt;50%",'2way'!$Y$3:$Y$7690,"Y",'2way'!$R$3:$R$7690,"=" &amp;B269)</f>
        <v>6</v>
      </c>
      <c r="M269" s="66">
        <f>COUNTIFS('2way'!$M$3:$M$7690,"&gt;50%",'2way'!$Y$3:$Y$7690,"N",'2way'!$Q$3:$Q$7690,"=" &amp;B269) +  COUNTIFS('2way'!$M$3:$M$7690,"&gt;50%",'2way'!$Y$3:$Y$7690,"N",'2way'!$R$3:$R$7690,"=" &amp;B269)</f>
        <v>6</v>
      </c>
      <c r="N269" s="66">
        <f>COUNTIFS('2way'!$N$3:$N$7690,"&gt;50%",'2way'!$Y$3:$Y$7690,"N",'2way'!$Q$3:$Q$7690,"=" &amp;B269) +  COUNTIFS('2way'!$N$3:$N$7690,"&gt;50%",'2way'!$Y$3:$Y$7690,"N",'2way'!$R$3:$R$7690,"=" &amp;B269)</f>
        <v>2</v>
      </c>
      <c r="O269" s="66">
        <f>COUNTIFS('2way'!$N$3:$N$7690,"&gt;50%",'2way'!$Y$3:$Y$7690,"Y",'2way'!$Q$3:$Q$7690,"=" &amp;B269) +  COUNTIFS('2way'!$N$3:$N$7690,"&gt;50%",'2way'!$Y$3:$Y$7690,"Y",'2way'!$R$3:$R$7690,"=" &amp;B269)</f>
        <v>3</v>
      </c>
      <c r="P269">
        <f>COUNTIF('2way'!$Q$3:$Q$7690,"=" &amp;B269) + COUNTIF('2way'!$R$3:$R$7690,"=" &amp;B269)</f>
        <v>17</v>
      </c>
      <c r="Q269" s="6">
        <f t="shared" si="70"/>
        <v>0.35294117647058826</v>
      </c>
      <c r="R269" s="6">
        <f t="shared" si="71"/>
        <v>0.35294117647058826</v>
      </c>
      <c r="S269" s="6">
        <f t="shared" si="72"/>
        <v>0.11764705882352941</v>
      </c>
      <c r="T269" s="6">
        <f t="shared" si="73"/>
        <v>0.17647058823529413</v>
      </c>
      <c r="U269">
        <f t="shared" si="74"/>
        <v>10</v>
      </c>
      <c r="V269" s="6">
        <f t="shared" si="75"/>
        <v>0.58823529411764708</v>
      </c>
      <c r="W269">
        <f t="shared" si="76"/>
        <v>8</v>
      </c>
      <c r="X269" s="6">
        <f t="shared" si="77"/>
        <v>0.47058823529411764</v>
      </c>
      <c r="Y269">
        <f t="shared" si="78"/>
        <v>5</v>
      </c>
      <c r="Z269" s="6">
        <f t="shared" si="79"/>
        <v>0.29411764705882354</v>
      </c>
      <c r="AA269">
        <f t="shared" si="80"/>
        <v>9</v>
      </c>
      <c r="AB269" s="6">
        <f t="shared" si="81"/>
        <v>0.52941176470588236</v>
      </c>
    </row>
    <row r="270" spans="1:28" hidden="1" x14ac:dyDescent="0.25">
      <c r="A270" t="s">
        <v>141</v>
      </c>
      <c r="B270" t="s">
        <v>51</v>
      </c>
      <c r="C270" s="65">
        <f>COUNTIFS('2way'!$A$3:$A$7690,"&gt;50%",'2way'!$Y$3:$Y$7690,"Y",'2way'!$Q$3:$Q$7690,"=" &amp;B270) +  COUNTIFS('2way'!$A$3:$A$7690,"&gt;50%",'2way'!$Y$3:$Y$7690,"Y",'2way'!$R$3:$R$7690,"=" &amp;B270)</f>
        <v>2</v>
      </c>
      <c r="D270" s="66">
        <f>COUNTIFS('2way'!$A$3:$A$7690,"&gt;50%",'2way'!$Y$3:$Y$7690,"N",'2way'!$Q$3:$Q$7690,"=" &amp;B270) +  COUNTIFS('2way'!$A$3:$A$7690,"&gt;50%",'2way'!$Y$3:$Y$7690,"N",'2way'!$R$3:$R$7690,"=" &amp;B270)</f>
        <v>1</v>
      </c>
      <c r="E270" s="66">
        <f>COUNTIFS('2way'!$B$3:$B$7690,"&gt;50%",'2way'!$Y$3:$Y$7690,"N",'2way'!$Q$3:$Q$7690,"=" &amp;B270) +  COUNTIFS('2way'!$B$3:$B$7690,"&gt;50%",'2way'!$Y$3:$Y$7690,"N",'2way'!$R$3:$R$7690,"=" &amp;B270)</f>
        <v>8</v>
      </c>
      <c r="F270" s="66">
        <f>COUNTIFS('2way'!$B$3:$B$7690,"&gt;50%",'2way'!$Y$3:$Y$7690,"Y",'2way'!$Q$3:$Q$7690,"=" &amp;B270) +  COUNTIFS('2way'!$B$3:$B$7690,"&gt;50%",'2way'!$Y$3:$Y$7690,"Y",'2way'!$R$3:$R$7690,"=" &amp;B270)</f>
        <v>4</v>
      </c>
      <c r="G270">
        <f>COUNTIF('2way'!$Q$3:$Q$7690,"=" &amp;B270) + COUNTIF('2way'!$R$3:$R$7690,"=" &amp;B270)</f>
        <v>17</v>
      </c>
      <c r="H270" s="6">
        <f t="shared" si="66"/>
        <v>0.11764705882352941</v>
      </c>
      <c r="I270" s="6">
        <f t="shared" si="67"/>
        <v>5.8823529411764705E-2</v>
      </c>
      <c r="J270" s="6">
        <f t="shared" si="68"/>
        <v>0.47058823529411764</v>
      </c>
      <c r="K270" s="6">
        <f t="shared" si="69"/>
        <v>0.23529411764705882</v>
      </c>
      <c r="L270" s="66">
        <f>COUNTIFS('2way'!$M$3:$M$7690,"&gt;50%",'2way'!$Y$3:$Y$7690,"Y",'2way'!$Q$3:$Q$7690,"=" &amp;B270) +  COUNTIFS('2way'!$M$3:$M$7690,"&gt;50%",'2way'!$Y$3:$Y$7690,"Y",'2way'!$R$3:$R$7690,"=" &amp;B270)</f>
        <v>1</v>
      </c>
      <c r="M270" s="66">
        <f>COUNTIFS('2way'!$M$3:$M$7690,"&gt;50%",'2way'!$Y$3:$Y$7690,"N",'2way'!$Q$3:$Q$7690,"=" &amp;B270) +  COUNTIFS('2way'!$M$3:$M$7690,"&gt;50%",'2way'!$Y$3:$Y$7690,"N",'2way'!$R$3:$R$7690,"=" &amp;B270)</f>
        <v>0</v>
      </c>
      <c r="N270" s="66">
        <f>COUNTIFS('2way'!$N$3:$N$7690,"&gt;50%",'2way'!$Y$3:$Y$7690,"N",'2way'!$Q$3:$Q$7690,"=" &amp;B270) +  COUNTIFS('2way'!$N$3:$N$7690,"&gt;50%",'2way'!$Y$3:$Y$7690,"N",'2way'!$R$3:$R$7690,"=" &amp;B270)</f>
        <v>11</v>
      </c>
      <c r="O270" s="66">
        <f>COUNTIFS('2way'!$N$3:$N$7690,"&gt;50%",'2way'!$Y$3:$Y$7690,"Y",'2way'!$Q$3:$Q$7690,"=" &amp;B270) +  COUNTIFS('2way'!$N$3:$N$7690,"&gt;50%",'2way'!$Y$3:$Y$7690,"Y",'2way'!$R$3:$R$7690,"=" &amp;B270)</f>
        <v>5</v>
      </c>
      <c r="P270">
        <f>COUNTIF('2way'!$Q$3:$Q$7690,"=" &amp;B270) + COUNTIF('2way'!$R$3:$R$7690,"=" &amp;B270)</f>
        <v>17</v>
      </c>
      <c r="Q270" s="6">
        <f t="shared" si="70"/>
        <v>5.8823529411764705E-2</v>
      </c>
      <c r="R270" s="6">
        <f t="shared" si="71"/>
        <v>0</v>
      </c>
      <c r="S270" s="6">
        <f t="shared" si="72"/>
        <v>0.6470588235294118</v>
      </c>
      <c r="T270" s="6">
        <f t="shared" si="73"/>
        <v>0.29411764705882354</v>
      </c>
      <c r="U270">
        <f t="shared" si="74"/>
        <v>10</v>
      </c>
      <c r="V270" s="6">
        <f t="shared" si="75"/>
        <v>0.58823529411764708</v>
      </c>
      <c r="W270">
        <f t="shared" si="76"/>
        <v>12</v>
      </c>
      <c r="X270" s="6">
        <f t="shared" si="77"/>
        <v>0.70588235294117652</v>
      </c>
      <c r="Y270">
        <f t="shared" si="78"/>
        <v>5</v>
      </c>
      <c r="Z270" s="6">
        <f t="shared" si="79"/>
        <v>0.29411764705882354</v>
      </c>
      <c r="AA270">
        <f t="shared" si="80"/>
        <v>5</v>
      </c>
      <c r="AB270" s="6">
        <f t="shared" si="81"/>
        <v>0.29411764705882354</v>
      </c>
    </row>
    <row r="271" spans="1:28" hidden="1" x14ac:dyDescent="0.25">
      <c r="A271" t="s">
        <v>141</v>
      </c>
      <c r="B271" t="s">
        <v>40</v>
      </c>
      <c r="C271" s="65">
        <f>COUNTIFS('2way'!$A$3:$A$7690,"&gt;50%",'2way'!$Y$3:$Y$7690,"Y",'2way'!$Q$3:$Q$7690,"=" &amp;B271) +  COUNTIFS('2way'!$A$3:$A$7690,"&gt;50%",'2way'!$Y$3:$Y$7690,"Y",'2way'!$R$3:$R$7690,"=" &amp;B271)</f>
        <v>5</v>
      </c>
      <c r="D271" s="66">
        <f>COUNTIFS('2way'!$A$3:$A$7690,"&gt;50%",'2way'!$Y$3:$Y$7690,"N",'2way'!$Q$3:$Q$7690,"=" &amp;B271) +  COUNTIFS('2way'!$A$3:$A$7690,"&gt;50%",'2way'!$Y$3:$Y$7690,"N",'2way'!$R$3:$R$7690,"=" &amp;B271)</f>
        <v>2</v>
      </c>
      <c r="E271" s="66">
        <f>COUNTIFS('2way'!$B$3:$B$7690,"&gt;50%",'2way'!$Y$3:$Y$7690,"N",'2way'!$Q$3:$Q$7690,"=" &amp;B271) +  COUNTIFS('2way'!$B$3:$B$7690,"&gt;50%",'2way'!$Y$3:$Y$7690,"N",'2way'!$R$3:$R$7690,"=" &amp;B271)</f>
        <v>7</v>
      </c>
      <c r="F271" s="66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17</v>
      </c>
      <c r="H271" s="6">
        <f t="shared" si="66"/>
        <v>0.29411764705882354</v>
      </c>
      <c r="I271" s="6">
        <f t="shared" si="67"/>
        <v>0.11764705882352941</v>
      </c>
      <c r="J271" s="6">
        <f t="shared" si="68"/>
        <v>0.41176470588235292</v>
      </c>
      <c r="K271" s="6">
        <f t="shared" si="69"/>
        <v>0.11764705882352941</v>
      </c>
      <c r="L271" s="66">
        <f>COUNTIFS('2way'!$M$3:$M$7690,"&gt;50%",'2way'!$Y$3:$Y$7690,"Y",'2way'!$Q$3:$Q$7690,"=" &amp;B271) +  COUNTIFS('2way'!$M$3:$M$7690,"&gt;50%",'2way'!$Y$3:$Y$7690,"Y",'2way'!$R$3:$R$7690,"=" &amp;B271)</f>
        <v>2</v>
      </c>
      <c r="M271" s="66">
        <f>COUNTIFS('2way'!$M$3:$M$7690,"&gt;50%",'2way'!$Y$3:$Y$7690,"N",'2way'!$Q$3:$Q$7690,"=" &amp;B271) +  COUNTIFS('2way'!$M$3:$M$7690,"&gt;50%",'2way'!$Y$3:$Y$7690,"N",'2way'!$R$3:$R$7690,"=" &amp;B271)</f>
        <v>3</v>
      </c>
      <c r="N271" s="66">
        <f>COUNTIFS('2way'!$N$3:$N$7690,"&gt;50%",'2way'!$Y$3:$Y$7690,"N",'2way'!$Q$3:$Q$7690,"=" &amp;B271) +  COUNTIFS('2way'!$N$3:$N$7690,"&gt;50%",'2way'!$Y$3:$Y$7690,"N",'2way'!$R$3:$R$7690,"=" &amp;B271)</f>
        <v>6</v>
      </c>
      <c r="O271" s="66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17</v>
      </c>
      <c r="Q271" s="6">
        <f t="shared" si="70"/>
        <v>0.11764705882352941</v>
      </c>
      <c r="R271" s="6">
        <f t="shared" si="71"/>
        <v>0.17647058823529413</v>
      </c>
      <c r="S271" s="6">
        <f t="shared" si="72"/>
        <v>0.35294117647058826</v>
      </c>
      <c r="T271" s="6">
        <f t="shared" si="73"/>
        <v>0.35294117647058826</v>
      </c>
      <c r="U271">
        <f t="shared" si="74"/>
        <v>12</v>
      </c>
      <c r="V271" s="6">
        <f t="shared" si="75"/>
        <v>0.70588235294117652</v>
      </c>
      <c r="W271">
        <f t="shared" si="76"/>
        <v>8</v>
      </c>
      <c r="X271" s="6">
        <f t="shared" si="77"/>
        <v>0.47058823529411764</v>
      </c>
      <c r="Y271">
        <f t="shared" si="78"/>
        <v>4</v>
      </c>
      <c r="Z271" s="6">
        <f t="shared" si="79"/>
        <v>0.23529411764705882</v>
      </c>
      <c r="AA271">
        <f t="shared" si="80"/>
        <v>9</v>
      </c>
      <c r="AB271" s="6">
        <f t="shared" si="81"/>
        <v>0.52941176470588236</v>
      </c>
    </row>
    <row r="272" spans="1:28" hidden="1" x14ac:dyDescent="0.25">
      <c r="A272" t="s">
        <v>141</v>
      </c>
      <c r="B272" t="s">
        <v>442</v>
      </c>
      <c r="C272" s="65">
        <f>COUNTIFS('2way'!$A$3:$A$7690,"&gt;50%",'2way'!$Y$3:$Y$7690,"Y",'2way'!$Q$3:$Q$7690,"=" &amp;B272) +  COUNTIFS('2way'!$A$3:$A$7690,"&gt;50%",'2way'!$Y$3:$Y$7690,"Y",'2way'!$R$3:$R$7690,"=" &amp;B272)</f>
        <v>3</v>
      </c>
      <c r="D272" s="66">
        <f>COUNTIFS('2way'!$A$3:$A$7690,"&gt;50%",'2way'!$Y$3:$Y$7690,"N",'2way'!$Q$3:$Q$7690,"=" &amp;B272) +  COUNTIFS('2way'!$A$3:$A$7690,"&gt;50%",'2way'!$Y$3:$Y$7690,"N",'2way'!$R$3:$R$7690,"=" &amp;B272)</f>
        <v>2</v>
      </c>
      <c r="E272" s="66">
        <f>COUNTIFS('2way'!$B$3:$B$7690,"&gt;50%",'2way'!$Y$3:$Y$7690,"N",'2way'!$Q$3:$Q$7690,"=" &amp;B272) +  COUNTIFS('2way'!$B$3:$B$7690,"&gt;50%",'2way'!$Y$3:$Y$7690,"N",'2way'!$R$3:$R$7690,"=" &amp;B272)</f>
        <v>6</v>
      </c>
      <c r="F272" s="66">
        <f>COUNTIFS('2way'!$B$3:$B$7690,"&gt;50%",'2way'!$Y$3:$Y$7690,"Y",'2way'!$Q$3:$Q$7690,"=" &amp;B272) +  COUNTIFS('2way'!$B$3:$B$7690,"&gt;50%",'2way'!$Y$3:$Y$7690,"Y",'2way'!$R$3:$R$7690,"=" &amp;B272)</f>
        <v>5</v>
      </c>
      <c r="G272">
        <f>COUNTIF('2way'!$Q$3:$Q$7690,"=" &amp;B272) + COUNTIF('2way'!$R$3:$R$7690,"=" &amp;B272)</f>
        <v>17</v>
      </c>
      <c r="H272" s="6">
        <f t="shared" si="66"/>
        <v>0.17647058823529413</v>
      </c>
      <c r="I272" s="6">
        <f t="shared" si="67"/>
        <v>0.11764705882352941</v>
      </c>
      <c r="J272" s="6">
        <f t="shared" si="68"/>
        <v>0.35294117647058826</v>
      </c>
      <c r="K272" s="6">
        <f t="shared" si="69"/>
        <v>0.29411764705882354</v>
      </c>
      <c r="L272" s="66">
        <f>COUNTIFS('2way'!$M$3:$M$7690,"&gt;50%",'2way'!$Y$3:$Y$7690,"Y",'2way'!$Q$3:$Q$7690,"=" &amp;B272) +  COUNTIFS('2way'!$M$3:$M$7690,"&gt;50%",'2way'!$Y$3:$Y$7690,"Y",'2way'!$R$3:$R$7690,"=" &amp;B272)</f>
        <v>0</v>
      </c>
      <c r="M272" s="66">
        <f>COUNTIFS('2way'!$M$3:$M$7690,"&gt;50%",'2way'!$Y$3:$Y$7690,"N",'2way'!$Q$3:$Q$7690,"=" &amp;B272) +  COUNTIFS('2way'!$M$3:$M$7690,"&gt;50%",'2way'!$Y$3:$Y$7690,"N",'2way'!$R$3:$R$7690,"=" &amp;B272)</f>
        <v>0</v>
      </c>
      <c r="N272" s="66">
        <f>COUNTIFS('2way'!$N$3:$N$7690,"&gt;50%",'2way'!$Y$3:$Y$7690,"N",'2way'!$Q$3:$Q$7690,"=" &amp;B272) +  COUNTIFS('2way'!$N$3:$N$7690,"&gt;50%",'2way'!$Y$3:$Y$7690,"N",'2way'!$R$3:$R$7690,"=" &amp;B272)</f>
        <v>9</v>
      </c>
      <c r="O272" s="66">
        <f>COUNTIFS('2way'!$N$3:$N$7690,"&gt;50%",'2way'!$Y$3:$Y$7690,"Y",'2way'!$Q$3:$Q$7690,"=" &amp;B272) +  COUNTIFS('2way'!$N$3:$N$7690,"&gt;50%",'2way'!$Y$3:$Y$7690,"Y",'2way'!$R$3:$R$7690,"=" &amp;B272)</f>
        <v>8</v>
      </c>
      <c r="P272">
        <f>COUNTIF('2way'!$Q$3:$Q$7690,"=" &amp;B272) + COUNTIF('2way'!$R$3:$R$7690,"=" &amp;B272)</f>
        <v>17</v>
      </c>
      <c r="Q272" s="6">
        <f t="shared" si="70"/>
        <v>0</v>
      </c>
      <c r="R272" s="6">
        <f t="shared" si="71"/>
        <v>0</v>
      </c>
      <c r="S272" s="6">
        <f t="shared" si="72"/>
        <v>0.52941176470588236</v>
      </c>
      <c r="T272" s="6">
        <f t="shared" si="73"/>
        <v>0.47058823529411764</v>
      </c>
      <c r="U272">
        <f t="shared" si="74"/>
        <v>9</v>
      </c>
      <c r="V272" s="6">
        <f t="shared" si="75"/>
        <v>0.52941176470588236</v>
      </c>
      <c r="W272">
        <f t="shared" si="76"/>
        <v>9</v>
      </c>
      <c r="X272" s="6">
        <f t="shared" si="77"/>
        <v>0.52941176470588236</v>
      </c>
      <c r="Y272">
        <f t="shared" si="78"/>
        <v>7</v>
      </c>
      <c r="Z272" s="6">
        <f t="shared" si="79"/>
        <v>0.41176470588235292</v>
      </c>
      <c r="AA272">
        <f t="shared" si="80"/>
        <v>8</v>
      </c>
      <c r="AB272" s="6">
        <f t="shared" si="81"/>
        <v>0.47058823529411764</v>
      </c>
    </row>
    <row r="273" spans="1:28" hidden="1" x14ac:dyDescent="0.25">
      <c r="A273" t="s">
        <v>141</v>
      </c>
      <c r="B273" t="s">
        <v>559</v>
      </c>
      <c r="C273" s="65">
        <f>COUNTIFS('2way'!$A$3:$A$7690,"&gt;50%",'2way'!$Y$3:$Y$7690,"Y",'2way'!$Q$3:$Q$7690,"=" &amp;B273) +  COUNTIFS('2way'!$A$3:$A$7690,"&gt;50%",'2way'!$Y$3:$Y$7690,"Y",'2way'!$R$3:$R$7690,"=" &amp;B273)</f>
        <v>2</v>
      </c>
      <c r="D273" s="66">
        <f>COUNTIFS('2way'!$A$3:$A$7690,"&gt;50%",'2way'!$Y$3:$Y$7690,"N",'2way'!$Q$3:$Q$7690,"=" &amp;B273) +  COUNTIFS('2way'!$A$3:$A$7690,"&gt;50%",'2way'!$Y$3:$Y$7690,"N",'2way'!$R$3:$R$7690,"=" &amp;B273)</f>
        <v>5</v>
      </c>
      <c r="E273" s="66">
        <f>COUNTIFS('2way'!$B$3:$B$7690,"&gt;50%",'2way'!$Y$3:$Y$7690,"N",'2way'!$Q$3:$Q$7690,"=" &amp;B273) +  COUNTIFS('2way'!$B$3:$B$7690,"&gt;50%",'2way'!$Y$3:$Y$7690,"N",'2way'!$R$3:$R$7690,"=" &amp;B273)</f>
        <v>4</v>
      </c>
      <c r="F273" s="66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17</v>
      </c>
      <c r="H273" s="6">
        <f t="shared" si="66"/>
        <v>0.11764705882352941</v>
      </c>
      <c r="I273" s="6">
        <f t="shared" si="67"/>
        <v>0.29411764705882354</v>
      </c>
      <c r="J273" s="6">
        <f t="shared" si="68"/>
        <v>0.23529411764705882</v>
      </c>
      <c r="K273" s="6">
        <f t="shared" si="69"/>
        <v>0</v>
      </c>
      <c r="L273" s="66">
        <f>COUNTIFS('2way'!$M$3:$M$7690,"&gt;50%",'2way'!$Y$3:$Y$7690,"Y",'2way'!$Q$3:$Q$7690,"=" &amp;B273) +  COUNTIFS('2way'!$M$3:$M$7690,"&gt;50%",'2way'!$Y$3:$Y$7690,"Y",'2way'!$R$3:$R$7690,"=" &amp;B273)</f>
        <v>1</v>
      </c>
      <c r="M273" s="66">
        <f>COUNTIFS('2way'!$M$3:$M$7690,"&gt;50%",'2way'!$Y$3:$Y$7690,"N",'2way'!$Q$3:$Q$7690,"=" &amp;B273) +  COUNTIFS('2way'!$M$3:$M$7690,"&gt;50%",'2way'!$Y$3:$Y$7690,"N",'2way'!$R$3:$R$7690,"=" &amp;B273)</f>
        <v>1</v>
      </c>
      <c r="N273" s="66">
        <f>COUNTIFS('2way'!$N$3:$N$7690,"&gt;50%",'2way'!$Y$3:$Y$7690,"N",'2way'!$Q$3:$Q$7690,"=" &amp;B273) +  COUNTIFS('2way'!$N$3:$N$7690,"&gt;50%",'2way'!$Y$3:$Y$7690,"N",'2way'!$R$3:$R$7690,"=" &amp;B273)</f>
        <v>10</v>
      </c>
      <c r="O273" s="66">
        <f>COUNTIFS('2way'!$N$3:$N$7690,"&gt;50%",'2way'!$Y$3:$Y$7690,"Y",'2way'!$Q$3:$Q$7690,"=" &amp;B273) +  COUNTIFS('2way'!$N$3:$N$7690,"&gt;50%",'2way'!$Y$3:$Y$7690,"Y",'2way'!$R$3:$R$7690,"=" &amp;B273)</f>
        <v>5</v>
      </c>
      <c r="P273">
        <f>COUNTIF('2way'!$Q$3:$Q$7690,"=" &amp;B273) + COUNTIF('2way'!$R$3:$R$7690,"=" &amp;B273)</f>
        <v>17</v>
      </c>
      <c r="Q273" s="6">
        <f t="shared" si="70"/>
        <v>5.8823529411764705E-2</v>
      </c>
      <c r="R273" s="6">
        <f t="shared" si="71"/>
        <v>5.8823529411764705E-2</v>
      </c>
      <c r="S273" s="6">
        <f t="shared" si="72"/>
        <v>0.58823529411764708</v>
      </c>
      <c r="T273" s="6">
        <f t="shared" si="73"/>
        <v>0.29411764705882354</v>
      </c>
      <c r="U273">
        <f t="shared" si="74"/>
        <v>6</v>
      </c>
      <c r="V273" s="6">
        <f t="shared" si="75"/>
        <v>0.35294117647058826</v>
      </c>
      <c r="W273">
        <f t="shared" si="76"/>
        <v>11</v>
      </c>
      <c r="X273" s="6">
        <f t="shared" si="77"/>
        <v>0.6470588235294118</v>
      </c>
      <c r="Y273">
        <f t="shared" si="78"/>
        <v>5</v>
      </c>
      <c r="Z273" s="6">
        <f t="shared" si="79"/>
        <v>0.29411764705882354</v>
      </c>
      <c r="AA273">
        <f t="shared" si="80"/>
        <v>6</v>
      </c>
      <c r="AB273" s="6">
        <f t="shared" si="81"/>
        <v>0.35294117647058826</v>
      </c>
    </row>
    <row r="274" spans="1:28" hidden="1" x14ac:dyDescent="0.25">
      <c r="A274" t="s">
        <v>141</v>
      </c>
      <c r="B274" t="s">
        <v>560</v>
      </c>
      <c r="C274" s="65">
        <f>COUNTIFS('2way'!$A$3:$A$7690,"&gt;50%",'2way'!$Y$3:$Y$7690,"Y",'2way'!$Q$3:$Q$7690,"=" &amp;B274) +  COUNTIFS('2way'!$A$3:$A$7690,"&gt;50%",'2way'!$Y$3:$Y$7690,"Y",'2way'!$R$3:$R$7690,"=" &amp;B274)</f>
        <v>3</v>
      </c>
      <c r="D274" s="66">
        <f>COUNTIFS('2way'!$A$3:$A$7690,"&gt;50%",'2way'!$Y$3:$Y$7690,"N",'2way'!$Q$3:$Q$7690,"=" &amp;B274) +  COUNTIFS('2way'!$A$3:$A$7690,"&gt;50%",'2way'!$Y$3:$Y$7690,"N",'2way'!$R$3:$R$7690,"=" &amp;B274)</f>
        <v>3</v>
      </c>
      <c r="E274" s="66">
        <f>COUNTIFS('2way'!$B$3:$B$7690,"&gt;50%",'2way'!$Y$3:$Y$7690,"N",'2way'!$Q$3:$Q$7690,"=" &amp;B274) +  COUNTIFS('2way'!$B$3:$B$7690,"&gt;50%",'2way'!$Y$3:$Y$7690,"N",'2way'!$R$3:$R$7690,"=" &amp;B274)</f>
        <v>3</v>
      </c>
      <c r="F274" s="66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17</v>
      </c>
      <c r="H274" s="6">
        <f t="shared" si="66"/>
        <v>0.17647058823529413</v>
      </c>
      <c r="I274" s="6">
        <f t="shared" si="67"/>
        <v>0.17647058823529413</v>
      </c>
      <c r="J274" s="6">
        <f t="shared" si="68"/>
        <v>0.17647058823529413</v>
      </c>
      <c r="K274" s="6">
        <f t="shared" si="69"/>
        <v>0.11764705882352941</v>
      </c>
      <c r="L274" s="66">
        <f>COUNTIFS('2way'!$M$3:$M$7690,"&gt;50%",'2way'!$Y$3:$Y$7690,"Y",'2way'!$Q$3:$Q$7690,"=" &amp;B274) +  COUNTIFS('2way'!$M$3:$M$7690,"&gt;50%",'2way'!$Y$3:$Y$7690,"Y",'2way'!$R$3:$R$7690,"=" &amp;B274)</f>
        <v>2</v>
      </c>
      <c r="M274" s="66">
        <f>COUNTIFS('2way'!$M$3:$M$7690,"&gt;50%",'2way'!$Y$3:$Y$7690,"N",'2way'!$Q$3:$Q$7690,"=" &amp;B274) +  COUNTIFS('2way'!$M$3:$M$7690,"&gt;50%",'2way'!$Y$3:$Y$7690,"N",'2way'!$R$3:$R$7690,"=" &amp;B274)</f>
        <v>2</v>
      </c>
      <c r="N274" s="66">
        <f>COUNTIFS('2way'!$N$3:$N$7690,"&gt;50%",'2way'!$Y$3:$Y$7690,"N",'2way'!$Q$3:$Q$7690,"=" &amp;B274) +  COUNTIFS('2way'!$N$3:$N$7690,"&gt;50%",'2way'!$Y$3:$Y$7690,"N",'2way'!$R$3:$R$7690,"=" &amp;B274)</f>
        <v>9</v>
      </c>
      <c r="O274" s="66">
        <f>COUNTIFS('2way'!$N$3:$N$7690,"&gt;50%",'2way'!$Y$3:$Y$7690,"Y",'2way'!$Q$3:$Q$7690,"=" &amp;B274) +  COUNTIFS('2way'!$N$3:$N$7690,"&gt;50%",'2way'!$Y$3:$Y$7690,"Y",'2way'!$R$3:$R$7690,"=" &amp;B274)</f>
        <v>4</v>
      </c>
      <c r="P274">
        <f>COUNTIF('2way'!$Q$3:$Q$7690,"=" &amp;B274) + COUNTIF('2way'!$R$3:$R$7690,"=" &amp;B274)</f>
        <v>17</v>
      </c>
      <c r="Q274" s="6">
        <f t="shared" si="70"/>
        <v>0.11764705882352941</v>
      </c>
      <c r="R274" s="6">
        <f t="shared" si="71"/>
        <v>0.11764705882352941</v>
      </c>
      <c r="S274" s="6">
        <f t="shared" si="72"/>
        <v>0.52941176470588236</v>
      </c>
      <c r="T274" s="6">
        <f t="shared" si="73"/>
        <v>0.23529411764705882</v>
      </c>
      <c r="U274">
        <f t="shared" si="74"/>
        <v>6</v>
      </c>
      <c r="V274" s="6">
        <f t="shared" si="75"/>
        <v>0.35294117647058826</v>
      </c>
      <c r="W274">
        <f t="shared" si="76"/>
        <v>11</v>
      </c>
      <c r="X274" s="6">
        <f t="shared" si="77"/>
        <v>0.6470588235294118</v>
      </c>
      <c r="Y274">
        <f t="shared" si="78"/>
        <v>5</v>
      </c>
      <c r="Z274" s="6">
        <f t="shared" si="79"/>
        <v>0.29411764705882354</v>
      </c>
      <c r="AA274">
        <f t="shared" si="80"/>
        <v>6</v>
      </c>
      <c r="AB274" s="6">
        <f t="shared" si="81"/>
        <v>0.35294117647058826</v>
      </c>
    </row>
    <row r="275" spans="1:28" hidden="1" x14ac:dyDescent="0.25">
      <c r="A275" t="s">
        <v>141</v>
      </c>
      <c r="B275" t="s">
        <v>45</v>
      </c>
      <c r="C275" s="65">
        <f>COUNTIFS('2way'!$A$3:$A$7690,"&gt;50%",'2way'!$Y$3:$Y$7690,"Y",'2way'!$Q$3:$Q$7690,"=" &amp;B275) +  COUNTIFS('2way'!$A$3:$A$7690,"&gt;50%",'2way'!$Y$3:$Y$7690,"Y",'2way'!$R$3:$R$7690,"=" &amp;B275)</f>
        <v>4</v>
      </c>
      <c r="D275" s="66">
        <f>COUNTIFS('2way'!$A$3:$A$7690,"&gt;50%",'2way'!$Y$3:$Y$7690,"N",'2way'!$Q$3:$Q$7690,"=" &amp;B275) +  COUNTIFS('2way'!$A$3:$A$7690,"&gt;50%",'2way'!$Y$3:$Y$7690,"N",'2way'!$R$3:$R$7690,"=" &amp;B275)</f>
        <v>2</v>
      </c>
      <c r="E275" s="66">
        <f>COUNTIFS('2way'!$B$3:$B$7690,"&gt;50%",'2way'!$Y$3:$Y$7690,"N",'2way'!$Q$3:$Q$7690,"=" &amp;B275) +  COUNTIFS('2way'!$B$3:$B$7690,"&gt;50%",'2way'!$Y$3:$Y$7690,"N",'2way'!$R$3:$R$7690,"=" &amp;B275)</f>
        <v>7</v>
      </c>
      <c r="F275" s="66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17</v>
      </c>
      <c r="H275" s="6">
        <f t="shared" si="66"/>
        <v>0.23529411764705882</v>
      </c>
      <c r="I275" s="6">
        <f t="shared" si="67"/>
        <v>0.11764705882352941</v>
      </c>
      <c r="J275" s="6">
        <f t="shared" si="68"/>
        <v>0.41176470588235292</v>
      </c>
      <c r="K275" s="6">
        <f t="shared" si="69"/>
        <v>0.11764705882352941</v>
      </c>
      <c r="L275" s="66">
        <f>COUNTIFS('2way'!$M$3:$M$7690,"&gt;50%",'2way'!$Y$3:$Y$7690,"Y",'2way'!$Q$3:$Q$7690,"=" &amp;B275) +  COUNTIFS('2way'!$M$3:$M$7690,"&gt;50%",'2way'!$Y$3:$Y$7690,"Y",'2way'!$R$3:$R$7690,"=" &amp;B275)</f>
        <v>2</v>
      </c>
      <c r="M275" s="66">
        <f>COUNTIFS('2way'!$M$3:$M$7690,"&gt;50%",'2way'!$Y$3:$Y$7690,"N",'2way'!$Q$3:$Q$7690,"=" &amp;B275) +  COUNTIFS('2way'!$M$3:$M$7690,"&gt;50%",'2way'!$Y$3:$Y$7690,"N",'2way'!$R$3:$R$7690,"=" &amp;B275)</f>
        <v>2</v>
      </c>
      <c r="N275" s="66">
        <f>COUNTIFS('2way'!$N$3:$N$7690,"&gt;50%",'2way'!$Y$3:$Y$7690,"N",'2way'!$Q$3:$Q$7690,"=" &amp;B275) +  COUNTIFS('2way'!$N$3:$N$7690,"&gt;50%",'2way'!$Y$3:$Y$7690,"N",'2way'!$R$3:$R$7690,"=" &amp;B275)</f>
        <v>9</v>
      </c>
      <c r="O275" s="66">
        <f>COUNTIFS('2way'!$N$3:$N$7690,"&gt;50%",'2way'!$Y$3:$Y$7690,"Y",'2way'!$Q$3:$Q$7690,"=" &amp;B275) +  COUNTIFS('2way'!$N$3:$N$7690,"&gt;50%",'2way'!$Y$3:$Y$7690,"Y",'2way'!$R$3:$R$7690,"=" &amp;B275)</f>
        <v>4</v>
      </c>
      <c r="P275">
        <f>COUNTIF('2way'!$Q$3:$Q$7690,"=" &amp;B275) + COUNTIF('2way'!$R$3:$R$7690,"=" &amp;B275)</f>
        <v>17</v>
      </c>
      <c r="Q275" s="6">
        <f t="shared" si="70"/>
        <v>0.11764705882352941</v>
      </c>
      <c r="R275" s="6">
        <f t="shared" si="71"/>
        <v>0.11764705882352941</v>
      </c>
      <c r="S275" s="6">
        <f t="shared" si="72"/>
        <v>0.52941176470588236</v>
      </c>
      <c r="T275" s="6">
        <f t="shared" si="73"/>
        <v>0.23529411764705882</v>
      </c>
      <c r="U275">
        <f t="shared" si="74"/>
        <v>11</v>
      </c>
      <c r="V275" s="6">
        <f t="shared" si="75"/>
        <v>0.6470588235294118</v>
      </c>
      <c r="W275">
        <f t="shared" si="76"/>
        <v>11</v>
      </c>
      <c r="X275" s="6">
        <f t="shared" si="77"/>
        <v>0.6470588235294118</v>
      </c>
      <c r="Y275">
        <f t="shared" si="78"/>
        <v>4</v>
      </c>
      <c r="Z275" s="6">
        <f t="shared" si="79"/>
        <v>0.23529411764705882</v>
      </c>
      <c r="AA275">
        <f t="shared" si="80"/>
        <v>6</v>
      </c>
      <c r="AB275" s="6">
        <f t="shared" si="81"/>
        <v>0.35294117647058826</v>
      </c>
    </row>
    <row r="276" spans="1:28" hidden="1" x14ac:dyDescent="0.25">
      <c r="A276" t="s">
        <v>142</v>
      </c>
      <c r="B276" t="s">
        <v>295</v>
      </c>
      <c r="C276" s="65">
        <f>COUNTIFS('2way'!$A$3:$A$7690,"&gt;50%",'2way'!$Y$3:$Y$7690,"Y",'2way'!$Q$3:$Q$7690,"=" &amp;B276) +  COUNTIFS('2way'!$A$3:$A$7690,"&gt;50%",'2way'!$Y$3:$Y$7690,"Y",'2way'!$R$3:$R$7690,"=" &amp;B276)</f>
        <v>1</v>
      </c>
      <c r="D276" s="66">
        <f>COUNTIFS('2way'!$A$3:$A$7690,"&gt;50%",'2way'!$Y$3:$Y$7690,"N",'2way'!$Q$3:$Q$7690,"=" &amp;B276) +  COUNTIFS('2way'!$A$3:$A$7690,"&gt;50%",'2way'!$Y$3:$Y$7690,"N",'2way'!$R$3:$R$7690,"=" &amp;B276)</f>
        <v>3</v>
      </c>
      <c r="E276" s="66">
        <f>COUNTIFS('2way'!$B$3:$B$7690,"&gt;50%",'2way'!$Y$3:$Y$7690,"N",'2way'!$Q$3:$Q$7690,"=" &amp;B276) +  COUNTIFS('2way'!$B$3:$B$7690,"&gt;50%",'2way'!$Y$3:$Y$7690,"N",'2way'!$R$3:$R$7690,"=" &amp;B276)</f>
        <v>5</v>
      </c>
      <c r="F276" s="66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14</v>
      </c>
      <c r="H276" s="6">
        <f t="shared" si="66"/>
        <v>7.1428571428571425E-2</v>
      </c>
      <c r="I276" s="6">
        <f t="shared" si="67"/>
        <v>0.21428571428571427</v>
      </c>
      <c r="J276" s="6">
        <f t="shared" si="68"/>
        <v>0.35714285714285715</v>
      </c>
      <c r="K276" s="6">
        <f t="shared" si="69"/>
        <v>0.14285714285714285</v>
      </c>
      <c r="L276" s="66">
        <f>COUNTIFS('2way'!$M$3:$M$7690,"&gt;50%",'2way'!$Y$3:$Y$7690,"Y",'2way'!$Q$3:$Q$7690,"=" &amp;B276) +  COUNTIFS('2way'!$M$3:$M$7690,"&gt;50%",'2way'!$Y$3:$Y$7690,"Y",'2way'!$R$3:$R$7690,"=" &amp;B276)</f>
        <v>1</v>
      </c>
      <c r="M276" s="66">
        <f>COUNTIFS('2way'!$M$3:$M$7690,"&gt;50%",'2way'!$Y$3:$Y$7690,"N",'2way'!$Q$3:$Q$7690,"=" &amp;B276) +  COUNTIFS('2way'!$M$3:$M$7690,"&gt;50%",'2way'!$Y$3:$Y$7690,"N",'2way'!$R$3:$R$7690,"=" &amp;B276)</f>
        <v>7</v>
      </c>
      <c r="N276" s="66">
        <f>COUNTIFS('2way'!$N$3:$N$7690,"&gt;50%",'2way'!$Y$3:$Y$7690,"N",'2way'!$Q$3:$Q$7690,"=" &amp;B276) +  COUNTIFS('2way'!$N$3:$N$7690,"&gt;50%",'2way'!$Y$3:$Y$7690,"N",'2way'!$R$3:$R$7690,"=" &amp;B276)</f>
        <v>3</v>
      </c>
      <c r="O276" s="66">
        <f>COUNTIFS('2way'!$N$3:$N$7690,"&gt;50%",'2way'!$Y$3:$Y$7690,"Y",'2way'!$Q$3:$Q$7690,"=" &amp;B276) +  COUNTIFS('2way'!$N$3:$N$7690,"&gt;50%",'2way'!$Y$3:$Y$7690,"Y",'2way'!$R$3:$R$7690,"=" &amp;B276)</f>
        <v>3</v>
      </c>
      <c r="P276">
        <f>COUNTIF('2way'!$Q$3:$Q$7690,"=" &amp;B276) + COUNTIF('2way'!$R$3:$R$7690,"=" &amp;B276)</f>
        <v>14</v>
      </c>
      <c r="Q276" s="6">
        <f t="shared" si="70"/>
        <v>7.1428571428571425E-2</v>
      </c>
      <c r="R276" s="6">
        <f t="shared" si="71"/>
        <v>0.5</v>
      </c>
      <c r="S276" s="6">
        <f t="shared" si="72"/>
        <v>0.21428571428571427</v>
      </c>
      <c r="T276" s="6">
        <f t="shared" si="73"/>
        <v>0.21428571428571427</v>
      </c>
      <c r="U276">
        <f t="shared" si="74"/>
        <v>6</v>
      </c>
      <c r="V276" s="6">
        <f t="shared" si="75"/>
        <v>0.42857142857142855</v>
      </c>
      <c r="W276">
        <f t="shared" si="76"/>
        <v>4</v>
      </c>
      <c r="X276" s="6">
        <f t="shared" si="77"/>
        <v>0.2857142857142857</v>
      </c>
      <c r="Y276">
        <f t="shared" si="78"/>
        <v>5</v>
      </c>
      <c r="Z276" s="6">
        <f t="shared" si="79"/>
        <v>0.35714285714285715</v>
      </c>
      <c r="AA276">
        <f t="shared" si="80"/>
        <v>10</v>
      </c>
      <c r="AB276" s="6">
        <f t="shared" si="81"/>
        <v>0.7142857142857143</v>
      </c>
    </row>
    <row r="277" spans="1:28" hidden="1" x14ac:dyDescent="0.25">
      <c r="A277" t="s">
        <v>142</v>
      </c>
      <c r="B277" t="s">
        <v>530</v>
      </c>
      <c r="C277" s="65">
        <f>COUNTIFS('2way'!$A$3:$A$7690,"&gt;50%",'2way'!$Y$3:$Y$7690,"Y",'2way'!$Q$3:$Q$7690,"=" &amp;B277) +  COUNTIFS('2way'!$A$3:$A$7690,"&gt;50%",'2way'!$Y$3:$Y$7690,"Y",'2way'!$R$3:$R$7690,"=" &amp;B277)</f>
        <v>2</v>
      </c>
      <c r="D277" s="66">
        <f>COUNTIFS('2way'!$A$3:$A$7690,"&gt;50%",'2way'!$Y$3:$Y$7690,"N",'2way'!$Q$3:$Q$7690,"=" &amp;B277) +  COUNTIFS('2way'!$A$3:$A$7690,"&gt;50%",'2way'!$Y$3:$Y$7690,"N",'2way'!$R$3:$R$7690,"=" &amp;B277)</f>
        <v>2</v>
      </c>
      <c r="E277" s="66">
        <f>COUNTIFS('2way'!$B$3:$B$7690,"&gt;50%",'2way'!$Y$3:$Y$7690,"N",'2way'!$Q$3:$Q$7690,"=" &amp;B277) +  COUNTIFS('2way'!$B$3:$B$7690,"&gt;50%",'2way'!$Y$3:$Y$7690,"N",'2way'!$R$3:$R$7690,"=" &amp;B277)</f>
        <v>1</v>
      </c>
      <c r="F277" s="66">
        <f>COUNTIFS('2way'!$B$3:$B$7690,"&gt;50%",'2way'!$Y$3:$Y$7690,"Y",'2way'!$Q$3:$Q$7690,"=" &amp;B277) +  COUNTIFS('2way'!$B$3:$B$7690,"&gt;50%",'2way'!$Y$3:$Y$7690,"Y",'2way'!$R$3:$R$7690,"=" &amp;B277)</f>
        <v>2</v>
      </c>
      <c r="G277">
        <f>COUNTIF('2way'!$Q$3:$Q$7690,"=" &amp;B277) + COUNTIF('2way'!$R$3:$R$7690,"=" &amp;B277)</f>
        <v>14</v>
      </c>
      <c r="H277" s="6">
        <f t="shared" si="66"/>
        <v>0.14285714285714285</v>
      </c>
      <c r="I277" s="6">
        <f t="shared" si="67"/>
        <v>0.14285714285714285</v>
      </c>
      <c r="J277" s="6">
        <f t="shared" si="68"/>
        <v>7.1428571428571425E-2</v>
      </c>
      <c r="K277" s="6">
        <f t="shared" si="69"/>
        <v>0.14285714285714285</v>
      </c>
      <c r="L277" s="66">
        <f>COUNTIFS('2way'!$M$3:$M$7690,"&gt;50%",'2way'!$Y$3:$Y$7690,"Y",'2way'!$Q$3:$Q$7690,"=" &amp;B277) +  COUNTIFS('2way'!$M$3:$M$7690,"&gt;50%",'2way'!$Y$3:$Y$7690,"Y",'2way'!$R$3:$R$7690,"=" &amp;B277)</f>
        <v>1</v>
      </c>
      <c r="M277" s="66">
        <f>COUNTIFS('2way'!$M$3:$M$7690,"&gt;50%",'2way'!$Y$3:$Y$7690,"N",'2way'!$Q$3:$Q$7690,"=" &amp;B277) +  COUNTIFS('2way'!$M$3:$M$7690,"&gt;50%",'2way'!$Y$3:$Y$7690,"N",'2way'!$R$3:$R$7690,"=" &amp;B277)</f>
        <v>1</v>
      </c>
      <c r="N277" s="66">
        <f>COUNTIFS('2way'!$N$3:$N$7690,"&gt;50%",'2way'!$Y$3:$Y$7690,"N",'2way'!$Q$3:$Q$7690,"=" &amp;B277) +  COUNTIFS('2way'!$N$3:$N$7690,"&gt;50%",'2way'!$Y$3:$Y$7690,"N",'2way'!$R$3:$R$7690,"=" &amp;B277)</f>
        <v>4</v>
      </c>
      <c r="O277" s="66">
        <f>COUNTIFS('2way'!$N$3:$N$7690,"&gt;50%",'2way'!$Y$3:$Y$7690,"Y",'2way'!$Q$3:$Q$7690,"=" &amp;B277) +  COUNTIFS('2way'!$N$3:$N$7690,"&gt;50%",'2way'!$Y$3:$Y$7690,"Y",'2way'!$R$3:$R$7690,"=" &amp;B277)</f>
        <v>8</v>
      </c>
      <c r="P277">
        <f>COUNTIF('2way'!$Q$3:$Q$7690,"=" &amp;B277) + COUNTIF('2way'!$R$3:$R$7690,"=" &amp;B277)</f>
        <v>14</v>
      </c>
      <c r="Q277" s="6">
        <f t="shared" si="70"/>
        <v>7.1428571428571425E-2</v>
      </c>
      <c r="R277" s="6">
        <f t="shared" si="71"/>
        <v>7.1428571428571425E-2</v>
      </c>
      <c r="S277" s="6">
        <f t="shared" si="72"/>
        <v>0.2857142857142857</v>
      </c>
      <c r="T277" s="6">
        <f t="shared" si="73"/>
        <v>0.5714285714285714</v>
      </c>
      <c r="U277">
        <f t="shared" si="74"/>
        <v>3</v>
      </c>
      <c r="V277" s="6">
        <f t="shared" si="75"/>
        <v>0.21428571428571427</v>
      </c>
      <c r="W277">
        <f t="shared" si="76"/>
        <v>5</v>
      </c>
      <c r="X277" s="6">
        <f t="shared" si="77"/>
        <v>0.35714285714285715</v>
      </c>
      <c r="Y277">
        <f t="shared" si="78"/>
        <v>4</v>
      </c>
      <c r="Z277" s="6">
        <f t="shared" si="79"/>
        <v>0.2857142857142857</v>
      </c>
      <c r="AA277">
        <f t="shared" si="80"/>
        <v>9</v>
      </c>
      <c r="AB277" s="6">
        <f t="shared" si="81"/>
        <v>0.6428571428571429</v>
      </c>
    </row>
    <row r="278" spans="1:28" hidden="1" x14ac:dyDescent="0.25">
      <c r="A278" t="s">
        <v>142</v>
      </c>
      <c r="B278" t="s">
        <v>300</v>
      </c>
      <c r="C278" s="65">
        <f>COUNTIFS('2way'!$A$3:$A$7690,"&gt;50%",'2way'!$Y$3:$Y$7690,"Y",'2way'!$Q$3:$Q$7690,"=" &amp;B278) +  COUNTIFS('2way'!$A$3:$A$7690,"&gt;50%",'2way'!$Y$3:$Y$7690,"Y",'2way'!$R$3:$R$7690,"=" &amp;B278)</f>
        <v>5</v>
      </c>
      <c r="D278" s="66">
        <f>COUNTIFS('2way'!$A$3:$A$7690,"&gt;50%",'2way'!$Y$3:$Y$7690,"N",'2way'!$Q$3:$Q$7690,"=" &amp;B278) +  COUNTIFS('2way'!$A$3:$A$7690,"&gt;50%",'2way'!$Y$3:$Y$7690,"N",'2way'!$R$3:$R$7690,"=" &amp;B278)</f>
        <v>2</v>
      </c>
      <c r="E278" s="66">
        <f>COUNTIFS('2way'!$B$3:$B$7690,"&gt;50%",'2way'!$Y$3:$Y$7690,"N",'2way'!$Q$3:$Q$7690,"=" &amp;B278) +  COUNTIFS('2way'!$B$3:$B$7690,"&gt;50%",'2way'!$Y$3:$Y$7690,"N",'2way'!$R$3:$R$7690,"=" &amp;B278)</f>
        <v>2</v>
      </c>
      <c r="F278" s="66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13</v>
      </c>
      <c r="H278" s="6">
        <f t="shared" si="66"/>
        <v>0.38461538461538464</v>
      </c>
      <c r="I278" s="6">
        <f t="shared" si="67"/>
        <v>0.15384615384615385</v>
      </c>
      <c r="J278" s="6">
        <f t="shared" si="68"/>
        <v>0.15384615384615385</v>
      </c>
      <c r="K278" s="6">
        <f t="shared" si="69"/>
        <v>0.15384615384615385</v>
      </c>
      <c r="L278" s="66">
        <f>COUNTIFS('2way'!$M$3:$M$7690,"&gt;50%",'2way'!$Y$3:$Y$7690,"Y",'2way'!$Q$3:$Q$7690,"=" &amp;B278) +  COUNTIFS('2way'!$M$3:$M$7690,"&gt;50%",'2way'!$Y$3:$Y$7690,"Y",'2way'!$R$3:$R$7690,"=" &amp;B278)</f>
        <v>2</v>
      </c>
      <c r="M278" s="66">
        <f>COUNTIFS('2way'!$M$3:$M$7690,"&gt;50%",'2way'!$Y$3:$Y$7690,"N",'2way'!$Q$3:$Q$7690,"=" &amp;B278) +  COUNTIFS('2way'!$M$3:$M$7690,"&gt;50%",'2way'!$Y$3:$Y$7690,"N",'2way'!$R$3:$R$7690,"=" &amp;B278)</f>
        <v>1</v>
      </c>
      <c r="N278" s="66">
        <f>COUNTIFS('2way'!$N$3:$N$7690,"&gt;50%",'2way'!$Y$3:$Y$7690,"N",'2way'!$Q$3:$Q$7690,"=" &amp;B278) +  COUNTIFS('2way'!$N$3:$N$7690,"&gt;50%",'2way'!$Y$3:$Y$7690,"N",'2way'!$R$3:$R$7690,"=" &amp;B278)</f>
        <v>4</v>
      </c>
      <c r="O278" s="66">
        <f>COUNTIFS('2way'!$N$3:$N$7690,"&gt;50%",'2way'!$Y$3:$Y$7690,"Y",'2way'!$Q$3:$Q$7690,"=" &amp;B278) +  COUNTIFS('2way'!$N$3:$N$7690,"&gt;50%",'2way'!$Y$3:$Y$7690,"Y",'2way'!$R$3:$R$7690,"=" &amp;B278)</f>
        <v>6</v>
      </c>
      <c r="P278">
        <f>COUNTIF('2way'!$Q$3:$Q$7690,"=" &amp;B278) + COUNTIF('2way'!$R$3:$R$7690,"=" &amp;B278)</f>
        <v>13</v>
      </c>
      <c r="Q278" s="6">
        <f t="shared" si="70"/>
        <v>0.15384615384615385</v>
      </c>
      <c r="R278" s="6">
        <f t="shared" si="71"/>
        <v>7.6923076923076927E-2</v>
      </c>
      <c r="S278" s="6">
        <f t="shared" si="72"/>
        <v>0.30769230769230771</v>
      </c>
      <c r="T278" s="6">
        <f t="shared" si="73"/>
        <v>0.46153846153846156</v>
      </c>
      <c r="U278">
        <f t="shared" si="74"/>
        <v>7</v>
      </c>
      <c r="V278" s="6">
        <f t="shared" si="75"/>
        <v>0.53846153846153844</v>
      </c>
      <c r="W278">
        <f t="shared" si="76"/>
        <v>6</v>
      </c>
      <c r="X278" s="6">
        <f t="shared" si="77"/>
        <v>0.46153846153846156</v>
      </c>
      <c r="Y278">
        <f t="shared" si="78"/>
        <v>4</v>
      </c>
      <c r="Z278" s="6">
        <f t="shared" si="79"/>
        <v>0.30769230769230771</v>
      </c>
      <c r="AA278">
        <f t="shared" si="80"/>
        <v>7</v>
      </c>
      <c r="AB278" s="6">
        <f t="shared" si="81"/>
        <v>0.53846153846153844</v>
      </c>
    </row>
    <row r="279" spans="1:28" hidden="1" x14ac:dyDescent="0.25">
      <c r="A279" t="s">
        <v>142</v>
      </c>
      <c r="B279" t="s">
        <v>296</v>
      </c>
      <c r="C279" s="65">
        <f>COUNTIFS('2way'!$A$3:$A$7690,"&gt;50%",'2way'!$Y$3:$Y$7690,"Y",'2way'!$Q$3:$Q$7690,"=" &amp;B279) +  COUNTIFS('2way'!$A$3:$A$7690,"&gt;50%",'2way'!$Y$3:$Y$7690,"Y",'2way'!$R$3:$R$7690,"=" &amp;B279)</f>
        <v>1</v>
      </c>
      <c r="D279" s="66">
        <f>COUNTIFS('2way'!$A$3:$A$7690,"&gt;50%",'2way'!$Y$3:$Y$7690,"N",'2way'!$Q$3:$Q$7690,"=" &amp;B279) +  COUNTIFS('2way'!$A$3:$A$7690,"&gt;50%",'2way'!$Y$3:$Y$7690,"N",'2way'!$R$3:$R$7690,"=" &amp;B279)</f>
        <v>2</v>
      </c>
      <c r="E279" s="66">
        <f>COUNTIFS('2way'!$B$3:$B$7690,"&gt;50%",'2way'!$Y$3:$Y$7690,"N",'2way'!$Q$3:$Q$7690,"=" &amp;B279) +  COUNTIFS('2way'!$B$3:$B$7690,"&gt;50%",'2way'!$Y$3:$Y$7690,"N",'2way'!$R$3:$R$7690,"=" &amp;B279)</f>
        <v>5</v>
      </c>
      <c r="F279" s="66">
        <f>COUNTIFS('2way'!$B$3:$B$7690,"&gt;50%",'2way'!$Y$3:$Y$7690,"Y",'2way'!$Q$3:$Q$7690,"=" &amp;B279) +  COUNTIFS('2way'!$B$3:$B$7690,"&gt;50%",'2way'!$Y$3:$Y$7690,"Y",'2way'!$R$3:$R$7690,"=" &amp;B279)</f>
        <v>4</v>
      </c>
      <c r="G279">
        <f>COUNTIF('2way'!$Q$3:$Q$7690,"=" &amp;B279) + COUNTIF('2way'!$R$3:$R$7690,"=" &amp;B279)</f>
        <v>14</v>
      </c>
      <c r="H279" s="6">
        <f t="shared" si="66"/>
        <v>7.1428571428571425E-2</v>
      </c>
      <c r="I279" s="6">
        <f t="shared" si="67"/>
        <v>0.14285714285714285</v>
      </c>
      <c r="J279" s="6">
        <f t="shared" si="68"/>
        <v>0.35714285714285715</v>
      </c>
      <c r="K279" s="6">
        <f t="shared" si="69"/>
        <v>0.2857142857142857</v>
      </c>
      <c r="L279" s="66">
        <f>COUNTIFS('2way'!$M$3:$M$7690,"&gt;50%",'2way'!$Y$3:$Y$7690,"Y",'2way'!$Q$3:$Q$7690,"=" &amp;B279) +  COUNTIFS('2way'!$M$3:$M$7690,"&gt;50%",'2way'!$Y$3:$Y$7690,"Y",'2way'!$R$3:$R$7690,"=" &amp;B279)</f>
        <v>0</v>
      </c>
      <c r="M279" s="66">
        <f>COUNTIFS('2way'!$M$3:$M$7690,"&gt;50%",'2way'!$Y$3:$Y$7690,"N",'2way'!$Q$3:$Q$7690,"=" &amp;B279) +  COUNTIFS('2way'!$M$3:$M$7690,"&gt;50%",'2way'!$Y$3:$Y$7690,"N",'2way'!$R$3:$R$7690,"=" &amp;B279)</f>
        <v>3</v>
      </c>
      <c r="N279" s="66">
        <f>COUNTIFS('2way'!$N$3:$N$7690,"&gt;50%",'2way'!$Y$3:$Y$7690,"N",'2way'!$Q$3:$Q$7690,"=" &amp;B279) +  COUNTIFS('2way'!$N$3:$N$7690,"&gt;50%",'2way'!$Y$3:$Y$7690,"N",'2way'!$R$3:$R$7690,"=" &amp;B279)</f>
        <v>4</v>
      </c>
      <c r="O279" s="66">
        <f>COUNTIFS('2way'!$N$3:$N$7690,"&gt;50%",'2way'!$Y$3:$Y$7690,"Y",'2way'!$Q$3:$Q$7690,"=" &amp;B279) +  COUNTIFS('2way'!$N$3:$N$7690,"&gt;50%",'2way'!$Y$3:$Y$7690,"Y",'2way'!$R$3:$R$7690,"=" &amp;B279)</f>
        <v>7</v>
      </c>
      <c r="P279">
        <f>COUNTIF('2way'!$Q$3:$Q$7690,"=" &amp;B279) + COUNTIF('2way'!$R$3:$R$7690,"=" &amp;B279)</f>
        <v>14</v>
      </c>
      <c r="Q279" s="6">
        <f t="shared" si="70"/>
        <v>0</v>
      </c>
      <c r="R279" s="6">
        <f t="shared" si="71"/>
        <v>0.21428571428571427</v>
      </c>
      <c r="S279" s="6">
        <f t="shared" si="72"/>
        <v>0.2857142857142857</v>
      </c>
      <c r="T279" s="6">
        <f t="shared" si="73"/>
        <v>0.5</v>
      </c>
      <c r="U279">
        <f t="shared" si="74"/>
        <v>6</v>
      </c>
      <c r="V279" s="6">
        <f t="shared" si="75"/>
        <v>0.42857142857142855</v>
      </c>
      <c r="W279">
        <f t="shared" si="76"/>
        <v>4</v>
      </c>
      <c r="X279" s="6">
        <f t="shared" si="77"/>
        <v>0.2857142857142857</v>
      </c>
      <c r="Y279">
        <f t="shared" si="78"/>
        <v>6</v>
      </c>
      <c r="Z279" s="6">
        <f t="shared" si="79"/>
        <v>0.42857142857142855</v>
      </c>
      <c r="AA279">
        <f t="shared" si="80"/>
        <v>10</v>
      </c>
      <c r="AB279" s="6">
        <f t="shared" si="81"/>
        <v>0.7142857142857143</v>
      </c>
    </row>
    <row r="280" spans="1:28" hidden="1" x14ac:dyDescent="0.25">
      <c r="A280" t="s">
        <v>142</v>
      </c>
      <c r="B280" t="s">
        <v>302</v>
      </c>
      <c r="C280" s="65">
        <f>COUNTIFS('2way'!$A$3:$A$7690,"&gt;50%",'2way'!$Y$3:$Y$7690,"Y",'2way'!$Q$3:$Q$7690,"=" &amp;B280) +  COUNTIFS('2way'!$A$3:$A$7690,"&gt;50%",'2way'!$Y$3:$Y$7690,"Y",'2way'!$R$3:$R$7690,"=" &amp;B280)</f>
        <v>1</v>
      </c>
      <c r="D280" s="66">
        <f>COUNTIFS('2way'!$A$3:$A$7690,"&gt;50%",'2way'!$Y$3:$Y$7690,"N",'2way'!$Q$3:$Q$7690,"=" &amp;B280) +  COUNTIFS('2way'!$A$3:$A$7690,"&gt;50%",'2way'!$Y$3:$Y$7690,"N",'2way'!$R$3:$R$7690,"=" &amp;B280)</f>
        <v>0</v>
      </c>
      <c r="E280" s="66">
        <f>COUNTIFS('2way'!$B$3:$B$7690,"&gt;50%",'2way'!$Y$3:$Y$7690,"N",'2way'!$Q$3:$Q$7690,"=" &amp;B280) +  COUNTIFS('2way'!$B$3:$B$7690,"&gt;50%",'2way'!$Y$3:$Y$7690,"N",'2way'!$R$3:$R$7690,"=" &amp;B280)</f>
        <v>4</v>
      </c>
      <c r="F280" s="66">
        <f>COUNTIFS('2way'!$B$3:$B$7690,"&gt;50%",'2way'!$Y$3:$Y$7690,"Y",'2way'!$Q$3:$Q$7690,"=" &amp;B280) +  COUNTIFS('2way'!$B$3:$B$7690,"&gt;50%",'2way'!$Y$3:$Y$7690,"Y",'2way'!$R$3:$R$7690,"=" &amp;B280)</f>
        <v>6</v>
      </c>
      <c r="G280">
        <f>COUNTIF('2way'!$Q$3:$Q$7690,"=" &amp;B280) + COUNTIF('2way'!$R$3:$R$7690,"=" &amp;B280)</f>
        <v>14</v>
      </c>
      <c r="H280" s="6">
        <f t="shared" si="66"/>
        <v>7.1428571428571425E-2</v>
      </c>
      <c r="I280" s="6">
        <f t="shared" si="67"/>
        <v>0</v>
      </c>
      <c r="J280" s="6">
        <f t="shared" si="68"/>
        <v>0.2857142857142857</v>
      </c>
      <c r="K280" s="6">
        <f t="shared" si="69"/>
        <v>0.42857142857142855</v>
      </c>
      <c r="L280" s="66">
        <f>COUNTIFS('2way'!$M$3:$M$7690,"&gt;50%",'2way'!$Y$3:$Y$7690,"Y",'2way'!$Q$3:$Q$7690,"=" &amp;B280) +  COUNTIFS('2way'!$M$3:$M$7690,"&gt;50%",'2way'!$Y$3:$Y$7690,"Y",'2way'!$R$3:$R$7690,"=" &amp;B280)</f>
        <v>3</v>
      </c>
      <c r="M280" s="66">
        <f>COUNTIFS('2way'!$M$3:$M$7690,"&gt;50%",'2way'!$Y$3:$Y$7690,"N",'2way'!$Q$3:$Q$7690,"=" &amp;B280) +  COUNTIFS('2way'!$M$3:$M$7690,"&gt;50%",'2way'!$Y$3:$Y$7690,"N",'2way'!$R$3:$R$7690,"=" &amp;B280)</f>
        <v>2</v>
      </c>
      <c r="N280" s="66">
        <f>COUNTIFS('2way'!$N$3:$N$7690,"&gt;50%",'2way'!$Y$3:$Y$7690,"N",'2way'!$Q$3:$Q$7690,"=" &amp;B280) +  COUNTIFS('2way'!$N$3:$N$7690,"&gt;50%",'2way'!$Y$3:$Y$7690,"N",'2way'!$R$3:$R$7690,"=" &amp;B280)</f>
        <v>3</v>
      </c>
      <c r="O280" s="66">
        <f>COUNTIFS('2way'!$N$3:$N$7690,"&gt;50%",'2way'!$Y$3:$Y$7690,"Y",'2way'!$Q$3:$Q$7690,"=" &amp;B280) +  COUNTIFS('2way'!$N$3:$N$7690,"&gt;50%",'2way'!$Y$3:$Y$7690,"Y",'2way'!$R$3:$R$7690,"=" &amp;B280)</f>
        <v>6</v>
      </c>
      <c r="P280">
        <f>COUNTIF('2way'!$Q$3:$Q$7690,"=" &amp;B280) + COUNTIF('2way'!$R$3:$R$7690,"=" &amp;B280)</f>
        <v>14</v>
      </c>
      <c r="Q280" s="6">
        <f t="shared" si="70"/>
        <v>0.21428571428571427</v>
      </c>
      <c r="R280" s="6">
        <f t="shared" si="71"/>
        <v>0.14285714285714285</v>
      </c>
      <c r="S280" s="6">
        <f t="shared" si="72"/>
        <v>0.21428571428571427</v>
      </c>
      <c r="T280" s="6">
        <f t="shared" si="73"/>
        <v>0.42857142857142855</v>
      </c>
      <c r="U280">
        <f t="shared" si="74"/>
        <v>5</v>
      </c>
      <c r="V280" s="6">
        <f t="shared" si="75"/>
        <v>0.35714285714285715</v>
      </c>
      <c r="W280">
        <f t="shared" si="76"/>
        <v>6</v>
      </c>
      <c r="X280" s="6">
        <f t="shared" si="77"/>
        <v>0.42857142857142855</v>
      </c>
      <c r="Y280">
        <f t="shared" si="78"/>
        <v>6</v>
      </c>
      <c r="Z280" s="6">
        <f t="shared" si="79"/>
        <v>0.42857142857142855</v>
      </c>
      <c r="AA280">
        <f t="shared" si="80"/>
        <v>8</v>
      </c>
      <c r="AB280" s="6">
        <f t="shared" si="81"/>
        <v>0.5714285714285714</v>
      </c>
    </row>
    <row r="281" spans="1:28" hidden="1" x14ac:dyDescent="0.25">
      <c r="A281" t="s">
        <v>142</v>
      </c>
      <c r="B281" t="s">
        <v>292</v>
      </c>
      <c r="C281" s="65">
        <f>COUNTIFS('2way'!$A$3:$A$7690,"&gt;50%",'2way'!$Y$3:$Y$7690,"Y",'2way'!$Q$3:$Q$7690,"=" &amp;B281) +  COUNTIFS('2way'!$A$3:$A$7690,"&gt;50%",'2way'!$Y$3:$Y$7690,"Y",'2way'!$R$3:$R$7690,"=" &amp;B281)</f>
        <v>4</v>
      </c>
      <c r="D281" s="66">
        <f>COUNTIFS('2way'!$A$3:$A$7690,"&gt;50%",'2way'!$Y$3:$Y$7690,"N",'2way'!$Q$3:$Q$7690,"=" &amp;B281) +  COUNTIFS('2way'!$A$3:$A$7690,"&gt;50%",'2way'!$Y$3:$Y$7690,"N",'2way'!$R$3:$R$7690,"=" &amp;B281)</f>
        <v>1</v>
      </c>
      <c r="E281" s="66">
        <f>COUNTIFS('2way'!$B$3:$B$7690,"&gt;50%",'2way'!$Y$3:$Y$7690,"N",'2way'!$Q$3:$Q$7690,"=" &amp;B281) +  COUNTIFS('2way'!$B$3:$B$7690,"&gt;50%",'2way'!$Y$3:$Y$7690,"N",'2way'!$R$3:$R$7690,"=" &amp;B281)</f>
        <v>2</v>
      </c>
      <c r="F281" s="66">
        <f>COUNTIFS('2way'!$B$3:$B$7690,"&gt;50%",'2way'!$Y$3:$Y$7690,"Y",'2way'!$Q$3:$Q$7690,"=" &amp;B281) +  COUNTIFS('2way'!$B$3:$B$7690,"&gt;50%",'2way'!$Y$3:$Y$7690,"Y",'2way'!$R$3:$R$7690,"=" &amp;B281)</f>
        <v>4</v>
      </c>
      <c r="G281">
        <f>COUNTIF('2way'!$Q$3:$Q$7690,"=" &amp;B281) + COUNTIF('2way'!$R$3:$R$7690,"=" &amp;B281)</f>
        <v>13</v>
      </c>
      <c r="H281" s="6">
        <f t="shared" si="66"/>
        <v>0.30769230769230771</v>
      </c>
      <c r="I281" s="6">
        <f t="shared" si="67"/>
        <v>7.6923076923076927E-2</v>
      </c>
      <c r="J281" s="6">
        <f t="shared" si="68"/>
        <v>0.15384615384615385</v>
      </c>
      <c r="K281" s="6">
        <f t="shared" si="69"/>
        <v>0.30769230769230771</v>
      </c>
      <c r="L281" s="66">
        <f>COUNTIFS('2way'!$M$3:$M$7690,"&gt;50%",'2way'!$Y$3:$Y$7690,"Y",'2way'!$Q$3:$Q$7690,"=" &amp;B281) +  COUNTIFS('2way'!$M$3:$M$7690,"&gt;50%",'2way'!$Y$3:$Y$7690,"Y",'2way'!$R$3:$R$7690,"=" &amp;B281)</f>
        <v>4</v>
      </c>
      <c r="M281" s="66">
        <f>COUNTIFS('2way'!$M$3:$M$7690,"&gt;50%",'2way'!$Y$3:$Y$7690,"N",'2way'!$Q$3:$Q$7690,"=" &amp;B281) +  COUNTIFS('2way'!$M$3:$M$7690,"&gt;50%",'2way'!$Y$3:$Y$7690,"N",'2way'!$R$3:$R$7690,"=" &amp;B281)</f>
        <v>1</v>
      </c>
      <c r="N281" s="66">
        <f>COUNTIFS('2way'!$N$3:$N$7690,"&gt;50%",'2way'!$Y$3:$Y$7690,"N",'2way'!$Q$3:$Q$7690,"=" &amp;B281) +  COUNTIFS('2way'!$N$3:$N$7690,"&gt;50%",'2way'!$Y$3:$Y$7690,"N",'2way'!$R$3:$R$7690,"=" &amp;B281)</f>
        <v>2</v>
      </c>
      <c r="O281" s="66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13</v>
      </c>
      <c r="Q281" s="6">
        <f t="shared" si="70"/>
        <v>0.30769230769230771</v>
      </c>
      <c r="R281" s="6">
        <f t="shared" si="71"/>
        <v>7.6923076923076927E-2</v>
      </c>
      <c r="S281" s="6">
        <f t="shared" si="72"/>
        <v>0.15384615384615385</v>
      </c>
      <c r="T281" s="6">
        <f t="shared" si="73"/>
        <v>0.46153846153846156</v>
      </c>
      <c r="U281">
        <f t="shared" si="74"/>
        <v>6</v>
      </c>
      <c r="V281" s="6">
        <f t="shared" si="75"/>
        <v>0.46153846153846156</v>
      </c>
      <c r="W281">
        <f t="shared" si="76"/>
        <v>6</v>
      </c>
      <c r="X281" s="6">
        <f t="shared" si="77"/>
        <v>0.46153846153846156</v>
      </c>
      <c r="Y281">
        <f t="shared" si="78"/>
        <v>5</v>
      </c>
      <c r="Z281" s="6">
        <f t="shared" si="79"/>
        <v>0.38461538461538464</v>
      </c>
      <c r="AA281">
        <f t="shared" si="80"/>
        <v>7</v>
      </c>
      <c r="AB281" s="6">
        <f t="shared" si="81"/>
        <v>0.53846153846153844</v>
      </c>
    </row>
    <row r="282" spans="1:28" hidden="1" x14ac:dyDescent="0.25">
      <c r="A282" t="s">
        <v>142</v>
      </c>
      <c r="B282" t="s">
        <v>303</v>
      </c>
      <c r="C282" s="65">
        <f>COUNTIFS('2way'!$A$3:$A$7690,"&gt;50%",'2way'!$Y$3:$Y$7690,"Y",'2way'!$Q$3:$Q$7690,"=" &amp;B282) +  COUNTIFS('2way'!$A$3:$A$7690,"&gt;50%",'2way'!$Y$3:$Y$7690,"Y",'2way'!$R$3:$R$7690,"=" &amp;B282)</f>
        <v>6</v>
      </c>
      <c r="D282" s="66">
        <f>COUNTIFS('2way'!$A$3:$A$7690,"&gt;50%",'2way'!$Y$3:$Y$7690,"N",'2way'!$Q$3:$Q$7690,"=" &amp;B282) +  COUNTIFS('2way'!$A$3:$A$7690,"&gt;50%",'2way'!$Y$3:$Y$7690,"N",'2way'!$R$3:$R$7690,"=" &amp;B282)</f>
        <v>1</v>
      </c>
      <c r="E282" s="66">
        <f>COUNTIFS('2way'!$B$3:$B$7690,"&gt;50%",'2way'!$Y$3:$Y$7690,"N",'2way'!$Q$3:$Q$7690,"=" &amp;B282) +  COUNTIFS('2way'!$B$3:$B$7690,"&gt;50%",'2way'!$Y$3:$Y$7690,"N",'2way'!$R$3:$R$7690,"=" &amp;B282)</f>
        <v>3</v>
      </c>
      <c r="F282" s="66">
        <f>COUNTIFS('2way'!$B$3:$B$7690,"&gt;50%",'2way'!$Y$3:$Y$7690,"Y",'2way'!$Q$3:$Q$7690,"=" &amp;B282) +  COUNTIFS('2way'!$B$3:$B$7690,"&gt;50%",'2way'!$Y$3:$Y$7690,"Y",'2way'!$R$3:$R$7690,"=" &amp;B282)</f>
        <v>3</v>
      </c>
      <c r="G282">
        <f>COUNTIF('2way'!$Q$3:$Q$7690,"=" &amp;B282) + COUNTIF('2way'!$R$3:$R$7690,"=" &amp;B282)</f>
        <v>14</v>
      </c>
      <c r="H282" s="6">
        <f t="shared" si="66"/>
        <v>0.42857142857142855</v>
      </c>
      <c r="I282" s="6">
        <f t="shared" si="67"/>
        <v>7.1428571428571425E-2</v>
      </c>
      <c r="J282" s="6">
        <f t="shared" si="68"/>
        <v>0.21428571428571427</v>
      </c>
      <c r="K282" s="6">
        <f t="shared" si="69"/>
        <v>0.21428571428571427</v>
      </c>
      <c r="L282" s="66">
        <f>COUNTIFS('2way'!$M$3:$M$7690,"&gt;50%",'2way'!$Y$3:$Y$7690,"Y",'2way'!$Q$3:$Q$7690,"=" &amp;B282) +  COUNTIFS('2way'!$M$3:$M$7690,"&gt;50%",'2way'!$Y$3:$Y$7690,"Y",'2way'!$R$3:$R$7690,"=" &amp;B282)</f>
        <v>9</v>
      </c>
      <c r="M282" s="66">
        <f>COUNTIFS('2way'!$M$3:$M$7690,"&gt;50%",'2way'!$Y$3:$Y$7690,"N",'2way'!$Q$3:$Q$7690,"=" &amp;B282) +  COUNTIFS('2way'!$M$3:$M$7690,"&gt;50%",'2way'!$Y$3:$Y$7690,"N",'2way'!$R$3:$R$7690,"=" &amp;B282)</f>
        <v>3</v>
      </c>
      <c r="N282" s="66">
        <f>COUNTIFS('2way'!$N$3:$N$7690,"&gt;50%",'2way'!$Y$3:$Y$7690,"N",'2way'!$Q$3:$Q$7690,"=" &amp;B282) +  COUNTIFS('2way'!$N$3:$N$7690,"&gt;50%",'2way'!$Y$3:$Y$7690,"N",'2way'!$R$3:$R$7690,"=" &amp;B282)</f>
        <v>1</v>
      </c>
      <c r="O282" s="66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14</v>
      </c>
      <c r="Q282" s="6">
        <f t="shared" si="70"/>
        <v>0.6428571428571429</v>
      </c>
      <c r="R282" s="6">
        <f t="shared" si="71"/>
        <v>0.21428571428571427</v>
      </c>
      <c r="S282" s="6">
        <f t="shared" si="72"/>
        <v>7.1428571428571425E-2</v>
      </c>
      <c r="T282" s="6">
        <f t="shared" si="73"/>
        <v>7.1428571428571425E-2</v>
      </c>
      <c r="U282">
        <f t="shared" si="74"/>
        <v>9</v>
      </c>
      <c r="V282" s="6">
        <f t="shared" si="75"/>
        <v>0.6428571428571429</v>
      </c>
      <c r="W282">
        <f t="shared" si="76"/>
        <v>10</v>
      </c>
      <c r="X282" s="6">
        <f t="shared" si="77"/>
        <v>0.7142857142857143</v>
      </c>
      <c r="Y282">
        <f t="shared" si="78"/>
        <v>4</v>
      </c>
      <c r="Z282" s="6">
        <f t="shared" si="79"/>
        <v>0.2857142857142857</v>
      </c>
      <c r="AA282">
        <f t="shared" si="80"/>
        <v>4</v>
      </c>
      <c r="AB282" s="6">
        <f t="shared" si="81"/>
        <v>0.2857142857142857</v>
      </c>
    </row>
    <row r="283" spans="1:28" hidden="1" x14ac:dyDescent="0.25">
      <c r="A283" t="s">
        <v>142</v>
      </c>
      <c r="B283" t="s">
        <v>293</v>
      </c>
      <c r="C283" s="65">
        <f>COUNTIFS('2way'!$A$3:$A$7690,"&gt;50%",'2way'!$Y$3:$Y$7690,"Y",'2way'!$Q$3:$Q$7690,"=" &amp;B283) +  COUNTIFS('2way'!$A$3:$A$7690,"&gt;50%",'2way'!$Y$3:$Y$7690,"Y",'2way'!$R$3:$R$7690,"=" &amp;B283)</f>
        <v>1</v>
      </c>
      <c r="D283" s="66">
        <f>COUNTIFS('2way'!$A$3:$A$7690,"&gt;50%",'2way'!$Y$3:$Y$7690,"N",'2way'!$Q$3:$Q$7690,"=" &amp;B283) +  COUNTIFS('2way'!$A$3:$A$7690,"&gt;50%",'2way'!$Y$3:$Y$7690,"N",'2way'!$R$3:$R$7690,"=" &amp;B283)</f>
        <v>3</v>
      </c>
      <c r="E283" s="66">
        <f>COUNTIFS('2way'!$B$3:$B$7690,"&gt;50%",'2way'!$Y$3:$Y$7690,"N",'2way'!$Q$3:$Q$7690,"=" &amp;B283) +  COUNTIFS('2way'!$B$3:$B$7690,"&gt;50%",'2way'!$Y$3:$Y$7690,"N",'2way'!$R$3:$R$7690,"=" &amp;B283)</f>
        <v>5</v>
      </c>
      <c r="F283" s="66">
        <f>COUNTIFS('2way'!$B$3:$B$7690,"&gt;50%",'2way'!$Y$3:$Y$7690,"Y",'2way'!$Q$3:$Q$7690,"=" &amp;B283) +  COUNTIFS('2way'!$B$3:$B$7690,"&gt;50%",'2way'!$Y$3:$Y$7690,"Y",'2way'!$R$3:$R$7690,"=" &amp;B283)</f>
        <v>3</v>
      </c>
      <c r="G283">
        <f>COUNTIF('2way'!$Q$3:$Q$7690,"=" &amp;B283) + COUNTIF('2way'!$R$3:$R$7690,"=" &amp;B283)</f>
        <v>14</v>
      </c>
      <c r="H283" s="6">
        <f t="shared" si="66"/>
        <v>7.1428571428571425E-2</v>
      </c>
      <c r="I283" s="6">
        <f t="shared" si="67"/>
        <v>0.21428571428571427</v>
      </c>
      <c r="J283" s="6">
        <f t="shared" si="68"/>
        <v>0.35714285714285715</v>
      </c>
      <c r="K283" s="6">
        <f t="shared" si="69"/>
        <v>0.21428571428571427</v>
      </c>
      <c r="L283" s="66">
        <f>COUNTIFS('2way'!$M$3:$M$7690,"&gt;50%",'2way'!$Y$3:$Y$7690,"Y",'2way'!$Q$3:$Q$7690,"=" &amp;B283) +  COUNTIFS('2way'!$M$3:$M$7690,"&gt;50%",'2way'!$Y$3:$Y$7690,"Y",'2way'!$R$3:$R$7690,"=" &amp;B283)</f>
        <v>1</v>
      </c>
      <c r="M283" s="66">
        <f>COUNTIFS('2way'!$M$3:$M$7690,"&gt;50%",'2way'!$Y$3:$Y$7690,"N",'2way'!$Q$3:$Q$7690,"=" &amp;B283) +  COUNTIFS('2way'!$M$3:$M$7690,"&gt;50%",'2way'!$Y$3:$Y$7690,"N",'2way'!$R$3:$R$7690,"=" &amp;B283)</f>
        <v>0</v>
      </c>
      <c r="N283" s="66">
        <f>COUNTIFS('2way'!$N$3:$N$7690,"&gt;50%",'2way'!$Y$3:$Y$7690,"N",'2way'!$Q$3:$Q$7690,"=" &amp;B283) +  COUNTIFS('2way'!$N$3:$N$7690,"&gt;50%",'2way'!$Y$3:$Y$7690,"N",'2way'!$R$3:$R$7690,"=" &amp;B283)</f>
        <v>9</v>
      </c>
      <c r="O283" s="66">
        <f>COUNTIFS('2way'!$N$3:$N$7690,"&gt;50%",'2way'!$Y$3:$Y$7690,"Y",'2way'!$Q$3:$Q$7690,"=" &amp;B283) +  COUNTIFS('2way'!$N$3:$N$7690,"&gt;50%",'2way'!$Y$3:$Y$7690,"Y",'2way'!$R$3:$R$7690,"=" &amp;B283)</f>
        <v>4</v>
      </c>
      <c r="P283">
        <f>COUNTIF('2way'!$Q$3:$Q$7690,"=" &amp;B283) + COUNTIF('2way'!$R$3:$R$7690,"=" &amp;B283)</f>
        <v>14</v>
      </c>
      <c r="Q283" s="6">
        <f t="shared" si="70"/>
        <v>7.1428571428571425E-2</v>
      </c>
      <c r="R283" s="6">
        <f t="shared" si="71"/>
        <v>0</v>
      </c>
      <c r="S283" s="6">
        <f t="shared" si="72"/>
        <v>0.6428571428571429</v>
      </c>
      <c r="T283" s="6">
        <f t="shared" si="73"/>
        <v>0.2857142857142857</v>
      </c>
      <c r="U283">
        <f t="shared" si="74"/>
        <v>6</v>
      </c>
      <c r="V283" s="6">
        <f t="shared" si="75"/>
        <v>0.42857142857142855</v>
      </c>
      <c r="W283">
        <f t="shared" si="76"/>
        <v>10</v>
      </c>
      <c r="X283" s="6">
        <f t="shared" si="77"/>
        <v>0.7142857142857143</v>
      </c>
      <c r="Y283">
        <f t="shared" si="78"/>
        <v>6</v>
      </c>
      <c r="Z283" s="6">
        <f t="shared" si="79"/>
        <v>0.42857142857142855</v>
      </c>
      <c r="AA283">
        <f t="shared" si="80"/>
        <v>4</v>
      </c>
      <c r="AB283" s="6">
        <f t="shared" si="81"/>
        <v>0.2857142857142857</v>
      </c>
    </row>
    <row r="284" spans="1:28" hidden="1" x14ac:dyDescent="0.25">
      <c r="A284" t="s">
        <v>142</v>
      </c>
      <c r="B284" t="s">
        <v>291</v>
      </c>
      <c r="C284" s="65">
        <f>COUNTIFS('2way'!$A$3:$A$7690,"&gt;50%",'2way'!$Y$3:$Y$7690,"Y",'2way'!$Q$3:$Q$7690,"=" &amp;B284) +  COUNTIFS('2way'!$A$3:$A$7690,"&gt;50%",'2way'!$Y$3:$Y$7690,"Y",'2way'!$R$3:$R$7690,"=" &amp;B284)</f>
        <v>2</v>
      </c>
      <c r="D284" s="66">
        <f>COUNTIFS('2way'!$A$3:$A$7690,"&gt;50%",'2way'!$Y$3:$Y$7690,"N",'2way'!$Q$3:$Q$7690,"=" &amp;B284) +  COUNTIFS('2way'!$A$3:$A$7690,"&gt;50%",'2way'!$Y$3:$Y$7690,"N",'2way'!$R$3:$R$7690,"=" &amp;B284)</f>
        <v>1</v>
      </c>
      <c r="E284" s="66">
        <f>COUNTIFS('2way'!$B$3:$B$7690,"&gt;50%",'2way'!$Y$3:$Y$7690,"N",'2way'!$Q$3:$Q$7690,"=" &amp;B284) +  COUNTIFS('2way'!$B$3:$B$7690,"&gt;50%",'2way'!$Y$3:$Y$7690,"N",'2way'!$R$3:$R$7690,"=" &amp;B284)</f>
        <v>6</v>
      </c>
      <c r="F284" s="66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14</v>
      </c>
      <c r="H284" s="6">
        <f t="shared" si="66"/>
        <v>0.14285714285714285</v>
      </c>
      <c r="I284" s="6">
        <f t="shared" si="67"/>
        <v>7.1428571428571425E-2</v>
      </c>
      <c r="J284" s="6">
        <f t="shared" si="68"/>
        <v>0.42857142857142855</v>
      </c>
      <c r="K284" s="6">
        <f t="shared" si="69"/>
        <v>0.2857142857142857</v>
      </c>
      <c r="L284" s="66">
        <f>COUNTIFS('2way'!$M$3:$M$7690,"&gt;50%",'2way'!$Y$3:$Y$7690,"Y",'2way'!$Q$3:$Q$7690,"=" &amp;B284) +  COUNTIFS('2way'!$M$3:$M$7690,"&gt;50%",'2way'!$Y$3:$Y$7690,"Y",'2way'!$R$3:$R$7690,"=" &amp;B284)</f>
        <v>1</v>
      </c>
      <c r="M284" s="66">
        <f>COUNTIFS('2way'!$M$3:$M$7690,"&gt;50%",'2way'!$Y$3:$Y$7690,"N",'2way'!$Q$3:$Q$7690,"=" &amp;B284) +  COUNTIFS('2way'!$M$3:$M$7690,"&gt;50%",'2way'!$Y$3:$Y$7690,"N",'2way'!$R$3:$R$7690,"=" &amp;B284)</f>
        <v>1</v>
      </c>
      <c r="N284" s="66">
        <f>COUNTIFS('2way'!$N$3:$N$7690,"&gt;50%",'2way'!$Y$3:$Y$7690,"N",'2way'!$Q$3:$Q$7690,"=" &amp;B284) +  COUNTIFS('2way'!$N$3:$N$7690,"&gt;50%",'2way'!$Y$3:$Y$7690,"N",'2way'!$R$3:$R$7690,"=" &amp;B284)</f>
        <v>6</v>
      </c>
      <c r="O284" s="66">
        <f>COUNTIFS('2way'!$N$3:$N$7690,"&gt;50%",'2way'!$Y$3:$Y$7690,"Y",'2way'!$Q$3:$Q$7690,"=" &amp;B284) +  COUNTIFS('2way'!$N$3:$N$7690,"&gt;50%",'2way'!$Y$3:$Y$7690,"Y",'2way'!$R$3:$R$7690,"=" &amp;B284)</f>
        <v>6</v>
      </c>
      <c r="P284">
        <f>COUNTIF('2way'!$Q$3:$Q$7690,"=" &amp;B284) + COUNTIF('2way'!$R$3:$R$7690,"=" &amp;B284)</f>
        <v>14</v>
      </c>
      <c r="Q284" s="6">
        <f t="shared" si="70"/>
        <v>7.1428571428571425E-2</v>
      </c>
      <c r="R284" s="6">
        <f t="shared" si="71"/>
        <v>7.1428571428571425E-2</v>
      </c>
      <c r="S284" s="6">
        <f t="shared" si="72"/>
        <v>0.42857142857142855</v>
      </c>
      <c r="T284" s="6">
        <f t="shared" si="73"/>
        <v>0.42857142857142855</v>
      </c>
      <c r="U284">
        <f t="shared" si="74"/>
        <v>8</v>
      </c>
      <c r="V284" s="6">
        <f t="shared" si="75"/>
        <v>0.5714285714285714</v>
      </c>
      <c r="W284">
        <f t="shared" si="76"/>
        <v>7</v>
      </c>
      <c r="X284" s="6">
        <f t="shared" si="77"/>
        <v>0.5</v>
      </c>
      <c r="Y284">
        <f t="shared" si="78"/>
        <v>5</v>
      </c>
      <c r="Z284" s="6">
        <f t="shared" si="79"/>
        <v>0.35714285714285715</v>
      </c>
      <c r="AA284">
        <f t="shared" si="80"/>
        <v>7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5">
        <f>COUNTIFS('2way'!$A$3:$A$7690,"&gt;50%",'2way'!$Y$3:$Y$7690,"Y",'2way'!$Q$3:$Q$7690,"=" &amp;B285) +  COUNTIFS('2way'!$A$3:$A$7690,"&gt;50%",'2way'!$Y$3:$Y$7690,"Y",'2way'!$R$3:$R$7690,"=" &amp;B285)</f>
        <v>0</v>
      </c>
      <c r="D285" s="66">
        <f>COUNTIFS('2way'!$A$3:$A$7690,"&gt;50%",'2way'!$Y$3:$Y$7690,"N",'2way'!$Q$3:$Q$7690,"=" &amp;B285) +  COUNTIFS('2way'!$A$3:$A$7690,"&gt;50%",'2way'!$Y$3:$Y$7690,"N",'2way'!$R$3:$R$7690,"=" &amp;B285)</f>
        <v>2</v>
      </c>
      <c r="E285" s="66">
        <f>COUNTIFS('2way'!$B$3:$B$7690,"&gt;50%",'2way'!$Y$3:$Y$7690,"N",'2way'!$Q$3:$Q$7690,"=" &amp;B285) +  COUNTIFS('2way'!$B$3:$B$7690,"&gt;50%",'2way'!$Y$3:$Y$7690,"N",'2way'!$R$3:$R$7690,"=" &amp;B285)</f>
        <v>3</v>
      </c>
      <c r="F285" s="66">
        <f>COUNTIFS('2way'!$B$3:$B$7690,"&gt;50%",'2way'!$Y$3:$Y$7690,"Y",'2way'!$Q$3:$Q$7690,"=" &amp;B285) +  COUNTIFS('2way'!$B$3:$B$7690,"&gt;50%",'2way'!$Y$3:$Y$7690,"Y",'2way'!$R$3:$R$7690,"=" &amp;B285)</f>
        <v>2</v>
      </c>
      <c r="G285">
        <f>COUNTIF('2way'!$Q$3:$Q$7690,"=" &amp;B285) + COUNTIF('2way'!$R$3:$R$7690,"=" &amp;B285)</f>
        <v>14</v>
      </c>
      <c r="H285" s="6">
        <f t="shared" si="66"/>
        <v>0</v>
      </c>
      <c r="I285" s="6">
        <f t="shared" si="67"/>
        <v>0.14285714285714285</v>
      </c>
      <c r="J285" s="6">
        <f t="shared" si="68"/>
        <v>0.21428571428571427</v>
      </c>
      <c r="K285" s="6">
        <f t="shared" si="69"/>
        <v>0.14285714285714285</v>
      </c>
      <c r="L285" s="66">
        <f>COUNTIFS('2way'!$M$3:$M$7690,"&gt;50%",'2way'!$Y$3:$Y$7690,"Y",'2way'!$Q$3:$Q$7690,"=" &amp;B285) +  COUNTIFS('2way'!$M$3:$M$7690,"&gt;50%",'2way'!$Y$3:$Y$7690,"Y",'2way'!$R$3:$R$7690,"=" &amp;B285)</f>
        <v>0</v>
      </c>
      <c r="M285" s="66">
        <f>COUNTIFS('2way'!$M$3:$M$7690,"&gt;50%",'2way'!$Y$3:$Y$7690,"N",'2way'!$Q$3:$Q$7690,"=" &amp;B285) +  COUNTIFS('2way'!$M$3:$M$7690,"&gt;50%",'2way'!$Y$3:$Y$7690,"N",'2way'!$R$3:$R$7690,"=" &amp;B285)</f>
        <v>2</v>
      </c>
      <c r="N285" s="66">
        <f>COUNTIFS('2way'!$N$3:$N$7690,"&gt;50%",'2way'!$Y$3:$Y$7690,"N",'2way'!$Q$3:$Q$7690,"=" &amp;B285) +  COUNTIFS('2way'!$N$3:$N$7690,"&gt;50%",'2way'!$Y$3:$Y$7690,"N",'2way'!$R$3:$R$7690,"=" &amp;B285)</f>
        <v>7</v>
      </c>
      <c r="O285" s="66">
        <f>COUNTIFS('2way'!$N$3:$N$7690,"&gt;50%",'2way'!$Y$3:$Y$7690,"Y",'2way'!$Q$3:$Q$7690,"=" &amp;B285) +  COUNTIFS('2way'!$N$3:$N$7690,"&gt;50%",'2way'!$Y$3:$Y$7690,"Y",'2way'!$R$3:$R$7690,"=" &amp;B285)</f>
        <v>5</v>
      </c>
      <c r="P285">
        <f>COUNTIF('2way'!$Q$3:$Q$7690,"=" &amp;B285) + COUNTIF('2way'!$R$3:$R$7690,"=" &amp;B285)</f>
        <v>14</v>
      </c>
      <c r="Q285" s="6">
        <f t="shared" si="70"/>
        <v>0</v>
      </c>
      <c r="R285" s="6">
        <f t="shared" si="71"/>
        <v>0.14285714285714285</v>
      </c>
      <c r="S285" s="6">
        <f t="shared" si="72"/>
        <v>0.5</v>
      </c>
      <c r="T285" s="6">
        <f t="shared" si="73"/>
        <v>0.35714285714285715</v>
      </c>
      <c r="U285">
        <f t="shared" si="74"/>
        <v>3</v>
      </c>
      <c r="V285" s="6">
        <f t="shared" si="75"/>
        <v>0.21428571428571427</v>
      </c>
      <c r="W285">
        <f t="shared" si="76"/>
        <v>7</v>
      </c>
      <c r="X285" s="6">
        <f t="shared" si="77"/>
        <v>0.5</v>
      </c>
      <c r="Y285">
        <f t="shared" si="78"/>
        <v>4</v>
      </c>
      <c r="Z285" s="6">
        <f t="shared" si="79"/>
        <v>0.2857142857142857</v>
      </c>
      <c r="AA285">
        <f t="shared" si="80"/>
        <v>7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5">
        <f>COUNTIFS('2way'!$A$3:$A$7690,"&gt;50%",'2way'!$Y$3:$Y$7690,"Y",'2way'!$Q$3:$Q$7690,"=" &amp;B286) +  COUNTIFS('2way'!$A$3:$A$7690,"&gt;50%",'2way'!$Y$3:$Y$7690,"Y",'2way'!$R$3:$R$7690,"=" &amp;B286)</f>
        <v>3</v>
      </c>
      <c r="D286" s="66">
        <f>COUNTIFS('2way'!$A$3:$A$7690,"&gt;50%",'2way'!$Y$3:$Y$7690,"N",'2way'!$Q$3:$Q$7690,"=" &amp;B286) +  COUNTIFS('2way'!$A$3:$A$7690,"&gt;50%",'2way'!$Y$3:$Y$7690,"N",'2way'!$R$3:$R$7690,"=" &amp;B286)</f>
        <v>0</v>
      </c>
      <c r="E286" s="66">
        <f>COUNTIFS('2way'!$B$3:$B$7690,"&gt;50%",'2way'!$Y$3:$Y$7690,"N",'2way'!$Q$3:$Q$7690,"=" &amp;B286) +  COUNTIFS('2way'!$B$3:$B$7690,"&gt;50%",'2way'!$Y$3:$Y$7690,"N",'2way'!$R$3:$R$7690,"=" &amp;B286)</f>
        <v>4</v>
      </c>
      <c r="F286" s="66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14</v>
      </c>
      <c r="H286" s="6">
        <f t="shared" si="66"/>
        <v>0.21428571428571427</v>
      </c>
      <c r="I286" s="6">
        <f t="shared" si="67"/>
        <v>0</v>
      </c>
      <c r="J286" s="6">
        <f t="shared" si="68"/>
        <v>0.2857142857142857</v>
      </c>
      <c r="K286" s="6">
        <f t="shared" si="69"/>
        <v>0</v>
      </c>
      <c r="L286" s="66">
        <f>COUNTIFS('2way'!$M$3:$M$7690,"&gt;50%",'2way'!$Y$3:$Y$7690,"Y",'2way'!$Q$3:$Q$7690,"=" &amp;B286) +  COUNTIFS('2way'!$M$3:$M$7690,"&gt;50%",'2way'!$Y$3:$Y$7690,"Y",'2way'!$R$3:$R$7690,"=" &amp;B286)</f>
        <v>3</v>
      </c>
      <c r="M286" s="66">
        <f>COUNTIFS('2way'!$M$3:$M$7690,"&gt;50%",'2way'!$Y$3:$Y$7690,"N",'2way'!$Q$3:$Q$7690,"=" &amp;B286) +  COUNTIFS('2way'!$M$3:$M$7690,"&gt;50%",'2way'!$Y$3:$Y$7690,"N",'2way'!$R$3:$R$7690,"=" &amp;B286)</f>
        <v>1</v>
      </c>
      <c r="N286" s="66">
        <f>COUNTIFS('2way'!$N$3:$N$7690,"&gt;50%",'2way'!$Y$3:$Y$7690,"N",'2way'!$Q$3:$Q$7690,"=" &amp;B286) +  COUNTIFS('2way'!$N$3:$N$7690,"&gt;50%",'2way'!$Y$3:$Y$7690,"N",'2way'!$R$3:$R$7690,"=" &amp;B286)</f>
        <v>6</v>
      </c>
      <c r="O286" s="66">
        <f>COUNTIFS('2way'!$N$3:$N$7690,"&gt;50%",'2way'!$Y$3:$Y$7690,"Y",'2way'!$Q$3:$Q$7690,"=" &amp;B286) +  COUNTIFS('2way'!$N$3:$N$7690,"&gt;50%",'2way'!$Y$3:$Y$7690,"Y",'2way'!$R$3:$R$7690,"=" &amp;B286)</f>
        <v>4</v>
      </c>
      <c r="P286">
        <f>COUNTIF('2way'!$Q$3:$Q$7690,"=" &amp;B286) + COUNTIF('2way'!$R$3:$R$7690,"=" &amp;B286)</f>
        <v>14</v>
      </c>
      <c r="Q286" s="6">
        <f t="shared" si="70"/>
        <v>0.21428571428571427</v>
      </c>
      <c r="R286" s="6">
        <f t="shared" si="71"/>
        <v>7.1428571428571425E-2</v>
      </c>
      <c r="S286" s="6">
        <f t="shared" si="72"/>
        <v>0.42857142857142855</v>
      </c>
      <c r="T286" s="6">
        <f t="shared" si="73"/>
        <v>0.2857142857142857</v>
      </c>
      <c r="U286">
        <f t="shared" si="74"/>
        <v>7</v>
      </c>
      <c r="V286" s="6">
        <f t="shared" si="75"/>
        <v>0.5</v>
      </c>
      <c r="W286">
        <f t="shared" si="76"/>
        <v>9</v>
      </c>
      <c r="X286" s="6">
        <f t="shared" si="77"/>
        <v>0.6428571428571429</v>
      </c>
      <c r="Y286">
        <f t="shared" si="78"/>
        <v>0</v>
      </c>
      <c r="Z286" s="6">
        <f t="shared" si="79"/>
        <v>0</v>
      </c>
      <c r="AA286">
        <f t="shared" si="80"/>
        <v>5</v>
      </c>
      <c r="AB286" s="6">
        <f t="shared" si="81"/>
        <v>0.35714285714285715</v>
      </c>
    </row>
    <row r="287" spans="1:28" hidden="1" x14ac:dyDescent="0.25">
      <c r="A287" t="s">
        <v>142</v>
      </c>
      <c r="B287" t="s">
        <v>298</v>
      </c>
      <c r="C287" s="65">
        <f>COUNTIFS('2way'!$A$3:$A$7690,"&gt;50%",'2way'!$Y$3:$Y$7690,"Y",'2way'!$Q$3:$Q$7690,"=" &amp;B287) +  COUNTIFS('2way'!$A$3:$A$7690,"&gt;50%",'2way'!$Y$3:$Y$7690,"Y",'2way'!$R$3:$R$7690,"=" &amp;B287)</f>
        <v>7</v>
      </c>
      <c r="D287" s="66">
        <f>COUNTIFS('2way'!$A$3:$A$7690,"&gt;50%",'2way'!$Y$3:$Y$7690,"N",'2way'!$Q$3:$Q$7690,"=" &amp;B287) +  COUNTIFS('2way'!$A$3:$A$7690,"&gt;50%",'2way'!$Y$3:$Y$7690,"N",'2way'!$R$3:$R$7690,"=" &amp;B287)</f>
        <v>1</v>
      </c>
      <c r="E287" s="66">
        <f>COUNTIFS('2way'!$B$3:$B$7690,"&gt;50%",'2way'!$Y$3:$Y$7690,"N",'2way'!$Q$3:$Q$7690,"=" &amp;B287) +  COUNTIFS('2way'!$B$3:$B$7690,"&gt;50%",'2way'!$Y$3:$Y$7690,"N",'2way'!$R$3:$R$7690,"=" &amp;B287)</f>
        <v>3</v>
      </c>
      <c r="F287" s="66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14</v>
      </c>
      <c r="H287" s="6">
        <f t="shared" si="66"/>
        <v>0.5</v>
      </c>
      <c r="I287" s="6">
        <f t="shared" si="67"/>
        <v>7.1428571428571425E-2</v>
      </c>
      <c r="J287" s="6">
        <f t="shared" si="68"/>
        <v>0.21428571428571427</v>
      </c>
      <c r="K287" s="6">
        <f t="shared" si="69"/>
        <v>7.1428571428571425E-2</v>
      </c>
      <c r="L287" s="66">
        <f>COUNTIFS('2way'!$M$3:$M$7690,"&gt;50%",'2way'!$Y$3:$Y$7690,"Y",'2way'!$Q$3:$Q$7690,"=" &amp;B287) +  COUNTIFS('2way'!$M$3:$M$7690,"&gt;50%",'2way'!$Y$3:$Y$7690,"Y",'2way'!$R$3:$R$7690,"=" &amp;B287)</f>
        <v>8</v>
      </c>
      <c r="M287" s="66">
        <f>COUNTIFS('2way'!$M$3:$M$7690,"&gt;50%",'2way'!$Y$3:$Y$7690,"N",'2way'!$Q$3:$Q$7690,"=" &amp;B287) +  COUNTIFS('2way'!$M$3:$M$7690,"&gt;50%",'2way'!$Y$3:$Y$7690,"N",'2way'!$R$3:$R$7690,"=" &amp;B287)</f>
        <v>5</v>
      </c>
      <c r="N287" s="66">
        <f>COUNTIFS('2way'!$N$3:$N$7690,"&gt;50%",'2way'!$Y$3:$Y$7690,"N",'2way'!$Q$3:$Q$7690,"=" &amp;B287) +  COUNTIFS('2way'!$N$3:$N$7690,"&gt;50%",'2way'!$Y$3:$Y$7690,"N",'2way'!$R$3:$R$7690,"=" &amp;B287)</f>
        <v>0</v>
      </c>
      <c r="O287" s="66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14</v>
      </c>
      <c r="Q287" s="6">
        <f t="shared" si="70"/>
        <v>0.5714285714285714</v>
      </c>
      <c r="R287" s="6">
        <f t="shared" si="71"/>
        <v>0.35714285714285715</v>
      </c>
      <c r="S287" s="6">
        <f t="shared" si="72"/>
        <v>0</v>
      </c>
      <c r="T287" s="6">
        <f t="shared" si="73"/>
        <v>7.1428571428571425E-2</v>
      </c>
      <c r="U287">
        <f t="shared" si="74"/>
        <v>10</v>
      </c>
      <c r="V287" s="6">
        <f t="shared" si="75"/>
        <v>0.7142857142857143</v>
      </c>
      <c r="W287">
        <f t="shared" si="76"/>
        <v>8</v>
      </c>
      <c r="X287" s="6">
        <f t="shared" si="77"/>
        <v>0.5714285714285714</v>
      </c>
      <c r="Y287">
        <f t="shared" si="78"/>
        <v>2</v>
      </c>
      <c r="Z287" s="6">
        <f t="shared" si="79"/>
        <v>0.14285714285714285</v>
      </c>
      <c r="AA287">
        <f t="shared" si="80"/>
        <v>6</v>
      </c>
      <c r="AB287" s="6">
        <f t="shared" si="81"/>
        <v>0.42857142857142855</v>
      </c>
    </row>
    <row r="288" spans="1:28" hidden="1" x14ac:dyDescent="0.25">
      <c r="A288" t="s">
        <v>142</v>
      </c>
      <c r="B288" t="s">
        <v>126</v>
      </c>
      <c r="C288" s="65">
        <f>COUNTIFS('2way'!$A$3:$A$7690,"&gt;50%",'2way'!$Y$3:$Y$7690,"Y",'2way'!$Q$3:$Q$7690,"=" &amp;B288) +  COUNTIFS('2way'!$A$3:$A$7690,"&gt;50%",'2way'!$Y$3:$Y$7690,"Y",'2way'!$R$3:$R$7690,"=" &amp;B288)</f>
        <v>5</v>
      </c>
      <c r="D288" s="66">
        <f>COUNTIFS('2way'!$A$3:$A$7690,"&gt;50%",'2way'!$Y$3:$Y$7690,"N",'2way'!$Q$3:$Q$7690,"=" &amp;B288) +  COUNTIFS('2way'!$A$3:$A$7690,"&gt;50%",'2way'!$Y$3:$Y$7690,"N",'2way'!$R$3:$R$7690,"=" &amp;B288)</f>
        <v>2</v>
      </c>
      <c r="E288" s="66">
        <f>COUNTIFS('2way'!$B$3:$B$7690,"&gt;50%",'2way'!$Y$3:$Y$7690,"N",'2way'!$Q$3:$Q$7690,"=" &amp;B288) +  COUNTIFS('2way'!$B$3:$B$7690,"&gt;50%",'2way'!$Y$3:$Y$7690,"N",'2way'!$R$3:$R$7690,"=" &amp;B288)</f>
        <v>5</v>
      </c>
      <c r="F288" s="66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15</v>
      </c>
      <c r="H288" s="6">
        <f t="shared" si="66"/>
        <v>0.33333333333333331</v>
      </c>
      <c r="I288" s="6">
        <f t="shared" si="67"/>
        <v>0.13333333333333333</v>
      </c>
      <c r="J288" s="6">
        <f t="shared" si="68"/>
        <v>0.33333333333333331</v>
      </c>
      <c r="K288" s="6">
        <f t="shared" si="69"/>
        <v>0.2</v>
      </c>
      <c r="L288" s="66">
        <f>COUNTIFS('2way'!$M$3:$M$7690,"&gt;50%",'2way'!$Y$3:$Y$7690,"Y",'2way'!$Q$3:$Q$7690,"=" &amp;B288) +  COUNTIFS('2way'!$M$3:$M$7690,"&gt;50%",'2way'!$Y$3:$Y$7690,"Y",'2way'!$R$3:$R$7690,"=" &amp;B288)</f>
        <v>5</v>
      </c>
      <c r="M288" s="66">
        <f>COUNTIFS('2way'!$M$3:$M$7690,"&gt;50%",'2way'!$Y$3:$Y$7690,"N",'2way'!$Q$3:$Q$7690,"=" &amp;B288) +  COUNTIFS('2way'!$M$3:$M$7690,"&gt;50%",'2way'!$Y$3:$Y$7690,"N",'2way'!$R$3:$R$7690,"=" &amp;B288)</f>
        <v>4</v>
      </c>
      <c r="N288" s="66">
        <f>COUNTIFS('2way'!$N$3:$N$7690,"&gt;50%",'2way'!$Y$3:$Y$7690,"N",'2way'!$Q$3:$Q$7690,"=" &amp;B288) +  COUNTIFS('2way'!$N$3:$N$7690,"&gt;50%",'2way'!$Y$3:$Y$7690,"N",'2way'!$R$3:$R$7690,"=" &amp;B288)</f>
        <v>3</v>
      </c>
      <c r="O288" s="66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15</v>
      </c>
      <c r="Q288" s="6">
        <f t="shared" si="70"/>
        <v>0.33333333333333331</v>
      </c>
      <c r="R288" s="6">
        <f t="shared" si="71"/>
        <v>0.26666666666666666</v>
      </c>
      <c r="S288" s="6">
        <f t="shared" si="72"/>
        <v>0.2</v>
      </c>
      <c r="T288" s="6">
        <f t="shared" si="73"/>
        <v>0.2</v>
      </c>
      <c r="U288">
        <f t="shared" si="74"/>
        <v>10</v>
      </c>
      <c r="V288" s="6">
        <f t="shared" si="75"/>
        <v>0.66666666666666663</v>
      </c>
      <c r="W288">
        <f t="shared" si="76"/>
        <v>8</v>
      </c>
      <c r="X288" s="6">
        <f t="shared" si="77"/>
        <v>0.53333333333333333</v>
      </c>
      <c r="Y288">
        <f t="shared" si="78"/>
        <v>5</v>
      </c>
      <c r="Z288" s="6">
        <f t="shared" si="79"/>
        <v>0.33333333333333331</v>
      </c>
      <c r="AA288">
        <f t="shared" si="80"/>
        <v>7</v>
      </c>
      <c r="AB288" s="6">
        <f t="shared" si="81"/>
        <v>0.46666666666666667</v>
      </c>
    </row>
    <row r="289" spans="1:28" hidden="1" x14ac:dyDescent="0.25">
      <c r="A289" t="s">
        <v>142</v>
      </c>
      <c r="B289" t="s">
        <v>299</v>
      </c>
      <c r="C289" s="65">
        <f>COUNTIFS('2way'!$A$3:$A$7690,"&gt;50%",'2way'!$Y$3:$Y$7690,"Y",'2way'!$Q$3:$Q$7690,"=" &amp;B289) +  COUNTIFS('2way'!$A$3:$A$7690,"&gt;50%",'2way'!$Y$3:$Y$7690,"Y",'2way'!$R$3:$R$7690,"=" &amp;B289)</f>
        <v>0</v>
      </c>
      <c r="D289" s="66">
        <f>COUNTIFS('2way'!$A$3:$A$7690,"&gt;50%",'2way'!$Y$3:$Y$7690,"N",'2way'!$Q$3:$Q$7690,"=" &amp;B289) +  COUNTIFS('2way'!$A$3:$A$7690,"&gt;50%",'2way'!$Y$3:$Y$7690,"N",'2way'!$R$3:$R$7690,"=" &amp;B289)</f>
        <v>1</v>
      </c>
      <c r="E289" s="66">
        <f>COUNTIFS('2way'!$B$3:$B$7690,"&gt;50%",'2way'!$Y$3:$Y$7690,"N",'2way'!$Q$3:$Q$7690,"=" &amp;B289) +  COUNTIFS('2way'!$B$3:$B$7690,"&gt;50%",'2way'!$Y$3:$Y$7690,"N",'2way'!$R$3:$R$7690,"=" &amp;B289)</f>
        <v>7</v>
      </c>
      <c r="F289" s="66">
        <f>COUNTIFS('2way'!$B$3:$B$7690,"&gt;50%",'2way'!$Y$3:$Y$7690,"Y",'2way'!$Q$3:$Q$7690,"=" &amp;B289) +  COUNTIFS('2way'!$B$3:$B$7690,"&gt;50%",'2way'!$Y$3:$Y$7690,"Y",'2way'!$R$3:$R$7690,"=" &amp;B289)</f>
        <v>5</v>
      </c>
      <c r="G289">
        <f>COUNTIF('2way'!$Q$3:$Q$7690,"=" &amp;B289) + COUNTIF('2way'!$R$3:$R$7690,"=" &amp;B289)</f>
        <v>14</v>
      </c>
      <c r="H289" s="6">
        <f t="shared" si="66"/>
        <v>0</v>
      </c>
      <c r="I289" s="6">
        <f t="shared" si="67"/>
        <v>7.1428571428571425E-2</v>
      </c>
      <c r="J289" s="6">
        <f t="shared" si="68"/>
        <v>0.5</v>
      </c>
      <c r="K289" s="6">
        <f t="shared" si="69"/>
        <v>0.35714285714285715</v>
      </c>
      <c r="L289" s="66">
        <f>COUNTIFS('2way'!$M$3:$M$7690,"&gt;50%",'2way'!$Y$3:$Y$7690,"Y",'2way'!$Q$3:$Q$7690,"=" &amp;B289) +  COUNTIFS('2way'!$M$3:$M$7690,"&gt;50%",'2way'!$Y$3:$Y$7690,"Y",'2way'!$R$3:$R$7690,"=" &amp;B289)</f>
        <v>0</v>
      </c>
      <c r="M289" s="66">
        <f>COUNTIFS('2way'!$M$3:$M$7690,"&gt;50%",'2way'!$Y$3:$Y$7690,"N",'2way'!$Q$3:$Q$7690,"=" &amp;B289) +  COUNTIFS('2way'!$M$3:$M$7690,"&gt;50%",'2way'!$Y$3:$Y$7690,"N",'2way'!$R$3:$R$7690,"=" &amp;B289)</f>
        <v>1</v>
      </c>
      <c r="N289" s="66">
        <f>COUNTIFS('2way'!$N$3:$N$7690,"&gt;50%",'2way'!$Y$3:$Y$7690,"N",'2way'!$Q$3:$Q$7690,"=" &amp;B289) +  COUNTIFS('2way'!$N$3:$N$7690,"&gt;50%",'2way'!$Y$3:$Y$7690,"N",'2way'!$R$3:$R$7690,"=" &amp;B289)</f>
        <v>8</v>
      </c>
      <c r="O289" s="66">
        <f>COUNTIFS('2way'!$N$3:$N$7690,"&gt;50%",'2way'!$Y$3:$Y$7690,"Y",'2way'!$Q$3:$Q$7690,"=" &amp;B289) +  COUNTIFS('2way'!$N$3:$N$7690,"&gt;50%",'2way'!$Y$3:$Y$7690,"Y",'2way'!$R$3:$R$7690,"=" &amp;B289)</f>
        <v>5</v>
      </c>
      <c r="P289">
        <f>COUNTIF('2way'!$Q$3:$Q$7690,"=" &amp;B289) + COUNTIF('2way'!$R$3:$R$7690,"=" &amp;B289)</f>
        <v>14</v>
      </c>
      <c r="Q289" s="6">
        <f t="shared" si="70"/>
        <v>0</v>
      </c>
      <c r="R289" s="6">
        <f t="shared" si="71"/>
        <v>7.1428571428571425E-2</v>
      </c>
      <c r="S289" s="6">
        <f t="shared" si="72"/>
        <v>0.5714285714285714</v>
      </c>
      <c r="T289" s="6">
        <f t="shared" si="73"/>
        <v>0.35714285714285715</v>
      </c>
      <c r="U289">
        <f t="shared" si="74"/>
        <v>7</v>
      </c>
      <c r="V289" s="6">
        <f t="shared" si="75"/>
        <v>0.5</v>
      </c>
      <c r="W289">
        <f t="shared" si="76"/>
        <v>8</v>
      </c>
      <c r="X289" s="6">
        <f t="shared" si="77"/>
        <v>0.5714285714285714</v>
      </c>
      <c r="Y289">
        <f t="shared" si="78"/>
        <v>6</v>
      </c>
      <c r="Z289" s="6">
        <f t="shared" si="79"/>
        <v>0.42857142857142855</v>
      </c>
      <c r="AA289">
        <f t="shared" si="80"/>
        <v>6</v>
      </c>
      <c r="AB289" s="6">
        <f t="shared" si="81"/>
        <v>0.42857142857142855</v>
      </c>
    </row>
    <row r="290" spans="1:28" hidden="1" x14ac:dyDescent="0.25">
      <c r="A290" t="s">
        <v>142</v>
      </c>
      <c r="B290" t="s">
        <v>290</v>
      </c>
      <c r="C290" s="65">
        <f>COUNTIFS('2way'!$A$3:$A$7690,"&gt;50%",'2way'!$Y$3:$Y$7690,"Y",'2way'!$Q$3:$Q$7690,"=" &amp;B290) +  COUNTIFS('2way'!$A$3:$A$7690,"&gt;50%",'2way'!$Y$3:$Y$7690,"Y",'2way'!$R$3:$R$7690,"=" &amp;B290)</f>
        <v>4</v>
      </c>
      <c r="D290" s="66">
        <f>COUNTIFS('2way'!$A$3:$A$7690,"&gt;50%",'2way'!$Y$3:$Y$7690,"N",'2way'!$Q$3:$Q$7690,"=" &amp;B290) +  COUNTIFS('2way'!$A$3:$A$7690,"&gt;50%",'2way'!$Y$3:$Y$7690,"N",'2way'!$R$3:$R$7690,"=" &amp;B290)</f>
        <v>3</v>
      </c>
      <c r="E290" s="66">
        <f>COUNTIFS('2way'!$B$3:$B$7690,"&gt;50%",'2way'!$Y$3:$Y$7690,"N",'2way'!$Q$3:$Q$7690,"=" &amp;B290) +  COUNTIFS('2way'!$B$3:$B$7690,"&gt;50%",'2way'!$Y$3:$Y$7690,"N",'2way'!$R$3:$R$7690,"=" &amp;B290)</f>
        <v>2</v>
      </c>
      <c r="F290" s="66">
        <f>COUNTIFS('2way'!$B$3:$B$7690,"&gt;50%",'2way'!$Y$3:$Y$7690,"Y",'2way'!$Q$3:$Q$7690,"=" &amp;B290) +  COUNTIFS('2way'!$B$3:$B$7690,"&gt;50%",'2way'!$Y$3:$Y$7690,"Y",'2way'!$R$3:$R$7690,"=" &amp;B290)</f>
        <v>4</v>
      </c>
      <c r="G290">
        <f>COUNTIF('2way'!$Q$3:$Q$7690,"=" &amp;B290) + COUNTIF('2way'!$R$3:$R$7690,"=" &amp;B290)</f>
        <v>14</v>
      </c>
      <c r="H290" s="6">
        <f t="shared" si="66"/>
        <v>0.2857142857142857</v>
      </c>
      <c r="I290" s="6">
        <f t="shared" si="67"/>
        <v>0.21428571428571427</v>
      </c>
      <c r="J290" s="6">
        <f t="shared" si="68"/>
        <v>0.14285714285714285</v>
      </c>
      <c r="K290" s="6">
        <f t="shared" si="69"/>
        <v>0.2857142857142857</v>
      </c>
      <c r="L290" s="66">
        <f>COUNTIFS('2way'!$M$3:$M$7690,"&gt;50%",'2way'!$Y$3:$Y$7690,"Y",'2way'!$Q$3:$Q$7690,"=" &amp;B290) +  COUNTIFS('2way'!$M$3:$M$7690,"&gt;50%",'2way'!$Y$3:$Y$7690,"Y",'2way'!$R$3:$R$7690,"=" &amp;B290)</f>
        <v>2</v>
      </c>
      <c r="M290" s="66">
        <f>COUNTIFS('2way'!$M$3:$M$7690,"&gt;50%",'2way'!$Y$3:$Y$7690,"N",'2way'!$Q$3:$Q$7690,"=" &amp;B290) +  COUNTIFS('2way'!$M$3:$M$7690,"&gt;50%",'2way'!$Y$3:$Y$7690,"N",'2way'!$R$3:$R$7690,"=" &amp;B290)</f>
        <v>1</v>
      </c>
      <c r="N290" s="66">
        <f>COUNTIFS('2way'!$N$3:$N$7690,"&gt;50%",'2way'!$Y$3:$Y$7690,"N",'2way'!$Q$3:$Q$7690,"=" &amp;B290) +  COUNTIFS('2way'!$N$3:$N$7690,"&gt;50%",'2way'!$Y$3:$Y$7690,"N",'2way'!$R$3:$R$7690,"=" &amp;B290)</f>
        <v>4</v>
      </c>
      <c r="O290" s="66">
        <f>COUNTIFS('2way'!$N$3:$N$7690,"&gt;50%",'2way'!$Y$3:$Y$7690,"Y",'2way'!$Q$3:$Q$7690,"=" &amp;B290) +  COUNTIFS('2way'!$N$3:$N$7690,"&gt;50%",'2way'!$Y$3:$Y$7690,"Y",'2way'!$R$3:$R$7690,"=" &amp;B290)</f>
        <v>7</v>
      </c>
      <c r="P290">
        <f>COUNTIF('2way'!$Q$3:$Q$7690,"=" &amp;B290) + COUNTIF('2way'!$R$3:$R$7690,"=" &amp;B290)</f>
        <v>14</v>
      </c>
      <c r="Q290" s="6">
        <f t="shared" si="70"/>
        <v>0.14285714285714285</v>
      </c>
      <c r="R290" s="6">
        <f t="shared" si="71"/>
        <v>7.1428571428571425E-2</v>
      </c>
      <c r="S290" s="6">
        <f t="shared" si="72"/>
        <v>0.2857142857142857</v>
      </c>
      <c r="T290" s="6">
        <f t="shared" si="73"/>
        <v>0.5</v>
      </c>
      <c r="U290">
        <f t="shared" si="74"/>
        <v>6</v>
      </c>
      <c r="V290" s="6">
        <f t="shared" si="75"/>
        <v>0.42857142857142855</v>
      </c>
      <c r="W290">
        <f t="shared" si="76"/>
        <v>6</v>
      </c>
      <c r="X290" s="6">
        <f t="shared" si="77"/>
        <v>0.42857142857142855</v>
      </c>
      <c r="Y290">
        <f t="shared" si="78"/>
        <v>7</v>
      </c>
      <c r="Z290" s="6">
        <f t="shared" si="79"/>
        <v>0.5</v>
      </c>
      <c r="AA290">
        <f t="shared" si="80"/>
        <v>8</v>
      </c>
      <c r="AB290" s="6">
        <f t="shared" si="81"/>
        <v>0.5714285714285714</v>
      </c>
    </row>
    <row r="291" spans="1:28" hidden="1" x14ac:dyDescent="0.25">
      <c r="A291" t="s">
        <v>142</v>
      </c>
      <c r="B291" t="s">
        <v>301</v>
      </c>
      <c r="C291" s="65">
        <f>COUNTIFS('2way'!$A$3:$A$7690,"&gt;50%",'2way'!$Y$3:$Y$7690,"Y",'2way'!$Q$3:$Q$7690,"=" &amp;B291) +  COUNTIFS('2way'!$A$3:$A$7690,"&gt;50%",'2way'!$Y$3:$Y$7690,"Y",'2way'!$R$3:$R$7690,"=" &amp;B291)</f>
        <v>1</v>
      </c>
      <c r="D291" s="66">
        <f>COUNTIFS('2way'!$A$3:$A$7690,"&gt;50%",'2way'!$Y$3:$Y$7690,"N",'2way'!$Q$3:$Q$7690,"=" &amp;B291) +  COUNTIFS('2way'!$A$3:$A$7690,"&gt;50%",'2way'!$Y$3:$Y$7690,"N",'2way'!$R$3:$R$7690,"=" &amp;B291)</f>
        <v>1</v>
      </c>
      <c r="E291" s="66">
        <f>COUNTIFS('2way'!$B$3:$B$7690,"&gt;50%",'2way'!$Y$3:$Y$7690,"N",'2way'!$Q$3:$Q$7690,"=" &amp;B291) +  COUNTIFS('2way'!$B$3:$B$7690,"&gt;50%",'2way'!$Y$3:$Y$7690,"N",'2way'!$R$3:$R$7690,"=" &amp;B291)</f>
        <v>4</v>
      </c>
      <c r="F291" s="66">
        <f>COUNTIFS('2way'!$B$3:$B$7690,"&gt;50%",'2way'!$Y$3:$Y$7690,"Y",'2way'!$Q$3:$Q$7690,"=" &amp;B291) +  COUNTIFS('2way'!$B$3:$B$7690,"&gt;50%",'2way'!$Y$3:$Y$7690,"Y",'2way'!$R$3:$R$7690,"=" &amp;B291)</f>
        <v>7</v>
      </c>
      <c r="G291">
        <f>COUNTIF('2way'!$Q$3:$Q$7690,"=" &amp;B291) + COUNTIF('2way'!$R$3:$R$7690,"=" &amp;B291)</f>
        <v>14</v>
      </c>
      <c r="H291" s="6">
        <f t="shared" si="66"/>
        <v>7.1428571428571425E-2</v>
      </c>
      <c r="I291" s="6">
        <f t="shared" si="67"/>
        <v>7.1428571428571425E-2</v>
      </c>
      <c r="J291" s="6">
        <f t="shared" si="68"/>
        <v>0.2857142857142857</v>
      </c>
      <c r="K291" s="6">
        <f t="shared" si="69"/>
        <v>0.5</v>
      </c>
      <c r="L291" s="66">
        <f>COUNTIFS('2way'!$M$3:$M$7690,"&gt;50%",'2way'!$Y$3:$Y$7690,"Y",'2way'!$Q$3:$Q$7690,"=" &amp;B291) +  COUNTIFS('2way'!$M$3:$M$7690,"&gt;50%",'2way'!$Y$3:$Y$7690,"Y",'2way'!$R$3:$R$7690,"=" &amp;B291)</f>
        <v>2</v>
      </c>
      <c r="M291" s="66">
        <f>COUNTIFS('2way'!$M$3:$M$7690,"&gt;50%",'2way'!$Y$3:$Y$7690,"N",'2way'!$Q$3:$Q$7690,"=" &amp;B291) +  COUNTIFS('2way'!$M$3:$M$7690,"&gt;50%",'2way'!$Y$3:$Y$7690,"N",'2way'!$R$3:$R$7690,"=" &amp;B291)</f>
        <v>0</v>
      </c>
      <c r="N291" s="66">
        <f>COUNTIFS('2way'!$N$3:$N$7690,"&gt;50%",'2way'!$Y$3:$Y$7690,"N",'2way'!$Q$3:$Q$7690,"=" &amp;B291) +  COUNTIFS('2way'!$N$3:$N$7690,"&gt;50%",'2way'!$Y$3:$Y$7690,"N",'2way'!$R$3:$R$7690,"=" &amp;B291)</f>
        <v>5</v>
      </c>
      <c r="O291" s="66">
        <f>COUNTIFS('2way'!$N$3:$N$7690,"&gt;50%",'2way'!$Y$3:$Y$7690,"Y",'2way'!$Q$3:$Q$7690,"=" &amp;B291) +  COUNTIFS('2way'!$N$3:$N$7690,"&gt;50%",'2way'!$Y$3:$Y$7690,"Y",'2way'!$R$3:$R$7690,"=" &amp;B291)</f>
        <v>7</v>
      </c>
      <c r="P291">
        <f>COUNTIF('2way'!$Q$3:$Q$7690,"=" &amp;B291) + COUNTIF('2way'!$R$3:$R$7690,"=" &amp;B291)</f>
        <v>14</v>
      </c>
      <c r="Q291" s="6">
        <f t="shared" si="70"/>
        <v>0.14285714285714285</v>
      </c>
      <c r="R291" s="6">
        <f t="shared" si="71"/>
        <v>0</v>
      </c>
      <c r="S291" s="6">
        <f t="shared" si="72"/>
        <v>0.35714285714285715</v>
      </c>
      <c r="T291" s="6">
        <f t="shared" si="73"/>
        <v>0.5</v>
      </c>
      <c r="U291">
        <f t="shared" si="74"/>
        <v>5</v>
      </c>
      <c r="V291" s="6">
        <f t="shared" si="75"/>
        <v>0.35714285714285715</v>
      </c>
      <c r="W291">
        <f t="shared" si="76"/>
        <v>7</v>
      </c>
      <c r="X291" s="6">
        <f t="shared" si="77"/>
        <v>0.5</v>
      </c>
      <c r="Y291">
        <f t="shared" si="78"/>
        <v>8</v>
      </c>
      <c r="Z291" s="6">
        <f t="shared" si="79"/>
        <v>0.5714285714285714</v>
      </c>
      <c r="AA291">
        <f t="shared" si="80"/>
        <v>7</v>
      </c>
      <c r="AB291" s="6">
        <f t="shared" si="81"/>
        <v>0.5</v>
      </c>
    </row>
    <row r="292" spans="1:28" hidden="1" x14ac:dyDescent="0.25">
      <c r="A292" t="s">
        <v>142</v>
      </c>
      <c r="B292" t="s">
        <v>297</v>
      </c>
      <c r="C292" s="65">
        <f>COUNTIFS('2way'!$A$3:$A$7690,"&gt;50%",'2way'!$Y$3:$Y$7690,"Y",'2way'!$Q$3:$Q$7690,"=" &amp;B292) +  COUNTIFS('2way'!$A$3:$A$7690,"&gt;50%",'2way'!$Y$3:$Y$7690,"Y",'2way'!$R$3:$R$7690,"=" &amp;B292)</f>
        <v>4</v>
      </c>
      <c r="D292" s="66">
        <f>COUNTIFS('2way'!$A$3:$A$7690,"&gt;50%",'2way'!$Y$3:$Y$7690,"N",'2way'!$Q$3:$Q$7690,"=" &amp;B292) +  COUNTIFS('2way'!$A$3:$A$7690,"&gt;50%",'2way'!$Y$3:$Y$7690,"N",'2way'!$R$3:$R$7690,"=" &amp;B292)</f>
        <v>2</v>
      </c>
      <c r="E292" s="66">
        <f>COUNTIFS('2way'!$B$3:$B$7690,"&gt;50%",'2way'!$Y$3:$Y$7690,"N",'2way'!$Q$3:$Q$7690,"=" &amp;B292) +  COUNTIFS('2way'!$B$3:$B$7690,"&gt;50%",'2way'!$Y$3:$Y$7690,"N",'2way'!$R$3:$R$7690,"=" &amp;B292)</f>
        <v>3</v>
      </c>
      <c r="F292" s="66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14</v>
      </c>
      <c r="H292" s="6">
        <f t="shared" si="66"/>
        <v>0.2857142857142857</v>
      </c>
      <c r="I292" s="6">
        <f t="shared" si="67"/>
        <v>0.14285714285714285</v>
      </c>
      <c r="J292" s="6">
        <f t="shared" si="68"/>
        <v>0.21428571428571427</v>
      </c>
      <c r="K292" s="6">
        <f t="shared" si="69"/>
        <v>0.21428571428571427</v>
      </c>
      <c r="L292" s="66">
        <f>COUNTIFS('2way'!$M$3:$M$7690,"&gt;50%",'2way'!$Y$3:$Y$7690,"Y",'2way'!$Q$3:$Q$7690,"=" &amp;B292) +  COUNTIFS('2way'!$M$3:$M$7690,"&gt;50%",'2way'!$Y$3:$Y$7690,"Y",'2way'!$R$3:$R$7690,"=" &amp;B292)</f>
        <v>3</v>
      </c>
      <c r="M292" s="66">
        <f>COUNTIFS('2way'!$M$3:$M$7690,"&gt;50%",'2way'!$Y$3:$Y$7690,"N",'2way'!$Q$3:$Q$7690,"=" &amp;B292) +  COUNTIFS('2way'!$M$3:$M$7690,"&gt;50%",'2way'!$Y$3:$Y$7690,"N",'2way'!$R$3:$R$7690,"=" &amp;B292)</f>
        <v>1</v>
      </c>
      <c r="N292" s="66">
        <f>COUNTIFS('2way'!$N$3:$N$7690,"&gt;50%",'2way'!$Y$3:$Y$7690,"N",'2way'!$Q$3:$Q$7690,"=" &amp;B292) +  COUNTIFS('2way'!$N$3:$N$7690,"&gt;50%",'2way'!$Y$3:$Y$7690,"N",'2way'!$R$3:$R$7690,"=" &amp;B292)</f>
        <v>6</v>
      </c>
      <c r="O292" s="66">
        <f>COUNTIFS('2way'!$N$3:$N$7690,"&gt;50%",'2way'!$Y$3:$Y$7690,"Y",'2way'!$Q$3:$Q$7690,"=" &amp;B292) +  COUNTIFS('2way'!$N$3:$N$7690,"&gt;50%",'2way'!$Y$3:$Y$7690,"Y",'2way'!$R$3:$R$7690,"=" &amp;B292)</f>
        <v>4</v>
      </c>
      <c r="P292">
        <f>COUNTIF('2way'!$Q$3:$Q$7690,"=" &amp;B292) + COUNTIF('2way'!$R$3:$R$7690,"=" &amp;B292)</f>
        <v>14</v>
      </c>
      <c r="Q292" s="6">
        <f t="shared" si="70"/>
        <v>0.21428571428571427</v>
      </c>
      <c r="R292" s="6">
        <f t="shared" si="71"/>
        <v>7.1428571428571425E-2</v>
      </c>
      <c r="S292" s="6">
        <f t="shared" si="72"/>
        <v>0.42857142857142855</v>
      </c>
      <c r="T292" s="6">
        <f t="shared" si="73"/>
        <v>0.2857142857142857</v>
      </c>
      <c r="U292">
        <f t="shared" si="74"/>
        <v>7</v>
      </c>
      <c r="V292" s="6">
        <f t="shared" si="75"/>
        <v>0.5</v>
      </c>
      <c r="W292">
        <f t="shared" si="76"/>
        <v>9</v>
      </c>
      <c r="X292" s="6">
        <f t="shared" si="77"/>
        <v>0.6428571428571429</v>
      </c>
      <c r="Y292">
        <f t="shared" si="78"/>
        <v>5</v>
      </c>
      <c r="Z292" s="6">
        <f t="shared" si="79"/>
        <v>0.35714285714285715</v>
      </c>
      <c r="AA292">
        <f t="shared" si="80"/>
        <v>5</v>
      </c>
      <c r="AB292" s="6">
        <f t="shared" si="81"/>
        <v>0.35714285714285715</v>
      </c>
    </row>
    <row r="293" spans="1:28" hidden="1" x14ac:dyDescent="0.25">
      <c r="A293" t="s">
        <v>142</v>
      </c>
      <c r="B293" t="s">
        <v>294</v>
      </c>
      <c r="C293" s="65">
        <f>COUNTIFS('2way'!$A$3:$A$7690,"&gt;50%",'2way'!$Y$3:$Y$7690,"Y",'2way'!$Q$3:$Q$7690,"=" &amp;B293) +  COUNTIFS('2way'!$A$3:$A$7690,"&gt;50%",'2way'!$Y$3:$Y$7690,"Y",'2way'!$R$3:$R$7690,"=" &amp;B293)</f>
        <v>1</v>
      </c>
      <c r="D293" s="66">
        <f>COUNTIFS('2way'!$A$3:$A$7690,"&gt;50%",'2way'!$Y$3:$Y$7690,"N",'2way'!$Q$3:$Q$7690,"=" &amp;B293) +  COUNTIFS('2way'!$A$3:$A$7690,"&gt;50%",'2way'!$Y$3:$Y$7690,"N",'2way'!$R$3:$R$7690,"=" &amp;B293)</f>
        <v>1</v>
      </c>
      <c r="E293" s="66">
        <f>COUNTIFS('2way'!$B$3:$B$7690,"&gt;50%",'2way'!$Y$3:$Y$7690,"N",'2way'!$Q$3:$Q$7690,"=" &amp;B293) +  COUNTIFS('2way'!$B$3:$B$7690,"&gt;50%",'2way'!$Y$3:$Y$7690,"N",'2way'!$R$3:$R$7690,"=" &amp;B293)</f>
        <v>8</v>
      </c>
      <c r="F293" s="66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13</v>
      </c>
      <c r="H293" s="6">
        <f t="shared" si="66"/>
        <v>7.6923076923076927E-2</v>
      </c>
      <c r="I293" s="6">
        <f t="shared" si="67"/>
        <v>7.6923076923076927E-2</v>
      </c>
      <c r="J293" s="6">
        <f t="shared" si="68"/>
        <v>0.61538461538461542</v>
      </c>
      <c r="K293" s="6">
        <f t="shared" si="69"/>
        <v>0.23076923076923078</v>
      </c>
      <c r="L293" s="66">
        <f>COUNTIFS('2way'!$M$3:$M$7690,"&gt;50%",'2way'!$Y$3:$Y$7690,"Y",'2way'!$Q$3:$Q$7690,"=" &amp;B293) +  COUNTIFS('2way'!$M$3:$M$7690,"&gt;50%",'2way'!$Y$3:$Y$7690,"Y",'2way'!$R$3:$R$7690,"=" &amp;B293)</f>
        <v>1</v>
      </c>
      <c r="M293" s="66">
        <f>COUNTIFS('2way'!$M$3:$M$7690,"&gt;50%",'2way'!$Y$3:$Y$7690,"N",'2way'!$Q$3:$Q$7690,"=" &amp;B293) +  COUNTIFS('2way'!$M$3:$M$7690,"&gt;50%",'2way'!$Y$3:$Y$7690,"N",'2way'!$R$3:$R$7690,"=" &amp;B293)</f>
        <v>2</v>
      </c>
      <c r="N293" s="66">
        <f>COUNTIFS('2way'!$N$3:$N$7690,"&gt;50%",'2way'!$Y$3:$Y$7690,"N",'2way'!$Q$3:$Q$7690,"=" &amp;B293) +  COUNTIFS('2way'!$N$3:$N$7690,"&gt;50%",'2way'!$Y$3:$Y$7690,"N",'2way'!$R$3:$R$7690,"=" &amp;B293)</f>
        <v>7</v>
      </c>
      <c r="O293" s="66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13</v>
      </c>
      <c r="Q293" s="6">
        <f t="shared" si="70"/>
        <v>7.6923076923076927E-2</v>
      </c>
      <c r="R293" s="6">
        <f t="shared" si="71"/>
        <v>0.15384615384615385</v>
      </c>
      <c r="S293" s="6">
        <f t="shared" si="72"/>
        <v>0.53846153846153844</v>
      </c>
      <c r="T293" s="6">
        <f t="shared" si="73"/>
        <v>0.23076923076923078</v>
      </c>
      <c r="U293">
        <f t="shared" si="74"/>
        <v>9</v>
      </c>
      <c r="V293" s="6">
        <f t="shared" si="75"/>
        <v>0.69230769230769229</v>
      </c>
      <c r="W293">
        <f t="shared" si="76"/>
        <v>8</v>
      </c>
      <c r="X293" s="6">
        <f t="shared" si="77"/>
        <v>0.61538461538461542</v>
      </c>
      <c r="Y293">
        <f t="shared" si="78"/>
        <v>4</v>
      </c>
      <c r="Z293" s="6">
        <f t="shared" si="79"/>
        <v>0.30769230769230771</v>
      </c>
      <c r="AA293">
        <f t="shared" si="80"/>
        <v>5</v>
      </c>
      <c r="AB293" s="6">
        <f t="shared" si="81"/>
        <v>0.38461538461538464</v>
      </c>
    </row>
    <row r="294" spans="1:28" hidden="1" x14ac:dyDescent="0.25">
      <c r="A294" t="s">
        <v>409</v>
      </c>
      <c r="B294" t="s">
        <v>535</v>
      </c>
      <c r="C294" s="65">
        <f>COUNTIFS('2way'!$A$3:$A$7690,"&gt;50%",'2way'!$Y$3:$Y$7690,"Y",'2way'!$Q$3:$Q$7690,"=" &amp;B294) +  COUNTIFS('2way'!$A$3:$A$7690,"&gt;50%",'2way'!$Y$3:$Y$7690,"Y",'2way'!$R$3:$R$7690,"=" &amp;B294)</f>
        <v>2</v>
      </c>
      <c r="D294" s="66">
        <f>COUNTIFS('2way'!$A$3:$A$7690,"&gt;50%",'2way'!$Y$3:$Y$7690,"N",'2way'!$Q$3:$Q$7690,"=" &amp;B294) +  COUNTIFS('2way'!$A$3:$A$7690,"&gt;50%",'2way'!$Y$3:$Y$7690,"N",'2way'!$R$3:$R$7690,"=" &amp;B294)</f>
        <v>2</v>
      </c>
      <c r="E294" s="66">
        <f>COUNTIFS('2way'!$B$3:$B$7690,"&gt;50%",'2way'!$Y$3:$Y$7690,"N",'2way'!$Q$3:$Q$7690,"=" &amp;B294) +  COUNTIFS('2way'!$B$3:$B$7690,"&gt;50%",'2way'!$Y$3:$Y$7690,"N",'2way'!$R$3:$R$7690,"=" &amp;B294)</f>
        <v>2</v>
      </c>
      <c r="F294" s="66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16</v>
      </c>
      <c r="H294" s="6">
        <f t="shared" si="66"/>
        <v>0.125</v>
      </c>
      <c r="I294" s="6">
        <f t="shared" si="67"/>
        <v>0.125</v>
      </c>
      <c r="J294" s="6">
        <f t="shared" si="68"/>
        <v>0.125</v>
      </c>
      <c r="K294" s="6">
        <f t="shared" si="69"/>
        <v>0.125</v>
      </c>
      <c r="L294" s="66">
        <f>COUNTIFS('2way'!$M$3:$M$7690,"&gt;50%",'2way'!$Y$3:$Y$7690,"Y",'2way'!$Q$3:$Q$7690,"=" &amp;B294) +  COUNTIFS('2way'!$M$3:$M$7690,"&gt;50%",'2way'!$Y$3:$Y$7690,"Y",'2way'!$R$3:$R$7690,"=" &amp;B294)</f>
        <v>6</v>
      </c>
      <c r="M294" s="66">
        <f>COUNTIFS('2way'!$M$3:$M$7690,"&gt;50%",'2way'!$Y$3:$Y$7690,"N",'2way'!$Q$3:$Q$7690,"=" &amp;B294) +  COUNTIFS('2way'!$M$3:$M$7690,"&gt;50%",'2way'!$Y$3:$Y$7690,"N",'2way'!$R$3:$R$7690,"=" &amp;B294)</f>
        <v>5</v>
      </c>
      <c r="N294" s="66">
        <f>COUNTIFS('2way'!$N$3:$N$7690,"&gt;50%",'2way'!$Y$3:$Y$7690,"N",'2way'!$Q$3:$Q$7690,"=" &amp;B294) +  COUNTIFS('2way'!$N$3:$N$7690,"&gt;50%",'2way'!$Y$3:$Y$7690,"N",'2way'!$R$3:$R$7690,"=" &amp;B294)</f>
        <v>4</v>
      </c>
      <c r="O294" s="66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16</v>
      </c>
      <c r="Q294" s="6">
        <f t="shared" si="70"/>
        <v>0.375</v>
      </c>
      <c r="R294" s="6">
        <f t="shared" si="71"/>
        <v>0.3125</v>
      </c>
      <c r="S294" s="6">
        <f t="shared" si="72"/>
        <v>0.25</v>
      </c>
      <c r="T294" s="6">
        <f t="shared" si="73"/>
        <v>6.25E-2</v>
      </c>
      <c r="U294">
        <f t="shared" si="74"/>
        <v>4</v>
      </c>
      <c r="V294" s="6">
        <f t="shared" si="75"/>
        <v>0.25</v>
      </c>
      <c r="W294">
        <f t="shared" si="76"/>
        <v>10</v>
      </c>
      <c r="X294" s="6">
        <f t="shared" si="77"/>
        <v>0.625</v>
      </c>
      <c r="Y294">
        <f t="shared" si="78"/>
        <v>4</v>
      </c>
      <c r="Z294" s="6">
        <f t="shared" si="79"/>
        <v>0.25</v>
      </c>
      <c r="AA294">
        <f t="shared" si="80"/>
        <v>6</v>
      </c>
      <c r="AB294" s="6">
        <f t="shared" si="81"/>
        <v>0.375</v>
      </c>
    </row>
    <row r="295" spans="1:28" hidden="1" x14ac:dyDescent="0.25">
      <c r="A295" t="s">
        <v>409</v>
      </c>
      <c r="B295" t="s">
        <v>408</v>
      </c>
      <c r="C295" s="65">
        <f>COUNTIFS('2way'!$A$3:$A$7690,"&gt;50%",'2way'!$Y$3:$Y$7690,"Y",'2way'!$Q$3:$Q$7690,"=" &amp;B295) +  COUNTIFS('2way'!$A$3:$A$7690,"&gt;50%",'2way'!$Y$3:$Y$7690,"Y",'2way'!$R$3:$R$7690,"=" &amp;B295)</f>
        <v>3</v>
      </c>
      <c r="D295" s="66">
        <f>COUNTIFS('2way'!$A$3:$A$7690,"&gt;50%",'2way'!$Y$3:$Y$7690,"N",'2way'!$Q$3:$Q$7690,"=" &amp;B295) +  COUNTIFS('2way'!$A$3:$A$7690,"&gt;50%",'2way'!$Y$3:$Y$7690,"N",'2way'!$R$3:$R$7690,"=" &amp;B295)</f>
        <v>1</v>
      </c>
      <c r="E295" s="66">
        <f>COUNTIFS('2way'!$B$3:$B$7690,"&gt;50%",'2way'!$Y$3:$Y$7690,"N",'2way'!$Q$3:$Q$7690,"=" &amp;B295) +  COUNTIFS('2way'!$B$3:$B$7690,"&gt;50%",'2way'!$Y$3:$Y$7690,"N",'2way'!$R$3:$R$7690,"=" &amp;B295)</f>
        <v>6</v>
      </c>
      <c r="F295" s="66">
        <f>COUNTIFS('2way'!$B$3:$B$7690,"&gt;50%",'2way'!$Y$3:$Y$7690,"Y",'2way'!$Q$3:$Q$7690,"=" &amp;B295) +  COUNTIFS('2way'!$B$3:$B$7690,"&gt;50%",'2way'!$Y$3:$Y$7690,"Y",'2way'!$R$3:$R$7690,"=" &amp;B295)</f>
        <v>6</v>
      </c>
      <c r="G295">
        <f>COUNTIF('2way'!$Q$3:$Q$7690,"=" &amp;B295) + COUNTIF('2way'!$R$3:$R$7690,"=" &amp;B295)</f>
        <v>16</v>
      </c>
      <c r="H295" s="6">
        <f t="shared" si="66"/>
        <v>0.1875</v>
      </c>
      <c r="I295" s="6">
        <f t="shared" si="67"/>
        <v>6.25E-2</v>
      </c>
      <c r="J295" s="6">
        <f t="shared" si="68"/>
        <v>0.375</v>
      </c>
      <c r="K295" s="6">
        <f t="shared" si="69"/>
        <v>0.375</v>
      </c>
      <c r="L295" s="66">
        <f>COUNTIFS('2way'!$M$3:$M$7690,"&gt;50%",'2way'!$Y$3:$Y$7690,"Y",'2way'!$Q$3:$Q$7690,"=" &amp;B295) +  COUNTIFS('2way'!$M$3:$M$7690,"&gt;50%",'2way'!$Y$3:$Y$7690,"Y",'2way'!$R$3:$R$7690,"=" &amp;B295)</f>
        <v>9</v>
      </c>
      <c r="M295" s="66">
        <f>COUNTIFS('2way'!$M$3:$M$7690,"&gt;50%",'2way'!$Y$3:$Y$7690,"N",'2way'!$Q$3:$Q$7690,"=" &amp;B295) +  COUNTIFS('2way'!$M$3:$M$7690,"&gt;50%",'2way'!$Y$3:$Y$7690,"N",'2way'!$R$3:$R$7690,"=" &amp;B295)</f>
        <v>7</v>
      </c>
      <c r="N295" s="66">
        <f>COUNTIFS('2way'!$N$3:$N$7690,"&gt;50%",'2way'!$Y$3:$Y$7690,"N",'2way'!$Q$3:$Q$7690,"=" &amp;B295) +  COUNTIFS('2way'!$N$3:$N$7690,"&gt;50%",'2way'!$Y$3:$Y$7690,"N",'2way'!$R$3:$R$7690,"=" &amp;B295)</f>
        <v>0</v>
      </c>
      <c r="O295" s="66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16</v>
      </c>
      <c r="Q295" s="6">
        <f t="shared" si="70"/>
        <v>0.5625</v>
      </c>
      <c r="R295" s="6">
        <f t="shared" si="71"/>
        <v>0.4375</v>
      </c>
      <c r="S295" s="6">
        <f t="shared" si="72"/>
        <v>0</v>
      </c>
      <c r="T295" s="6">
        <f t="shared" si="73"/>
        <v>0</v>
      </c>
      <c r="U295">
        <f t="shared" si="74"/>
        <v>9</v>
      </c>
      <c r="V295" s="6">
        <f t="shared" si="75"/>
        <v>0.5625</v>
      </c>
      <c r="W295">
        <f t="shared" si="76"/>
        <v>9</v>
      </c>
      <c r="X295" s="6">
        <f t="shared" si="77"/>
        <v>0.5625</v>
      </c>
      <c r="Y295">
        <f t="shared" si="78"/>
        <v>7</v>
      </c>
      <c r="Z295" s="6">
        <f t="shared" si="79"/>
        <v>0.4375</v>
      </c>
      <c r="AA295">
        <f t="shared" si="80"/>
        <v>7</v>
      </c>
      <c r="AB295" s="6">
        <f t="shared" si="81"/>
        <v>0.4375</v>
      </c>
    </row>
    <row r="296" spans="1:28" hidden="1" x14ac:dyDescent="0.25">
      <c r="A296" t="s">
        <v>409</v>
      </c>
      <c r="B296" t="s">
        <v>411</v>
      </c>
      <c r="C296" s="65">
        <f>COUNTIFS('2way'!$A$3:$A$7690,"&gt;50%",'2way'!$Y$3:$Y$7690,"Y",'2way'!$Q$3:$Q$7690,"=" &amp;B296) +  COUNTIFS('2way'!$A$3:$A$7690,"&gt;50%",'2way'!$Y$3:$Y$7690,"Y",'2way'!$R$3:$R$7690,"=" &amp;B296)</f>
        <v>2</v>
      </c>
      <c r="D296" s="66">
        <f>COUNTIFS('2way'!$A$3:$A$7690,"&gt;50%",'2way'!$Y$3:$Y$7690,"N",'2way'!$Q$3:$Q$7690,"=" &amp;B296) +  COUNTIFS('2way'!$A$3:$A$7690,"&gt;50%",'2way'!$Y$3:$Y$7690,"N",'2way'!$R$3:$R$7690,"=" &amp;B296)</f>
        <v>3</v>
      </c>
      <c r="E296" s="66">
        <f>COUNTIFS('2way'!$B$3:$B$7690,"&gt;50%",'2way'!$Y$3:$Y$7690,"N",'2way'!$Q$3:$Q$7690,"=" &amp;B296) +  COUNTIFS('2way'!$B$3:$B$7690,"&gt;50%",'2way'!$Y$3:$Y$7690,"N",'2way'!$R$3:$R$7690,"=" &amp;B296)</f>
        <v>5</v>
      </c>
      <c r="F296" s="66">
        <f>COUNTIFS('2way'!$B$3:$B$7690,"&gt;50%",'2way'!$Y$3:$Y$7690,"Y",'2way'!$Q$3:$Q$7690,"=" &amp;B296) +  COUNTIFS('2way'!$B$3:$B$7690,"&gt;50%",'2way'!$Y$3:$Y$7690,"Y",'2way'!$R$3:$R$7690,"=" &amp;B296)</f>
        <v>4</v>
      </c>
      <c r="G296">
        <f>COUNTIF('2way'!$Q$3:$Q$7690,"=" &amp;B296) + COUNTIF('2way'!$R$3:$R$7690,"=" &amp;B296)</f>
        <v>16</v>
      </c>
      <c r="H296" s="6">
        <f t="shared" si="66"/>
        <v>0.125</v>
      </c>
      <c r="I296" s="6">
        <f t="shared" si="67"/>
        <v>0.1875</v>
      </c>
      <c r="J296" s="6">
        <f t="shared" si="68"/>
        <v>0.3125</v>
      </c>
      <c r="K296" s="6">
        <f t="shared" si="69"/>
        <v>0.25</v>
      </c>
      <c r="L296" s="66">
        <f>COUNTIFS('2way'!$M$3:$M$7690,"&gt;50%",'2way'!$Y$3:$Y$7690,"Y",'2way'!$Q$3:$Q$7690,"=" &amp;B296) +  COUNTIFS('2way'!$M$3:$M$7690,"&gt;50%",'2way'!$Y$3:$Y$7690,"Y",'2way'!$R$3:$R$7690,"=" &amp;B296)</f>
        <v>7</v>
      </c>
      <c r="M296" s="66">
        <f>COUNTIFS('2way'!$M$3:$M$7690,"&gt;50%",'2way'!$Y$3:$Y$7690,"N",'2way'!$Q$3:$Q$7690,"=" &amp;B296) +  COUNTIFS('2way'!$M$3:$M$7690,"&gt;50%",'2way'!$Y$3:$Y$7690,"N",'2way'!$R$3:$R$7690,"=" &amp;B296)</f>
        <v>8</v>
      </c>
      <c r="N296" s="66">
        <f>COUNTIFS('2way'!$N$3:$N$7690,"&gt;50%",'2way'!$Y$3:$Y$7690,"N",'2way'!$Q$3:$Q$7690,"=" &amp;B296) +  COUNTIFS('2way'!$N$3:$N$7690,"&gt;50%",'2way'!$Y$3:$Y$7690,"N",'2way'!$R$3:$R$7690,"=" &amp;B296)</f>
        <v>1</v>
      </c>
      <c r="O296" s="66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16</v>
      </c>
      <c r="Q296" s="6">
        <f t="shared" si="70"/>
        <v>0.4375</v>
      </c>
      <c r="R296" s="6">
        <f t="shared" si="71"/>
        <v>0.5</v>
      </c>
      <c r="S296" s="6">
        <f t="shared" si="72"/>
        <v>6.25E-2</v>
      </c>
      <c r="T296" s="6">
        <f t="shared" si="73"/>
        <v>0</v>
      </c>
      <c r="U296">
        <f t="shared" si="74"/>
        <v>7</v>
      </c>
      <c r="V296" s="6">
        <f t="shared" si="75"/>
        <v>0.4375</v>
      </c>
      <c r="W296">
        <f t="shared" si="76"/>
        <v>8</v>
      </c>
      <c r="X296" s="6">
        <f t="shared" si="77"/>
        <v>0.5</v>
      </c>
      <c r="Y296">
        <f t="shared" si="78"/>
        <v>7</v>
      </c>
      <c r="Z296" s="6">
        <f t="shared" si="79"/>
        <v>0.4375</v>
      </c>
      <c r="AA296">
        <f t="shared" si="80"/>
        <v>8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5">
        <f>COUNTIFS('2way'!$A$3:$A$7690,"&gt;50%",'2way'!$Y$3:$Y$7690,"Y",'2way'!$Q$3:$Q$7690,"=" &amp;B297) +  COUNTIFS('2way'!$A$3:$A$7690,"&gt;50%",'2way'!$Y$3:$Y$7690,"Y",'2way'!$R$3:$R$7690,"=" &amp;B297)</f>
        <v>9</v>
      </c>
      <c r="D297" s="66">
        <f>COUNTIFS('2way'!$A$3:$A$7690,"&gt;50%",'2way'!$Y$3:$Y$7690,"N",'2way'!$Q$3:$Q$7690,"=" &amp;B297) +  COUNTIFS('2way'!$A$3:$A$7690,"&gt;50%",'2way'!$Y$3:$Y$7690,"N",'2way'!$R$3:$R$7690,"=" &amp;B297)</f>
        <v>2</v>
      </c>
      <c r="E297" s="66">
        <f>COUNTIFS('2way'!$B$3:$B$7690,"&gt;50%",'2way'!$Y$3:$Y$7690,"N",'2way'!$Q$3:$Q$7690,"=" &amp;B297) +  COUNTIFS('2way'!$B$3:$B$7690,"&gt;50%",'2way'!$Y$3:$Y$7690,"N",'2way'!$R$3:$R$7690,"=" &amp;B297)</f>
        <v>3</v>
      </c>
      <c r="F297" s="66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16</v>
      </c>
      <c r="H297" s="6">
        <f t="shared" si="66"/>
        <v>0.5625</v>
      </c>
      <c r="I297" s="6">
        <f t="shared" si="67"/>
        <v>0.125</v>
      </c>
      <c r="J297" s="6">
        <f t="shared" si="68"/>
        <v>0.1875</v>
      </c>
      <c r="K297" s="6">
        <f t="shared" si="69"/>
        <v>0.125</v>
      </c>
      <c r="L297" s="66">
        <f>COUNTIFS('2way'!$M$3:$M$7690,"&gt;50%",'2way'!$Y$3:$Y$7690,"Y",'2way'!$Q$3:$Q$7690,"=" &amp;B297) +  COUNTIFS('2way'!$M$3:$M$7690,"&gt;50%",'2way'!$Y$3:$Y$7690,"Y",'2way'!$R$3:$R$7690,"=" &amp;B297)</f>
        <v>11</v>
      </c>
      <c r="M297" s="66">
        <f>COUNTIFS('2way'!$M$3:$M$7690,"&gt;50%",'2way'!$Y$3:$Y$7690,"N",'2way'!$Q$3:$Q$7690,"=" &amp;B297) +  COUNTIFS('2way'!$M$3:$M$7690,"&gt;50%",'2way'!$Y$3:$Y$7690,"N",'2way'!$R$3:$R$7690,"=" &amp;B297)</f>
        <v>5</v>
      </c>
      <c r="N297" s="66">
        <f>COUNTIFS('2way'!$N$3:$N$7690,"&gt;50%",'2way'!$Y$3:$Y$7690,"N",'2way'!$Q$3:$Q$7690,"=" &amp;B297) +  COUNTIFS('2way'!$N$3:$N$7690,"&gt;50%",'2way'!$Y$3:$Y$7690,"N",'2way'!$R$3:$R$7690,"=" &amp;B297)</f>
        <v>0</v>
      </c>
      <c r="O297" s="66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16</v>
      </c>
      <c r="Q297" s="6">
        <f t="shared" si="70"/>
        <v>0.6875</v>
      </c>
      <c r="R297" s="6">
        <f t="shared" si="71"/>
        <v>0.3125</v>
      </c>
      <c r="S297" s="6">
        <f t="shared" si="72"/>
        <v>0</v>
      </c>
      <c r="T297" s="6">
        <f t="shared" si="73"/>
        <v>0</v>
      </c>
      <c r="U297">
        <f t="shared" si="74"/>
        <v>12</v>
      </c>
      <c r="V297" s="6">
        <f t="shared" si="75"/>
        <v>0.75</v>
      </c>
      <c r="W297">
        <f t="shared" si="76"/>
        <v>11</v>
      </c>
      <c r="X297" s="6">
        <f t="shared" si="77"/>
        <v>0.6875</v>
      </c>
      <c r="Y297">
        <f t="shared" si="78"/>
        <v>4</v>
      </c>
      <c r="Z297" s="6">
        <f t="shared" si="79"/>
        <v>0.25</v>
      </c>
      <c r="AA297">
        <f t="shared" si="80"/>
        <v>5</v>
      </c>
      <c r="AB297" s="6">
        <f t="shared" si="81"/>
        <v>0.3125</v>
      </c>
    </row>
    <row r="298" spans="1:28" hidden="1" x14ac:dyDescent="0.25">
      <c r="A298" t="s">
        <v>409</v>
      </c>
      <c r="B298" t="s">
        <v>430</v>
      </c>
      <c r="C298" s="65">
        <f>COUNTIFS('2way'!$A$3:$A$7690,"&gt;50%",'2way'!$Y$3:$Y$7690,"Y",'2way'!$Q$3:$Q$7690,"=" &amp;B298) +  COUNTIFS('2way'!$A$3:$A$7690,"&gt;50%",'2way'!$Y$3:$Y$7690,"Y",'2way'!$R$3:$R$7690,"=" &amp;B298)</f>
        <v>5</v>
      </c>
      <c r="D298" s="66">
        <f>COUNTIFS('2way'!$A$3:$A$7690,"&gt;50%",'2way'!$Y$3:$Y$7690,"N",'2way'!$Q$3:$Q$7690,"=" &amp;B298) +  COUNTIFS('2way'!$A$3:$A$7690,"&gt;50%",'2way'!$Y$3:$Y$7690,"N",'2way'!$R$3:$R$7690,"=" &amp;B298)</f>
        <v>2</v>
      </c>
      <c r="E298" s="66">
        <f>COUNTIFS('2way'!$B$3:$B$7690,"&gt;50%",'2way'!$Y$3:$Y$7690,"N",'2way'!$Q$3:$Q$7690,"=" &amp;B298) +  COUNTIFS('2way'!$B$3:$B$7690,"&gt;50%",'2way'!$Y$3:$Y$7690,"N",'2way'!$R$3:$R$7690,"=" &amp;B298)</f>
        <v>4</v>
      </c>
      <c r="F298" s="66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16</v>
      </c>
      <c r="H298" s="6">
        <f t="shared" si="66"/>
        <v>0.3125</v>
      </c>
      <c r="I298" s="6">
        <f t="shared" si="67"/>
        <v>0.125</v>
      </c>
      <c r="J298" s="6">
        <f t="shared" si="68"/>
        <v>0.25</v>
      </c>
      <c r="K298" s="6">
        <f t="shared" si="69"/>
        <v>0.125</v>
      </c>
      <c r="L298" s="66">
        <f>COUNTIFS('2way'!$M$3:$M$7690,"&gt;50%",'2way'!$Y$3:$Y$7690,"Y",'2way'!$Q$3:$Q$7690,"=" &amp;B298) +  COUNTIFS('2way'!$M$3:$M$7690,"&gt;50%",'2way'!$Y$3:$Y$7690,"Y",'2way'!$R$3:$R$7690,"=" &amp;B298)</f>
        <v>9</v>
      </c>
      <c r="M298" s="66">
        <f>COUNTIFS('2way'!$M$3:$M$7690,"&gt;50%",'2way'!$Y$3:$Y$7690,"N",'2way'!$Q$3:$Q$7690,"=" &amp;B298) +  COUNTIFS('2way'!$M$3:$M$7690,"&gt;50%",'2way'!$Y$3:$Y$7690,"N",'2way'!$R$3:$R$7690,"=" &amp;B298)</f>
        <v>7</v>
      </c>
      <c r="N298" s="66">
        <f>COUNTIFS('2way'!$N$3:$N$7690,"&gt;50%",'2way'!$Y$3:$Y$7690,"N",'2way'!$Q$3:$Q$7690,"=" &amp;B298) +  COUNTIFS('2way'!$N$3:$N$7690,"&gt;50%",'2way'!$Y$3:$Y$7690,"N",'2way'!$R$3:$R$7690,"=" &amp;B298)</f>
        <v>0</v>
      </c>
      <c r="O298" s="66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16</v>
      </c>
      <c r="Q298" s="6">
        <f t="shared" si="70"/>
        <v>0.5625</v>
      </c>
      <c r="R298" s="6">
        <f t="shared" si="71"/>
        <v>0.4375</v>
      </c>
      <c r="S298" s="6">
        <f t="shared" si="72"/>
        <v>0</v>
      </c>
      <c r="T298" s="6">
        <f t="shared" si="73"/>
        <v>0</v>
      </c>
      <c r="U298">
        <f t="shared" si="74"/>
        <v>9</v>
      </c>
      <c r="V298" s="6">
        <f t="shared" si="75"/>
        <v>0.5625</v>
      </c>
      <c r="W298">
        <f t="shared" si="76"/>
        <v>9</v>
      </c>
      <c r="X298" s="6">
        <f t="shared" si="77"/>
        <v>0.5625</v>
      </c>
      <c r="Y298">
        <f t="shared" si="78"/>
        <v>4</v>
      </c>
      <c r="Z298" s="6">
        <f t="shared" si="79"/>
        <v>0.25</v>
      </c>
      <c r="AA298">
        <f t="shared" si="80"/>
        <v>7</v>
      </c>
      <c r="AB298" s="6">
        <f t="shared" si="81"/>
        <v>0.4375</v>
      </c>
    </row>
    <row r="299" spans="1:28" hidden="1" x14ac:dyDescent="0.25">
      <c r="A299" t="s">
        <v>409</v>
      </c>
      <c r="B299" t="s">
        <v>546</v>
      </c>
      <c r="C299" s="65">
        <f>COUNTIFS('2way'!$A$3:$A$7690,"&gt;50%",'2way'!$Y$3:$Y$7690,"Y",'2way'!$Q$3:$Q$7690,"=" &amp;B299) +  COUNTIFS('2way'!$A$3:$A$7690,"&gt;50%",'2way'!$Y$3:$Y$7690,"Y",'2way'!$R$3:$R$7690,"=" &amp;B299)</f>
        <v>3</v>
      </c>
      <c r="D299" s="66">
        <f>COUNTIFS('2way'!$A$3:$A$7690,"&gt;50%",'2way'!$Y$3:$Y$7690,"N",'2way'!$Q$3:$Q$7690,"=" &amp;B299) +  COUNTIFS('2way'!$A$3:$A$7690,"&gt;50%",'2way'!$Y$3:$Y$7690,"N",'2way'!$R$3:$R$7690,"=" &amp;B299)</f>
        <v>1</v>
      </c>
      <c r="E299" s="66">
        <f>COUNTIFS('2way'!$B$3:$B$7690,"&gt;50%",'2way'!$Y$3:$Y$7690,"N",'2way'!$Q$3:$Q$7690,"=" &amp;B299) +  COUNTIFS('2way'!$B$3:$B$7690,"&gt;50%",'2way'!$Y$3:$Y$7690,"N",'2way'!$R$3:$R$7690,"=" &amp;B299)</f>
        <v>1</v>
      </c>
      <c r="F299" s="66">
        <f>COUNTIFS('2way'!$B$3:$B$7690,"&gt;50%",'2way'!$Y$3:$Y$7690,"Y",'2way'!$Q$3:$Q$7690,"=" &amp;B299) +  COUNTIFS('2way'!$B$3:$B$7690,"&gt;50%",'2way'!$Y$3:$Y$7690,"Y",'2way'!$R$3:$R$7690,"=" &amp;B299)</f>
        <v>4</v>
      </c>
      <c r="G299">
        <f>COUNTIF('2way'!$Q$3:$Q$7690,"=" &amp;B299) + COUNTIF('2way'!$R$3:$R$7690,"=" &amp;B299)</f>
        <v>16</v>
      </c>
      <c r="H299" s="6">
        <f t="shared" si="66"/>
        <v>0.1875</v>
      </c>
      <c r="I299" s="6">
        <f t="shared" si="67"/>
        <v>6.25E-2</v>
      </c>
      <c r="J299" s="6">
        <f t="shared" si="68"/>
        <v>6.25E-2</v>
      </c>
      <c r="K299" s="6">
        <f t="shared" si="69"/>
        <v>0.25</v>
      </c>
      <c r="L299" s="66">
        <f>COUNTIFS('2way'!$M$3:$M$7690,"&gt;50%",'2way'!$Y$3:$Y$7690,"Y",'2way'!$Q$3:$Q$7690,"=" &amp;B299) +  COUNTIFS('2way'!$M$3:$M$7690,"&gt;50%",'2way'!$Y$3:$Y$7690,"Y",'2way'!$R$3:$R$7690,"=" &amp;B299)</f>
        <v>14</v>
      </c>
      <c r="M299" s="66">
        <f>COUNTIFS('2way'!$M$3:$M$7690,"&gt;50%",'2way'!$Y$3:$Y$7690,"N",'2way'!$Q$3:$Q$7690,"=" &amp;B299) +  COUNTIFS('2way'!$M$3:$M$7690,"&gt;50%",'2way'!$Y$3:$Y$7690,"N",'2way'!$R$3:$R$7690,"=" &amp;B299)</f>
        <v>2</v>
      </c>
      <c r="N299" s="66">
        <f>COUNTIFS('2way'!$N$3:$N$7690,"&gt;50%",'2way'!$Y$3:$Y$7690,"N",'2way'!$Q$3:$Q$7690,"=" &amp;B299) +  COUNTIFS('2way'!$N$3:$N$7690,"&gt;50%",'2way'!$Y$3:$Y$7690,"N",'2way'!$R$3:$R$7690,"=" &amp;B299)</f>
        <v>0</v>
      </c>
      <c r="O299" s="66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16</v>
      </c>
      <c r="Q299" s="6">
        <f t="shared" si="70"/>
        <v>0.875</v>
      </c>
      <c r="R299" s="6">
        <f t="shared" si="71"/>
        <v>0.125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0.25</v>
      </c>
      <c r="W299">
        <f t="shared" si="76"/>
        <v>14</v>
      </c>
      <c r="X299" s="6">
        <f t="shared" si="77"/>
        <v>0.875</v>
      </c>
      <c r="Y299">
        <f t="shared" si="78"/>
        <v>5</v>
      </c>
      <c r="Z299" s="6">
        <f t="shared" si="79"/>
        <v>0.3125</v>
      </c>
      <c r="AA299">
        <f t="shared" si="80"/>
        <v>2</v>
      </c>
      <c r="AB299" s="6">
        <f t="shared" si="81"/>
        <v>0.125</v>
      </c>
    </row>
    <row r="300" spans="1:28" hidden="1" x14ac:dyDescent="0.25">
      <c r="A300" t="s">
        <v>409</v>
      </c>
      <c r="B300" t="s">
        <v>415</v>
      </c>
      <c r="C300" s="65">
        <f>COUNTIFS('2way'!$A$3:$A$7690,"&gt;50%",'2way'!$Y$3:$Y$7690,"Y",'2way'!$Q$3:$Q$7690,"=" &amp;B300) +  COUNTIFS('2way'!$A$3:$A$7690,"&gt;50%",'2way'!$Y$3:$Y$7690,"Y",'2way'!$R$3:$R$7690,"=" &amp;B300)</f>
        <v>6</v>
      </c>
      <c r="D300" s="66">
        <f>COUNTIFS('2way'!$A$3:$A$7690,"&gt;50%",'2way'!$Y$3:$Y$7690,"N",'2way'!$Q$3:$Q$7690,"=" &amp;B300) +  COUNTIFS('2way'!$A$3:$A$7690,"&gt;50%",'2way'!$Y$3:$Y$7690,"N",'2way'!$R$3:$R$7690,"=" &amp;B300)</f>
        <v>2</v>
      </c>
      <c r="E300" s="66">
        <f>COUNTIFS('2way'!$B$3:$B$7690,"&gt;50%",'2way'!$Y$3:$Y$7690,"N",'2way'!$Q$3:$Q$7690,"=" &amp;B300) +  COUNTIFS('2way'!$B$3:$B$7690,"&gt;50%",'2way'!$Y$3:$Y$7690,"N",'2way'!$R$3:$R$7690,"=" &amp;B300)</f>
        <v>3</v>
      </c>
      <c r="F300" s="66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16</v>
      </c>
      <c r="H300" s="6">
        <f t="shared" si="66"/>
        <v>0.375</v>
      </c>
      <c r="I300" s="6">
        <f t="shared" si="67"/>
        <v>0.125</v>
      </c>
      <c r="J300" s="6">
        <f t="shared" si="68"/>
        <v>0.1875</v>
      </c>
      <c r="K300" s="6">
        <f t="shared" si="69"/>
        <v>0.25</v>
      </c>
      <c r="L300" s="66">
        <f>COUNTIFS('2way'!$M$3:$M$7690,"&gt;50%",'2way'!$Y$3:$Y$7690,"Y",'2way'!$Q$3:$Q$7690,"=" &amp;B300) +  COUNTIFS('2way'!$M$3:$M$7690,"&gt;50%",'2way'!$Y$3:$Y$7690,"Y",'2way'!$R$3:$R$7690,"=" &amp;B300)</f>
        <v>11</v>
      </c>
      <c r="M300" s="66">
        <f>COUNTIFS('2way'!$M$3:$M$7690,"&gt;50%",'2way'!$Y$3:$Y$7690,"N",'2way'!$Q$3:$Q$7690,"=" &amp;B300) +  COUNTIFS('2way'!$M$3:$M$7690,"&gt;50%",'2way'!$Y$3:$Y$7690,"N",'2way'!$R$3:$R$7690,"=" &amp;B300)</f>
        <v>5</v>
      </c>
      <c r="N300" s="66">
        <f>COUNTIFS('2way'!$N$3:$N$7690,"&gt;50%",'2way'!$Y$3:$Y$7690,"N",'2way'!$Q$3:$Q$7690,"=" &amp;B300) +  COUNTIFS('2way'!$N$3:$N$7690,"&gt;50%",'2way'!$Y$3:$Y$7690,"N",'2way'!$R$3:$R$7690,"=" &amp;B300)</f>
        <v>0</v>
      </c>
      <c r="O300" s="66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16</v>
      </c>
      <c r="Q300" s="6">
        <f t="shared" si="70"/>
        <v>0.6875</v>
      </c>
      <c r="R300" s="6">
        <f t="shared" si="71"/>
        <v>0.3125</v>
      </c>
      <c r="S300" s="6">
        <f t="shared" si="72"/>
        <v>0</v>
      </c>
      <c r="T300" s="6">
        <f t="shared" si="73"/>
        <v>0</v>
      </c>
      <c r="U300">
        <f t="shared" si="74"/>
        <v>9</v>
      </c>
      <c r="V300" s="6">
        <f t="shared" si="75"/>
        <v>0.5625</v>
      </c>
      <c r="W300">
        <f t="shared" si="76"/>
        <v>11</v>
      </c>
      <c r="X300" s="6">
        <f t="shared" si="77"/>
        <v>0.6875</v>
      </c>
      <c r="Y300">
        <f t="shared" si="78"/>
        <v>6</v>
      </c>
      <c r="Z300" s="6">
        <f t="shared" si="79"/>
        <v>0.375</v>
      </c>
      <c r="AA300">
        <f t="shared" si="80"/>
        <v>5</v>
      </c>
      <c r="AB300" s="6">
        <f t="shared" si="81"/>
        <v>0.3125</v>
      </c>
    </row>
    <row r="301" spans="1:28" hidden="1" x14ac:dyDescent="0.25">
      <c r="A301" t="s">
        <v>409</v>
      </c>
      <c r="B301" t="s">
        <v>413</v>
      </c>
      <c r="C301" s="65">
        <f>COUNTIFS('2way'!$A$3:$A$7690,"&gt;50%",'2way'!$Y$3:$Y$7690,"Y",'2way'!$Q$3:$Q$7690,"=" &amp;B301) +  COUNTIFS('2way'!$A$3:$A$7690,"&gt;50%",'2way'!$Y$3:$Y$7690,"Y",'2way'!$R$3:$R$7690,"=" &amp;B301)</f>
        <v>4</v>
      </c>
      <c r="D301" s="66">
        <f>COUNTIFS('2way'!$A$3:$A$7690,"&gt;50%",'2way'!$Y$3:$Y$7690,"N",'2way'!$Q$3:$Q$7690,"=" &amp;B301) +  COUNTIFS('2way'!$A$3:$A$7690,"&gt;50%",'2way'!$Y$3:$Y$7690,"N",'2way'!$R$3:$R$7690,"=" &amp;B301)</f>
        <v>2</v>
      </c>
      <c r="E301" s="66">
        <f>COUNTIFS('2way'!$B$3:$B$7690,"&gt;50%",'2way'!$Y$3:$Y$7690,"N",'2way'!$Q$3:$Q$7690,"=" &amp;B301) +  COUNTIFS('2way'!$B$3:$B$7690,"&gt;50%",'2way'!$Y$3:$Y$7690,"N",'2way'!$R$3:$R$7690,"=" &amp;B301)</f>
        <v>7</v>
      </c>
      <c r="F301" s="66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16</v>
      </c>
      <c r="H301" s="6">
        <f t="shared" si="66"/>
        <v>0.25</v>
      </c>
      <c r="I301" s="6">
        <f t="shared" si="67"/>
        <v>0.125</v>
      </c>
      <c r="J301" s="6">
        <f t="shared" si="68"/>
        <v>0.4375</v>
      </c>
      <c r="K301" s="6">
        <f t="shared" si="69"/>
        <v>6.25E-2</v>
      </c>
      <c r="L301" s="66">
        <f>COUNTIFS('2way'!$M$3:$M$7690,"&gt;50%",'2way'!$Y$3:$Y$7690,"Y",'2way'!$Q$3:$Q$7690,"=" &amp;B301) +  COUNTIFS('2way'!$M$3:$M$7690,"&gt;50%",'2way'!$Y$3:$Y$7690,"Y",'2way'!$R$3:$R$7690,"=" &amp;B301)</f>
        <v>5</v>
      </c>
      <c r="M301" s="66">
        <f>COUNTIFS('2way'!$M$3:$M$7690,"&gt;50%",'2way'!$Y$3:$Y$7690,"N",'2way'!$Q$3:$Q$7690,"=" &amp;B301) +  COUNTIFS('2way'!$M$3:$M$7690,"&gt;50%",'2way'!$Y$3:$Y$7690,"N",'2way'!$R$3:$R$7690,"=" &amp;B301)</f>
        <v>7</v>
      </c>
      <c r="N301" s="66">
        <f>COUNTIFS('2way'!$N$3:$N$7690,"&gt;50%",'2way'!$Y$3:$Y$7690,"N",'2way'!$Q$3:$Q$7690,"=" &amp;B301) +  COUNTIFS('2way'!$N$3:$N$7690,"&gt;50%",'2way'!$Y$3:$Y$7690,"N",'2way'!$R$3:$R$7690,"=" &amp;B301)</f>
        <v>4</v>
      </c>
      <c r="O301" s="66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16</v>
      </c>
      <c r="Q301" s="6">
        <f t="shared" si="70"/>
        <v>0.3125</v>
      </c>
      <c r="R301" s="6">
        <f t="shared" si="71"/>
        <v>0.4375</v>
      </c>
      <c r="S301" s="6">
        <f t="shared" si="72"/>
        <v>0.25</v>
      </c>
      <c r="T301" s="6">
        <f t="shared" si="73"/>
        <v>0</v>
      </c>
      <c r="U301">
        <f t="shared" si="74"/>
        <v>11</v>
      </c>
      <c r="V301" s="6">
        <f t="shared" si="75"/>
        <v>0.6875</v>
      </c>
      <c r="W301">
        <f t="shared" si="76"/>
        <v>9</v>
      </c>
      <c r="X301" s="6">
        <f t="shared" si="77"/>
        <v>0.5625</v>
      </c>
      <c r="Y301">
        <f t="shared" si="78"/>
        <v>3</v>
      </c>
      <c r="Z301" s="6">
        <f t="shared" si="79"/>
        <v>0.1875</v>
      </c>
      <c r="AA301">
        <f t="shared" si="80"/>
        <v>7</v>
      </c>
      <c r="AB301" s="6">
        <f t="shared" si="81"/>
        <v>0.4375</v>
      </c>
    </row>
    <row r="302" spans="1:28" hidden="1" x14ac:dyDescent="0.25">
      <c r="A302" t="s">
        <v>409</v>
      </c>
      <c r="B302" t="s">
        <v>429</v>
      </c>
      <c r="C302" s="65">
        <f>COUNTIFS('2way'!$A$3:$A$7690,"&gt;50%",'2way'!$Y$3:$Y$7690,"Y",'2way'!$Q$3:$Q$7690,"=" &amp;B302) +  COUNTIFS('2way'!$A$3:$A$7690,"&gt;50%",'2way'!$Y$3:$Y$7690,"Y",'2way'!$R$3:$R$7690,"=" &amp;B302)</f>
        <v>9</v>
      </c>
      <c r="D302" s="66">
        <f>COUNTIFS('2way'!$A$3:$A$7690,"&gt;50%",'2way'!$Y$3:$Y$7690,"N",'2way'!$Q$3:$Q$7690,"=" &amp;B302) +  COUNTIFS('2way'!$A$3:$A$7690,"&gt;50%",'2way'!$Y$3:$Y$7690,"N",'2way'!$R$3:$R$7690,"=" &amp;B302)</f>
        <v>2</v>
      </c>
      <c r="E302" s="66">
        <f>COUNTIFS('2way'!$B$3:$B$7690,"&gt;50%",'2way'!$Y$3:$Y$7690,"N",'2way'!$Q$3:$Q$7690,"=" &amp;B302) +  COUNTIFS('2way'!$B$3:$B$7690,"&gt;50%",'2way'!$Y$3:$Y$7690,"N",'2way'!$R$3:$R$7690,"=" &amp;B302)</f>
        <v>2</v>
      </c>
      <c r="F302" s="66">
        <f>COUNTIFS('2way'!$B$3:$B$7690,"&gt;50%",'2way'!$Y$3:$Y$7690,"Y",'2way'!$Q$3:$Q$7690,"=" &amp;B302) +  COUNTIFS('2way'!$B$3:$B$7690,"&gt;50%",'2way'!$Y$3:$Y$7690,"Y",'2way'!$R$3:$R$7690,"=" &amp;B302)</f>
        <v>2</v>
      </c>
      <c r="G302">
        <f>COUNTIF('2way'!$Q$3:$Q$7690,"=" &amp;B302) + COUNTIF('2way'!$R$3:$R$7690,"=" &amp;B302)</f>
        <v>16</v>
      </c>
      <c r="H302" s="6">
        <f t="shared" si="66"/>
        <v>0.5625</v>
      </c>
      <c r="I302" s="6">
        <f t="shared" si="67"/>
        <v>0.125</v>
      </c>
      <c r="J302" s="6">
        <f t="shared" si="68"/>
        <v>0.125</v>
      </c>
      <c r="K302" s="6">
        <f t="shared" si="69"/>
        <v>0.125</v>
      </c>
      <c r="L302" s="66">
        <f>COUNTIFS('2way'!$M$3:$M$7690,"&gt;50%",'2way'!$Y$3:$Y$7690,"Y",'2way'!$Q$3:$Q$7690,"=" &amp;B302) +  COUNTIFS('2way'!$M$3:$M$7690,"&gt;50%",'2way'!$Y$3:$Y$7690,"Y",'2way'!$R$3:$R$7690,"=" &amp;B302)</f>
        <v>10</v>
      </c>
      <c r="M302" s="66">
        <f>COUNTIFS('2way'!$M$3:$M$7690,"&gt;50%",'2way'!$Y$3:$Y$7690,"N",'2way'!$Q$3:$Q$7690,"=" &amp;B302) +  COUNTIFS('2way'!$M$3:$M$7690,"&gt;50%",'2way'!$Y$3:$Y$7690,"N",'2way'!$R$3:$R$7690,"=" &amp;B302)</f>
        <v>5</v>
      </c>
      <c r="N302" s="66">
        <f>COUNTIFS('2way'!$N$3:$N$7690,"&gt;50%",'2way'!$Y$3:$Y$7690,"N",'2way'!$Q$3:$Q$7690,"=" &amp;B302) +  COUNTIFS('2way'!$N$3:$N$7690,"&gt;50%",'2way'!$Y$3:$Y$7690,"N",'2way'!$R$3:$R$7690,"=" &amp;B302)</f>
        <v>0</v>
      </c>
      <c r="O302" s="66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16</v>
      </c>
      <c r="Q302" s="6">
        <f t="shared" si="70"/>
        <v>0.625</v>
      </c>
      <c r="R302" s="6">
        <f t="shared" si="71"/>
        <v>0.3125</v>
      </c>
      <c r="S302" s="6">
        <f t="shared" si="72"/>
        <v>0</v>
      </c>
      <c r="T302" s="6">
        <f t="shared" si="73"/>
        <v>6.25E-2</v>
      </c>
      <c r="U302">
        <f t="shared" si="74"/>
        <v>11</v>
      </c>
      <c r="V302" s="6">
        <f t="shared" si="75"/>
        <v>0.6875</v>
      </c>
      <c r="W302">
        <f t="shared" si="76"/>
        <v>10</v>
      </c>
      <c r="X302" s="6">
        <f t="shared" si="77"/>
        <v>0.625</v>
      </c>
      <c r="Y302">
        <f t="shared" si="78"/>
        <v>4</v>
      </c>
      <c r="Z302" s="6">
        <f t="shared" si="79"/>
        <v>0.25</v>
      </c>
      <c r="AA302">
        <f t="shared" si="80"/>
        <v>6</v>
      </c>
      <c r="AB302" s="6">
        <f t="shared" si="81"/>
        <v>0.375</v>
      </c>
    </row>
    <row r="303" spans="1:28" hidden="1" x14ac:dyDescent="0.25">
      <c r="A303" t="s">
        <v>409</v>
      </c>
      <c r="B303" t="s">
        <v>540</v>
      </c>
      <c r="C303" s="65">
        <f>COUNTIFS('2way'!$A$3:$A$7690,"&gt;50%",'2way'!$Y$3:$Y$7690,"Y",'2way'!$Q$3:$Q$7690,"=" &amp;B303) +  COUNTIFS('2way'!$A$3:$A$7690,"&gt;50%",'2way'!$Y$3:$Y$7690,"Y",'2way'!$R$3:$R$7690,"=" &amp;B303)</f>
        <v>1</v>
      </c>
      <c r="D303" s="66">
        <f>COUNTIFS('2way'!$A$3:$A$7690,"&gt;50%",'2way'!$Y$3:$Y$7690,"N",'2way'!$Q$3:$Q$7690,"=" &amp;B303) +  COUNTIFS('2way'!$A$3:$A$7690,"&gt;50%",'2way'!$Y$3:$Y$7690,"N",'2way'!$R$3:$R$7690,"=" &amp;B303)</f>
        <v>1</v>
      </c>
      <c r="E303" s="66">
        <f>COUNTIFS('2way'!$B$3:$B$7690,"&gt;50%",'2way'!$Y$3:$Y$7690,"N",'2way'!$Q$3:$Q$7690,"=" &amp;B303) +  COUNTIFS('2way'!$B$3:$B$7690,"&gt;50%",'2way'!$Y$3:$Y$7690,"N",'2way'!$R$3:$R$7690,"=" &amp;B303)</f>
        <v>2</v>
      </c>
      <c r="F303" s="66">
        <f>COUNTIFS('2way'!$B$3:$B$7690,"&gt;50%",'2way'!$Y$3:$Y$7690,"Y",'2way'!$Q$3:$Q$7690,"=" &amp;B303) +  COUNTIFS('2way'!$B$3:$B$7690,"&gt;50%",'2way'!$Y$3:$Y$7690,"Y",'2way'!$R$3:$R$7690,"=" &amp;B303)</f>
        <v>4</v>
      </c>
      <c r="G303">
        <f>COUNTIF('2way'!$Q$3:$Q$7690,"=" &amp;B303) + COUNTIF('2way'!$R$3:$R$7690,"=" &amp;B303)</f>
        <v>16</v>
      </c>
      <c r="H303" s="6">
        <f t="shared" si="66"/>
        <v>6.25E-2</v>
      </c>
      <c r="I303" s="6">
        <f t="shared" si="67"/>
        <v>6.25E-2</v>
      </c>
      <c r="J303" s="6">
        <f t="shared" si="68"/>
        <v>0.125</v>
      </c>
      <c r="K303" s="6">
        <f t="shared" si="69"/>
        <v>0.25</v>
      </c>
      <c r="L303" s="66">
        <f>COUNTIFS('2way'!$M$3:$M$7690,"&gt;50%",'2way'!$Y$3:$Y$7690,"Y",'2way'!$Q$3:$Q$7690,"=" &amp;B303) +  COUNTIFS('2way'!$M$3:$M$7690,"&gt;50%",'2way'!$Y$3:$Y$7690,"Y",'2way'!$R$3:$R$7690,"=" &amp;B303)</f>
        <v>8</v>
      </c>
      <c r="M303" s="66">
        <f>COUNTIFS('2way'!$M$3:$M$7690,"&gt;50%",'2way'!$Y$3:$Y$7690,"N",'2way'!$Q$3:$Q$7690,"=" &amp;B303) +  COUNTIFS('2way'!$M$3:$M$7690,"&gt;50%",'2way'!$Y$3:$Y$7690,"N",'2way'!$R$3:$R$7690,"=" &amp;B303)</f>
        <v>6</v>
      </c>
      <c r="N303" s="66">
        <f>COUNTIFS('2way'!$N$3:$N$7690,"&gt;50%",'2way'!$Y$3:$Y$7690,"N",'2way'!$Q$3:$Q$7690,"=" &amp;B303) +  COUNTIFS('2way'!$N$3:$N$7690,"&gt;50%",'2way'!$Y$3:$Y$7690,"N",'2way'!$R$3:$R$7690,"=" &amp;B303)</f>
        <v>1</v>
      </c>
      <c r="O303" s="66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16</v>
      </c>
      <c r="Q303" s="6">
        <f t="shared" si="70"/>
        <v>0.5</v>
      </c>
      <c r="R303" s="6">
        <f t="shared" si="71"/>
        <v>0.375</v>
      </c>
      <c r="S303" s="6">
        <f t="shared" si="72"/>
        <v>6.25E-2</v>
      </c>
      <c r="T303" s="6">
        <f t="shared" si="73"/>
        <v>6.25E-2</v>
      </c>
      <c r="U303">
        <f t="shared" si="74"/>
        <v>3</v>
      </c>
      <c r="V303" s="6">
        <f t="shared" si="75"/>
        <v>0.1875</v>
      </c>
      <c r="W303">
        <f t="shared" si="76"/>
        <v>9</v>
      </c>
      <c r="X303" s="6">
        <f t="shared" si="77"/>
        <v>0.5625</v>
      </c>
      <c r="Y303">
        <f t="shared" si="78"/>
        <v>5</v>
      </c>
      <c r="Z303" s="6">
        <f t="shared" si="79"/>
        <v>0.3125</v>
      </c>
      <c r="AA303">
        <f t="shared" si="80"/>
        <v>7</v>
      </c>
      <c r="AB303" s="6">
        <f t="shared" si="81"/>
        <v>0.4375</v>
      </c>
    </row>
    <row r="304" spans="1:28" hidden="1" x14ac:dyDescent="0.25">
      <c r="A304" t="s">
        <v>409</v>
      </c>
      <c r="B304" t="s">
        <v>427</v>
      </c>
      <c r="C304" s="65">
        <f>COUNTIFS('2way'!$A$3:$A$7690,"&gt;50%",'2way'!$Y$3:$Y$7690,"Y",'2way'!$Q$3:$Q$7690,"=" &amp;B304) +  COUNTIFS('2way'!$A$3:$A$7690,"&gt;50%",'2way'!$Y$3:$Y$7690,"Y",'2way'!$R$3:$R$7690,"=" &amp;B304)</f>
        <v>2</v>
      </c>
      <c r="D304" s="66">
        <f>COUNTIFS('2way'!$A$3:$A$7690,"&gt;50%",'2way'!$Y$3:$Y$7690,"N",'2way'!$Q$3:$Q$7690,"=" &amp;B304) +  COUNTIFS('2way'!$A$3:$A$7690,"&gt;50%",'2way'!$Y$3:$Y$7690,"N",'2way'!$R$3:$R$7690,"=" &amp;B304)</f>
        <v>2</v>
      </c>
      <c r="E304" s="66">
        <f>COUNTIFS('2way'!$B$3:$B$7690,"&gt;50%",'2way'!$Y$3:$Y$7690,"N",'2way'!$Q$3:$Q$7690,"=" &amp;B304) +  COUNTIFS('2way'!$B$3:$B$7690,"&gt;50%",'2way'!$Y$3:$Y$7690,"N",'2way'!$R$3:$R$7690,"=" &amp;B304)</f>
        <v>6</v>
      </c>
      <c r="F304" s="66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16</v>
      </c>
      <c r="H304" s="6">
        <f t="shared" si="66"/>
        <v>0.125</v>
      </c>
      <c r="I304" s="6">
        <f t="shared" si="67"/>
        <v>0.125</v>
      </c>
      <c r="J304" s="6">
        <f t="shared" si="68"/>
        <v>0.375</v>
      </c>
      <c r="K304" s="6">
        <f t="shared" si="69"/>
        <v>0.3125</v>
      </c>
      <c r="L304" s="66">
        <f>COUNTIFS('2way'!$M$3:$M$7690,"&gt;50%",'2way'!$Y$3:$Y$7690,"Y",'2way'!$Q$3:$Q$7690,"=" &amp;B304) +  COUNTIFS('2way'!$M$3:$M$7690,"&gt;50%",'2way'!$Y$3:$Y$7690,"Y",'2way'!$R$3:$R$7690,"=" &amp;B304)</f>
        <v>7</v>
      </c>
      <c r="M304" s="66">
        <f>COUNTIFS('2way'!$M$3:$M$7690,"&gt;50%",'2way'!$Y$3:$Y$7690,"N",'2way'!$Q$3:$Q$7690,"=" &amp;B304) +  COUNTIFS('2way'!$M$3:$M$7690,"&gt;50%",'2way'!$Y$3:$Y$7690,"N",'2way'!$R$3:$R$7690,"=" &amp;B304)</f>
        <v>6</v>
      </c>
      <c r="N304" s="66">
        <f>COUNTIFS('2way'!$N$3:$N$7690,"&gt;50%",'2way'!$Y$3:$Y$7690,"N",'2way'!$Q$3:$Q$7690,"=" &amp;B304) +  COUNTIFS('2way'!$N$3:$N$7690,"&gt;50%",'2way'!$Y$3:$Y$7690,"N",'2way'!$R$3:$R$7690,"=" &amp;B304)</f>
        <v>3</v>
      </c>
      <c r="O304" s="66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16</v>
      </c>
      <c r="Q304" s="6">
        <f t="shared" si="70"/>
        <v>0.4375</v>
      </c>
      <c r="R304" s="6">
        <f t="shared" si="71"/>
        <v>0.375</v>
      </c>
      <c r="S304" s="6">
        <f t="shared" si="72"/>
        <v>0.1875</v>
      </c>
      <c r="T304" s="6">
        <f t="shared" si="73"/>
        <v>0</v>
      </c>
      <c r="U304">
        <f t="shared" si="74"/>
        <v>8</v>
      </c>
      <c r="V304" s="6">
        <f t="shared" si="75"/>
        <v>0.5</v>
      </c>
      <c r="W304">
        <f t="shared" si="76"/>
        <v>10</v>
      </c>
      <c r="X304" s="6">
        <f t="shared" si="77"/>
        <v>0.625</v>
      </c>
      <c r="Y304">
        <f t="shared" si="78"/>
        <v>7</v>
      </c>
      <c r="Z304" s="6">
        <f t="shared" si="79"/>
        <v>0.4375</v>
      </c>
      <c r="AA304">
        <f t="shared" si="80"/>
        <v>6</v>
      </c>
      <c r="AB304" s="6">
        <f t="shared" si="81"/>
        <v>0.375</v>
      </c>
    </row>
    <row r="305" spans="1:28" hidden="1" x14ac:dyDescent="0.25">
      <c r="A305" t="s">
        <v>409</v>
      </c>
      <c r="B305" t="s">
        <v>431</v>
      </c>
      <c r="C305" s="65">
        <f>COUNTIFS('2way'!$A$3:$A$7690,"&gt;50%",'2way'!$Y$3:$Y$7690,"Y",'2way'!$Q$3:$Q$7690,"=" &amp;B305) +  COUNTIFS('2way'!$A$3:$A$7690,"&gt;50%",'2way'!$Y$3:$Y$7690,"Y",'2way'!$R$3:$R$7690,"=" &amp;B305)</f>
        <v>8</v>
      </c>
      <c r="D305" s="66">
        <f>COUNTIFS('2way'!$A$3:$A$7690,"&gt;50%",'2way'!$Y$3:$Y$7690,"N",'2way'!$Q$3:$Q$7690,"=" &amp;B305) +  COUNTIFS('2way'!$A$3:$A$7690,"&gt;50%",'2way'!$Y$3:$Y$7690,"N",'2way'!$R$3:$R$7690,"=" &amp;B305)</f>
        <v>3</v>
      </c>
      <c r="E305" s="66">
        <f>COUNTIFS('2way'!$B$3:$B$7690,"&gt;50%",'2way'!$Y$3:$Y$7690,"N",'2way'!$Q$3:$Q$7690,"=" &amp;B305) +  COUNTIFS('2way'!$B$3:$B$7690,"&gt;50%",'2way'!$Y$3:$Y$7690,"N",'2way'!$R$3:$R$7690,"=" &amp;B305)</f>
        <v>0</v>
      </c>
      <c r="F305" s="66">
        <f>COUNTIFS('2way'!$B$3:$B$7690,"&gt;50%",'2way'!$Y$3:$Y$7690,"Y",'2way'!$Q$3:$Q$7690,"=" &amp;B305) +  COUNTIFS('2way'!$B$3:$B$7690,"&gt;50%",'2way'!$Y$3:$Y$7690,"Y",'2way'!$R$3:$R$7690,"=" &amp;B305)</f>
        <v>3</v>
      </c>
      <c r="G305">
        <f>COUNTIF('2way'!$Q$3:$Q$7690,"=" &amp;B305) + COUNTIF('2way'!$R$3:$R$7690,"=" &amp;B305)</f>
        <v>16</v>
      </c>
      <c r="H305" s="6">
        <f t="shared" si="66"/>
        <v>0.5</v>
      </c>
      <c r="I305" s="6">
        <f t="shared" si="67"/>
        <v>0.1875</v>
      </c>
      <c r="J305" s="6">
        <f t="shared" si="68"/>
        <v>0</v>
      </c>
      <c r="K305" s="6">
        <f t="shared" si="69"/>
        <v>0.1875</v>
      </c>
      <c r="L305" s="66">
        <f>COUNTIFS('2way'!$M$3:$M$7690,"&gt;50%",'2way'!$Y$3:$Y$7690,"Y",'2way'!$Q$3:$Q$7690,"=" &amp;B305) +  COUNTIFS('2way'!$M$3:$M$7690,"&gt;50%",'2way'!$Y$3:$Y$7690,"Y",'2way'!$R$3:$R$7690,"=" &amp;B305)</f>
        <v>13</v>
      </c>
      <c r="M305" s="66">
        <f>COUNTIFS('2way'!$M$3:$M$7690,"&gt;50%",'2way'!$Y$3:$Y$7690,"N",'2way'!$Q$3:$Q$7690,"=" &amp;B305) +  COUNTIFS('2way'!$M$3:$M$7690,"&gt;50%",'2way'!$Y$3:$Y$7690,"N",'2way'!$R$3:$R$7690,"=" &amp;B305)</f>
        <v>3</v>
      </c>
      <c r="N305" s="66">
        <f>COUNTIFS('2way'!$N$3:$N$7690,"&gt;50%",'2way'!$Y$3:$Y$7690,"N",'2way'!$Q$3:$Q$7690,"=" &amp;B305) +  COUNTIFS('2way'!$N$3:$N$7690,"&gt;50%",'2way'!$Y$3:$Y$7690,"N",'2way'!$R$3:$R$7690,"=" &amp;B305)</f>
        <v>0</v>
      </c>
      <c r="O305" s="66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16</v>
      </c>
      <c r="Q305" s="6">
        <f t="shared" si="70"/>
        <v>0.8125</v>
      </c>
      <c r="R305" s="6">
        <f t="shared" si="71"/>
        <v>0.1875</v>
      </c>
      <c r="S305" s="6">
        <f t="shared" si="72"/>
        <v>0</v>
      </c>
      <c r="T305" s="6">
        <f t="shared" si="73"/>
        <v>0</v>
      </c>
      <c r="U305">
        <f t="shared" si="74"/>
        <v>8</v>
      </c>
      <c r="V305" s="6">
        <f t="shared" si="75"/>
        <v>0.5</v>
      </c>
      <c r="W305">
        <f t="shared" si="76"/>
        <v>13</v>
      </c>
      <c r="X305" s="6">
        <f t="shared" si="77"/>
        <v>0.8125</v>
      </c>
      <c r="Y305">
        <f t="shared" si="78"/>
        <v>6</v>
      </c>
      <c r="Z305" s="6">
        <f t="shared" si="79"/>
        <v>0.375</v>
      </c>
      <c r="AA305">
        <f t="shared" si="80"/>
        <v>3</v>
      </c>
      <c r="AB305" s="6">
        <f t="shared" si="81"/>
        <v>0.1875</v>
      </c>
    </row>
    <row r="306" spans="1:28" hidden="1" x14ac:dyDescent="0.25">
      <c r="A306" t="s">
        <v>409</v>
      </c>
      <c r="B306" t="s">
        <v>425</v>
      </c>
      <c r="C306" s="65">
        <f>COUNTIFS('2way'!$A$3:$A$7690,"&gt;50%",'2way'!$Y$3:$Y$7690,"Y",'2way'!$Q$3:$Q$7690,"=" &amp;B306) +  COUNTIFS('2way'!$A$3:$A$7690,"&gt;50%",'2way'!$Y$3:$Y$7690,"Y",'2way'!$R$3:$R$7690,"=" &amp;B306)</f>
        <v>2</v>
      </c>
      <c r="D306" s="66">
        <f>COUNTIFS('2way'!$A$3:$A$7690,"&gt;50%",'2way'!$Y$3:$Y$7690,"N",'2way'!$Q$3:$Q$7690,"=" &amp;B306) +  COUNTIFS('2way'!$A$3:$A$7690,"&gt;50%",'2way'!$Y$3:$Y$7690,"N",'2way'!$R$3:$R$7690,"=" &amp;B306)</f>
        <v>4</v>
      </c>
      <c r="E306" s="66">
        <f>COUNTIFS('2way'!$B$3:$B$7690,"&gt;50%",'2way'!$Y$3:$Y$7690,"N",'2way'!$Q$3:$Q$7690,"=" &amp;B306) +  COUNTIFS('2way'!$B$3:$B$7690,"&gt;50%",'2way'!$Y$3:$Y$7690,"N",'2way'!$R$3:$R$7690,"=" &amp;B306)</f>
        <v>4</v>
      </c>
      <c r="F306" s="66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16</v>
      </c>
      <c r="H306" s="6">
        <f t="shared" si="66"/>
        <v>0.125</v>
      </c>
      <c r="I306" s="6">
        <f t="shared" si="67"/>
        <v>0.25</v>
      </c>
      <c r="J306" s="6">
        <f t="shared" si="68"/>
        <v>0.25</v>
      </c>
      <c r="K306" s="6">
        <f t="shared" si="69"/>
        <v>0.1875</v>
      </c>
      <c r="L306" s="66">
        <f>COUNTIFS('2way'!$M$3:$M$7690,"&gt;50%",'2way'!$Y$3:$Y$7690,"Y",'2way'!$Q$3:$Q$7690,"=" &amp;B306) +  COUNTIFS('2way'!$M$3:$M$7690,"&gt;50%",'2way'!$Y$3:$Y$7690,"Y",'2way'!$R$3:$R$7690,"=" &amp;B306)</f>
        <v>6</v>
      </c>
      <c r="M306" s="66">
        <f>COUNTIFS('2way'!$M$3:$M$7690,"&gt;50%",'2way'!$Y$3:$Y$7690,"N",'2way'!$Q$3:$Q$7690,"=" &amp;B306) +  COUNTIFS('2way'!$M$3:$M$7690,"&gt;50%",'2way'!$Y$3:$Y$7690,"N",'2way'!$R$3:$R$7690,"=" &amp;B306)</f>
        <v>4</v>
      </c>
      <c r="N306" s="66">
        <f>COUNTIFS('2way'!$N$3:$N$7690,"&gt;50%",'2way'!$Y$3:$Y$7690,"N",'2way'!$Q$3:$Q$7690,"=" &amp;B306) +  COUNTIFS('2way'!$N$3:$N$7690,"&gt;50%",'2way'!$Y$3:$Y$7690,"N",'2way'!$R$3:$R$7690,"=" &amp;B306)</f>
        <v>6</v>
      </c>
      <c r="O306" s="66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16</v>
      </c>
      <c r="Q306" s="6">
        <f t="shared" si="70"/>
        <v>0.375</v>
      </c>
      <c r="R306" s="6">
        <f t="shared" si="71"/>
        <v>0.25</v>
      </c>
      <c r="S306" s="6">
        <f t="shared" si="72"/>
        <v>0.375</v>
      </c>
      <c r="T306" s="6">
        <f t="shared" si="73"/>
        <v>0</v>
      </c>
      <c r="U306">
        <f t="shared" si="74"/>
        <v>6</v>
      </c>
      <c r="V306" s="6">
        <f t="shared" si="75"/>
        <v>0.375</v>
      </c>
      <c r="W306">
        <f t="shared" si="76"/>
        <v>12</v>
      </c>
      <c r="X306" s="6">
        <f t="shared" si="77"/>
        <v>0.75</v>
      </c>
      <c r="Y306">
        <f t="shared" si="78"/>
        <v>7</v>
      </c>
      <c r="Z306" s="6">
        <f t="shared" si="79"/>
        <v>0.4375</v>
      </c>
      <c r="AA306">
        <f t="shared" si="80"/>
        <v>4</v>
      </c>
      <c r="AB306" s="6">
        <f t="shared" si="81"/>
        <v>0.25</v>
      </c>
    </row>
    <row r="307" spans="1:28" hidden="1" x14ac:dyDescent="0.25">
      <c r="A307" t="s">
        <v>409</v>
      </c>
      <c r="B307" t="s">
        <v>416</v>
      </c>
      <c r="C307" s="65">
        <f>COUNTIFS('2way'!$A$3:$A$7690,"&gt;50%",'2way'!$Y$3:$Y$7690,"Y",'2way'!$Q$3:$Q$7690,"=" &amp;B307) +  COUNTIFS('2way'!$A$3:$A$7690,"&gt;50%",'2way'!$Y$3:$Y$7690,"Y",'2way'!$R$3:$R$7690,"=" &amp;B307)</f>
        <v>4</v>
      </c>
      <c r="D307" s="66">
        <f>COUNTIFS('2way'!$A$3:$A$7690,"&gt;50%",'2way'!$Y$3:$Y$7690,"N",'2way'!$Q$3:$Q$7690,"=" &amp;B307) +  COUNTIFS('2way'!$A$3:$A$7690,"&gt;50%",'2way'!$Y$3:$Y$7690,"N",'2way'!$R$3:$R$7690,"=" &amp;B307)</f>
        <v>2</v>
      </c>
      <c r="E307" s="66">
        <f>COUNTIFS('2way'!$B$3:$B$7690,"&gt;50%",'2way'!$Y$3:$Y$7690,"N",'2way'!$Q$3:$Q$7690,"=" &amp;B307) +  COUNTIFS('2way'!$B$3:$B$7690,"&gt;50%",'2way'!$Y$3:$Y$7690,"N",'2way'!$R$3:$R$7690,"=" &amp;B307)</f>
        <v>8</v>
      </c>
      <c r="F307" s="66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16</v>
      </c>
      <c r="H307" s="6">
        <f t="shared" si="66"/>
        <v>0.25</v>
      </c>
      <c r="I307" s="6">
        <f t="shared" si="67"/>
        <v>0.125</v>
      </c>
      <c r="J307" s="6">
        <f t="shared" si="68"/>
        <v>0.5</v>
      </c>
      <c r="K307" s="6">
        <f t="shared" si="69"/>
        <v>6.25E-2</v>
      </c>
      <c r="L307" s="66">
        <f>COUNTIFS('2way'!$M$3:$M$7690,"&gt;50%",'2way'!$Y$3:$Y$7690,"Y",'2way'!$Q$3:$Q$7690,"=" &amp;B307) +  COUNTIFS('2way'!$M$3:$M$7690,"&gt;50%",'2way'!$Y$3:$Y$7690,"Y",'2way'!$R$3:$R$7690,"=" &amp;B307)</f>
        <v>4</v>
      </c>
      <c r="M307" s="66">
        <f>COUNTIFS('2way'!$M$3:$M$7690,"&gt;50%",'2way'!$Y$3:$Y$7690,"N",'2way'!$Q$3:$Q$7690,"=" &amp;B307) +  COUNTIFS('2way'!$M$3:$M$7690,"&gt;50%",'2way'!$Y$3:$Y$7690,"N",'2way'!$R$3:$R$7690,"=" &amp;B307)</f>
        <v>7</v>
      </c>
      <c r="N307" s="66">
        <f>COUNTIFS('2way'!$N$3:$N$7690,"&gt;50%",'2way'!$Y$3:$Y$7690,"N",'2way'!$Q$3:$Q$7690,"=" &amp;B307) +  COUNTIFS('2way'!$N$3:$N$7690,"&gt;50%",'2way'!$Y$3:$Y$7690,"N",'2way'!$R$3:$R$7690,"=" &amp;B307)</f>
        <v>3</v>
      </c>
      <c r="O307" s="66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16</v>
      </c>
      <c r="Q307" s="6">
        <f t="shared" si="70"/>
        <v>0.25</v>
      </c>
      <c r="R307" s="6">
        <f t="shared" si="71"/>
        <v>0.4375</v>
      </c>
      <c r="S307" s="6">
        <f t="shared" si="72"/>
        <v>0.1875</v>
      </c>
      <c r="T307" s="6">
        <f t="shared" si="73"/>
        <v>0.125</v>
      </c>
      <c r="U307">
        <f t="shared" si="74"/>
        <v>12</v>
      </c>
      <c r="V307" s="6">
        <f t="shared" si="75"/>
        <v>0.75</v>
      </c>
      <c r="W307">
        <f t="shared" si="76"/>
        <v>7</v>
      </c>
      <c r="X307" s="6">
        <f t="shared" si="77"/>
        <v>0.4375</v>
      </c>
      <c r="Y307">
        <f t="shared" si="78"/>
        <v>3</v>
      </c>
      <c r="Z307" s="6">
        <f t="shared" si="79"/>
        <v>0.1875</v>
      </c>
      <c r="AA307">
        <f t="shared" si="80"/>
        <v>9</v>
      </c>
      <c r="AB307" s="6">
        <f t="shared" si="81"/>
        <v>0.5625</v>
      </c>
    </row>
    <row r="308" spans="1:28" hidden="1" x14ac:dyDescent="0.25">
      <c r="A308" t="s">
        <v>409</v>
      </c>
      <c r="B308" t="s">
        <v>410</v>
      </c>
      <c r="C308" s="65">
        <f>COUNTIFS('2way'!$A$3:$A$7690,"&gt;50%",'2way'!$Y$3:$Y$7690,"Y",'2way'!$Q$3:$Q$7690,"=" &amp;B308) +  COUNTIFS('2way'!$A$3:$A$7690,"&gt;50%",'2way'!$Y$3:$Y$7690,"Y",'2way'!$R$3:$R$7690,"=" &amp;B308)</f>
        <v>5</v>
      </c>
      <c r="D308" s="66">
        <f>COUNTIFS('2way'!$A$3:$A$7690,"&gt;50%",'2way'!$Y$3:$Y$7690,"N",'2way'!$Q$3:$Q$7690,"=" &amp;B308) +  COUNTIFS('2way'!$A$3:$A$7690,"&gt;50%",'2way'!$Y$3:$Y$7690,"N",'2way'!$R$3:$R$7690,"=" &amp;B308)</f>
        <v>3</v>
      </c>
      <c r="E308" s="66">
        <f>COUNTIFS('2way'!$B$3:$B$7690,"&gt;50%",'2way'!$Y$3:$Y$7690,"N",'2way'!$Q$3:$Q$7690,"=" &amp;B308) +  COUNTIFS('2way'!$B$3:$B$7690,"&gt;50%",'2way'!$Y$3:$Y$7690,"N",'2way'!$R$3:$R$7690,"=" &amp;B308)</f>
        <v>4</v>
      </c>
      <c r="F308" s="66">
        <f>COUNTIFS('2way'!$B$3:$B$7690,"&gt;50%",'2way'!$Y$3:$Y$7690,"Y",'2way'!$Q$3:$Q$7690,"=" &amp;B308) +  COUNTIFS('2way'!$B$3:$B$7690,"&gt;50%",'2way'!$Y$3:$Y$7690,"Y",'2way'!$R$3:$R$7690,"=" &amp;B308)</f>
        <v>2</v>
      </c>
      <c r="G308">
        <f>COUNTIF('2way'!$Q$3:$Q$7690,"=" &amp;B308) + COUNTIF('2way'!$R$3:$R$7690,"=" &amp;B308)</f>
        <v>16</v>
      </c>
      <c r="H308" s="6">
        <f t="shared" si="66"/>
        <v>0.3125</v>
      </c>
      <c r="I308" s="6">
        <f t="shared" si="67"/>
        <v>0.1875</v>
      </c>
      <c r="J308" s="6">
        <f t="shared" si="68"/>
        <v>0.25</v>
      </c>
      <c r="K308" s="6">
        <f t="shared" si="69"/>
        <v>0.125</v>
      </c>
      <c r="L308" s="66">
        <f>COUNTIFS('2way'!$M$3:$M$7690,"&gt;50%",'2way'!$Y$3:$Y$7690,"Y",'2way'!$Q$3:$Q$7690,"=" &amp;B308) +  COUNTIFS('2way'!$M$3:$M$7690,"&gt;50%",'2way'!$Y$3:$Y$7690,"Y",'2way'!$R$3:$R$7690,"=" &amp;B308)</f>
        <v>8</v>
      </c>
      <c r="M308" s="66">
        <f>COUNTIFS('2way'!$M$3:$M$7690,"&gt;50%",'2way'!$Y$3:$Y$7690,"N",'2way'!$Q$3:$Q$7690,"=" &amp;B308) +  COUNTIFS('2way'!$M$3:$M$7690,"&gt;50%",'2way'!$Y$3:$Y$7690,"N",'2way'!$R$3:$R$7690,"=" &amp;B308)</f>
        <v>5</v>
      </c>
      <c r="N308" s="66">
        <f>COUNTIFS('2way'!$N$3:$N$7690,"&gt;50%",'2way'!$Y$3:$Y$7690,"N",'2way'!$Q$3:$Q$7690,"=" &amp;B308) +  COUNTIFS('2way'!$N$3:$N$7690,"&gt;50%",'2way'!$Y$3:$Y$7690,"N",'2way'!$R$3:$R$7690,"=" &amp;B308)</f>
        <v>2</v>
      </c>
      <c r="O308" s="66">
        <f>COUNTIFS('2way'!$N$3:$N$7690,"&gt;50%",'2way'!$Y$3:$Y$7690,"Y",'2way'!$Q$3:$Q$7690,"=" &amp;B308) +  COUNTIFS('2way'!$N$3:$N$7690,"&gt;50%",'2way'!$Y$3:$Y$7690,"Y",'2way'!$R$3:$R$7690,"=" &amp;B308)</f>
        <v>1</v>
      </c>
      <c r="P308">
        <f>COUNTIF('2way'!$Q$3:$Q$7690,"=" &amp;B308) + COUNTIF('2way'!$R$3:$R$7690,"=" &amp;B308)</f>
        <v>16</v>
      </c>
      <c r="Q308" s="6">
        <f t="shared" si="70"/>
        <v>0.5</v>
      </c>
      <c r="R308" s="6">
        <f t="shared" si="71"/>
        <v>0.3125</v>
      </c>
      <c r="S308" s="6">
        <f t="shared" si="72"/>
        <v>0.125</v>
      </c>
      <c r="T308" s="6">
        <f t="shared" si="73"/>
        <v>6.25E-2</v>
      </c>
      <c r="U308">
        <f t="shared" si="74"/>
        <v>9</v>
      </c>
      <c r="V308" s="6">
        <f t="shared" si="75"/>
        <v>0.5625</v>
      </c>
      <c r="W308">
        <f t="shared" si="76"/>
        <v>10</v>
      </c>
      <c r="X308" s="6">
        <f t="shared" si="77"/>
        <v>0.625</v>
      </c>
      <c r="Y308">
        <f t="shared" si="78"/>
        <v>5</v>
      </c>
      <c r="Z308" s="6">
        <f t="shared" si="79"/>
        <v>0.3125</v>
      </c>
      <c r="AA308">
        <f t="shared" si="80"/>
        <v>6</v>
      </c>
      <c r="AB308" s="6">
        <f t="shared" si="81"/>
        <v>0.375</v>
      </c>
    </row>
    <row r="309" spans="1:28" hidden="1" x14ac:dyDescent="0.25">
      <c r="A309" t="s">
        <v>409</v>
      </c>
      <c r="B309" t="s">
        <v>426</v>
      </c>
      <c r="C309" s="65">
        <f>COUNTIFS('2way'!$A$3:$A$7690,"&gt;50%",'2way'!$Y$3:$Y$7690,"Y",'2way'!$Q$3:$Q$7690,"=" &amp;B309) +  COUNTIFS('2way'!$A$3:$A$7690,"&gt;50%",'2way'!$Y$3:$Y$7690,"Y",'2way'!$R$3:$R$7690,"=" &amp;B309)</f>
        <v>9</v>
      </c>
      <c r="D309" s="66">
        <f>COUNTIFS('2way'!$A$3:$A$7690,"&gt;50%",'2way'!$Y$3:$Y$7690,"N",'2way'!$Q$3:$Q$7690,"=" &amp;B309) +  COUNTIFS('2way'!$A$3:$A$7690,"&gt;50%",'2way'!$Y$3:$Y$7690,"N",'2way'!$R$3:$R$7690,"=" &amp;B309)</f>
        <v>2</v>
      </c>
      <c r="E309" s="66">
        <f>COUNTIFS('2way'!$B$3:$B$7690,"&gt;50%",'2way'!$Y$3:$Y$7690,"N",'2way'!$Q$3:$Q$7690,"=" &amp;B309) +  COUNTIFS('2way'!$B$3:$B$7690,"&gt;50%",'2way'!$Y$3:$Y$7690,"N",'2way'!$R$3:$R$7690,"=" &amp;B309)</f>
        <v>2</v>
      </c>
      <c r="F309" s="66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16</v>
      </c>
      <c r="H309" s="6">
        <f t="shared" si="66"/>
        <v>0.5625</v>
      </c>
      <c r="I309" s="6">
        <f t="shared" si="67"/>
        <v>0.125</v>
      </c>
      <c r="J309" s="6">
        <f t="shared" si="68"/>
        <v>0.125</v>
      </c>
      <c r="K309" s="6">
        <f t="shared" si="69"/>
        <v>6.25E-2</v>
      </c>
      <c r="L309" s="66">
        <f>COUNTIFS('2way'!$M$3:$M$7690,"&gt;50%",'2way'!$Y$3:$Y$7690,"Y",'2way'!$Q$3:$Q$7690,"=" &amp;B309) +  COUNTIFS('2way'!$M$3:$M$7690,"&gt;50%",'2way'!$Y$3:$Y$7690,"Y",'2way'!$R$3:$R$7690,"=" &amp;B309)</f>
        <v>11</v>
      </c>
      <c r="M309" s="66">
        <f>COUNTIFS('2way'!$M$3:$M$7690,"&gt;50%",'2way'!$Y$3:$Y$7690,"N",'2way'!$Q$3:$Q$7690,"=" &amp;B309) +  COUNTIFS('2way'!$M$3:$M$7690,"&gt;50%",'2way'!$Y$3:$Y$7690,"N",'2way'!$R$3:$R$7690,"=" &amp;B309)</f>
        <v>5</v>
      </c>
      <c r="N309" s="66">
        <f>COUNTIFS('2way'!$N$3:$N$7690,"&gt;50%",'2way'!$Y$3:$Y$7690,"N",'2way'!$Q$3:$Q$7690,"=" &amp;B309) +  COUNTIFS('2way'!$N$3:$N$7690,"&gt;50%",'2way'!$Y$3:$Y$7690,"N",'2way'!$R$3:$R$7690,"=" &amp;B309)</f>
        <v>0</v>
      </c>
      <c r="O309" s="66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16</v>
      </c>
      <c r="Q309" s="6">
        <f t="shared" si="70"/>
        <v>0.6875</v>
      </c>
      <c r="R309" s="6">
        <f t="shared" si="71"/>
        <v>0.3125</v>
      </c>
      <c r="S309" s="6">
        <f t="shared" si="72"/>
        <v>0</v>
      </c>
      <c r="T309" s="6">
        <f t="shared" si="73"/>
        <v>0</v>
      </c>
      <c r="U309">
        <f t="shared" si="74"/>
        <v>11</v>
      </c>
      <c r="V309" s="6">
        <f t="shared" si="75"/>
        <v>0.6875</v>
      </c>
      <c r="W309">
        <f t="shared" si="76"/>
        <v>11</v>
      </c>
      <c r="X309" s="6">
        <f t="shared" si="77"/>
        <v>0.6875</v>
      </c>
      <c r="Y309">
        <f t="shared" si="78"/>
        <v>3</v>
      </c>
      <c r="Z309" s="6">
        <f t="shared" si="79"/>
        <v>0.1875</v>
      </c>
      <c r="AA309">
        <f t="shared" si="80"/>
        <v>5</v>
      </c>
      <c r="AB309" s="6">
        <f t="shared" si="81"/>
        <v>0.3125</v>
      </c>
    </row>
    <row r="310" spans="1:28" hidden="1" x14ac:dyDescent="0.25">
      <c r="A310" t="s">
        <v>409</v>
      </c>
      <c r="B310" t="s">
        <v>412</v>
      </c>
      <c r="C310" s="65">
        <f>COUNTIFS('2way'!$A$3:$A$7690,"&gt;50%",'2way'!$Y$3:$Y$7690,"Y",'2way'!$Q$3:$Q$7690,"=" &amp;B310) +  COUNTIFS('2way'!$A$3:$A$7690,"&gt;50%",'2way'!$Y$3:$Y$7690,"Y",'2way'!$R$3:$R$7690,"=" &amp;B310)</f>
        <v>6</v>
      </c>
      <c r="D310" s="66">
        <f>COUNTIFS('2way'!$A$3:$A$7690,"&gt;50%",'2way'!$Y$3:$Y$7690,"N",'2way'!$Q$3:$Q$7690,"=" &amp;B310) +  COUNTIFS('2way'!$A$3:$A$7690,"&gt;50%",'2way'!$Y$3:$Y$7690,"N",'2way'!$R$3:$R$7690,"=" &amp;B310)</f>
        <v>3</v>
      </c>
      <c r="E310" s="66">
        <f>COUNTIFS('2way'!$B$3:$B$7690,"&gt;50%",'2way'!$Y$3:$Y$7690,"N",'2way'!$Q$3:$Q$7690,"=" &amp;B310) +  COUNTIFS('2way'!$B$3:$B$7690,"&gt;50%",'2way'!$Y$3:$Y$7690,"N",'2way'!$R$3:$R$7690,"=" &amp;B310)</f>
        <v>3</v>
      </c>
      <c r="F310" s="66">
        <f>COUNTIFS('2way'!$B$3:$B$7690,"&gt;50%",'2way'!$Y$3:$Y$7690,"Y",'2way'!$Q$3:$Q$7690,"=" &amp;B310) +  COUNTIFS('2way'!$B$3:$B$7690,"&gt;50%",'2way'!$Y$3:$Y$7690,"Y",'2way'!$R$3:$R$7690,"=" &amp;B310)</f>
        <v>4</v>
      </c>
      <c r="G310">
        <f>COUNTIF('2way'!$Q$3:$Q$7690,"=" &amp;B310) + COUNTIF('2way'!$R$3:$R$7690,"=" &amp;B310)</f>
        <v>16</v>
      </c>
      <c r="H310" s="6">
        <f t="shared" si="66"/>
        <v>0.375</v>
      </c>
      <c r="I310" s="6">
        <f t="shared" si="67"/>
        <v>0.1875</v>
      </c>
      <c r="J310" s="6">
        <f t="shared" si="68"/>
        <v>0.1875</v>
      </c>
      <c r="K310" s="6">
        <f t="shared" si="69"/>
        <v>0.25</v>
      </c>
      <c r="L310" s="66">
        <f>COUNTIFS('2way'!$M$3:$M$7690,"&gt;50%",'2way'!$Y$3:$Y$7690,"Y",'2way'!$Q$3:$Q$7690,"=" &amp;B310) +  COUNTIFS('2way'!$M$3:$M$7690,"&gt;50%",'2way'!$Y$3:$Y$7690,"Y",'2way'!$R$3:$R$7690,"=" &amp;B310)</f>
        <v>10</v>
      </c>
      <c r="M310" s="66">
        <f>COUNTIFS('2way'!$M$3:$M$7690,"&gt;50%",'2way'!$Y$3:$Y$7690,"N",'2way'!$Q$3:$Q$7690,"=" &amp;B310) +  COUNTIFS('2way'!$M$3:$M$7690,"&gt;50%",'2way'!$Y$3:$Y$7690,"N",'2way'!$R$3:$R$7690,"=" &amp;B310)</f>
        <v>6</v>
      </c>
      <c r="N310" s="66">
        <f>COUNTIFS('2way'!$N$3:$N$7690,"&gt;50%",'2way'!$Y$3:$Y$7690,"N",'2way'!$Q$3:$Q$7690,"=" &amp;B310) +  COUNTIFS('2way'!$N$3:$N$7690,"&gt;50%",'2way'!$Y$3:$Y$7690,"N",'2way'!$R$3:$R$7690,"=" &amp;B310)</f>
        <v>0</v>
      </c>
      <c r="O310" s="66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16</v>
      </c>
      <c r="Q310" s="6">
        <f t="shared" si="70"/>
        <v>0.625</v>
      </c>
      <c r="R310" s="6">
        <f t="shared" si="71"/>
        <v>0.375</v>
      </c>
      <c r="S310" s="6">
        <f t="shared" si="72"/>
        <v>0</v>
      </c>
      <c r="T310" s="6">
        <f t="shared" si="73"/>
        <v>0</v>
      </c>
      <c r="U310">
        <f t="shared" si="74"/>
        <v>9</v>
      </c>
      <c r="V310" s="6">
        <f t="shared" si="75"/>
        <v>0.5625</v>
      </c>
      <c r="W310">
        <f t="shared" si="76"/>
        <v>10</v>
      </c>
      <c r="X310" s="6">
        <f t="shared" si="77"/>
        <v>0.625</v>
      </c>
      <c r="Y310">
        <f t="shared" si="78"/>
        <v>7</v>
      </c>
      <c r="Z310" s="6">
        <f t="shared" si="79"/>
        <v>0.4375</v>
      </c>
      <c r="AA310">
        <f t="shared" si="80"/>
        <v>6</v>
      </c>
      <c r="AB310" s="6">
        <f t="shared" si="81"/>
        <v>0.375</v>
      </c>
    </row>
    <row r="311" spans="1:28" hidden="1" x14ac:dyDescent="0.25">
      <c r="A311" t="s">
        <v>409</v>
      </c>
      <c r="B311" t="s">
        <v>414</v>
      </c>
      <c r="C311" s="65">
        <f>COUNTIFS('2way'!$A$3:$A$7690,"&gt;50%",'2way'!$Y$3:$Y$7690,"Y",'2way'!$Q$3:$Q$7690,"=" &amp;B311) +  COUNTIFS('2way'!$A$3:$A$7690,"&gt;50%",'2way'!$Y$3:$Y$7690,"Y",'2way'!$R$3:$R$7690,"=" &amp;B311)</f>
        <v>8</v>
      </c>
      <c r="D311" s="66">
        <f>COUNTIFS('2way'!$A$3:$A$7690,"&gt;50%",'2way'!$Y$3:$Y$7690,"N",'2way'!$Q$3:$Q$7690,"=" &amp;B311) +  COUNTIFS('2way'!$A$3:$A$7690,"&gt;50%",'2way'!$Y$3:$Y$7690,"N",'2way'!$R$3:$R$7690,"=" &amp;B311)</f>
        <v>3</v>
      </c>
      <c r="E311" s="66">
        <f>COUNTIFS('2way'!$B$3:$B$7690,"&gt;50%",'2way'!$Y$3:$Y$7690,"N",'2way'!$Q$3:$Q$7690,"=" &amp;B311) +  COUNTIFS('2way'!$B$3:$B$7690,"&gt;50%",'2way'!$Y$3:$Y$7690,"N",'2way'!$R$3:$R$7690,"=" &amp;B311)</f>
        <v>2</v>
      </c>
      <c r="F311" s="66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16</v>
      </c>
      <c r="H311" s="6">
        <f t="shared" si="66"/>
        <v>0.5</v>
      </c>
      <c r="I311" s="6">
        <f t="shared" si="67"/>
        <v>0.1875</v>
      </c>
      <c r="J311" s="6">
        <f t="shared" si="68"/>
        <v>0.125</v>
      </c>
      <c r="K311" s="6">
        <f t="shared" si="69"/>
        <v>0.125</v>
      </c>
      <c r="L311" s="66">
        <f>COUNTIFS('2way'!$M$3:$M$7690,"&gt;50%",'2way'!$Y$3:$Y$7690,"Y",'2way'!$Q$3:$Q$7690,"=" &amp;B311) +  COUNTIFS('2way'!$M$3:$M$7690,"&gt;50%",'2way'!$Y$3:$Y$7690,"Y",'2way'!$R$3:$R$7690,"=" &amp;B311)</f>
        <v>11</v>
      </c>
      <c r="M311" s="66">
        <f>COUNTIFS('2way'!$M$3:$M$7690,"&gt;50%",'2way'!$Y$3:$Y$7690,"N",'2way'!$Q$3:$Q$7690,"=" &amp;B311) +  COUNTIFS('2way'!$M$3:$M$7690,"&gt;50%",'2way'!$Y$3:$Y$7690,"N",'2way'!$R$3:$R$7690,"=" &amp;B311)</f>
        <v>5</v>
      </c>
      <c r="N311" s="66">
        <f>COUNTIFS('2way'!$N$3:$N$7690,"&gt;50%",'2way'!$Y$3:$Y$7690,"N",'2way'!$Q$3:$Q$7690,"=" &amp;B311) +  COUNTIFS('2way'!$N$3:$N$7690,"&gt;50%",'2way'!$Y$3:$Y$7690,"N",'2way'!$R$3:$R$7690,"=" &amp;B311)</f>
        <v>0</v>
      </c>
      <c r="O311" s="66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16</v>
      </c>
      <c r="Q311" s="6">
        <f t="shared" si="70"/>
        <v>0.6875</v>
      </c>
      <c r="R311" s="6">
        <f t="shared" si="71"/>
        <v>0.3125</v>
      </c>
      <c r="S311" s="6">
        <f t="shared" si="72"/>
        <v>0</v>
      </c>
      <c r="T311" s="6">
        <f t="shared" si="73"/>
        <v>0</v>
      </c>
      <c r="U311">
        <f t="shared" si="74"/>
        <v>10</v>
      </c>
      <c r="V311" s="6">
        <f t="shared" si="75"/>
        <v>0.625</v>
      </c>
      <c r="W311">
        <f t="shared" si="76"/>
        <v>11</v>
      </c>
      <c r="X311" s="6">
        <f t="shared" si="77"/>
        <v>0.6875</v>
      </c>
      <c r="Y311">
        <f t="shared" si="78"/>
        <v>5</v>
      </c>
      <c r="Z311" s="6">
        <f t="shared" si="79"/>
        <v>0.3125</v>
      </c>
      <c r="AA311">
        <f t="shared" si="80"/>
        <v>5</v>
      </c>
      <c r="AB311" s="6">
        <f t="shared" si="81"/>
        <v>0.3125</v>
      </c>
    </row>
    <row r="312" spans="1:28" x14ac:dyDescent="0.25">
      <c r="A312" t="s">
        <v>186</v>
      </c>
      <c r="B312" t="s">
        <v>432</v>
      </c>
      <c r="C312" s="65">
        <f>COUNTIFS('2way'!$A$3:$A$7690,"&gt;50%",'2way'!$Y$3:$Y$7690,"Y",'2way'!$Q$3:$Q$7690,"=" &amp;B312) +  COUNTIFS('2way'!$A$3:$A$7690,"&gt;50%",'2way'!$Y$3:$Y$7690,"Y",'2way'!$R$3:$R$7690,"=" &amp;B312)</f>
        <v>6</v>
      </c>
      <c r="D312" s="66">
        <f>COUNTIFS('2way'!$A$3:$A$7690,"&gt;50%",'2way'!$Y$3:$Y$7690,"N",'2way'!$Q$3:$Q$7690,"=" &amp;B312) +  COUNTIFS('2way'!$A$3:$A$7690,"&gt;50%",'2way'!$Y$3:$Y$7690,"N",'2way'!$R$3:$R$7690,"=" &amp;B312)</f>
        <v>3</v>
      </c>
      <c r="E312" s="66">
        <f>COUNTIFS('2way'!$B$3:$B$7690,"&gt;50%",'2way'!$Y$3:$Y$7690,"N",'2way'!$Q$3:$Q$7690,"=" &amp;B312) +  COUNTIFS('2way'!$B$3:$B$7690,"&gt;50%",'2way'!$Y$3:$Y$7690,"N",'2way'!$R$3:$R$7690,"=" &amp;B312)</f>
        <v>4</v>
      </c>
      <c r="F312" s="66">
        <f>COUNTIFS('2way'!$B$3:$B$7690,"&gt;50%",'2way'!$Y$3:$Y$7690,"Y",'2way'!$Q$3:$Q$7690,"=" &amp;B312) +  COUNTIFS('2way'!$B$3:$B$7690,"&gt;50%",'2way'!$Y$3:$Y$7690,"Y",'2way'!$R$3:$R$7690,"=" &amp;B312)</f>
        <v>3</v>
      </c>
      <c r="G312">
        <f>COUNTIF('2way'!$Q$3:$Q$7690,"=" &amp;B312) + COUNTIF('2way'!$R$3:$R$7690,"=" &amp;B312)</f>
        <v>18</v>
      </c>
      <c r="H312" s="6">
        <f t="shared" si="66"/>
        <v>0.33333333333333331</v>
      </c>
      <c r="I312" s="6">
        <f t="shared" si="67"/>
        <v>0.16666666666666666</v>
      </c>
      <c r="J312" s="6">
        <f t="shared" si="68"/>
        <v>0.22222222222222221</v>
      </c>
      <c r="K312" s="6">
        <f t="shared" si="69"/>
        <v>0.16666666666666666</v>
      </c>
      <c r="L312" s="66">
        <f>COUNTIFS('2way'!$M$3:$M$7690,"&gt;50%",'2way'!$Y$3:$Y$7690,"Y",'2way'!$Q$3:$Q$7690,"=" &amp;B312) +  COUNTIFS('2way'!$M$3:$M$7690,"&gt;50%",'2way'!$Y$3:$Y$7690,"Y",'2way'!$R$3:$R$7690,"=" &amp;B312)</f>
        <v>10</v>
      </c>
      <c r="M312" s="66">
        <f>COUNTIFS('2way'!$M$3:$M$7690,"&gt;50%",'2way'!$Y$3:$Y$7690,"N",'2way'!$Q$3:$Q$7690,"=" &amp;B312) +  COUNTIFS('2way'!$M$3:$M$7690,"&gt;50%",'2way'!$Y$3:$Y$7690,"N",'2way'!$R$3:$R$7690,"=" &amp;B312)</f>
        <v>8</v>
      </c>
      <c r="N312" s="66">
        <f>COUNTIFS('2way'!$N$3:$N$7690,"&gt;50%",'2way'!$Y$3:$Y$7690,"N",'2way'!$Q$3:$Q$7690,"=" &amp;B312) +  COUNTIFS('2way'!$N$3:$N$7690,"&gt;50%",'2way'!$Y$3:$Y$7690,"N",'2way'!$R$3:$R$7690,"=" &amp;B312)</f>
        <v>0</v>
      </c>
      <c r="O312" s="66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18</v>
      </c>
      <c r="Q312" s="6">
        <f t="shared" si="70"/>
        <v>0.55555555555555558</v>
      </c>
      <c r="R312" s="6">
        <f t="shared" si="71"/>
        <v>0.44444444444444442</v>
      </c>
      <c r="S312" s="6">
        <f t="shared" si="72"/>
        <v>0</v>
      </c>
      <c r="T312" s="6">
        <f t="shared" si="73"/>
        <v>0</v>
      </c>
      <c r="U312">
        <f t="shared" si="74"/>
        <v>10</v>
      </c>
      <c r="V312" s="6">
        <f t="shared" si="75"/>
        <v>0.55555555555555558</v>
      </c>
      <c r="W312">
        <f t="shared" si="76"/>
        <v>10</v>
      </c>
      <c r="X312" s="6">
        <f t="shared" si="77"/>
        <v>0.55555555555555558</v>
      </c>
      <c r="Y312">
        <f t="shared" si="78"/>
        <v>6</v>
      </c>
      <c r="Z312" s="6">
        <f t="shared" si="79"/>
        <v>0.33333333333333331</v>
      </c>
      <c r="AA312">
        <f t="shared" si="80"/>
        <v>8</v>
      </c>
      <c r="AB312" s="6">
        <f t="shared" si="81"/>
        <v>0.44444444444444442</v>
      </c>
    </row>
    <row r="313" spans="1:28" x14ac:dyDescent="0.25">
      <c r="A313" t="s">
        <v>186</v>
      </c>
      <c r="B313" t="s">
        <v>421</v>
      </c>
      <c r="C313" s="65">
        <f>COUNTIFS('2way'!$A$3:$A$7690,"&gt;50%",'2way'!$Y$3:$Y$7690,"Y",'2way'!$Q$3:$Q$7690,"=" &amp;B313) +  COUNTIFS('2way'!$A$3:$A$7690,"&gt;50%",'2way'!$Y$3:$Y$7690,"Y",'2way'!$R$3:$R$7690,"=" &amp;B313)</f>
        <v>6</v>
      </c>
      <c r="D313" s="66">
        <f>COUNTIFS('2way'!$A$3:$A$7690,"&gt;50%",'2way'!$Y$3:$Y$7690,"N",'2way'!$Q$3:$Q$7690,"=" &amp;B313) +  COUNTIFS('2way'!$A$3:$A$7690,"&gt;50%",'2way'!$Y$3:$Y$7690,"N",'2way'!$R$3:$R$7690,"=" &amp;B313)</f>
        <v>7</v>
      </c>
      <c r="E313" s="66">
        <f>COUNTIFS('2way'!$B$3:$B$7690,"&gt;50%",'2way'!$Y$3:$Y$7690,"N",'2way'!$Q$3:$Q$7690,"=" &amp;B313) +  COUNTIFS('2way'!$B$3:$B$7690,"&gt;50%",'2way'!$Y$3:$Y$7690,"N",'2way'!$R$3:$R$7690,"=" &amp;B313)</f>
        <v>1</v>
      </c>
      <c r="F313" s="66">
        <f>COUNTIFS('2way'!$B$3:$B$7690,"&gt;50%",'2way'!$Y$3:$Y$7690,"Y",'2way'!$Q$3:$Q$7690,"=" &amp;B313) +  COUNTIFS('2way'!$B$3:$B$7690,"&gt;50%",'2way'!$Y$3:$Y$7690,"Y",'2way'!$R$3:$R$7690,"=" &amp;B313)</f>
        <v>4</v>
      </c>
      <c r="G313">
        <f>COUNTIF('2way'!$Q$3:$Q$7690,"=" &amp;B313) + COUNTIF('2way'!$R$3:$R$7690,"=" &amp;B313)</f>
        <v>18</v>
      </c>
      <c r="H313" s="6">
        <f t="shared" si="66"/>
        <v>0.33333333333333331</v>
      </c>
      <c r="I313" s="6">
        <f t="shared" si="67"/>
        <v>0.3888888888888889</v>
      </c>
      <c r="J313" s="6">
        <f t="shared" si="68"/>
        <v>5.5555555555555552E-2</v>
      </c>
      <c r="K313" s="6">
        <f t="shared" si="69"/>
        <v>0.22222222222222221</v>
      </c>
      <c r="L313" s="66">
        <f>COUNTIFS('2way'!$M$3:$M$7690,"&gt;50%",'2way'!$Y$3:$Y$7690,"Y",'2way'!$Q$3:$Q$7690,"=" &amp;B313) +  COUNTIFS('2way'!$M$3:$M$7690,"&gt;50%",'2way'!$Y$3:$Y$7690,"Y",'2way'!$R$3:$R$7690,"=" &amp;B313)</f>
        <v>10</v>
      </c>
      <c r="M313" s="66">
        <f>COUNTIFS('2way'!$M$3:$M$7690,"&gt;50%",'2way'!$Y$3:$Y$7690,"N",'2way'!$Q$3:$Q$7690,"=" &amp;B313) +  COUNTIFS('2way'!$M$3:$M$7690,"&gt;50%",'2way'!$Y$3:$Y$7690,"N",'2way'!$R$3:$R$7690,"=" &amp;B313)</f>
        <v>8</v>
      </c>
      <c r="N313" s="66">
        <f>COUNTIFS('2way'!$N$3:$N$7690,"&gt;50%",'2way'!$Y$3:$Y$7690,"N",'2way'!$Q$3:$Q$7690,"=" &amp;B313) +  COUNTIFS('2way'!$N$3:$N$7690,"&gt;50%",'2way'!$Y$3:$Y$7690,"N",'2way'!$R$3:$R$7690,"=" &amp;B313)</f>
        <v>0</v>
      </c>
      <c r="O313" s="66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18</v>
      </c>
      <c r="Q313" s="6">
        <f t="shared" si="70"/>
        <v>0.55555555555555558</v>
      </c>
      <c r="R313" s="6">
        <f t="shared" si="71"/>
        <v>0.44444444444444442</v>
      </c>
      <c r="S313" s="6">
        <f t="shared" si="72"/>
        <v>0</v>
      </c>
      <c r="T313" s="6">
        <f t="shared" si="73"/>
        <v>0</v>
      </c>
      <c r="U313">
        <f t="shared" si="74"/>
        <v>7</v>
      </c>
      <c r="V313" s="6">
        <f t="shared" si="75"/>
        <v>0.3888888888888889</v>
      </c>
      <c r="W313">
        <f t="shared" si="76"/>
        <v>10</v>
      </c>
      <c r="X313" s="6">
        <f t="shared" si="77"/>
        <v>0.55555555555555558</v>
      </c>
      <c r="Y313">
        <f t="shared" si="78"/>
        <v>11</v>
      </c>
      <c r="Z313" s="6">
        <f t="shared" si="79"/>
        <v>0.61111111111111116</v>
      </c>
      <c r="AA313">
        <f t="shared" si="80"/>
        <v>8</v>
      </c>
      <c r="AB313" s="6">
        <f t="shared" si="81"/>
        <v>0.44444444444444442</v>
      </c>
    </row>
    <row r="314" spans="1:28" x14ac:dyDescent="0.25">
      <c r="A314" t="s">
        <v>186</v>
      </c>
      <c r="B314" t="s">
        <v>396</v>
      </c>
      <c r="C314" s="65">
        <f>COUNTIFS('2way'!$A$3:$A$7690,"&gt;50%",'2way'!$Y$3:$Y$7690,"Y",'2way'!$Q$3:$Q$7690,"=" &amp;B314) +  COUNTIFS('2way'!$A$3:$A$7690,"&gt;50%",'2way'!$Y$3:$Y$7690,"Y",'2way'!$R$3:$R$7690,"=" &amp;B314)</f>
        <v>4</v>
      </c>
      <c r="D314" s="66">
        <f>COUNTIFS('2way'!$A$3:$A$7690,"&gt;50%",'2way'!$Y$3:$Y$7690,"N",'2way'!$Q$3:$Q$7690,"=" &amp;B314) +  COUNTIFS('2way'!$A$3:$A$7690,"&gt;50%",'2way'!$Y$3:$Y$7690,"N",'2way'!$R$3:$R$7690,"=" &amp;B314)</f>
        <v>4</v>
      </c>
      <c r="E314" s="66">
        <f>COUNTIFS('2way'!$B$3:$B$7690,"&gt;50%",'2way'!$Y$3:$Y$7690,"N",'2way'!$Q$3:$Q$7690,"=" &amp;B314) +  COUNTIFS('2way'!$B$3:$B$7690,"&gt;50%",'2way'!$Y$3:$Y$7690,"N",'2way'!$R$3:$R$7690,"=" &amp;B314)</f>
        <v>4</v>
      </c>
      <c r="F314" s="66">
        <f>COUNTIFS('2way'!$B$3:$B$7690,"&gt;50%",'2way'!$Y$3:$Y$7690,"Y",'2way'!$Q$3:$Q$7690,"=" &amp;B314) +  COUNTIFS('2way'!$B$3:$B$7690,"&gt;50%",'2way'!$Y$3:$Y$7690,"Y",'2way'!$R$3:$R$7690,"=" &amp;B314)</f>
        <v>3</v>
      </c>
      <c r="G314">
        <f>COUNTIF('2way'!$Q$3:$Q$7690,"=" &amp;B314) + COUNTIF('2way'!$R$3:$R$7690,"=" &amp;B314)</f>
        <v>18</v>
      </c>
      <c r="H314" s="6">
        <f t="shared" si="66"/>
        <v>0.22222222222222221</v>
      </c>
      <c r="I314" s="6">
        <f t="shared" si="67"/>
        <v>0.22222222222222221</v>
      </c>
      <c r="J314" s="6">
        <f t="shared" si="68"/>
        <v>0.22222222222222221</v>
      </c>
      <c r="K314" s="6">
        <f t="shared" si="69"/>
        <v>0.16666666666666666</v>
      </c>
      <c r="L314" s="66">
        <f>COUNTIFS('2way'!$M$3:$M$7690,"&gt;50%",'2way'!$Y$3:$Y$7690,"Y",'2way'!$Q$3:$Q$7690,"=" &amp;B314) +  COUNTIFS('2way'!$M$3:$M$7690,"&gt;50%",'2way'!$Y$3:$Y$7690,"Y",'2way'!$R$3:$R$7690,"=" &amp;B314)</f>
        <v>7</v>
      </c>
      <c r="M314" s="66">
        <f>COUNTIFS('2way'!$M$3:$M$7690,"&gt;50%",'2way'!$Y$3:$Y$7690,"N",'2way'!$Q$3:$Q$7690,"=" &amp;B314) +  COUNTIFS('2way'!$M$3:$M$7690,"&gt;50%",'2way'!$Y$3:$Y$7690,"N",'2way'!$R$3:$R$7690,"=" &amp;B314)</f>
        <v>10</v>
      </c>
      <c r="N314" s="66">
        <f>COUNTIFS('2way'!$N$3:$N$7690,"&gt;50%",'2way'!$Y$3:$Y$7690,"N",'2way'!$Q$3:$Q$7690,"=" &amp;B314) +  COUNTIFS('2way'!$N$3:$N$7690,"&gt;50%",'2way'!$Y$3:$Y$7690,"N",'2way'!$R$3:$R$7690,"=" &amp;B314)</f>
        <v>1</v>
      </c>
      <c r="O314" s="66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18</v>
      </c>
      <c r="Q314" s="6">
        <f t="shared" si="70"/>
        <v>0.3888888888888889</v>
      </c>
      <c r="R314" s="6">
        <f t="shared" si="71"/>
        <v>0.55555555555555558</v>
      </c>
      <c r="S314" s="6">
        <f t="shared" si="72"/>
        <v>5.5555555555555552E-2</v>
      </c>
      <c r="T314" s="6">
        <f t="shared" si="73"/>
        <v>0</v>
      </c>
      <c r="U314">
        <f t="shared" si="74"/>
        <v>8</v>
      </c>
      <c r="V314" s="6">
        <f t="shared" si="75"/>
        <v>0.44444444444444442</v>
      </c>
      <c r="W314">
        <f t="shared" si="76"/>
        <v>8</v>
      </c>
      <c r="X314" s="6">
        <f t="shared" si="77"/>
        <v>0.44444444444444442</v>
      </c>
      <c r="Y314">
        <f t="shared" si="78"/>
        <v>7</v>
      </c>
      <c r="Z314" s="6">
        <f t="shared" si="79"/>
        <v>0.3888888888888889</v>
      </c>
      <c r="AA314">
        <f t="shared" si="80"/>
        <v>10</v>
      </c>
      <c r="AB314" s="6">
        <f t="shared" si="81"/>
        <v>0.55555555555555558</v>
      </c>
    </row>
    <row r="315" spans="1:28" x14ac:dyDescent="0.25">
      <c r="A315" t="s">
        <v>186</v>
      </c>
      <c r="B315" t="s">
        <v>397</v>
      </c>
      <c r="C315" s="65">
        <f>COUNTIFS('2way'!$A$3:$A$7690,"&gt;50%",'2way'!$Y$3:$Y$7690,"Y",'2way'!$Q$3:$Q$7690,"=" &amp;B315) +  COUNTIFS('2way'!$A$3:$A$7690,"&gt;50%",'2way'!$Y$3:$Y$7690,"Y",'2way'!$R$3:$R$7690,"=" &amp;B315)</f>
        <v>5</v>
      </c>
      <c r="D315" s="66">
        <f>COUNTIFS('2way'!$A$3:$A$7690,"&gt;50%",'2way'!$Y$3:$Y$7690,"N",'2way'!$Q$3:$Q$7690,"=" &amp;B315) +  COUNTIFS('2way'!$A$3:$A$7690,"&gt;50%",'2way'!$Y$3:$Y$7690,"N",'2way'!$R$3:$R$7690,"=" &amp;B315)</f>
        <v>4</v>
      </c>
      <c r="E315" s="66">
        <f>COUNTIFS('2way'!$B$3:$B$7690,"&gt;50%",'2way'!$Y$3:$Y$7690,"N",'2way'!$Q$3:$Q$7690,"=" &amp;B315) +  COUNTIFS('2way'!$B$3:$B$7690,"&gt;50%",'2way'!$Y$3:$Y$7690,"N",'2way'!$R$3:$R$7690,"=" &amp;B315)</f>
        <v>3</v>
      </c>
      <c r="F315" s="66">
        <f>COUNTIFS('2way'!$B$3:$B$7690,"&gt;50%",'2way'!$Y$3:$Y$7690,"Y",'2way'!$Q$3:$Q$7690,"=" &amp;B315) +  COUNTIFS('2way'!$B$3:$B$7690,"&gt;50%",'2way'!$Y$3:$Y$7690,"Y",'2way'!$R$3:$R$7690,"=" &amp;B315)</f>
        <v>5</v>
      </c>
      <c r="G315">
        <f>COUNTIF('2way'!$Q$3:$Q$7690,"=" &amp;B315) + COUNTIF('2way'!$R$3:$R$7690,"=" &amp;B315)</f>
        <v>18</v>
      </c>
      <c r="H315" s="6">
        <f t="shared" si="66"/>
        <v>0.27777777777777779</v>
      </c>
      <c r="I315" s="6">
        <f t="shared" si="67"/>
        <v>0.22222222222222221</v>
      </c>
      <c r="J315" s="6">
        <f t="shared" si="68"/>
        <v>0.16666666666666666</v>
      </c>
      <c r="K315" s="6">
        <f t="shared" si="69"/>
        <v>0.27777777777777779</v>
      </c>
      <c r="L315" s="66">
        <f>COUNTIFS('2way'!$M$3:$M$7690,"&gt;50%",'2way'!$Y$3:$Y$7690,"Y",'2way'!$Q$3:$Q$7690,"=" &amp;B315) +  COUNTIFS('2way'!$M$3:$M$7690,"&gt;50%",'2way'!$Y$3:$Y$7690,"Y",'2way'!$R$3:$R$7690,"=" &amp;B315)</f>
        <v>11</v>
      </c>
      <c r="M315" s="66">
        <f>COUNTIFS('2way'!$M$3:$M$7690,"&gt;50%",'2way'!$Y$3:$Y$7690,"N",'2way'!$Q$3:$Q$7690,"=" &amp;B315) +  COUNTIFS('2way'!$M$3:$M$7690,"&gt;50%",'2way'!$Y$3:$Y$7690,"N",'2way'!$R$3:$R$7690,"=" &amp;B315)</f>
        <v>7</v>
      </c>
      <c r="N315" s="66">
        <f>COUNTIFS('2way'!$N$3:$N$7690,"&gt;50%",'2way'!$Y$3:$Y$7690,"N",'2way'!$Q$3:$Q$7690,"=" &amp;B315) +  COUNTIFS('2way'!$N$3:$N$7690,"&gt;50%",'2way'!$Y$3:$Y$7690,"N",'2way'!$R$3:$R$7690,"=" &amp;B315)</f>
        <v>0</v>
      </c>
      <c r="O315" s="66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18</v>
      </c>
      <c r="Q315" s="6">
        <f t="shared" si="70"/>
        <v>0.61111111111111116</v>
      </c>
      <c r="R315" s="6">
        <f t="shared" si="71"/>
        <v>0.3888888888888889</v>
      </c>
      <c r="S315" s="6">
        <f t="shared" si="72"/>
        <v>0</v>
      </c>
      <c r="T315" s="6">
        <f t="shared" si="73"/>
        <v>0</v>
      </c>
      <c r="U315">
        <f t="shared" si="74"/>
        <v>8</v>
      </c>
      <c r="V315" s="6">
        <f t="shared" si="75"/>
        <v>0.44444444444444442</v>
      </c>
      <c r="W315">
        <f t="shared" si="76"/>
        <v>11</v>
      </c>
      <c r="X315" s="6">
        <f t="shared" si="77"/>
        <v>0.61111111111111116</v>
      </c>
      <c r="Y315">
        <f t="shared" si="78"/>
        <v>9</v>
      </c>
      <c r="Z315" s="6">
        <f t="shared" si="79"/>
        <v>0.5</v>
      </c>
      <c r="AA315">
        <f t="shared" si="80"/>
        <v>7</v>
      </c>
      <c r="AB315" s="6">
        <f t="shared" si="81"/>
        <v>0.3888888888888889</v>
      </c>
    </row>
    <row r="316" spans="1:28" x14ac:dyDescent="0.25">
      <c r="A316" t="s">
        <v>186</v>
      </c>
      <c r="B316" t="s">
        <v>417</v>
      </c>
      <c r="C316" s="65">
        <f>COUNTIFS('2way'!$A$3:$A$7690,"&gt;50%",'2way'!$Y$3:$Y$7690,"Y",'2way'!$Q$3:$Q$7690,"=" &amp;B316) +  COUNTIFS('2way'!$A$3:$A$7690,"&gt;50%",'2way'!$Y$3:$Y$7690,"Y",'2way'!$R$3:$R$7690,"=" &amp;B316)</f>
        <v>8</v>
      </c>
      <c r="D316" s="66">
        <f>COUNTIFS('2way'!$A$3:$A$7690,"&gt;50%",'2way'!$Y$3:$Y$7690,"N",'2way'!$Q$3:$Q$7690,"=" &amp;B316) +  COUNTIFS('2way'!$A$3:$A$7690,"&gt;50%",'2way'!$Y$3:$Y$7690,"N",'2way'!$R$3:$R$7690,"=" &amp;B316)</f>
        <v>4</v>
      </c>
      <c r="E316" s="66">
        <f>COUNTIFS('2way'!$B$3:$B$7690,"&gt;50%",'2way'!$Y$3:$Y$7690,"N",'2way'!$Q$3:$Q$7690,"=" &amp;B316) +  COUNTIFS('2way'!$B$3:$B$7690,"&gt;50%",'2way'!$Y$3:$Y$7690,"N",'2way'!$R$3:$R$7690,"=" &amp;B316)</f>
        <v>2</v>
      </c>
      <c r="F316" s="66">
        <f>COUNTIFS('2way'!$B$3:$B$7690,"&gt;50%",'2way'!$Y$3:$Y$7690,"Y",'2way'!$Q$3:$Q$7690,"=" &amp;B316) +  COUNTIFS('2way'!$B$3:$B$7690,"&gt;50%",'2way'!$Y$3:$Y$7690,"Y",'2way'!$R$3:$R$7690,"=" &amp;B316)</f>
        <v>2</v>
      </c>
      <c r="G316">
        <f>COUNTIF('2way'!$Q$3:$Q$7690,"=" &amp;B316) + COUNTIF('2way'!$R$3:$R$7690,"=" &amp;B316)</f>
        <v>18</v>
      </c>
      <c r="H316" s="6">
        <f t="shared" si="66"/>
        <v>0.44444444444444442</v>
      </c>
      <c r="I316" s="6">
        <f t="shared" si="67"/>
        <v>0.22222222222222221</v>
      </c>
      <c r="J316" s="6">
        <f t="shared" si="68"/>
        <v>0.1111111111111111</v>
      </c>
      <c r="K316" s="6">
        <f t="shared" si="69"/>
        <v>0.1111111111111111</v>
      </c>
      <c r="L316" s="66">
        <f>COUNTIFS('2way'!$M$3:$M$7690,"&gt;50%",'2way'!$Y$3:$Y$7690,"Y",'2way'!$Q$3:$Q$7690,"=" &amp;B316) +  COUNTIFS('2way'!$M$3:$M$7690,"&gt;50%",'2way'!$Y$3:$Y$7690,"Y",'2way'!$R$3:$R$7690,"=" &amp;B316)</f>
        <v>11</v>
      </c>
      <c r="M316" s="66">
        <f>COUNTIFS('2way'!$M$3:$M$7690,"&gt;50%",'2way'!$Y$3:$Y$7690,"N",'2way'!$Q$3:$Q$7690,"=" &amp;B316) +  COUNTIFS('2way'!$M$3:$M$7690,"&gt;50%",'2way'!$Y$3:$Y$7690,"N",'2way'!$R$3:$R$7690,"=" &amp;B316)</f>
        <v>7</v>
      </c>
      <c r="N316" s="66">
        <f>COUNTIFS('2way'!$N$3:$N$7690,"&gt;50%",'2way'!$Y$3:$Y$7690,"N",'2way'!$Q$3:$Q$7690,"=" &amp;B316) +  COUNTIFS('2way'!$N$3:$N$7690,"&gt;50%",'2way'!$Y$3:$Y$7690,"N",'2way'!$R$3:$R$7690,"=" &amp;B316)</f>
        <v>0</v>
      </c>
      <c r="O316" s="66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18</v>
      </c>
      <c r="Q316" s="6">
        <f t="shared" si="70"/>
        <v>0.61111111111111116</v>
      </c>
      <c r="R316" s="6">
        <f t="shared" si="71"/>
        <v>0.3888888888888889</v>
      </c>
      <c r="S316" s="6">
        <f t="shared" si="72"/>
        <v>0</v>
      </c>
      <c r="T316" s="6">
        <f t="shared" si="73"/>
        <v>0</v>
      </c>
      <c r="U316">
        <f t="shared" si="74"/>
        <v>10</v>
      </c>
      <c r="V316" s="6">
        <f t="shared" si="75"/>
        <v>0.55555555555555558</v>
      </c>
      <c r="W316">
        <f t="shared" si="76"/>
        <v>11</v>
      </c>
      <c r="X316" s="6">
        <f t="shared" si="77"/>
        <v>0.61111111111111116</v>
      </c>
      <c r="Y316">
        <f t="shared" si="78"/>
        <v>6</v>
      </c>
      <c r="Z316" s="6">
        <f t="shared" si="79"/>
        <v>0.33333333333333331</v>
      </c>
      <c r="AA316">
        <f t="shared" si="80"/>
        <v>7</v>
      </c>
      <c r="AB316" s="6">
        <f t="shared" si="81"/>
        <v>0.3888888888888889</v>
      </c>
    </row>
    <row r="317" spans="1:28" x14ac:dyDescent="0.25">
      <c r="A317" t="s">
        <v>186</v>
      </c>
      <c r="B317" t="s">
        <v>424</v>
      </c>
      <c r="C317" s="65">
        <f>COUNTIFS('2way'!$A$3:$A$7690,"&gt;50%",'2way'!$Y$3:$Y$7690,"Y",'2way'!$Q$3:$Q$7690,"=" &amp;B317) +  COUNTIFS('2way'!$A$3:$A$7690,"&gt;50%",'2way'!$Y$3:$Y$7690,"Y",'2way'!$R$3:$R$7690,"=" &amp;B317)</f>
        <v>6</v>
      </c>
      <c r="D317" s="66">
        <f>COUNTIFS('2way'!$A$3:$A$7690,"&gt;50%",'2way'!$Y$3:$Y$7690,"N",'2way'!$Q$3:$Q$7690,"=" &amp;B317) +  COUNTIFS('2way'!$A$3:$A$7690,"&gt;50%",'2way'!$Y$3:$Y$7690,"N",'2way'!$R$3:$R$7690,"=" &amp;B317)</f>
        <v>2</v>
      </c>
      <c r="E317" s="66">
        <f>COUNTIFS('2way'!$B$3:$B$7690,"&gt;50%",'2way'!$Y$3:$Y$7690,"N",'2way'!$Q$3:$Q$7690,"=" &amp;B317) +  COUNTIFS('2way'!$B$3:$B$7690,"&gt;50%",'2way'!$Y$3:$Y$7690,"N",'2way'!$R$3:$R$7690,"=" &amp;B317)</f>
        <v>4</v>
      </c>
      <c r="F317" s="66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18</v>
      </c>
      <c r="H317" s="6">
        <f t="shared" si="66"/>
        <v>0.33333333333333331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6">
        <f>COUNTIFS('2way'!$M$3:$M$7690,"&gt;50%",'2way'!$Y$3:$Y$7690,"Y",'2way'!$Q$3:$Q$7690,"=" &amp;B317) +  COUNTIFS('2way'!$M$3:$M$7690,"&gt;50%",'2way'!$Y$3:$Y$7690,"Y",'2way'!$R$3:$R$7690,"=" &amp;B317)</f>
        <v>11</v>
      </c>
      <c r="M317" s="66">
        <f>COUNTIFS('2way'!$M$3:$M$7690,"&gt;50%",'2way'!$Y$3:$Y$7690,"N",'2way'!$Q$3:$Q$7690,"=" &amp;B317) +  COUNTIFS('2way'!$M$3:$M$7690,"&gt;50%",'2way'!$Y$3:$Y$7690,"N",'2way'!$R$3:$R$7690,"=" &amp;B317)</f>
        <v>7</v>
      </c>
      <c r="N317" s="66">
        <f>COUNTIFS('2way'!$N$3:$N$7690,"&gt;50%",'2way'!$Y$3:$Y$7690,"N",'2way'!$Q$3:$Q$7690,"=" &amp;B317) +  COUNTIFS('2way'!$N$3:$N$7690,"&gt;50%",'2way'!$Y$3:$Y$7690,"N",'2way'!$R$3:$R$7690,"=" &amp;B317)</f>
        <v>0</v>
      </c>
      <c r="O317" s="66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18</v>
      </c>
      <c r="Q317" s="6">
        <f t="shared" si="70"/>
        <v>0.61111111111111116</v>
      </c>
      <c r="R317" s="6">
        <f t="shared" si="71"/>
        <v>0.3888888888888889</v>
      </c>
      <c r="S317" s="6">
        <f t="shared" si="72"/>
        <v>0</v>
      </c>
      <c r="T317" s="6">
        <f t="shared" si="73"/>
        <v>0</v>
      </c>
      <c r="U317">
        <f t="shared" si="74"/>
        <v>10</v>
      </c>
      <c r="V317" s="6">
        <f t="shared" si="75"/>
        <v>0.55555555555555558</v>
      </c>
      <c r="W317">
        <f t="shared" si="76"/>
        <v>11</v>
      </c>
      <c r="X317" s="6">
        <f t="shared" si="77"/>
        <v>0.61111111111111116</v>
      </c>
      <c r="Y317">
        <f t="shared" si="78"/>
        <v>6</v>
      </c>
      <c r="Z317" s="6">
        <f t="shared" si="79"/>
        <v>0.33333333333333331</v>
      </c>
      <c r="AA317">
        <f t="shared" si="80"/>
        <v>7</v>
      </c>
      <c r="AB317" s="6">
        <f t="shared" si="81"/>
        <v>0.3888888888888889</v>
      </c>
    </row>
    <row r="318" spans="1:28" x14ac:dyDescent="0.25">
      <c r="A318" t="s">
        <v>186</v>
      </c>
      <c r="B318" t="s">
        <v>422</v>
      </c>
      <c r="C318" s="65">
        <f>COUNTIFS('2way'!$A$3:$A$7690,"&gt;50%",'2way'!$Y$3:$Y$7690,"Y",'2way'!$Q$3:$Q$7690,"=" &amp;B318) +  COUNTIFS('2way'!$A$3:$A$7690,"&gt;50%",'2way'!$Y$3:$Y$7690,"Y",'2way'!$R$3:$R$7690,"=" &amp;B318)</f>
        <v>5</v>
      </c>
      <c r="D318" s="66">
        <f>COUNTIFS('2way'!$A$3:$A$7690,"&gt;50%",'2way'!$Y$3:$Y$7690,"N",'2way'!$Q$3:$Q$7690,"=" &amp;B318) +  COUNTIFS('2way'!$A$3:$A$7690,"&gt;50%",'2way'!$Y$3:$Y$7690,"N",'2way'!$R$3:$R$7690,"=" &amp;B318)</f>
        <v>3</v>
      </c>
      <c r="E318" s="66">
        <f>COUNTIFS('2way'!$B$3:$B$7690,"&gt;50%",'2way'!$Y$3:$Y$7690,"N",'2way'!$Q$3:$Q$7690,"=" &amp;B318) +  COUNTIFS('2way'!$B$3:$B$7690,"&gt;50%",'2way'!$Y$3:$Y$7690,"N",'2way'!$R$3:$R$7690,"=" &amp;B318)</f>
        <v>4</v>
      </c>
      <c r="F318" s="66">
        <f>COUNTIFS('2way'!$B$3:$B$7690,"&gt;50%",'2way'!$Y$3:$Y$7690,"Y",'2way'!$Q$3:$Q$7690,"=" &amp;B318) +  COUNTIFS('2way'!$B$3:$B$7690,"&gt;50%",'2way'!$Y$3:$Y$7690,"Y",'2way'!$R$3:$R$7690,"=" &amp;B318)</f>
        <v>4</v>
      </c>
      <c r="G318">
        <f>COUNTIF('2way'!$Q$3:$Q$7690,"=" &amp;B318) + COUNTIF('2way'!$R$3:$R$7690,"=" &amp;B318)</f>
        <v>18</v>
      </c>
      <c r="H318" s="6">
        <f t="shared" si="66"/>
        <v>0.27777777777777779</v>
      </c>
      <c r="I318" s="6">
        <f t="shared" si="67"/>
        <v>0.16666666666666666</v>
      </c>
      <c r="J318" s="6">
        <f t="shared" si="68"/>
        <v>0.22222222222222221</v>
      </c>
      <c r="K318" s="6">
        <f t="shared" si="69"/>
        <v>0.22222222222222221</v>
      </c>
      <c r="L318" s="66">
        <f>COUNTIFS('2way'!$M$3:$M$7690,"&gt;50%",'2way'!$Y$3:$Y$7690,"Y",'2way'!$Q$3:$Q$7690,"=" &amp;B318) +  COUNTIFS('2way'!$M$3:$M$7690,"&gt;50%",'2way'!$Y$3:$Y$7690,"Y",'2way'!$R$3:$R$7690,"=" &amp;B318)</f>
        <v>10</v>
      </c>
      <c r="M318" s="66">
        <f>COUNTIFS('2way'!$M$3:$M$7690,"&gt;50%",'2way'!$Y$3:$Y$7690,"N",'2way'!$Q$3:$Q$7690,"=" &amp;B318) +  COUNTIFS('2way'!$M$3:$M$7690,"&gt;50%",'2way'!$Y$3:$Y$7690,"N",'2way'!$R$3:$R$7690,"=" &amp;B318)</f>
        <v>7</v>
      </c>
      <c r="N318" s="66">
        <f>COUNTIFS('2way'!$N$3:$N$7690,"&gt;50%",'2way'!$Y$3:$Y$7690,"N",'2way'!$Q$3:$Q$7690,"=" &amp;B318) +  COUNTIFS('2way'!$N$3:$N$7690,"&gt;50%",'2way'!$Y$3:$Y$7690,"N",'2way'!$R$3:$R$7690,"=" &amp;B318)</f>
        <v>0</v>
      </c>
      <c r="O318" s="66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18</v>
      </c>
      <c r="Q318" s="6">
        <f t="shared" si="70"/>
        <v>0.55555555555555558</v>
      </c>
      <c r="R318" s="6">
        <f t="shared" si="71"/>
        <v>0.3888888888888889</v>
      </c>
      <c r="S318" s="6">
        <f t="shared" si="72"/>
        <v>0</v>
      </c>
      <c r="T318" s="6">
        <f t="shared" si="73"/>
        <v>5.5555555555555552E-2</v>
      </c>
      <c r="U318">
        <f t="shared" si="74"/>
        <v>9</v>
      </c>
      <c r="V318" s="6">
        <f t="shared" si="75"/>
        <v>0.5</v>
      </c>
      <c r="W318">
        <f t="shared" si="76"/>
        <v>10</v>
      </c>
      <c r="X318" s="6">
        <f t="shared" si="77"/>
        <v>0.55555555555555558</v>
      </c>
      <c r="Y318">
        <f t="shared" si="78"/>
        <v>7</v>
      </c>
      <c r="Z318" s="6">
        <f t="shared" si="79"/>
        <v>0.3888888888888889</v>
      </c>
      <c r="AA318">
        <f t="shared" si="80"/>
        <v>8</v>
      </c>
      <c r="AB318" s="6">
        <f t="shared" si="81"/>
        <v>0.44444444444444442</v>
      </c>
    </row>
    <row r="319" spans="1:28" x14ac:dyDescent="0.25">
      <c r="A319" t="s">
        <v>186</v>
      </c>
      <c r="B319" t="s">
        <v>423</v>
      </c>
      <c r="C319" s="65">
        <f>COUNTIFS('2way'!$A$3:$A$7690,"&gt;50%",'2way'!$Y$3:$Y$7690,"Y",'2way'!$Q$3:$Q$7690,"=" &amp;B319) +  COUNTIFS('2way'!$A$3:$A$7690,"&gt;50%",'2way'!$Y$3:$Y$7690,"Y",'2way'!$R$3:$R$7690,"=" &amp;B319)</f>
        <v>5</v>
      </c>
      <c r="D319" s="66">
        <f>COUNTIFS('2way'!$A$3:$A$7690,"&gt;50%",'2way'!$Y$3:$Y$7690,"N",'2way'!$Q$3:$Q$7690,"=" &amp;B319) +  COUNTIFS('2way'!$A$3:$A$7690,"&gt;50%",'2way'!$Y$3:$Y$7690,"N",'2way'!$R$3:$R$7690,"=" &amp;B319)</f>
        <v>2</v>
      </c>
      <c r="E319" s="66">
        <f>COUNTIFS('2way'!$B$3:$B$7690,"&gt;50%",'2way'!$Y$3:$Y$7690,"N",'2way'!$Q$3:$Q$7690,"=" &amp;B319) +  COUNTIFS('2way'!$B$3:$B$7690,"&gt;50%",'2way'!$Y$3:$Y$7690,"N",'2way'!$R$3:$R$7690,"=" &amp;B319)</f>
        <v>5</v>
      </c>
      <c r="F319" s="66">
        <f>COUNTIFS('2way'!$B$3:$B$7690,"&gt;50%",'2way'!$Y$3:$Y$7690,"Y",'2way'!$Q$3:$Q$7690,"=" &amp;B319) +  COUNTIFS('2way'!$B$3:$B$7690,"&gt;50%",'2way'!$Y$3:$Y$7690,"Y",'2way'!$R$3:$R$7690,"=" &amp;B319)</f>
        <v>6</v>
      </c>
      <c r="G319">
        <f>COUNTIF('2way'!$Q$3:$Q$7690,"=" &amp;B319) + COUNTIF('2way'!$R$3:$R$7690,"=" &amp;B319)</f>
        <v>18</v>
      </c>
      <c r="H319" s="6">
        <f t="shared" si="66"/>
        <v>0.27777777777777779</v>
      </c>
      <c r="I319" s="6">
        <f t="shared" si="67"/>
        <v>0.1111111111111111</v>
      </c>
      <c r="J319" s="6">
        <f t="shared" si="68"/>
        <v>0.27777777777777779</v>
      </c>
      <c r="K319" s="6">
        <f t="shared" si="69"/>
        <v>0.33333333333333331</v>
      </c>
      <c r="L319" s="66">
        <f>COUNTIFS('2way'!$M$3:$M$7690,"&gt;50%",'2way'!$Y$3:$Y$7690,"Y",'2way'!$Q$3:$Q$7690,"=" &amp;B319) +  COUNTIFS('2way'!$M$3:$M$7690,"&gt;50%",'2way'!$Y$3:$Y$7690,"Y",'2way'!$R$3:$R$7690,"=" &amp;B319)</f>
        <v>9</v>
      </c>
      <c r="M319" s="66">
        <f>COUNTIFS('2way'!$M$3:$M$7690,"&gt;50%",'2way'!$Y$3:$Y$7690,"N",'2way'!$Q$3:$Q$7690,"=" &amp;B319) +  COUNTIFS('2way'!$M$3:$M$7690,"&gt;50%",'2way'!$Y$3:$Y$7690,"N",'2way'!$R$3:$R$7690,"=" &amp;B319)</f>
        <v>5</v>
      </c>
      <c r="N319" s="66">
        <f>COUNTIFS('2way'!$N$3:$N$7690,"&gt;50%",'2way'!$Y$3:$Y$7690,"N",'2way'!$Q$3:$Q$7690,"=" &amp;B319) +  COUNTIFS('2way'!$N$3:$N$7690,"&gt;50%",'2way'!$Y$3:$Y$7690,"N",'2way'!$R$3:$R$7690,"=" &amp;B319)</f>
        <v>2</v>
      </c>
      <c r="O319" s="66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18</v>
      </c>
      <c r="Q319" s="6">
        <f t="shared" si="70"/>
        <v>0.5</v>
      </c>
      <c r="R319" s="6">
        <f t="shared" si="71"/>
        <v>0.27777777777777779</v>
      </c>
      <c r="S319" s="6">
        <f t="shared" si="72"/>
        <v>0.1111111111111111</v>
      </c>
      <c r="T319" s="6">
        <f t="shared" si="73"/>
        <v>0.1111111111111111</v>
      </c>
      <c r="U319">
        <f t="shared" si="74"/>
        <v>10</v>
      </c>
      <c r="V319" s="6">
        <f t="shared" si="75"/>
        <v>0.55555555555555558</v>
      </c>
      <c r="W319">
        <f t="shared" si="76"/>
        <v>11</v>
      </c>
      <c r="X319" s="6">
        <f t="shared" si="77"/>
        <v>0.61111111111111116</v>
      </c>
      <c r="Y319">
        <f t="shared" si="78"/>
        <v>8</v>
      </c>
      <c r="Z319" s="6">
        <f t="shared" si="79"/>
        <v>0.44444444444444442</v>
      </c>
      <c r="AA319">
        <f t="shared" si="80"/>
        <v>7</v>
      </c>
      <c r="AB319" s="6">
        <f t="shared" si="81"/>
        <v>0.3888888888888889</v>
      </c>
    </row>
    <row r="320" spans="1:28" x14ac:dyDescent="0.25">
      <c r="A320" t="s">
        <v>186</v>
      </c>
      <c r="B320" t="s">
        <v>419</v>
      </c>
      <c r="C320" s="65">
        <f>COUNTIFS('2way'!$A$3:$A$7690,"&gt;50%",'2way'!$Y$3:$Y$7690,"Y",'2way'!$Q$3:$Q$7690,"=" &amp;B320) +  COUNTIFS('2way'!$A$3:$A$7690,"&gt;50%",'2way'!$Y$3:$Y$7690,"Y",'2way'!$R$3:$R$7690,"=" &amp;B320)</f>
        <v>5</v>
      </c>
      <c r="D320" s="66">
        <f>COUNTIFS('2way'!$A$3:$A$7690,"&gt;50%",'2way'!$Y$3:$Y$7690,"N",'2way'!$Q$3:$Q$7690,"=" &amp;B320) +  COUNTIFS('2way'!$A$3:$A$7690,"&gt;50%",'2way'!$Y$3:$Y$7690,"N",'2way'!$R$3:$R$7690,"=" &amp;B320)</f>
        <v>7</v>
      </c>
      <c r="E320" s="66">
        <f>COUNTIFS('2way'!$B$3:$B$7690,"&gt;50%",'2way'!$Y$3:$Y$7690,"N",'2way'!$Q$3:$Q$7690,"=" &amp;B320) +  COUNTIFS('2way'!$B$3:$B$7690,"&gt;50%",'2way'!$Y$3:$Y$7690,"N",'2way'!$R$3:$R$7690,"=" &amp;B320)</f>
        <v>2</v>
      </c>
      <c r="F320" s="66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18</v>
      </c>
      <c r="H320" s="6">
        <f t="shared" si="66"/>
        <v>0.27777777777777779</v>
      </c>
      <c r="I320" s="6">
        <f t="shared" si="67"/>
        <v>0.3888888888888889</v>
      </c>
      <c r="J320" s="6">
        <f t="shared" si="68"/>
        <v>0.1111111111111111</v>
      </c>
      <c r="K320" s="6">
        <f t="shared" si="69"/>
        <v>0.1111111111111111</v>
      </c>
      <c r="L320" s="66">
        <f>COUNTIFS('2way'!$M$3:$M$7690,"&gt;50%",'2way'!$Y$3:$Y$7690,"Y",'2way'!$Q$3:$Q$7690,"=" &amp;B320) +  COUNTIFS('2way'!$M$3:$M$7690,"&gt;50%",'2way'!$Y$3:$Y$7690,"Y",'2way'!$R$3:$R$7690,"=" &amp;B320)</f>
        <v>8</v>
      </c>
      <c r="M320" s="66">
        <f>COUNTIFS('2way'!$M$3:$M$7690,"&gt;50%",'2way'!$Y$3:$Y$7690,"N",'2way'!$Q$3:$Q$7690,"=" &amp;B320) +  COUNTIFS('2way'!$M$3:$M$7690,"&gt;50%",'2way'!$Y$3:$Y$7690,"N",'2way'!$R$3:$R$7690,"=" &amp;B320)</f>
        <v>9</v>
      </c>
      <c r="N320" s="66">
        <f>COUNTIFS('2way'!$N$3:$N$7690,"&gt;50%",'2way'!$Y$3:$Y$7690,"N",'2way'!$Q$3:$Q$7690,"=" &amp;B320) +  COUNTIFS('2way'!$N$3:$N$7690,"&gt;50%",'2way'!$Y$3:$Y$7690,"N",'2way'!$R$3:$R$7690,"=" &amp;B320)</f>
        <v>0</v>
      </c>
      <c r="O320" s="66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18</v>
      </c>
      <c r="Q320" s="6">
        <f t="shared" si="70"/>
        <v>0.44444444444444442</v>
      </c>
      <c r="R320" s="6">
        <f t="shared" si="71"/>
        <v>0.5</v>
      </c>
      <c r="S320" s="6">
        <f t="shared" si="72"/>
        <v>0</v>
      </c>
      <c r="T320" s="6">
        <f t="shared" si="73"/>
        <v>0</v>
      </c>
      <c r="U320">
        <f t="shared" si="74"/>
        <v>7</v>
      </c>
      <c r="V320" s="6">
        <f t="shared" si="75"/>
        <v>0.3888888888888889</v>
      </c>
      <c r="W320">
        <f t="shared" si="76"/>
        <v>8</v>
      </c>
      <c r="X320" s="6">
        <f t="shared" si="77"/>
        <v>0.44444444444444442</v>
      </c>
      <c r="Y320">
        <f t="shared" si="78"/>
        <v>9</v>
      </c>
      <c r="Z320" s="6">
        <f t="shared" si="79"/>
        <v>0.5</v>
      </c>
      <c r="AA320">
        <f t="shared" si="80"/>
        <v>9</v>
      </c>
      <c r="AB320" s="6">
        <f t="shared" si="81"/>
        <v>0.5</v>
      </c>
    </row>
    <row r="321" spans="1:28" x14ac:dyDescent="0.25">
      <c r="A321" t="s">
        <v>186</v>
      </c>
      <c r="B321" t="s">
        <v>280</v>
      </c>
      <c r="C321" s="65">
        <f>COUNTIFS('2way'!$A$3:$A$7690,"&gt;50%",'2way'!$Y$3:$Y$7690,"Y",'2way'!$Q$3:$Q$7690,"=" &amp;B321) +  COUNTIFS('2way'!$A$3:$A$7690,"&gt;50%",'2way'!$Y$3:$Y$7690,"Y",'2way'!$R$3:$R$7690,"=" &amp;B321)</f>
        <v>6</v>
      </c>
      <c r="D321" s="66">
        <f>COUNTIFS('2way'!$A$3:$A$7690,"&gt;50%",'2way'!$Y$3:$Y$7690,"N",'2way'!$Q$3:$Q$7690,"=" &amp;B321) +  COUNTIFS('2way'!$A$3:$A$7690,"&gt;50%",'2way'!$Y$3:$Y$7690,"N",'2way'!$R$3:$R$7690,"=" &amp;B321)</f>
        <v>5</v>
      </c>
      <c r="E321" s="66">
        <f>COUNTIFS('2way'!$B$3:$B$7690,"&gt;50%",'2way'!$Y$3:$Y$7690,"N",'2way'!$Q$3:$Q$7690,"=" &amp;B321) +  COUNTIFS('2way'!$B$3:$B$7690,"&gt;50%",'2way'!$Y$3:$Y$7690,"N",'2way'!$R$3:$R$7690,"=" &amp;B321)</f>
        <v>2</v>
      </c>
      <c r="F321" s="66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18</v>
      </c>
      <c r="H321" s="6">
        <f t="shared" si="66"/>
        <v>0.33333333333333331</v>
      </c>
      <c r="I321" s="6">
        <f t="shared" si="67"/>
        <v>0.27777777777777779</v>
      </c>
      <c r="J321" s="6">
        <f t="shared" si="68"/>
        <v>0.1111111111111111</v>
      </c>
      <c r="K321" s="6">
        <f t="shared" si="69"/>
        <v>0.16666666666666666</v>
      </c>
      <c r="L321" s="66">
        <f>COUNTIFS('2way'!$M$3:$M$7690,"&gt;50%",'2way'!$Y$3:$Y$7690,"Y",'2way'!$Q$3:$Q$7690,"=" &amp;B321) +  COUNTIFS('2way'!$M$3:$M$7690,"&gt;50%",'2way'!$Y$3:$Y$7690,"Y",'2way'!$R$3:$R$7690,"=" &amp;B321)</f>
        <v>10</v>
      </c>
      <c r="M321" s="66">
        <f>COUNTIFS('2way'!$M$3:$M$7690,"&gt;50%",'2way'!$Y$3:$Y$7690,"N",'2way'!$Q$3:$Q$7690,"=" &amp;B321) +  COUNTIFS('2way'!$M$3:$M$7690,"&gt;50%",'2way'!$Y$3:$Y$7690,"N",'2way'!$R$3:$R$7690,"=" &amp;B321)</f>
        <v>8</v>
      </c>
      <c r="N321" s="66">
        <f>COUNTIFS('2way'!$N$3:$N$7690,"&gt;50%",'2way'!$Y$3:$Y$7690,"N",'2way'!$Q$3:$Q$7690,"=" &amp;B321) +  COUNTIFS('2way'!$N$3:$N$7690,"&gt;50%",'2way'!$Y$3:$Y$7690,"N",'2way'!$R$3:$R$7690,"=" &amp;B321)</f>
        <v>0</v>
      </c>
      <c r="O321" s="66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18</v>
      </c>
      <c r="Q321" s="6">
        <f t="shared" si="70"/>
        <v>0.55555555555555558</v>
      </c>
      <c r="R321" s="6">
        <f t="shared" si="71"/>
        <v>0.44444444444444442</v>
      </c>
      <c r="S321" s="6">
        <f t="shared" si="72"/>
        <v>0</v>
      </c>
      <c r="T321" s="6">
        <f t="shared" si="73"/>
        <v>0</v>
      </c>
      <c r="U321">
        <f t="shared" si="74"/>
        <v>8</v>
      </c>
      <c r="V321" s="6">
        <f t="shared" si="75"/>
        <v>0.44444444444444442</v>
      </c>
      <c r="W321">
        <f t="shared" si="76"/>
        <v>10</v>
      </c>
      <c r="X321" s="6">
        <f t="shared" si="77"/>
        <v>0.55555555555555558</v>
      </c>
      <c r="Y321">
        <f t="shared" si="78"/>
        <v>8</v>
      </c>
      <c r="Z321" s="6">
        <f t="shared" si="79"/>
        <v>0.44444444444444442</v>
      </c>
      <c r="AA321">
        <f t="shared" si="80"/>
        <v>8</v>
      </c>
      <c r="AB321" s="6">
        <f t="shared" si="81"/>
        <v>0.44444444444444442</v>
      </c>
    </row>
    <row r="322" spans="1:28" x14ac:dyDescent="0.25">
      <c r="A322" t="s">
        <v>186</v>
      </c>
      <c r="B322" t="s">
        <v>398</v>
      </c>
      <c r="C322" s="65">
        <f>COUNTIFS('2way'!$A$3:$A$7690,"&gt;50%",'2way'!$Y$3:$Y$7690,"Y",'2way'!$Q$3:$Q$7690,"=" &amp;B322) +  COUNTIFS('2way'!$A$3:$A$7690,"&gt;50%",'2way'!$Y$3:$Y$7690,"Y",'2way'!$R$3:$R$7690,"=" &amp;B322)</f>
        <v>6</v>
      </c>
      <c r="D322" s="66">
        <f>COUNTIFS('2way'!$A$3:$A$7690,"&gt;50%",'2way'!$Y$3:$Y$7690,"N",'2way'!$Q$3:$Q$7690,"=" &amp;B322) +  COUNTIFS('2way'!$A$3:$A$7690,"&gt;50%",'2way'!$Y$3:$Y$7690,"N",'2way'!$R$3:$R$7690,"=" &amp;B322)</f>
        <v>1</v>
      </c>
      <c r="E322" s="66">
        <f>COUNTIFS('2way'!$B$3:$B$7690,"&gt;50%",'2way'!$Y$3:$Y$7690,"N",'2way'!$Q$3:$Q$7690,"=" &amp;B322) +  COUNTIFS('2way'!$B$3:$B$7690,"&gt;50%",'2way'!$Y$3:$Y$7690,"N",'2way'!$R$3:$R$7690,"=" &amp;B322)</f>
        <v>6</v>
      </c>
      <c r="F322" s="66">
        <f>COUNTIFS('2way'!$B$3:$B$7690,"&gt;50%",'2way'!$Y$3:$Y$7690,"Y",'2way'!$Q$3:$Q$7690,"=" &amp;B322) +  COUNTIFS('2way'!$B$3:$B$7690,"&gt;50%",'2way'!$Y$3:$Y$7690,"Y",'2way'!$R$3:$R$7690,"=" &amp;B322)</f>
        <v>5</v>
      </c>
      <c r="G322">
        <f>COUNTIF('2way'!$Q$3:$Q$7690,"=" &amp;B322) + COUNTIF('2way'!$R$3:$R$7690,"=" &amp;B322)</f>
        <v>18</v>
      </c>
      <c r="H322" s="6">
        <f t="shared" si="66"/>
        <v>0.33333333333333331</v>
      </c>
      <c r="I322" s="6">
        <f t="shared" si="67"/>
        <v>5.5555555555555552E-2</v>
      </c>
      <c r="J322" s="6">
        <f t="shared" si="68"/>
        <v>0.33333333333333331</v>
      </c>
      <c r="K322" s="6">
        <f t="shared" si="69"/>
        <v>0.27777777777777779</v>
      </c>
      <c r="L322" s="66">
        <f>COUNTIFS('2way'!$M$3:$M$7690,"&gt;50%",'2way'!$Y$3:$Y$7690,"Y",'2way'!$Q$3:$Q$7690,"=" &amp;B322) +  COUNTIFS('2way'!$M$3:$M$7690,"&gt;50%",'2way'!$Y$3:$Y$7690,"Y",'2way'!$R$3:$R$7690,"=" &amp;B322)</f>
        <v>11</v>
      </c>
      <c r="M322" s="66">
        <f>COUNTIFS('2way'!$M$3:$M$7690,"&gt;50%",'2way'!$Y$3:$Y$7690,"N",'2way'!$Q$3:$Q$7690,"=" &amp;B322) +  COUNTIFS('2way'!$M$3:$M$7690,"&gt;50%",'2way'!$Y$3:$Y$7690,"N",'2way'!$R$3:$R$7690,"=" &amp;B322)</f>
        <v>7</v>
      </c>
      <c r="N322" s="66">
        <f>COUNTIFS('2way'!$N$3:$N$7690,"&gt;50%",'2way'!$Y$3:$Y$7690,"N",'2way'!$Q$3:$Q$7690,"=" &amp;B322) +  COUNTIFS('2way'!$N$3:$N$7690,"&gt;50%",'2way'!$Y$3:$Y$7690,"N",'2way'!$R$3:$R$7690,"=" &amp;B322)</f>
        <v>0</v>
      </c>
      <c r="O322" s="66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18</v>
      </c>
      <c r="Q322" s="6">
        <f t="shared" si="70"/>
        <v>0.61111111111111116</v>
      </c>
      <c r="R322" s="6">
        <f t="shared" si="71"/>
        <v>0.3888888888888889</v>
      </c>
      <c r="S322" s="6">
        <f t="shared" si="72"/>
        <v>0</v>
      </c>
      <c r="T322" s="6">
        <f t="shared" si="73"/>
        <v>0</v>
      </c>
      <c r="U322">
        <f t="shared" si="74"/>
        <v>12</v>
      </c>
      <c r="V322" s="6">
        <f t="shared" si="75"/>
        <v>0.66666666666666663</v>
      </c>
      <c r="W322">
        <f t="shared" si="76"/>
        <v>11</v>
      </c>
      <c r="X322" s="6">
        <f t="shared" si="77"/>
        <v>0.61111111111111116</v>
      </c>
      <c r="Y322">
        <f t="shared" si="78"/>
        <v>6</v>
      </c>
      <c r="Z322" s="6">
        <f t="shared" si="79"/>
        <v>0.33333333333333331</v>
      </c>
      <c r="AA322">
        <f t="shared" si="80"/>
        <v>7</v>
      </c>
      <c r="AB322" s="6">
        <f t="shared" si="81"/>
        <v>0.3888888888888889</v>
      </c>
    </row>
    <row r="323" spans="1:28" x14ac:dyDescent="0.25">
      <c r="A323" t="s">
        <v>186</v>
      </c>
      <c r="B323" t="s">
        <v>395</v>
      </c>
      <c r="C323" s="65">
        <f>COUNTIFS('2way'!$A$3:$A$7690,"&gt;50%",'2way'!$Y$3:$Y$7690,"Y",'2way'!$Q$3:$Q$7690,"=" &amp;B323) +  COUNTIFS('2way'!$A$3:$A$7690,"&gt;50%",'2way'!$Y$3:$Y$7690,"Y",'2way'!$R$3:$R$7690,"=" &amp;B323)</f>
        <v>1</v>
      </c>
      <c r="D323" s="66">
        <f>COUNTIFS('2way'!$A$3:$A$7690,"&gt;50%",'2way'!$Y$3:$Y$7690,"N",'2way'!$Q$3:$Q$7690,"=" &amp;B323) +  COUNTIFS('2way'!$A$3:$A$7690,"&gt;50%",'2way'!$Y$3:$Y$7690,"N",'2way'!$R$3:$R$7690,"=" &amp;B323)</f>
        <v>3</v>
      </c>
      <c r="E323" s="66">
        <f>COUNTIFS('2way'!$B$3:$B$7690,"&gt;50%",'2way'!$Y$3:$Y$7690,"N",'2way'!$Q$3:$Q$7690,"=" &amp;B323) +  COUNTIFS('2way'!$B$3:$B$7690,"&gt;50%",'2way'!$Y$3:$Y$7690,"N",'2way'!$R$3:$R$7690,"=" &amp;B323)</f>
        <v>3</v>
      </c>
      <c r="F323" s="66">
        <f>COUNTIFS('2way'!$B$3:$B$7690,"&gt;50%",'2way'!$Y$3:$Y$7690,"Y",'2way'!$Q$3:$Q$7690,"=" &amp;B323) +  COUNTIFS('2way'!$B$3:$B$7690,"&gt;50%",'2way'!$Y$3:$Y$7690,"Y",'2way'!$R$3:$R$7690,"=" &amp;B323)</f>
        <v>8</v>
      </c>
      <c r="G323">
        <f>COUNTIF('2way'!$Q$3:$Q$7690,"=" &amp;B323) + COUNTIF('2way'!$R$3:$R$7690,"=" &amp;B323)</f>
        <v>18</v>
      </c>
      <c r="H323" s="6">
        <f t="shared" si="66"/>
        <v>5.5555555555555552E-2</v>
      </c>
      <c r="I323" s="6">
        <f t="shared" si="67"/>
        <v>0.16666666666666666</v>
      </c>
      <c r="J323" s="6">
        <f t="shared" si="68"/>
        <v>0.16666666666666666</v>
      </c>
      <c r="K323" s="6">
        <f t="shared" si="69"/>
        <v>0.44444444444444442</v>
      </c>
      <c r="L323" s="66">
        <f>COUNTIFS('2way'!$M$3:$M$7690,"&gt;50%",'2way'!$Y$3:$Y$7690,"Y",'2way'!$Q$3:$Q$7690,"=" &amp;B323) +  COUNTIFS('2way'!$M$3:$M$7690,"&gt;50%",'2way'!$Y$3:$Y$7690,"Y",'2way'!$R$3:$R$7690,"=" &amp;B323)</f>
        <v>8</v>
      </c>
      <c r="M323" s="66">
        <f>COUNTIFS('2way'!$M$3:$M$7690,"&gt;50%",'2way'!$Y$3:$Y$7690,"N",'2way'!$Q$3:$Q$7690,"=" &amp;B323) +  COUNTIFS('2way'!$M$3:$M$7690,"&gt;50%",'2way'!$Y$3:$Y$7690,"N",'2way'!$R$3:$R$7690,"=" &amp;B323)</f>
        <v>6</v>
      </c>
      <c r="N323" s="66">
        <f>COUNTIFS('2way'!$N$3:$N$7690,"&gt;50%",'2way'!$Y$3:$Y$7690,"N",'2way'!$Q$3:$Q$7690,"=" &amp;B323) +  COUNTIFS('2way'!$N$3:$N$7690,"&gt;50%",'2way'!$Y$3:$Y$7690,"N",'2way'!$R$3:$R$7690,"=" &amp;B323)</f>
        <v>1</v>
      </c>
      <c r="O323" s="66">
        <f>COUNTIFS('2way'!$N$3:$N$7690,"&gt;50%",'2way'!$Y$3:$Y$7690,"Y",'2way'!$Q$3:$Q$7690,"=" &amp;B323) +  COUNTIFS('2way'!$N$3:$N$7690,"&gt;50%",'2way'!$Y$3:$Y$7690,"Y",'2way'!$R$3:$R$7690,"=" &amp;B323)</f>
        <v>2</v>
      </c>
      <c r="P323">
        <f>COUNTIF('2way'!$Q$3:$Q$7690,"=" &amp;B323) + COUNTIF('2way'!$R$3:$R$7690,"=" &amp;B323)</f>
        <v>18</v>
      </c>
      <c r="Q323" s="6">
        <f t="shared" si="70"/>
        <v>0.44444444444444442</v>
      </c>
      <c r="R323" s="6">
        <f t="shared" si="71"/>
        <v>0.33333333333333331</v>
      </c>
      <c r="S323" s="6">
        <f t="shared" si="72"/>
        <v>5.5555555555555552E-2</v>
      </c>
      <c r="T323" s="6">
        <f t="shared" si="73"/>
        <v>0.1111111111111111</v>
      </c>
      <c r="U323">
        <f t="shared" si="74"/>
        <v>4</v>
      </c>
      <c r="V323" s="6">
        <f t="shared" si="75"/>
        <v>0.22222222222222221</v>
      </c>
      <c r="W323">
        <f t="shared" si="76"/>
        <v>9</v>
      </c>
      <c r="X323" s="6">
        <f t="shared" si="77"/>
        <v>0.5</v>
      </c>
      <c r="Y323">
        <f t="shared" si="78"/>
        <v>11</v>
      </c>
      <c r="Z323" s="6">
        <f t="shared" si="79"/>
        <v>0.61111111111111116</v>
      </c>
      <c r="AA323">
        <f t="shared" si="80"/>
        <v>8</v>
      </c>
      <c r="AB323" s="6">
        <f t="shared" si="81"/>
        <v>0.44444444444444442</v>
      </c>
    </row>
    <row r="324" spans="1:28" x14ac:dyDescent="0.25">
      <c r="A324" t="s">
        <v>186</v>
      </c>
      <c r="B324" t="s">
        <v>516</v>
      </c>
      <c r="C324" s="65">
        <f>COUNTIFS('2way'!$A$3:$A$7690,"&gt;50%",'2way'!$Y$3:$Y$7690,"Y",'2way'!$Q$3:$Q$7690,"=" &amp;B324) +  COUNTIFS('2way'!$A$3:$A$7690,"&gt;50%",'2way'!$Y$3:$Y$7690,"Y",'2way'!$R$3:$R$7690,"=" &amp;B324)</f>
        <v>4</v>
      </c>
      <c r="D324" s="66">
        <f>COUNTIFS('2way'!$A$3:$A$7690,"&gt;50%",'2way'!$Y$3:$Y$7690,"N",'2way'!$Q$3:$Q$7690,"=" &amp;B324) +  COUNTIFS('2way'!$A$3:$A$7690,"&gt;50%",'2way'!$Y$3:$Y$7690,"N",'2way'!$R$3:$R$7690,"=" &amp;B324)</f>
        <v>0</v>
      </c>
      <c r="E324" s="66">
        <f>COUNTIFS('2way'!$B$3:$B$7690,"&gt;50%",'2way'!$Y$3:$Y$7690,"N",'2way'!$Q$3:$Q$7690,"=" &amp;B324) +  COUNTIFS('2way'!$B$3:$B$7690,"&gt;50%",'2way'!$Y$3:$Y$7690,"N",'2way'!$R$3:$R$7690,"=" &amp;B324)</f>
        <v>2</v>
      </c>
      <c r="F324" s="66">
        <f>COUNTIFS('2way'!$B$3:$B$7690,"&gt;50%",'2way'!$Y$3:$Y$7690,"Y",'2way'!$Q$3:$Q$7690,"=" &amp;B324) +  COUNTIFS('2way'!$B$3:$B$7690,"&gt;50%",'2way'!$Y$3:$Y$7690,"Y",'2way'!$R$3:$R$7690,"=" &amp;B324)</f>
        <v>3</v>
      </c>
      <c r="G324">
        <f>COUNTIF('2way'!$Q$3:$Q$7690,"=" &amp;B324) + COUNTIF('2way'!$R$3:$R$7690,"=" &amp;B324)</f>
        <v>18</v>
      </c>
      <c r="H324" s="6">
        <f t="shared" ref="H324:H387" si="82">C324/G324</f>
        <v>0.22222222222222221</v>
      </c>
      <c r="I324" s="6">
        <f t="shared" si="67"/>
        <v>0</v>
      </c>
      <c r="J324" s="6">
        <f t="shared" si="68"/>
        <v>0.1111111111111111</v>
      </c>
      <c r="K324" s="6">
        <f t="shared" si="69"/>
        <v>0.16666666666666666</v>
      </c>
      <c r="L324" s="66">
        <f>COUNTIFS('2way'!$M$3:$M$7690,"&gt;50%",'2way'!$Y$3:$Y$7690,"Y",'2way'!$Q$3:$Q$7690,"=" &amp;B324) +  COUNTIFS('2way'!$M$3:$M$7690,"&gt;50%",'2way'!$Y$3:$Y$7690,"Y",'2way'!$R$3:$R$7690,"=" &amp;B324)</f>
        <v>13</v>
      </c>
      <c r="M324" s="66">
        <f>COUNTIFS('2way'!$M$3:$M$7690,"&gt;50%",'2way'!$Y$3:$Y$7690,"N",'2way'!$Q$3:$Q$7690,"=" &amp;B324) +  COUNTIFS('2way'!$M$3:$M$7690,"&gt;50%",'2way'!$Y$3:$Y$7690,"N",'2way'!$R$3:$R$7690,"=" &amp;B324)</f>
        <v>5</v>
      </c>
      <c r="N324" s="66">
        <f>COUNTIFS('2way'!$N$3:$N$7690,"&gt;50%",'2way'!$Y$3:$Y$7690,"N",'2way'!$Q$3:$Q$7690,"=" &amp;B324) +  COUNTIFS('2way'!$N$3:$N$7690,"&gt;50%",'2way'!$Y$3:$Y$7690,"N",'2way'!$R$3:$R$7690,"=" &amp;B324)</f>
        <v>0</v>
      </c>
      <c r="O324" s="66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18</v>
      </c>
      <c r="Q324" s="6">
        <f t="shared" si="70"/>
        <v>0.72222222222222221</v>
      </c>
      <c r="R324" s="6">
        <f t="shared" si="71"/>
        <v>0.27777777777777779</v>
      </c>
      <c r="S324" s="6">
        <f t="shared" si="72"/>
        <v>0</v>
      </c>
      <c r="T324" s="6">
        <f t="shared" si="73"/>
        <v>0</v>
      </c>
      <c r="U324">
        <f t="shared" si="74"/>
        <v>6</v>
      </c>
      <c r="V324" s="6">
        <f t="shared" si="75"/>
        <v>0.33333333333333331</v>
      </c>
      <c r="W324">
        <f t="shared" si="76"/>
        <v>13</v>
      </c>
      <c r="X324" s="6">
        <f t="shared" si="77"/>
        <v>0.72222222222222221</v>
      </c>
      <c r="Y324">
        <f t="shared" si="78"/>
        <v>3</v>
      </c>
      <c r="Z324" s="6">
        <f t="shared" si="79"/>
        <v>0.16666666666666666</v>
      </c>
      <c r="AA324">
        <f t="shared" si="80"/>
        <v>5</v>
      </c>
      <c r="AB324" s="6">
        <f t="shared" si="81"/>
        <v>0.27777777777777779</v>
      </c>
    </row>
    <row r="325" spans="1:28" x14ac:dyDescent="0.25">
      <c r="A325" t="s">
        <v>186</v>
      </c>
      <c r="B325" t="s">
        <v>185</v>
      </c>
      <c r="C325" s="65">
        <f>COUNTIFS('2way'!$A$3:$A$7690,"&gt;50%",'2way'!$Y$3:$Y$7690,"Y",'2way'!$Q$3:$Q$7690,"=" &amp;B325) +  COUNTIFS('2way'!$A$3:$A$7690,"&gt;50%",'2way'!$Y$3:$Y$7690,"Y",'2way'!$R$3:$R$7690,"=" &amp;B325)</f>
        <v>5</v>
      </c>
      <c r="D325" s="66">
        <f>COUNTIFS('2way'!$A$3:$A$7690,"&gt;50%",'2way'!$Y$3:$Y$7690,"N",'2way'!$Q$3:$Q$7690,"=" &amp;B325) +  COUNTIFS('2way'!$A$3:$A$7690,"&gt;50%",'2way'!$Y$3:$Y$7690,"N",'2way'!$R$3:$R$7690,"=" &amp;B325)</f>
        <v>5</v>
      </c>
      <c r="E325" s="66">
        <f>COUNTIFS('2way'!$B$3:$B$7690,"&gt;50%",'2way'!$Y$3:$Y$7690,"N",'2way'!$Q$3:$Q$7690,"=" &amp;B325) +  COUNTIFS('2way'!$B$3:$B$7690,"&gt;50%",'2way'!$Y$3:$Y$7690,"N",'2way'!$R$3:$R$7690,"=" &amp;B325)</f>
        <v>1</v>
      </c>
      <c r="F325" s="66">
        <f>COUNTIFS('2way'!$B$3:$B$7690,"&gt;50%",'2way'!$Y$3:$Y$7690,"Y",'2way'!$Q$3:$Q$7690,"=" &amp;B325) +  COUNTIFS('2way'!$B$3:$B$7690,"&gt;50%",'2way'!$Y$3:$Y$7690,"Y",'2way'!$R$3:$R$7690,"=" &amp;B325)</f>
        <v>6</v>
      </c>
      <c r="G325">
        <f>COUNTIF('2way'!$Q$3:$Q$7690,"=" &amp;B325) + COUNTIF('2way'!$R$3:$R$7690,"=" &amp;B325)</f>
        <v>18</v>
      </c>
      <c r="H325" s="6">
        <f t="shared" si="82"/>
        <v>0.27777777777777779</v>
      </c>
      <c r="I325" s="6">
        <f t="shared" ref="I325:I388" si="83">D325/G325</f>
        <v>0.27777777777777779</v>
      </c>
      <c r="J325" s="6">
        <f t="shared" ref="J325:J388" si="84">E325/G325</f>
        <v>5.5555555555555552E-2</v>
      </c>
      <c r="K325" s="6">
        <f t="shared" ref="K325:K388" si="85">F325/G325</f>
        <v>0.33333333333333331</v>
      </c>
      <c r="L325" s="66">
        <f>COUNTIFS('2way'!$M$3:$M$7690,"&gt;50%",'2way'!$Y$3:$Y$7690,"Y",'2way'!$Q$3:$Q$7690,"=" &amp;B325) +  COUNTIFS('2way'!$M$3:$M$7690,"&gt;50%",'2way'!$Y$3:$Y$7690,"Y",'2way'!$R$3:$R$7690,"=" &amp;B325)</f>
        <v>12</v>
      </c>
      <c r="M325" s="66">
        <f>COUNTIFS('2way'!$M$3:$M$7690,"&gt;50%",'2way'!$Y$3:$Y$7690,"N",'2way'!$Q$3:$Q$7690,"=" &amp;B325) +  COUNTIFS('2way'!$M$3:$M$7690,"&gt;50%",'2way'!$Y$3:$Y$7690,"N",'2way'!$R$3:$R$7690,"=" &amp;B325)</f>
        <v>6</v>
      </c>
      <c r="N325" s="66">
        <f>COUNTIFS('2way'!$N$3:$N$7690,"&gt;50%",'2way'!$Y$3:$Y$7690,"N",'2way'!$Q$3:$Q$7690,"=" &amp;B325) +  COUNTIFS('2way'!$N$3:$N$7690,"&gt;50%",'2way'!$Y$3:$Y$7690,"N",'2way'!$R$3:$R$7690,"=" &amp;B325)</f>
        <v>0</v>
      </c>
      <c r="O325" s="66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18</v>
      </c>
      <c r="Q325" s="6">
        <f t="shared" ref="Q325:Q388" si="86">L325/P325</f>
        <v>0.66666666666666663</v>
      </c>
      <c r="R325" s="6">
        <f t="shared" ref="R325:R388" si="87">M325/P325</f>
        <v>0.33333333333333331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0.33333333333333331</v>
      </c>
      <c r="W325">
        <f t="shared" ref="W325:W388" si="92">L325+N325</f>
        <v>12</v>
      </c>
      <c r="X325" s="6">
        <f t="shared" ref="X325:X388" si="93">W325/P325</f>
        <v>0.66666666666666663</v>
      </c>
      <c r="Y325">
        <f t="shared" ref="Y325:Y388" si="94">D325+F325</f>
        <v>11</v>
      </c>
      <c r="Z325" s="6">
        <f t="shared" ref="Z325:Z388" si="95">Y325/G325</f>
        <v>0.61111111111111116</v>
      </c>
      <c r="AA325">
        <f t="shared" ref="AA325:AA388" si="96">M325+O325</f>
        <v>6</v>
      </c>
      <c r="AB325" s="6">
        <f t="shared" ref="AB325:AB388" si="97">AA325/P325</f>
        <v>0.33333333333333331</v>
      </c>
    </row>
    <row r="326" spans="1:28" x14ac:dyDescent="0.25">
      <c r="A326" t="s">
        <v>186</v>
      </c>
      <c r="B326" t="s">
        <v>523</v>
      </c>
      <c r="C326" s="65">
        <f>COUNTIFS('2way'!$A$3:$A$7690,"&gt;50%",'2way'!$Y$3:$Y$7690,"Y",'2way'!$Q$3:$Q$7690,"=" &amp;B326) +  COUNTIFS('2way'!$A$3:$A$7690,"&gt;50%",'2way'!$Y$3:$Y$7690,"Y",'2way'!$R$3:$R$7690,"=" &amp;B326)</f>
        <v>6</v>
      </c>
      <c r="D326" s="66">
        <f>COUNTIFS('2way'!$A$3:$A$7690,"&gt;50%",'2way'!$Y$3:$Y$7690,"N",'2way'!$Q$3:$Q$7690,"=" &amp;B326) +  COUNTIFS('2way'!$A$3:$A$7690,"&gt;50%",'2way'!$Y$3:$Y$7690,"N",'2way'!$R$3:$R$7690,"=" &amp;B326)</f>
        <v>2</v>
      </c>
      <c r="E326" s="66">
        <f>COUNTIFS('2way'!$B$3:$B$7690,"&gt;50%",'2way'!$Y$3:$Y$7690,"N",'2way'!$Q$3:$Q$7690,"=" &amp;B326) +  COUNTIFS('2way'!$B$3:$B$7690,"&gt;50%",'2way'!$Y$3:$Y$7690,"N",'2way'!$R$3:$R$7690,"=" &amp;B326)</f>
        <v>0</v>
      </c>
      <c r="F326" s="66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18</v>
      </c>
      <c r="H326" s="6">
        <f t="shared" si="82"/>
        <v>0.33333333333333331</v>
      </c>
      <c r="I326" s="6">
        <f t="shared" si="83"/>
        <v>0.1111111111111111</v>
      </c>
      <c r="J326" s="6">
        <f t="shared" si="84"/>
        <v>0</v>
      </c>
      <c r="K326" s="6">
        <f t="shared" si="85"/>
        <v>5.5555555555555552E-2</v>
      </c>
      <c r="L326" s="66">
        <f>COUNTIFS('2way'!$M$3:$M$7690,"&gt;50%",'2way'!$Y$3:$Y$7690,"Y",'2way'!$Q$3:$Q$7690,"=" &amp;B326) +  COUNTIFS('2way'!$M$3:$M$7690,"&gt;50%",'2way'!$Y$3:$Y$7690,"Y",'2way'!$R$3:$R$7690,"=" &amp;B326)</f>
        <v>12</v>
      </c>
      <c r="M326" s="66">
        <f>COUNTIFS('2way'!$M$3:$M$7690,"&gt;50%",'2way'!$Y$3:$Y$7690,"N",'2way'!$Q$3:$Q$7690,"=" &amp;B326) +  COUNTIFS('2way'!$M$3:$M$7690,"&gt;50%",'2way'!$Y$3:$Y$7690,"N",'2way'!$R$3:$R$7690,"=" &amp;B326)</f>
        <v>5</v>
      </c>
      <c r="N326" s="66">
        <f>COUNTIFS('2way'!$N$3:$N$7690,"&gt;50%",'2way'!$Y$3:$Y$7690,"N",'2way'!$Q$3:$Q$7690,"=" &amp;B326) +  COUNTIFS('2way'!$N$3:$N$7690,"&gt;50%",'2way'!$Y$3:$Y$7690,"N",'2way'!$R$3:$R$7690,"=" &amp;B326)</f>
        <v>0</v>
      </c>
      <c r="O326" s="66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18</v>
      </c>
      <c r="Q326" s="6">
        <f t="shared" si="86"/>
        <v>0.66666666666666663</v>
      </c>
      <c r="R326" s="6">
        <f t="shared" si="87"/>
        <v>0.27777777777777779</v>
      </c>
      <c r="S326" s="6">
        <f t="shared" si="88"/>
        <v>0</v>
      </c>
      <c r="T326" s="6">
        <f t="shared" si="89"/>
        <v>5.5555555555555552E-2</v>
      </c>
      <c r="U326">
        <f t="shared" si="90"/>
        <v>6</v>
      </c>
      <c r="V326" s="6">
        <f t="shared" si="91"/>
        <v>0.33333333333333331</v>
      </c>
      <c r="W326">
        <f t="shared" si="92"/>
        <v>12</v>
      </c>
      <c r="X326" s="6">
        <f t="shared" si="93"/>
        <v>0.66666666666666663</v>
      </c>
      <c r="Y326">
        <f t="shared" si="94"/>
        <v>3</v>
      </c>
      <c r="Z326" s="6">
        <f t="shared" si="95"/>
        <v>0.16666666666666666</v>
      </c>
      <c r="AA326">
        <f t="shared" si="96"/>
        <v>6</v>
      </c>
      <c r="AB326" s="6">
        <f t="shared" si="97"/>
        <v>0.33333333333333331</v>
      </c>
    </row>
    <row r="327" spans="1:28" x14ac:dyDescent="0.25">
      <c r="A327" t="s">
        <v>186</v>
      </c>
      <c r="B327" t="s">
        <v>394</v>
      </c>
      <c r="C327" s="65">
        <f>COUNTIFS('2way'!$A$3:$A$7690,"&gt;50%",'2way'!$Y$3:$Y$7690,"Y",'2way'!$Q$3:$Q$7690,"=" &amp;B327) +  COUNTIFS('2way'!$A$3:$A$7690,"&gt;50%",'2way'!$Y$3:$Y$7690,"Y",'2way'!$R$3:$R$7690,"=" &amp;B327)</f>
        <v>10</v>
      </c>
      <c r="D327" s="66">
        <f>COUNTIFS('2way'!$A$3:$A$7690,"&gt;50%",'2way'!$Y$3:$Y$7690,"N",'2way'!$Q$3:$Q$7690,"=" &amp;B327) +  COUNTIFS('2way'!$A$3:$A$7690,"&gt;50%",'2way'!$Y$3:$Y$7690,"N",'2way'!$R$3:$R$7690,"=" &amp;B327)</f>
        <v>4</v>
      </c>
      <c r="E327" s="66">
        <f>COUNTIFS('2way'!$B$3:$B$7690,"&gt;50%",'2way'!$Y$3:$Y$7690,"N",'2way'!$Q$3:$Q$7690,"=" &amp;B327) +  COUNTIFS('2way'!$B$3:$B$7690,"&gt;50%",'2way'!$Y$3:$Y$7690,"N",'2way'!$R$3:$R$7690,"=" &amp;B327)</f>
        <v>0</v>
      </c>
      <c r="F327" s="66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18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0.16666666666666666</v>
      </c>
      <c r="L327" s="66">
        <f>COUNTIFS('2way'!$M$3:$M$7690,"&gt;50%",'2way'!$Y$3:$Y$7690,"Y",'2way'!$Q$3:$Q$7690,"=" &amp;B327) +  COUNTIFS('2way'!$M$3:$M$7690,"&gt;50%",'2way'!$Y$3:$Y$7690,"Y",'2way'!$R$3:$R$7690,"=" &amp;B327)</f>
        <v>14</v>
      </c>
      <c r="M327" s="66">
        <f>COUNTIFS('2way'!$M$3:$M$7690,"&gt;50%",'2way'!$Y$3:$Y$7690,"N",'2way'!$Q$3:$Q$7690,"=" &amp;B327) +  COUNTIFS('2way'!$M$3:$M$7690,"&gt;50%",'2way'!$Y$3:$Y$7690,"N",'2way'!$R$3:$R$7690,"=" &amp;B327)</f>
        <v>4</v>
      </c>
      <c r="N327" s="66">
        <f>COUNTIFS('2way'!$N$3:$N$7690,"&gt;50%",'2way'!$Y$3:$Y$7690,"N",'2way'!$Q$3:$Q$7690,"=" &amp;B327) +  COUNTIFS('2way'!$N$3:$N$7690,"&gt;50%",'2way'!$Y$3:$Y$7690,"N",'2way'!$R$3:$R$7690,"=" &amp;B327)</f>
        <v>0</v>
      </c>
      <c r="O327" s="66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18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10</v>
      </c>
      <c r="V327" s="6">
        <f t="shared" si="91"/>
        <v>0.55555555555555558</v>
      </c>
      <c r="W327">
        <f t="shared" si="92"/>
        <v>14</v>
      </c>
      <c r="X327" s="6">
        <f t="shared" si="93"/>
        <v>0.77777777777777779</v>
      </c>
      <c r="Y327">
        <f t="shared" si="94"/>
        <v>7</v>
      </c>
      <c r="Z327" s="6">
        <f t="shared" si="95"/>
        <v>0.3888888888888889</v>
      </c>
      <c r="AA327">
        <f t="shared" si="96"/>
        <v>4</v>
      </c>
      <c r="AB327" s="6">
        <f t="shared" si="97"/>
        <v>0.22222222222222221</v>
      </c>
    </row>
    <row r="328" spans="1:28" x14ac:dyDescent="0.25">
      <c r="A328" t="s">
        <v>186</v>
      </c>
      <c r="B328" t="s">
        <v>420</v>
      </c>
      <c r="C328" s="65">
        <f>COUNTIFS('2way'!$A$3:$A$7690,"&gt;50%",'2way'!$Y$3:$Y$7690,"Y",'2way'!$Q$3:$Q$7690,"=" &amp;B328) +  COUNTIFS('2way'!$A$3:$A$7690,"&gt;50%",'2way'!$Y$3:$Y$7690,"Y",'2way'!$R$3:$R$7690,"=" &amp;B328)</f>
        <v>4</v>
      </c>
      <c r="D328" s="66">
        <f>COUNTIFS('2way'!$A$3:$A$7690,"&gt;50%",'2way'!$Y$3:$Y$7690,"N",'2way'!$Q$3:$Q$7690,"=" &amp;B328) +  COUNTIFS('2way'!$A$3:$A$7690,"&gt;50%",'2way'!$Y$3:$Y$7690,"N",'2way'!$R$3:$R$7690,"=" &amp;B328)</f>
        <v>5</v>
      </c>
      <c r="E328" s="66">
        <f>COUNTIFS('2way'!$B$3:$B$7690,"&gt;50%",'2way'!$Y$3:$Y$7690,"N",'2way'!$Q$3:$Q$7690,"=" &amp;B328) +  COUNTIFS('2way'!$B$3:$B$7690,"&gt;50%",'2way'!$Y$3:$Y$7690,"N",'2way'!$R$3:$R$7690,"=" &amp;B328)</f>
        <v>4</v>
      </c>
      <c r="F328" s="66">
        <f>COUNTIFS('2way'!$B$3:$B$7690,"&gt;50%",'2way'!$Y$3:$Y$7690,"Y",'2way'!$Q$3:$Q$7690,"=" &amp;B328) +  COUNTIFS('2way'!$B$3:$B$7690,"&gt;50%",'2way'!$Y$3:$Y$7690,"Y",'2way'!$R$3:$R$7690,"=" &amp;B328)</f>
        <v>4</v>
      </c>
      <c r="G328">
        <f>COUNTIF('2way'!$Q$3:$Q$7690,"=" &amp;B328) + COUNTIF('2way'!$R$3:$R$7690,"=" &amp;B328)</f>
        <v>18</v>
      </c>
      <c r="H328" s="6">
        <f t="shared" si="82"/>
        <v>0.22222222222222221</v>
      </c>
      <c r="I328" s="6">
        <f t="shared" si="83"/>
        <v>0.27777777777777779</v>
      </c>
      <c r="J328" s="6">
        <f t="shared" si="84"/>
        <v>0.22222222222222221</v>
      </c>
      <c r="K328" s="6">
        <f t="shared" si="85"/>
        <v>0.22222222222222221</v>
      </c>
      <c r="L328" s="66">
        <f>COUNTIFS('2way'!$M$3:$M$7690,"&gt;50%",'2way'!$Y$3:$Y$7690,"Y",'2way'!$Q$3:$Q$7690,"=" &amp;B328) +  COUNTIFS('2way'!$M$3:$M$7690,"&gt;50%",'2way'!$Y$3:$Y$7690,"Y",'2way'!$R$3:$R$7690,"=" &amp;B328)</f>
        <v>9</v>
      </c>
      <c r="M328" s="66">
        <f>COUNTIFS('2way'!$M$3:$M$7690,"&gt;50%",'2way'!$Y$3:$Y$7690,"N",'2way'!$Q$3:$Q$7690,"=" &amp;B328) +  COUNTIFS('2way'!$M$3:$M$7690,"&gt;50%",'2way'!$Y$3:$Y$7690,"N",'2way'!$R$3:$R$7690,"=" &amp;B328)</f>
        <v>9</v>
      </c>
      <c r="N328" s="66">
        <f>COUNTIFS('2way'!$N$3:$N$7690,"&gt;50%",'2way'!$Y$3:$Y$7690,"N",'2way'!$Q$3:$Q$7690,"=" &amp;B328) +  COUNTIFS('2way'!$N$3:$N$7690,"&gt;50%",'2way'!$Y$3:$Y$7690,"N",'2way'!$R$3:$R$7690,"=" &amp;B328)</f>
        <v>0</v>
      </c>
      <c r="O328" s="66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18</v>
      </c>
      <c r="Q328" s="6">
        <f t="shared" si="86"/>
        <v>0.5</v>
      </c>
      <c r="R328" s="6">
        <f t="shared" si="87"/>
        <v>0.5</v>
      </c>
      <c r="S328" s="6">
        <f t="shared" si="88"/>
        <v>0</v>
      </c>
      <c r="T328" s="6">
        <f t="shared" si="89"/>
        <v>0</v>
      </c>
      <c r="U328">
        <f t="shared" si="90"/>
        <v>8</v>
      </c>
      <c r="V328" s="6">
        <f t="shared" si="91"/>
        <v>0.44444444444444442</v>
      </c>
      <c r="W328">
        <f t="shared" si="92"/>
        <v>9</v>
      </c>
      <c r="X328" s="6">
        <f t="shared" si="93"/>
        <v>0.5</v>
      </c>
      <c r="Y328">
        <f t="shared" si="94"/>
        <v>9</v>
      </c>
      <c r="Z328" s="6">
        <f t="shared" si="95"/>
        <v>0.5</v>
      </c>
      <c r="AA328">
        <f t="shared" si="96"/>
        <v>9</v>
      </c>
      <c r="AB328" s="6">
        <f t="shared" si="97"/>
        <v>0.5</v>
      </c>
    </row>
    <row r="329" spans="1:28" x14ac:dyDescent="0.25">
      <c r="A329" t="s">
        <v>186</v>
      </c>
      <c r="B329" t="s">
        <v>418</v>
      </c>
      <c r="C329" s="65">
        <f>COUNTIFS('2way'!$A$3:$A$7690,"&gt;50%",'2way'!$Y$3:$Y$7690,"Y",'2way'!$Q$3:$Q$7690,"=" &amp;B329) +  COUNTIFS('2way'!$A$3:$A$7690,"&gt;50%",'2way'!$Y$3:$Y$7690,"Y",'2way'!$R$3:$R$7690,"=" &amp;B329)</f>
        <v>6</v>
      </c>
      <c r="D329" s="66">
        <f>COUNTIFS('2way'!$A$3:$A$7690,"&gt;50%",'2way'!$Y$3:$Y$7690,"N",'2way'!$Q$3:$Q$7690,"=" &amp;B329) +  COUNTIFS('2way'!$A$3:$A$7690,"&gt;50%",'2way'!$Y$3:$Y$7690,"N",'2way'!$R$3:$R$7690,"=" &amp;B329)</f>
        <v>3</v>
      </c>
      <c r="E329" s="66">
        <f>COUNTIFS('2way'!$B$3:$B$7690,"&gt;50%",'2way'!$Y$3:$Y$7690,"N",'2way'!$Q$3:$Q$7690,"=" &amp;B329) +  COUNTIFS('2way'!$B$3:$B$7690,"&gt;50%",'2way'!$Y$3:$Y$7690,"N",'2way'!$R$3:$R$7690,"=" &amp;B329)</f>
        <v>3</v>
      </c>
      <c r="F329" s="66">
        <f>COUNTIFS('2way'!$B$3:$B$7690,"&gt;50%",'2way'!$Y$3:$Y$7690,"Y",'2way'!$Q$3:$Q$7690,"=" &amp;B329) +  COUNTIFS('2way'!$B$3:$B$7690,"&gt;50%",'2way'!$Y$3:$Y$7690,"Y",'2way'!$R$3:$R$7690,"=" &amp;B329)</f>
        <v>2</v>
      </c>
      <c r="G329">
        <f>COUNTIF('2way'!$Q$3:$Q$7690,"=" &amp;B329) + COUNTIF('2way'!$R$3:$R$7690,"=" &amp;B329)</f>
        <v>18</v>
      </c>
      <c r="H329" s="6">
        <f t="shared" si="82"/>
        <v>0.33333333333333331</v>
      </c>
      <c r="I329" s="6">
        <f t="shared" si="83"/>
        <v>0.16666666666666666</v>
      </c>
      <c r="J329" s="6">
        <f t="shared" si="84"/>
        <v>0.16666666666666666</v>
      </c>
      <c r="K329" s="6">
        <f t="shared" si="85"/>
        <v>0.1111111111111111</v>
      </c>
      <c r="L329" s="66">
        <f>COUNTIFS('2way'!$M$3:$M$7690,"&gt;50%",'2way'!$Y$3:$Y$7690,"Y",'2way'!$Q$3:$Q$7690,"=" &amp;B329) +  COUNTIFS('2way'!$M$3:$M$7690,"&gt;50%",'2way'!$Y$3:$Y$7690,"Y",'2way'!$R$3:$R$7690,"=" &amp;B329)</f>
        <v>10</v>
      </c>
      <c r="M329" s="66">
        <f>COUNTIFS('2way'!$M$3:$M$7690,"&gt;50%",'2way'!$Y$3:$Y$7690,"N",'2way'!$Q$3:$Q$7690,"=" &amp;B329) +  COUNTIFS('2way'!$M$3:$M$7690,"&gt;50%",'2way'!$Y$3:$Y$7690,"N",'2way'!$R$3:$R$7690,"=" &amp;B329)</f>
        <v>8</v>
      </c>
      <c r="N329" s="66">
        <f>COUNTIFS('2way'!$N$3:$N$7690,"&gt;50%",'2way'!$Y$3:$Y$7690,"N",'2way'!$Q$3:$Q$7690,"=" &amp;B329) +  COUNTIFS('2way'!$N$3:$N$7690,"&gt;50%",'2way'!$Y$3:$Y$7690,"N",'2way'!$R$3:$R$7690,"=" &amp;B329)</f>
        <v>0</v>
      </c>
      <c r="O329" s="66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18</v>
      </c>
      <c r="Q329" s="6">
        <f t="shared" si="86"/>
        <v>0.55555555555555558</v>
      </c>
      <c r="R329" s="6">
        <f t="shared" si="87"/>
        <v>0.44444444444444442</v>
      </c>
      <c r="S329" s="6">
        <f t="shared" si="88"/>
        <v>0</v>
      </c>
      <c r="T329" s="6">
        <f t="shared" si="89"/>
        <v>0</v>
      </c>
      <c r="U329">
        <f t="shared" si="90"/>
        <v>9</v>
      </c>
      <c r="V329" s="6">
        <f t="shared" si="91"/>
        <v>0.5</v>
      </c>
      <c r="W329">
        <f t="shared" si="92"/>
        <v>10</v>
      </c>
      <c r="X329" s="6">
        <f t="shared" si="93"/>
        <v>0.55555555555555558</v>
      </c>
      <c r="Y329">
        <f t="shared" si="94"/>
        <v>5</v>
      </c>
      <c r="Z329" s="6">
        <f t="shared" si="95"/>
        <v>0.27777777777777779</v>
      </c>
      <c r="AA329">
        <f t="shared" si="96"/>
        <v>8</v>
      </c>
      <c r="AB329" s="6">
        <f t="shared" si="97"/>
        <v>0.44444444444444442</v>
      </c>
    </row>
    <row r="330" spans="1:28" hidden="1" x14ac:dyDescent="0.25">
      <c r="A330" t="s">
        <v>147</v>
      </c>
      <c r="B330" t="s">
        <v>121</v>
      </c>
      <c r="C330" s="65">
        <f>COUNTIFS('2way'!$A$3:$A$7690,"&gt;50%",'2way'!$Y$3:$Y$7690,"Y",'2way'!$Q$3:$Q$7690,"=" &amp;B330) +  COUNTIFS('2way'!$A$3:$A$7690,"&gt;50%",'2way'!$Y$3:$Y$7690,"Y",'2way'!$R$3:$R$7690,"=" &amp;B330)</f>
        <v>8</v>
      </c>
      <c r="D330" s="66">
        <f>COUNTIFS('2way'!$A$3:$A$7690,"&gt;50%",'2way'!$Y$3:$Y$7690,"N",'2way'!$Q$3:$Q$7690,"=" &amp;B330) +  COUNTIFS('2way'!$A$3:$A$7690,"&gt;50%",'2way'!$Y$3:$Y$7690,"N",'2way'!$R$3:$R$7690,"=" &amp;B330)</f>
        <v>3</v>
      </c>
      <c r="E330" s="66">
        <f>COUNTIFS('2way'!$B$3:$B$7690,"&gt;50%",'2way'!$Y$3:$Y$7690,"N",'2way'!$Q$3:$Q$7690,"=" &amp;B330) +  COUNTIFS('2way'!$B$3:$B$7690,"&gt;50%",'2way'!$Y$3:$Y$7690,"N",'2way'!$R$3:$R$7690,"=" &amp;B330)</f>
        <v>1</v>
      </c>
      <c r="F330" s="66">
        <f>COUNTIFS('2way'!$B$3:$B$7690,"&gt;50%",'2way'!$Y$3:$Y$7690,"Y",'2way'!$Q$3:$Q$7690,"=" &amp;B330) +  COUNTIFS('2way'!$B$3:$B$7690,"&gt;50%",'2way'!$Y$3:$Y$7690,"Y",'2way'!$R$3:$R$7690,"=" &amp;B330)</f>
        <v>2</v>
      </c>
      <c r="G330">
        <f>COUNTIF('2way'!$Q$3:$Q$7690,"=" &amp;B330) + COUNTIF('2way'!$R$3:$R$7690,"=" &amp;B330)</f>
        <v>16</v>
      </c>
      <c r="H330" s="6">
        <f t="shared" si="82"/>
        <v>0.5</v>
      </c>
      <c r="I330" s="6">
        <f t="shared" si="83"/>
        <v>0.1875</v>
      </c>
      <c r="J330" s="6">
        <f t="shared" si="84"/>
        <v>6.25E-2</v>
      </c>
      <c r="K330" s="6">
        <f t="shared" si="85"/>
        <v>0.125</v>
      </c>
      <c r="L330" s="66">
        <f>COUNTIFS('2way'!$M$3:$M$7690,"&gt;50%",'2way'!$Y$3:$Y$7690,"Y",'2way'!$Q$3:$Q$7690,"=" &amp;B330) +  COUNTIFS('2way'!$M$3:$M$7690,"&gt;50%",'2way'!$Y$3:$Y$7690,"Y",'2way'!$R$3:$R$7690,"=" &amp;B330)</f>
        <v>12</v>
      </c>
      <c r="M330" s="66">
        <f>COUNTIFS('2way'!$M$3:$M$7690,"&gt;50%",'2way'!$Y$3:$Y$7690,"N",'2way'!$Q$3:$Q$7690,"=" &amp;B330) +  COUNTIFS('2way'!$M$3:$M$7690,"&gt;50%",'2way'!$Y$3:$Y$7690,"N",'2way'!$R$3:$R$7690,"=" &amp;B330)</f>
        <v>4</v>
      </c>
      <c r="N330" s="66">
        <f>COUNTIFS('2way'!$N$3:$N$7690,"&gt;50%",'2way'!$Y$3:$Y$7690,"N",'2way'!$Q$3:$Q$7690,"=" &amp;B330) +  COUNTIFS('2way'!$N$3:$N$7690,"&gt;50%",'2way'!$Y$3:$Y$7690,"N",'2way'!$R$3:$R$7690,"=" &amp;B330)</f>
        <v>0</v>
      </c>
      <c r="O330" s="66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16</v>
      </c>
      <c r="Q330" s="6">
        <f t="shared" si="86"/>
        <v>0.75</v>
      </c>
      <c r="R330" s="6">
        <f t="shared" si="87"/>
        <v>0.25</v>
      </c>
      <c r="S330" s="6">
        <f t="shared" si="88"/>
        <v>0</v>
      </c>
      <c r="T330" s="6">
        <f t="shared" si="89"/>
        <v>0</v>
      </c>
      <c r="U330">
        <f t="shared" si="90"/>
        <v>9</v>
      </c>
      <c r="V330" s="6">
        <f t="shared" si="91"/>
        <v>0.5625</v>
      </c>
      <c r="W330">
        <f t="shared" si="92"/>
        <v>12</v>
      </c>
      <c r="X330" s="6">
        <f t="shared" si="93"/>
        <v>0.75</v>
      </c>
      <c r="Y330">
        <f t="shared" si="94"/>
        <v>5</v>
      </c>
      <c r="Z330" s="6">
        <f t="shared" si="95"/>
        <v>0.3125</v>
      </c>
      <c r="AA330">
        <f t="shared" si="96"/>
        <v>4</v>
      </c>
      <c r="AB330" s="6">
        <f t="shared" si="97"/>
        <v>0.25</v>
      </c>
    </row>
    <row r="331" spans="1:28" hidden="1" x14ac:dyDescent="0.25">
      <c r="A331" t="s">
        <v>147</v>
      </c>
      <c r="B331" t="s">
        <v>279</v>
      </c>
      <c r="C331" s="65">
        <f>COUNTIFS('2way'!$A$3:$A$7690,"&gt;50%",'2way'!$Y$3:$Y$7690,"Y",'2way'!$Q$3:$Q$7690,"=" &amp;B331) +  COUNTIFS('2way'!$A$3:$A$7690,"&gt;50%",'2way'!$Y$3:$Y$7690,"Y",'2way'!$R$3:$R$7690,"=" &amp;B331)</f>
        <v>2</v>
      </c>
      <c r="D331" s="66">
        <f>COUNTIFS('2way'!$A$3:$A$7690,"&gt;50%",'2way'!$Y$3:$Y$7690,"N",'2way'!$Q$3:$Q$7690,"=" &amp;B331) +  COUNTIFS('2way'!$A$3:$A$7690,"&gt;50%",'2way'!$Y$3:$Y$7690,"N",'2way'!$R$3:$R$7690,"=" &amp;B331)</f>
        <v>3</v>
      </c>
      <c r="E331" s="66">
        <f>COUNTIFS('2way'!$B$3:$B$7690,"&gt;50%",'2way'!$Y$3:$Y$7690,"N",'2way'!$Q$3:$Q$7690,"=" &amp;B331) +  COUNTIFS('2way'!$B$3:$B$7690,"&gt;50%",'2way'!$Y$3:$Y$7690,"N",'2way'!$R$3:$R$7690,"=" &amp;B331)</f>
        <v>3</v>
      </c>
      <c r="F331" s="66">
        <f>COUNTIFS('2way'!$B$3:$B$7690,"&gt;50%",'2way'!$Y$3:$Y$7690,"Y",'2way'!$Q$3:$Q$7690,"=" &amp;B331) +  COUNTIFS('2way'!$B$3:$B$7690,"&gt;50%",'2way'!$Y$3:$Y$7690,"Y",'2way'!$R$3:$R$7690,"=" &amp;B331)</f>
        <v>7</v>
      </c>
      <c r="G331">
        <f>COUNTIF('2way'!$Q$3:$Q$7690,"=" &amp;B331) + COUNTIF('2way'!$R$3:$R$7690,"=" &amp;B331)</f>
        <v>16</v>
      </c>
      <c r="H331" s="6">
        <f t="shared" si="82"/>
        <v>0.125</v>
      </c>
      <c r="I331" s="6">
        <f t="shared" si="83"/>
        <v>0.1875</v>
      </c>
      <c r="J331" s="6">
        <f t="shared" si="84"/>
        <v>0.1875</v>
      </c>
      <c r="K331" s="6">
        <f t="shared" si="85"/>
        <v>0.4375</v>
      </c>
      <c r="L331" s="66">
        <f>COUNTIFS('2way'!$M$3:$M$7690,"&gt;50%",'2way'!$Y$3:$Y$7690,"Y",'2way'!$Q$3:$Q$7690,"=" &amp;B331) +  COUNTIFS('2way'!$M$3:$M$7690,"&gt;50%",'2way'!$Y$3:$Y$7690,"Y",'2way'!$R$3:$R$7690,"=" &amp;B331)</f>
        <v>5</v>
      </c>
      <c r="M331" s="66">
        <f>COUNTIFS('2way'!$M$3:$M$7690,"&gt;50%",'2way'!$Y$3:$Y$7690,"N",'2way'!$Q$3:$Q$7690,"=" &amp;B331) +  COUNTIFS('2way'!$M$3:$M$7690,"&gt;50%",'2way'!$Y$3:$Y$7690,"N",'2way'!$R$3:$R$7690,"=" &amp;B331)</f>
        <v>6</v>
      </c>
      <c r="N331" s="66">
        <f>COUNTIFS('2way'!$N$3:$N$7690,"&gt;50%",'2way'!$Y$3:$Y$7690,"N",'2way'!$Q$3:$Q$7690,"=" &amp;B331) +  COUNTIFS('2way'!$N$3:$N$7690,"&gt;50%",'2way'!$Y$3:$Y$7690,"N",'2way'!$R$3:$R$7690,"=" &amp;B331)</f>
        <v>0</v>
      </c>
      <c r="O331" s="66">
        <f>COUNTIFS('2way'!$N$3:$N$7690,"&gt;50%",'2way'!$Y$3:$Y$7690,"Y",'2way'!$Q$3:$Q$7690,"=" &amp;B331) +  COUNTIFS('2way'!$N$3:$N$7690,"&gt;50%",'2way'!$Y$3:$Y$7690,"Y",'2way'!$R$3:$R$7690,"=" &amp;B331)</f>
        <v>4</v>
      </c>
      <c r="P331">
        <f>COUNTIF('2way'!$Q$3:$Q$7690,"=" &amp;B331) + COUNTIF('2way'!$R$3:$R$7690,"=" &amp;B331)</f>
        <v>16</v>
      </c>
      <c r="Q331" s="6">
        <f t="shared" si="86"/>
        <v>0.3125</v>
      </c>
      <c r="R331" s="6">
        <f t="shared" si="87"/>
        <v>0.375</v>
      </c>
      <c r="S331" s="6">
        <f t="shared" si="88"/>
        <v>0</v>
      </c>
      <c r="T331" s="6">
        <f t="shared" si="89"/>
        <v>0.25</v>
      </c>
      <c r="U331">
        <f t="shared" si="90"/>
        <v>5</v>
      </c>
      <c r="V331" s="6">
        <f t="shared" si="91"/>
        <v>0.3125</v>
      </c>
      <c r="W331">
        <f t="shared" si="92"/>
        <v>5</v>
      </c>
      <c r="X331" s="6">
        <f t="shared" si="93"/>
        <v>0.3125</v>
      </c>
      <c r="Y331">
        <f t="shared" si="94"/>
        <v>10</v>
      </c>
      <c r="Z331" s="6">
        <f t="shared" si="95"/>
        <v>0.625</v>
      </c>
      <c r="AA331">
        <f t="shared" si="96"/>
        <v>10</v>
      </c>
      <c r="AB331" s="6">
        <f t="shared" si="97"/>
        <v>0.625</v>
      </c>
    </row>
    <row r="332" spans="1:28" hidden="1" x14ac:dyDescent="0.25">
      <c r="A332" t="s">
        <v>147</v>
      </c>
      <c r="B332" t="s">
        <v>544</v>
      </c>
      <c r="C332" s="65">
        <f>COUNTIFS('2way'!$A$3:$A$7690,"&gt;50%",'2way'!$Y$3:$Y$7690,"Y",'2way'!$Q$3:$Q$7690,"=" &amp;B332) +  COUNTIFS('2way'!$A$3:$A$7690,"&gt;50%",'2way'!$Y$3:$Y$7690,"Y",'2way'!$R$3:$R$7690,"=" &amp;B332)</f>
        <v>1</v>
      </c>
      <c r="D332" s="66">
        <f>COUNTIFS('2way'!$A$3:$A$7690,"&gt;50%",'2way'!$Y$3:$Y$7690,"N",'2way'!$Q$3:$Q$7690,"=" &amp;B332) +  COUNTIFS('2way'!$A$3:$A$7690,"&gt;50%",'2way'!$Y$3:$Y$7690,"N",'2way'!$R$3:$R$7690,"=" &amp;B332)</f>
        <v>3</v>
      </c>
      <c r="E332" s="66">
        <f>COUNTIFS('2way'!$B$3:$B$7690,"&gt;50%",'2way'!$Y$3:$Y$7690,"N",'2way'!$Q$3:$Q$7690,"=" &amp;B332) +  COUNTIFS('2way'!$B$3:$B$7690,"&gt;50%",'2way'!$Y$3:$Y$7690,"N",'2way'!$R$3:$R$7690,"=" &amp;B332)</f>
        <v>1</v>
      </c>
      <c r="F332" s="66">
        <f>COUNTIFS('2way'!$B$3:$B$7690,"&gt;50%",'2way'!$Y$3:$Y$7690,"Y",'2way'!$Q$3:$Q$7690,"=" &amp;B332) +  COUNTIFS('2way'!$B$3:$B$7690,"&gt;50%",'2way'!$Y$3:$Y$7690,"Y",'2way'!$R$3:$R$7690,"=" &amp;B332)</f>
        <v>4</v>
      </c>
      <c r="G332">
        <f>COUNTIF('2way'!$Q$3:$Q$7690,"=" &amp;B332) + COUNTIF('2way'!$R$3:$R$7690,"=" &amp;B332)</f>
        <v>16</v>
      </c>
      <c r="H332" s="6">
        <f t="shared" si="82"/>
        <v>6.25E-2</v>
      </c>
      <c r="I332" s="6">
        <f t="shared" si="83"/>
        <v>0.1875</v>
      </c>
      <c r="J332" s="6">
        <f t="shared" si="84"/>
        <v>6.25E-2</v>
      </c>
      <c r="K332" s="6">
        <f t="shared" si="85"/>
        <v>0.25</v>
      </c>
      <c r="L332" s="66">
        <f>COUNTIFS('2way'!$M$3:$M$7690,"&gt;50%",'2way'!$Y$3:$Y$7690,"Y",'2way'!$Q$3:$Q$7690,"=" &amp;B332) +  COUNTIFS('2way'!$M$3:$M$7690,"&gt;50%",'2way'!$Y$3:$Y$7690,"Y",'2way'!$R$3:$R$7690,"=" &amp;B332)</f>
        <v>6</v>
      </c>
      <c r="M332" s="66">
        <f>COUNTIFS('2way'!$M$3:$M$7690,"&gt;50%",'2way'!$Y$3:$Y$7690,"N",'2way'!$Q$3:$Q$7690,"=" &amp;B332) +  COUNTIFS('2way'!$M$3:$M$7690,"&gt;50%",'2way'!$Y$3:$Y$7690,"N",'2way'!$R$3:$R$7690,"=" &amp;B332)</f>
        <v>4</v>
      </c>
      <c r="N332" s="66">
        <f>COUNTIFS('2way'!$N$3:$N$7690,"&gt;50%",'2way'!$Y$3:$Y$7690,"N",'2way'!$Q$3:$Q$7690,"=" &amp;B332) +  COUNTIFS('2way'!$N$3:$N$7690,"&gt;50%",'2way'!$Y$3:$Y$7690,"N",'2way'!$R$3:$R$7690,"=" &amp;B332)</f>
        <v>1</v>
      </c>
      <c r="O332" s="66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16</v>
      </c>
      <c r="Q332" s="6">
        <f t="shared" si="86"/>
        <v>0.375</v>
      </c>
      <c r="R332" s="6">
        <f t="shared" si="87"/>
        <v>0.25</v>
      </c>
      <c r="S332" s="6">
        <f t="shared" si="88"/>
        <v>6.25E-2</v>
      </c>
      <c r="T332" s="6">
        <f t="shared" si="89"/>
        <v>0.3125</v>
      </c>
      <c r="U332">
        <f t="shared" si="90"/>
        <v>2</v>
      </c>
      <c r="V332" s="6">
        <f t="shared" si="91"/>
        <v>0.125</v>
      </c>
      <c r="W332">
        <f t="shared" si="92"/>
        <v>7</v>
      </c>
      <c r="X332" s="6">
        <f t="shared" si="93"/>
        <v>0.4375</v>
      </c>
      <c r="Y332">
        <f t="shared" si="94"/>
        <v>7</v>
      </c>
      <c r="Z332" s="6">
        <f t="shared" si="95"/>
        <v>0.4375</v>
      </c>
      <c r="AA332">
        <f t="shared" si="96"/>
        <v>9</v>
      </c>
      <c r="AB332" s="6">
        <f t="shared" si="97"/>
        <v>0.5625</v>
      </c>
    </row>
    <row r="333" spans="1:28" hidden="1" x14ac:dyDescent="0.25">
      <c r="A333" t="s">
        <v>147</v>
      </c>
      <c r="B333" t="s">
        <v>75</v>
      </c>
      <c r="C333" s="65">
        <f>COUNTIFS('2way'!$A$3:$A$7690,"&gt;50%",'2way'!$Y$3:$Y$7690,"Y",'2way'!$Q$3:$Q$7690,"=" &amp;B333) +  COUNTIFS('2way'!$A$3:$A$7690,"&gt;50%",'2way'!$Y$3:$Y$7690,"Y",'2way'!$R$3:$R$7690,"=" &amp;B333)</f>
        <v>3</v>
      </c>
      <c r="D333" s="66">
        <f>COUNTIFS('2way'!$A$3:$A$7690,"&gt;50%",'2way'!$Y$3:$Y$7690,"N",'2way'!$Q$3:$Q$7690,"=" &amp;B333) +  COUNTIFS('2way'!$A$3:$A$7690,"&gt;50%",'2way'!$Y$3:$Y$7690,"N",'2way'!$R$3:$R$7690,"=" &amp;B333)</f>
        <v>4</v>
      </c>
      <c r="E333" s="66">
        <f>COUNTIFS('2way'!$B$3:$B$7690,"&gt;50%",'2way'!$Y$3:$Y$7690,"N",'2way'!$Q$3:$Q$7690,"=" &amp;B333) +  COUNTIFS('2way'!$B$3:$B$7690,"&gt;50%",'2way'!$Y$3:$Y$7690,"N",'2way'!$R$3:$R$7690,"=" &amp;B333)</f>
        <v>3</v>
      </c>
      <c r="F333" s="66">
        <f>COUNTIFS('2way'!$B$3:$B$7690,"&gt;50%",'2way'!$Y$3:$Y$7690,"Y",'2way'!$Q$3:$Q$7690,"=" &amp;B333) +  COUNTIFS('2way'!$B$3:$B$7690,"&gt;50%",'2way'!$Y$3:$Y$7690,"Y",'2way'!$R$3:$R$7690,"=" &amp;B333)</f>
        <v>6</v>
      </c>
      <c r="G333">
        <f>COUNTIF('2way'!$Q$3:$Q$7690,"=" &amp;B333) + COUNTIF('2way'!$R$3:$R$7690,"=" &amp;B333)</f>
        <v>16</v>
      </c>
      <c r="H333" s="6">
        <f t="shared" si="82"/>
        <v>0.1875</v>
      </c>
      <c r="I333" s="6">
        <f t="shared" si="83"/>
        <v>0.25</v>
      </c>
      <c r="J333" s="6">
        <f t="shared" si="84"/>
        <v>0.1875</v>
      </c>
      <c r="K333" s="6">
        <f t="shared" si="85"/>
        <v>0.375</v>
      </c>
      <c r="L333" s="66">
        <f>COUNTIFS('2way'!$M$3:$M$7690,"&gt;50%",'2way'!$Y$3:$Y$7690,"Y",'2way'!$Q$3:$Q$7690,"=" &amp;B333) +  COUNTIFS('2way'!$M$3:$M$7690,"&gt;50%",'2way'!$Y$3:$Y$7690,"Y",'2way'!$R$3:$R$7690,"=" &amp;B333)</f>
        <v>8</v>
      </c>
      <c r="M333" s="66">
        <f>COUNTIFS('2way'!$M$3:$M$7690,"&gt;50%",'2way'!$Y$3:$Y$7690,"N",'2way'!$Q$3:$Q$7690,"=" &amp;B333) +  COUNTIFS('2way'!$M$3:$M$7690,"&gt;50%",'2way'!$Y$3:$Y$7690,"N",'2way'!$R$3:$R$7690,"=" &amp;B333)</f>
        <v>5</v>
      </c>
      <c r="N333" s="66">
        <f>COUNTIFS('2way'!$N$3:$N$7690,"&gt;50%",'2way'!$Y$3:$Y$7690,"N",'2way'!$Q$3:$Q$7690,"=" &amp;B333) +  COUNTIFS('2way'!$N$3:$N$7690,"&gt;50%",'2way'!$Y$3:$Y$7690,"N",'2way'!$R$3:$R$7690,"=" &amp;B333)</f>
        <v>2</v>
      </c>
      <c r="O333" s="66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16</v>
      </c>
      <c r="Q333" s="6">
        <f t="shared" si="86"/>
        <v>0.5</v>
      </c>
      <c r="R333" s="6">
        <f t="shared" si="87"/>
        <v>0.3125</v>
      </c>
      <c r="S333" s="6">
        <f t="shared" si="88"/>
        <v>0.125</v>
      </c>
      <c r="T333" s="6">
        <f t="shared" si="89"/>
        <v>6.25E-2</v>
      </c>
      <c r="U333">
        <f t="shared" si="90"/>
        <v>6</v>
      </c>
      <c r="V333" s="6">
        <f t="shared" si="91"/>
        <v>0.375</v>
      </c>
      <c r="W333">
        <f t="shared" si="92"/>
        <v>10</v>
      </c>
      <c r="X333" s="6">
        <f t="shared" si="93"/>
        <v>0.625</v>
      </c>
      <c r="Y333">
        <f t="shared" si="94"/>
        <v>10</v>
      </c>
      <c r="Z333" s="6">
        <f t="shared" si="95"/>
        <v>0.625</v>
      </c>
      <c r="AA333">
        <f t="shared" si="96"/>
        <v>6</v>
      </c>
      <c r="AB333" s="6">
        <f t="shared" si="97"/>
        <v>0.375</v>
      </c>
    </row>
    <row r="334" spans="1:28" hidden="1" x14ac:dyDescent="0.25">
      <c r="A334" t="s">
        <v>147</v>
      </c>
      <c r="B334" t="s">
        <v>133</v>
      </c>
      <c r="C334" s="65">
        <f>COUNTIFS('2way'!$A$3:$A$7690,"&gt;50%",'2way'!$Y$3:$Y$7690,"Y",'2way'!$Q$3:$Q$7690,"=" &amp;B334) +  COUNTIFS('2way'!$A$3:$A$7690,"&gt;50%",'2way'!$Y$3:$Y$7690,"Y",'2way'!$R$3:$R$7690,"=" &amp;B334)</f>
        <v>6</v>
      </c>
      <c r="D334" s="66">
        <f>COUNTIFS('2way'!$A$3:$A$7690,"&gt;50%",'2way'!$Y$3:$Y$7690,"N",'2way'!$Q$3:$Q$7690,"=" &amp;B334) +  COUNTIFS('2way'!$A$3:$A$7690,"&gt;50%",'2way'!$Y$3:$Y$7690,"N",'2way'!$R$3:$R$7690,"=" &amp;B334)</f>
        <v>2</v>
      </c>
      <c r="E334" s="66">
        <f>COUNTIFS('2way'!$B$3:$B$7690,"&gt;50%",'2way'!$Y$3:$Y$7690,"N",'2way'!$Q$3:$Q$7690,"=" &amp;B334) +  COUNTIFS('2way'!$B$3:$B$7690,"&gt;50%",'2way'!$Y$3:$Y$7690,"N",'2way'!$R$3:$R$7690,"=" &amp;B334)</f>
        <v>3</v>
      </c>
      <c r="F334" s="66">
        <f>COUNTIFS('2way'!$B$3:$B$7690,"&gt;50%",'2way'!$Y$3:$Y$7690,"Y",'2way'!$Q$3:$Q$7690,"=" &amp;B334) +  COUNTIFS('2way'!$B$3:$B$7690,"&gt;50%",'2way'!$Y$3:$Y$7690,"Y",'2way'!$R$3:$R$7690,"=" &amp;B334)</f>
        <v>5</v>
      </c>
      <c r="G334">
        <f>COUNTIF('2way'!$Q$3:$Q$7690,"=" &amp;B334) + COUNTIF('2way'!$R$3:$R$7690,"=" &amp;B334)</f>
        <v>16</v>
      </c>
      <c r="H334" s="6">
        <f t="shared" si="82"/>
        <v>0.375</v>
      </c>
      <c r="I334" s="6">
        <f t="shared" si="83"/>
        <v>0.125</v>
      </c>
      <c r="J334" s="6">
        <f t="shared" si="84"/>
        <v>0.1875</v>
      </c>
      <c r="K334" s="6">
        <f t="shared" si="85"/>
        <v>0.3125</v>
      </c>
      <c r="L334" s="66">
        <f>COUNTIFS('2way'!$M$3:$M$7690,"&gt;50%",'2way'!$Y$3:$Y$7690,"Y",'2way'!$Q$3:$Q$7690,"=" &amp;B334) +  COUNTIFS('2way'!$M$3:$M$7690,"&gt;50%",'2way'!$Y$3:$Y$7690,"Y",'2way'!$R$3:$R$7690,"=" &amp;B334)</f>
        <v>7</v>
      </c>
      <c r="M334" s="66">
        <f>COUNTIFS('2way'!$M$3:$M$7690,"&gt;50%",'2way'!$Y$3:$Y$7690,"N",'2way'!$Q$3:$Q$7690,"=" &amp;B334) +  COUNTIFS('2way'!$M$3:$M$7690,"&gt;50%",'2way'!$Y$3:$Y$7690,"N",'2way'!$R$3:$R$7690,"=" &amp;B334)</f>
        <v>2</v>
      </c>
      <c r="N334" s="66">
        <f>COUNTIFS('2way'!$N$3:$N$7690,"&gt;50%",'2way'!$Y$3:$Y$7690,"N",'2way'!$Q$3:$Q$7690,"=" &amp;B334) +  COUNTIFS('2way'!$N$3:$N$7690,"&gt;50%",'2way'!$Y$3:$Y$7690,"N",'2way'!$R$3:$R$7690,"=" &amp;B334)</f>
        <v>3</v>
      </c>
      <c r="O334" s="66">
        <f>COUNTIFS('2way'!$N$3:$N$7690,"&gt;50%",'2way'!$Y$3:$Y$7690,"Y",'2way'!$Q$3:$Q$7690,"=" &amp;B334) +  COUNTIFS('2way'!$N$3:$N$7690,"&gt;50%",'2way'!$Y$3:$Y$7690,"Y",'2way'!$R$3:$R$7690,"=" &amp;B334)</f>
        <v>4</v>
      </c>
      <c r="P334">
        <f>COUNTIF('2way'!$Q$3:$Q$7690,"=" &amp;B334) + COUNTIF('2way'!$R$3:$R$7690,"=" &amp;B334)</f>
        <v>16</v>
      </c>
      <c r="Q334" s="6">
        <f t="shared" si="86"/>
        <v>0.4375</v>
      </c>
      <c r="R334" s="6">
        <f t="shared" si="87"/>
        <v>0.125</v>
      </c>
      <c r="S334" s="6">
        <f t="shared" si="88"/>
        <v>0.1875</v>
      </c>
      <c r="T334" s="6">
        <f t="shared" si="89"/>
        <v>0.25</v>
      </c>
      <c r="U334">
        <f t="shared" si="90"/>
        <v>9</v>
      </c>
      <c r="V334" s="6">
        <f t="shared" si="91"/>
        <v>0.5625</v>
      </c>
      <c r="W334">
        <f t="shared" si="92"/>
        <v>10</v>
      </c>
      <c r="X334" s="6">
        <f t="shared" si="93"/>
        <v>0.625</v>
      </c>
      <c r="Y334">
        <f t="shared" si="94"/>
        <v>7</v>
      </c>
      <c r="Z334" s="6">
        <f t="shared" si="95"/>
        <v>0.4375</v>
      </c>
      <c r="AA334">
        <f t="shared" si="96"/>
        <v>6</v>
      </c>
      <c r="AB334" s="6">
        <f t="shared" si="97"/>
        <v>0.375</v>
      </c>
    </row>
    <row r="335" spans="1:28" hidden="1" x14ac:dyDescent="0.25">
      <c r="A335" t="s">
        <v>147</v>
      </c>
      <c r="B335" t="s">
        <v>548</v>
      </c>
      <c r="C335" s="65">
        <f>COUNTIFS('2way'!$A$3:$A$7690,"&gt;50%",'2way'!$Y$3:$Y$7690,"Y",'2way'!$Q$3:$Q$7690,"=" &amp;B335) +  COUNTIFS('2way'!$A$3:$A$7690,"&gt;50%",'2way'!$Y$3:$Y$7690,"Y",'2way'!$R$3:$R$7690,"=" &amp;B335)</f>
        <v>2</v>
      </c>
      <c r="D335" s="66">
        <f>COUNTIFS('2way'!$A$3:$A$7690,"&gt;50%",'2way'!$Y$3:$Y$7690,"N",'2way'!$Q$3:$Q$7690,"=" &amp;B335) +  COUNTIFS('2way'!$A$3:$A$7690,"&gt;50%",'2way'!$Y$3:$Y$7690,"N",'2way'!$R$3:$R$7690,"=" &amp;B335)</f>
        <v>2</v>
      </c>
      <c r="E335" s="66">
        <f>COUNTIFS('2way'!$B$3:$B$7690,"&gt;50%",'2way'!$Y$3:$Y$7690,"N",'2way'!$Q$3:$Q$7690,"=" &amp;B335) +  COUNTIFS('2way'!$B$3:$B$7690,"&gt;50%",'2way'!$Y$3:$Y$7690,"N",'2way'!$R$3:$R$7690,"=" &amp;B335)</f>
        <v>4</v>
      </c>
      <c r="F335" s="66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16</v>
      </c>
      <c r="H335" s="6">
        <f t="shared" si="82"/>
        <v>0.125</v>
      </c>
      <c r="I335" s="6">
        <f t="shared" si="83"/>
        <v>0.125</v>
      </c>
      <c r="J335" s="6">
        <f t="shared" si="84"/>
        <v>0.25</v>
      </c>
      <c r="K335" s="6">
        <f t="shared" si="85"/>
        <v>6.25E-2</v>
      </c>
      <c r="L335" s="66">
        <f>COUNTIFS('2way'!$M$3:$M$7690,"&gt;50%",'2way'!$Y$3:$Y$7690,"Y",'2way'!$Q$3:$Q$7690,"=" &amp;B335) +  COUNTIFS('2way'!$M$3:$M$7690,"&gt;50%",'2way'!$Y$3:$Y$7690,"Y",'2way'!$R$3:$R$7690,"=" &amp;B335)</f>
        <v>4</v>
      </c>
      <c r="M335" s="66">
        <f>COUNTIFS('2way'!$M$3:$M$7690,"&gt;50%",'2way'!$Y$3:$Y$7690,"N",'2way'!$Q$3:$Q$7690,"=" &amp;B335) +  COUNTIFS('2way'!$M$3:$M$7690,"&gt;50%",'2way'!$Y$3:$Y$7690,"N",'2way'!$R$3:$R$7690,"=" &amp;B335)</f>
        <v>7</v>
      </c>
      <c r="N335" s="66">
        <f>COUNTIFS('2way'!$N$3:$N$7690,"&gt;50%",'2way'!$Y$3:$Y$7690,"N",'2way'!$Q$3:$Q$7690,"=" &amp;B335) +  COUNTIFS('2way'!$N$3:$N$7690,"&gt;50%",'2way'!$Y$3:$Y$7690,"N",'2way'!$R$3:$R$7690,"=" &amp;B335)</f>
        <v>2</v>
      </c>
      <c r="O335" s="66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16</v>
      </c>
      <c r="Q335" s="6">
        <f t="shared" si="86"/>
        <v>0.25</v>
      </c>
      <c r="R335" s="6">
        <f t="shared" si="87"/>
        <v>0.4375</v>
      </c>
      <c r="S335" s="6">
        <f t="shared" si="88"/>
        <v>0.125</v>
      </c>
      <c r="T335" s="6">
        <f t="shared" si="89"/>
        <v>0.1875</v>
      </c>
      <c r="U335">
        <f t="shared" si="90"/>
        <v>6</v>
      </c>
      <c r="V335" s="6">
        <f t="shared" si="91"/>
        <v>0.375</v>
      </c>
      <c r="W335">
        <f t="shared" si="92"/>
        <v>6</v>
      </c>
      <c r="X335" s="6">
        <f t="shared" si="93"/>
        <v>0.375</v>
      </c>
      <c r="Y335">
        <f t="shared" si="94"/>
        <v>3</v>
      </c>
      <c r="Z335" s="6">
        <f t="shared" si="95"/>
        <v>0.1875</v>
      </c>
      <c r="AA335">
        <f t="shared" si="96"/>
        <v>10</v>
      </c>
      <c r="AB335" s="6">
        <f t="shared" si="97"/>
        <v>0.625</v>
      </c>
    </row>
    <row r="336" spans="1:28" hidden="1" x14ac:dyDescent="0.25">
      <c r="A336" t="s">
        <v>147</v>
      </c>
      <c r="B336" t="s">
        <v>122</v>
      </c>
      <c r="C336" s="65">
        <f>COUNTIFS('2way'!$A$3:$A$7690,"&gt;50%",'2way'!$Y$3:$Y$7690,"Y",'2way'!$Q$3:$Q$7690,"=" &amp;B336) +  COUNTIFS('2way'!$A$3:$A$7690,"&gt;50%",'2way'!$Y$3:$Y$7690,"Y",'2way'!$R$3:$R$7690,"=" &amp;B336)</f>
        <v>4</v>
      </c>
      <c r="D336" s="66">
        <f>COUNTIFS('2way'!$A$3:$A$7690,"&gt;50%",'2way'!$Y$3:$Y$7690,"N",'2way'!$Q$3:$Q$7690,"=" &amp;B336) +  COUNTIFS('2way'!$A$3:$A$7690,"&gt;50%",'2way'!$Y$3:$Y$7690,"N",'2way'!$R$3:$R$7690,"=" &amp;B336)</f>
        <v>1</v>
      </c>
      <c r="E336" s="66">
        <f>COUNTIFS('2way'!$B$3:$B$7690,"&gt;50%",'2way'!$Y$3:$Y$7690,"N",'2way'!$Q$3:$Q$7690,"=" &amp;B336) +  COUNTIFS('2way'!$B$3:$B$7690,"&gt;50%",'2way'!$Y$3:$Y$7690,"N",'2way'!$R$3:$R$7690,"=" &amp;B336)</f>
        <v>5</v>
      </c>
      <c r="F336" s="66">
        <f>COUNTIFS('2way'!$B$3:$B$7690,"&gt;50%",'2way'!$Y$3:$Y$7690,"Y",'2way'!$Q$3:$Q$7690,"=" &amp;B336) +  COUNTIFS('2way'!$B$3:$B$7690,"&gt;50%",'2way'!$Y$3:$Y$7690,"Y",'2way'!$R$3:$R$7690,"=" &amp;B336)</f>
        <v>5</v>
      </c>
      <c r="G336">
        <f>COUNTIF('2way'!$Q$3:$Q$7690,"=" &amp;B336) + COUNTIF('2way'!$R$3:$R$7690,"=" &amp;B336)</f>
        <v>16</v>
      </c>
      <c r="H336" s="6">
        <f t="shared" si="82"/>
        <v>0.25</v>
      </c>
      <c r="I336" s="6">
        <f t="shared" si="83"/>
        <v>6.25E-2</v>
      </c>
      <c r="J336" s="6">
        <f t="shared" si="84"/>
        <v>0.3125</v>
      </c>
      <c r="K336" s="6">
        <f t="shared" si="85"/>
        <v>0.3125</v>
      </c>
      <c r="L336" s="66">
        <f>COUNTIFS('2way'!$M$3:$M$7690,"&gt;50%",'2way'!$Y$3:$Y$7690,"Y",'2way'!$Q$3:$Q$7690,"=" &amp;B336) +  COUNTIFS('2way'!$M$3:$M$7690,"&gt;50%",'2way'!$Y$3:$Y$7690,"Y",'2way'!$R$3:$R$7690,"=" &amp;B336)</f>
        <v>4</v>
      </c>
      <c r="M336" s="66">
        <f>COUNTIFS('2way'!$M$3:$M$7690,"&gt;50%",'2way'!$Y$3:$Y$7690,"N",'2way'!$Q$3:$Q$7690,"=" &amp;B336) +  COUNTIFS('2way'!$M$3:$M$7690,"&gt;50%",'2way'!$Y$3:$Y$7690,"N",'2way'!$R$3:$R$7690,"=" &amp;B336)</f>
        <v>3</v>
      </c>
      <c r="N336" s="66">
        <f>COUNTIFS('2way'!$N$3:$N$7690,"&gt;50%",'2way'!$Y$3:$Y$7690,"N",'2way'!$Q$3:$Q$7690,"=" &amp;B336) +  COUNTIFS('2way'!$N$3:$N$7690,"&gt;50%",'2way'!$Y$3:$Y$7690,"N",'2way'!$R$3:$R$7690,"=" &amp;B336)</f>
        <v>4</v>
      </c>
      <c r="O336" s="66">
        <f>COUNTIFS('2way'!$N$3:$N$7690,"&gt;50%",'2way'!$Y$3:$Y$7690,"Y",'2way'!$Q$3:$Q$7690,"=" &amp;B336) +  COUNTIFS('2way'!$N$3:$N$7690,"&gt;50%",'2way'!$Y$3:$Y$7690,"Y",'2way'!$R$3:$R$7690,"=" &amp;B336)</f>
        <v>5</v>
      </c>
      <c r="P336">
        <f>COUNTIF('2way'!$Q$3:$Q$7690,"=" &amp;B336) + COUNTIF('2way'!$R$3:$R$7690,"=" &amp;B336)</f>
        <v>16</v>
      </c>
      <c r="Q336" s="6">
        <f t="shared" si="86"/>
        <v>0.25</v>
      </c>
      <c r="R336" s="6">
        <f t="shared" si="87"/>
        <v>0.1875</v>
      </c>
      <c r="S336" s="6">
        <f t="shared" si="88"/>
        <v>0.25</v>
      </c>
      <c r="T336" s="6">
        <f t="shared" si="89"/>
        <v>0.3125</v>
      </c>
      <c r="U336">
        <f t="shared" si="90"/>
        <v>9</v>
      </c>
      <c r="V336" s="6">
        <f t="shared" si="91"/>
        <v>0.5625</v>
      </c>
      <c r="W336">
        <f t="shared" si="92"/>
        <v>8</v>
      </c>
      <c r="X336" s="6">
        <f t="shared" si="93"/>
        <v>0.5</v>
      </c>
      <c r="Y336">
        <f t="shared" si="94"/>
        <v>6</v>
      </c>
      <c r="Z336" s="6">
        <f t="shared" si="95"/>
        <v>0.375</v>
      </c>
      <c r="AA336">
        <f t="shared" si="96"/>
        <v>8</v>
      </c>
      <c r="AB336" s="6">
        <f t="shared" si="97"/>
        <v>0.5</v>
      </c>
    </row>
    <row r="337" spans="1:28" hidden="1" x14ac:dyDescent="0.25">
      <c r="A337" t="s">
        <v>147</v>
      </c>
      <c r="B337" t="s">
        <v>125</v>
      </c>
      <c r="C337" s="65">
        <f>COUNTIFS('2way'!$A$3:$A$7690,"&gt;50%",'2way'!$Y$3:$Y$7690,"Y",'2way'!$Q$3:$Q$7690,"=" &amp;B337) +  COUNTIFS('2way'!$A$3:$A$7690,"&gt;50%",'2way'!$Y$3:$Y$7690,"Y",'2way'!$R$3:$R$7690,"=" &amp;B337)</f>
        <v>2</v>
      </c>
      <c r="D337" s="66">
        <f>COUNTIFS('2way'!$A$3:$A$7690,"&gt;50%",'2way'!$Y$3:$Y$7690,"N",'2way'!$Q$3:$Q$7690,"=" &amp;B337) +  COUNTIFS('2way'!$A$3:$A$7690,"&gt;50%",'2way'!$Y$3:$Y$7690,"N",'2way'!$R$3:$R$7690,"=" &amp;B337)</f>
        <v>4</v>
      </c>
      <c r="E337" s="66">
        <f>COUNTIFS('2way'!$B$3:$B$7690,"&gt;50%",'2way'!$Y$3:$Y$7690,"N",'2way'!$Q$3:$Q$7690,"=" &amp;B337) +  COUNTIFS('2way'!$B$3:$B$7690,"&gt;50%",'2way'!$Y$3:$Y$7690,"N",'2way'!$R$3:$R$7690,"=" &amp;B337)</f>
        <v>5</v>
      </c>
      <c r="F337" s="66">
        <f>COUNTIFS('2way'!$B$3:$B$7690,"&gt;50%",'2way'!$Y$3:$Y$7690,"Y",'2way'!$Q$3:$Q$7690,"=" &amp;B337) +  COUNTIFS('2way'!$B$3:$B$7690,"&gt;50%",'2way'!$Y$3:$Y$7690,"Y",'2way'!$R$3:$R$7690,"=" &amp;B337)</f>
        <v>5</v>
      </c>
      <c r="G337">
        <f>COUNTIF('2way'!$Q$3:$Q$7690,"=" &amp;B337) + COUNTIF('2way'!$R$3:$R$7690,"=" &amp;B337)</f>
        <v>16</v>
      </c>
      <c r="H337" s="6">
        <f t="shared" si="82"/>
        <v>0.125</v>
      </c>
      <c r="I337" s="6">
        <f t="shared" si="83"/>
        <v>0.25</v>
      </c>
      <c r="J337" s="6">
        <f t="shared" si="84"/>
        <v>0.3125</v>
      </c>
      <c r="K337" s="6">
        <f t="shared" si="85"/>
        <v>0.3125</v>
      </c>
      <c r="L337" s="66">
        <f>COUNTIFS('2way'!$M$3:$M$7690,"&gt;50%",'2way'!$Y$3:$Y$7690,"Y",'2way'!$Q$3:$Q$7690,"=" &amp;B337) +  COUNTIFS('2way'!$M$3:$M$7690,"&gt;50%",'2way'!$Y$3:$Y$7690,"Y",'2way'!$R$3:$R$7690,"=" &amp;B337)</f>
        <v>1</v>
      </c>
      <c r="M337" s="66">
        <f>COUNTIFS('2way'!$M$3:$M$7690,"&gt;50%",'2way'!$Y$3:$Y$7690,"N",'2way'!$Q$3:$Q$7690,"=" &amp;B337) +  COUNTIFS('2way'!$M$3:$M$7690,"&gt;50%",'2way'!$Y$3:$Y$7690,"N",'2way'!$R$3:$R$7690,"=" &amp;B337)</f>
        <v>2</v>
      </c>
      <c r="N337" s="66">
        <f>COUNTIFS('2way'!$N$3:$N$7690,"&gt;50%",'2way'!$Y$3:$Y$7690,"N",'2way'!$Q$3:$Q$7690,"=" &amp;B337) +  COUNTIFS('2way'!$N$3:$N$7690,"&gt;50%",'2way'!$Y$3:$Y$7690,"N",'2way'!$R$3:$R$7690,"=" &amp;B337)</f>
        <v>7</v>
      </c>
      <c r="O337" s="66">
        <f>COUNTIFS('2way'!$N$3:$N$7690,"&gt;50%",'2way'!$Y$3:$Y$7690,"Y",'2way'!$Q$3:$Q$7690,"=" &amp;B337) +  COUNTIFS('2way'!$N$3:$N$7690,"&gt;50%",'2way'!$Y$3:$Y$7690,"Y",'2way'!$R$3:$R$7690,"=" &amp;B337)</f>
        <v>6</v>
      </c>
      <c r="P337">
        <f>COUNTIF('2way'!$Q$3:$Q$7690,"=" &amp;B337) + COUNTIF('2way'!$R$3:$R$7690,"=" &amp;B337)</f>
        <v>16</v>
      </c>
      <c r="Q337" s="6">
        <f t="shared" si="86"/>
        <v>6.25E-2</v>
      </c>
      <c r="R337" s="6">
        <f t="shared" si="87"/>
        <v>0.125</v>
      </c>
      <c r="S337" s="6">
        <f t="shared" si="88"/>
        <v>0.4375</v>
      </c>
      <c r="T337" s="6">
        <f t="shared" si="89"/>
        <v>0.375</v>
      </c>
      <c r="U337">
        <f t="shared" si="90"/>
        <v>7</v>
      </c>
      <c r="V337" s="6">
        <f t="shared" si="91"/>
        <v>0.4375</v>
      </c>
      <c r="W337">
        <f t="shared" si="92"/>
        <v>8</v>
      </c>
      <c r="X337" s="6">
        <f t="shared" si="93"/>
        <v>0.5</v>
      </c>
      <c r="Y337">
        <f t="shared" si="94"/>
        <v>9</v>
      </c>
      <c r="Z337" s="6">
        <f t="shared" si="95"/>
        <v>0.5625</v>
      </c>
      <c r="AA337">
        <f t="shared" si="96"/>
        <v>8</v>
      </c>
      <c r="AB337" s="6">
        <f t="shared" si="97"/>
        <v>0.5</v>
      </c>
    </row>
    <row r="338" spans="1:28" hidden="1" x14ac:dyDescent="0.25">
      <c r="A338" t="s">
        <v>147</v>
      </c>
      <c r="B338" t="s">
        <v>78</v>
      </c>
      <c r="C338" s="65">
        <f>COUNTIFS('2way'!$A$3:$A$7690,"&gt;50%",'2way'!$Y$3:$Y$7690,"Y",'2way'!$Q$3:$Q$7690,"=" &amp;B338) +  COUNTIFS('2way'!$A$3:$A$7690,"&gt;50%",'2way'!$Y$3:$Y$7690,"Y",'2way'!$R$3:$R$7690,"=" &amp;B338)</f>
        <v>3</v>
      </c>
      <c r="D338" s="66">
        <f>COUNTIFS('2way'!$A$3:$A$7690,"&gt;50%",'2way'!$Y$3:$Y$7690,"N",'2way'!$Q$3:$Q$7690,"=" &amp;B338) +  COUNTIFS('2way'!$A$3:$A$7690,"&gt;50%",'2way'!$Y$3:$Y$7690,"N",'2way'!$R$3:$R$7690,"=" &amp;B338)</f>
        <v>3</v>
      </c>
      <c r="E338" s="66">
        <f>COUNTIFS('2way'!$B$3:$B$7690,"&gt;50%",'2way'!$Y$3:$Y$7690,"N",'2way'!$Q$3:$Q$7690,"=" &amp;B338) +  COUNTIFS('2way'!$B$3:$B$7690,"&gt;50%",'2way'!$Y$3:$Y$7690,"N",'2way'!$R$3:$R$7690,"=" &amp;B338)</f>
        <v>7</v>
      </c>
      <c r="F338" s="66">
        <f>COUNTIFS('2way'!$B$3:$B$7690,"&gt;50%",'2way'!$Y$3:$Y$7690,"Y",'2way'!$Q$3:$Q$7690,"=" &amp;B338) +  COUNTIFS('2way'!$B$3:$B$7690,"&gt;50%",'2way'!$Y$3:$Y$7690,"Y",'2way'!$R$3:$R$7690,"=" &amp;B338)</f>
        <v>3</v>
      </c>
      <c r="G338">
        <f>COUNTIF('2way'!$Q$3:$Q$7690,"=" &amp;B338) + COUNTIF('2way'!$R$3:$R$7690,"=" &amp;B338)</f>
        <v>16</v>
      </c>
      <c r="H338" s="6">
        <f t="shared" si="82"/>
        <v>0.1875</v>
      </c>
      <c r="I338" s="6">
        <f t="shared" si="83"/>
        <v>0.1875</v>
      </c>
      <c r="J338" s="6">
        <f t="shared" si="84"/>
        <v>0.4375</v>
      </c>
      <c r="K338" s="6">
        <f t="shared" si="85"/>
        <v>0.1875</v>
      </c>
      <c r="L338" s="66">
        <f>COUNTIFS('2way'!$M$3:$M$7690,"&gt;50%",'2way'!$Y$3:$Y$7690,"Y",'2way'!$Q$3:$Q$7690,"=" &amp;B338) +  COUNTIFS('2way'!$M$3:$M$7690,"&gt;50%",'2way'!$Y$3:$Y$7690,"Y",'2way'!$R$3:$R$7690,"=" &amp;B338)</f>
        <v>4</v>
      </c>
      <c r="M338" s="66">
        <f>COUNTIFS('2way'!$M$3:$M$7690,"&gt;50%",'2way'!$Y$3:$Y$7690,"N",'2way'!$Q$3:$Q$7690,"=" &amp;B338) +  COUNTIFS('2way'!$M$3:$M$7690,"&gt;50%",'2way'!$Y$3:$Y$7690,"N",'2way'!$R$3:$R$7690,"=" &amp;B338)</f>
        <v>6</v>
      </c>
      <c r="N338" s="66">
        <f>COUNTIFS('2way'!$N$3:$N$7690,"&gt;50%",'2way'!$Y$3:$Y$7690,"N",'2way'!$Q$3:$Q$7690,"=" &amp;B338) +  COUNTIFS('2way'!$N$3:$N$7690,"&gt;50%",'2way'!$Y$3:$Y$7690,"N",'2way'!$R$3:$R$7690,"=" &amp;B338)</f>
        <v>4</v>
      </c>
      <c r="O338" s="66">
        <f>COUNTIFS('2way'!$N$3:$N$7690,"&gt;50%",'2way'!$Y$3:$Y$7690,"Y",'2way'!$Q$3:$Q$7690,"=" &amp;B338) +  COUNTIFS('2way'!$N$3:$N$7690,"&gt;50%",'2way'!$Y$3:$Y$7690,"Y",'2way'!$R$3:$R$7690,"=" &amp;B338)</f>
        <v>1</v>
      </c>
      <c r="P338">
        <f>COUNTIF('2way'!$Q$3:$Q$7690,"=" &amp;B338) + COUNTIF('2way'!$R$3:$R$7690,"=" &amp;B338)</f>
        <v>16</v>
      </c>
      <c r="Q338" s="6">
        <f t="shared" si="86"/>
        <v>0.25</v>
      </c>
      <c r="R338" s="6">
        <f t="shared" si="87"/>
        <v>0.375</v>
      </c>
      <c r="S338" s="6">
        <f t="shared" si="88"/>
        <v>0.25</v>
      </c>
      <c r="T338" s="6">
        <f t="shared" si="89"/>
        <v>6.25E-2</v>
      </c>
      <c r="U338">
        <f t="shared" si="90"/>
        <v>10</v>
      </c>
      <c r="V338" s="6">
        <f t="shared" si="91"/>
        <v>0.625</v>
      </c>
      <c r="W338">
        <f t="shared" si="92"/>
        <v>8</v>
      </c>
      <c r="X338" s="6">
        <f t="shared" si="93"/>
        <v>0.5</v>
      </c>
      <c r="Y338">
        <f t="shared" si="94"/>
        <v>6</v>
      </c>
      <c r="Z338" s="6">
        <f t="shared" si="95"/>
        <v>0.375</v>
      </c>
      <c r="AA338">
        <f t="shared" si="96"/>
        <v>7</v>
      </c>
      <c r="AB338" s="6">
        <f t="shared" si="97"/>
        <v>0.4375</v>
      </c>
    </row>
    <row r="339" spans="1:28" hidden="1" x14ac:dyDescent="0.25">
      <c r="A339" t="s">
        <v>147</v>
      </c>
      <c r="B339" t="s">
        <v>550</v>
      </c>
      <c r="C339" s="65">
        <f>COUNTIFS('2way'!$A$3:$A$7690,"&gt;50%",'2way'!$Y$3:$Y$7690,"Y",'2way'!$Q$3:$Q$7690,"=" &amp;B339) +  COUNTIFS('2way'!$A$3:$A$7690,"&gt;50%",'2way'!$Y$3:$Y$7690,"Y",'2way'!$R$3:$R$7690,"=" &amp;B339)</f>
        <v>0</v>
      </c>
      <c r="D339" s="66">
        <f>COUNTIFS('2way'!$A$3:$A$7690,"&gt;50%",'2way'!$Y$3:$Y$7690,"N",'2way'!$Q$3:$Q$7690,"=" &amp;B339) +  COUNTIFS('2way'!$A$3:$A$7690,"&gt;50%",'2way'!$Y$3:$Y$7690,"N",'2way'!$R$3:$R$7690,"=" &amp;B339)</f>
        <v>0</v>
      </c>
      <c r="E339" s="66">
        <f>COUNTIFS('2way'!$B$3:$B$7690,"&gt;50%",'2way'!$Y$3:$Y$7690,"N",'2way'!$Q$3:$Q$7690,"=" &amp;B339) +  COUNTIFS('2way'!$B$3:$B$7690,"&gt;50%",'2way'!$Y$3:$Y$7690,"N",'2way'!$R$3:$R$7690,"=" &amp;B339)</f>
        <v>6</v>
      </c>
      <c r="F339" s="66">
        <f>COUNTIFS('2way'!$B$3:$B$7690,"&gt;50%",'2way'!$Y$3:$Y$7690,"Y",'2way'!$Q$3:$Q$7690,"=" &amp;B339) +  COUNTIFS('2way'!$B$3:$B$7690,"&gt;50%",'2way'!$Y$3:$Y$7690,"Y",'2way'!$R$3:$R$7690,"=" &amp;B339)</f>
        <v>3</v>
      </c>
      <c r="G339">
        <f>COUNTIF('2way'!$Q$3:$Q$7690,"=" &amp;B339) + COUNTIF('2way'!$R$3:$R$7690,"=" &amp;B339)</f>
        <v>16</v>
      </c>
      <c r="H339" s="6">
        <f t="shared" si="82"/>
        <v>0</v>
      </c>
      <c r="I339" s="6">
        <f t="shared" si="83"/>
        <v>0</v>
      </c>
      <c r="J339" s="6">
        <f t="shared" si="84"/>
        <v>0.375</v>
      </c>
      <c r="K339" s="6">
        <f t="shared" si="85"/>
        <v>0.1875</v>
      </c>
      <c r="L339" s="66">
        <f>COUNTIFS('2way'!$M$3:$M$7690,"&gt;50%",'2way'!$Y$3:$Y$7690,"Y",'2way'!$Q$3:$Q$7690,"=" &amp;B339) +  COUNTIFS('2way'!$M$3:$M$7690,"&gt;50%",'2way'!$Y$3:$Y$7690,"Y",'2way'!$R$3:$R$7690,"=" &amp;B339)</f>
        <v>3</v>
      </c>
      <c r="M339" s="66">
        <f>COUNTIFS('2way'!$M$3:$M$7690,"&gt;50%",'2way'!$Y$3:$Y$7690,"N",'2way'!$Q$3:$Q$7690,"=" &amp;B339) +  COUNTIFS('2way'!$M$3:$M$7690,"&gt;50%",'2way'!$Y$3:$Y$7690,"N",'2way'!$R$3:$R$7690,"=" &amp;B339)</f>
        <v>3</v>
      </c>
      <c r="N339" s="66">
        <f>COUNTIFS('2way'!$N$3:$N$7690,"&gt;50%",'2way'!$Y$3:$Y$7690,"N",'2way'!$Q$3:$Q$7690,"=" &amp;B339) +  COUNTIFS('2way'!$N$3:$N$7690,"&gt;50%",'2way'!$Y$3:$Y$7690,"N",'2way'!$R$3:$R$7690,"=" &amp;B339)</f>
        <v>8</v>
      </c>
      <c r="O339" s="66">
        <f>COUNTIFS('2way'!$N$3:$N$7690,"&gt;50%",'2way'!$Y$3:$Y$7690,"Y",'2way'!$Q$3:$Q$7690,"=" &amp;B339) +  COUNTIFS('2way'!$N$3:$N$7690,"&gt;50%",'2way'!$Y$3:$Y$7690,"Y",'2way'!$R$3:$R$7690,"=" &amp;B339)</f>
        <v>2</v>
      </c>
      <c r="P339">
        <f>COUNTIF('2way'!$Q$3:$Q$7690,"=" &amp;B339) + COUNTIF('2way'!$R$3:$R$7690,"=" &amp;B339)</f>
        <v>16</v>
      </c>
      <c r="Q339" s="6">
        <f t="shared" si="86"/>
        <v>0.1875</v>
      </c>
      <c r="R339" s="6">
        <f t="shared" si="87"/>
        <v>0.1875</v>
      </c>
      <c r="S339" s="6">
        <f t="shared" si="88"/>
        <v>0.5</v>
      </c>
      <c r="T339" s="6">
        <f t="shared" si="89"/>
        <v>0.125</v>
      </c>
      <c r="U339">
        <f t="shared" si="90"/>
        <v>6</v>
      </c>
      <c r="V339" s="6">
        <f t="shared" si="91"/>
        <v>0.375</v>
      </c>
      <c r="W339">
        <f t="shared" si="92"/>
        <v>11</v>
      </c>
      <c r="X339" s="6">
        <f t="shared" si="93"/>
        <v>0.6875</v>
      </c>
      <c r="Y339">
        <f t="shared" si="94"/>
        <v>3</v>
      </c>
      <c r="Z339" s="6">
        <f t="shared" si="95"/>
        <v>0.1875</v>
      </c>
      <c r="AA339">
        <f t="shared" si="96"/>
        <v>5</v>
      </c>
      <c r="AB339" s="6">
        <f t="shared" si="97"/>
        <v>0.3125</v>
      </c>
    </row>
    <row r="340" spans="1:28" hidden="1" x14ac:dyDescent="0.25">
      <c r="A340" t="s">
        <v>147</v>
      </c>
      <c r="B340" t="s">
        <v>123</v>
      </c>
      <c r="C340" s="65">
        <f>COUNTIFS('2way'!$A$3:$A$7690,"&gt;50%",'2way'!$Y$3:$Y$7690,"Y",'2way'!$Q$3:$Q$7690,"=" &amp;B340) +  COUNTIFS('2way'!$A$3:$A$7690,"&gt;50%",'2way'!$Y$3:$Y$7690,"Y",'2way'!$R$3:$R$7690,"=" &amp;B340)</f>
        <v>2</v>
      </c>
      <c r="D340" s="66">
        <f>COUNTIFS('2way'!$A$3:$A$7690,"&gt;50%",'2way'!$Y$3:$Y$7690,"N",'2way'!$Q$3:$Q$7690,"=" &amp;B340) +  COUNTIFS('2way'!$A$3:$A$7690,"&gt;50%",'2way'!$Y$3:$Y$7690,"N",'2way'!$R$3:$R$7690,"=" &amp;B340)</f>
        <v>2</v>
      </c>
      <c r="E340" s="66">
        <f>COUNTIFS('2way'!$B$3:$B$7690,"&gt;50%",'2way'!$Y$3:$Y$7690,"N",'2way'!$Q$3:$Q$7690,"=" &amp;B340) +  COUNTIFS('2way'!$B$3:$B$7690,"&gt;50%",'2way'!$Y$3:$Y$7690,"N",'2way'!$R$3:$R$7690,"=" &amp;B340)</f>
        <v>4</v>
      </c>
      <c r="F340" s="66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16</v>
      </c>
      <c r="H340" s="6">
        <f t="shared" si="82"/>
        <v>0.125</v>
      </c>
      <c r="I340" s="6">
        <f t="shared" si="83"/>
        <v>0.125</v>
      </c>
      <c r="J340" s="6">
        <f t="shared" si="84"/>
        <v>0.25</v>
      </c>
      <c r="K340" s="6">
        <f t="shared" si="85"/>
        <v>0.3125</v>
      </c>
      <c r="L340" s="66">
        <f>COUNTIFS('2way'!$M$3:$M$7690,"&gt;50%",'2way'!$Y$3:$Y$7690,"Y",'2way'!$Q$3:$Q$7690,"=" &amp;B340) +  COUNTIFS('2way'!$M$3:$M$7690,"&gt;50%",'2way'!$Y$3:$Y$7690,"Y",'2way'!$R$3:$R$7690,"=" &amp;B340)</f>
        <v>7</v>
      </c>
      <c r="M340" s="66">
        <f>COUNTIFS('2way'!$M$3:$M$7690,"&gt;50%",'2way'!$Y$3:$Y$7690,"N",'2way'!$Q$3:$Q$7690,"=" &amp;B340) +  COUNTIFS('2way'!$M$3:$M$7690,"&gt;50%",'2way'!$Y$3:$Y$7690,"N",'2way'!$R$3:$R$7690,"=" &amp;B340)</f>
        <v>4</v>
      </c>
      <c r="N340" s="66">
        <f>COUNTIFS('2way'!$N$3:$N$7690,"&gt;50%",'2way'!$Y$3:$Y$7690,"N",'2way'!$Q$3:$Q$7690,"=" &amp;B340) +  COUNTIFS('2way'!$N$3:$N$7690,"&gt;50%",'2way'!$Y$3:$Y$7690,"N",'2way'!$R$3:$R$7690,"=" &amp;B340)</f>
        <v>4</v>
      </c>
      <c r="O340" s="66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16</v>
      </c>
      <c r="Q340" s="6">
        <f t="shared" si="86"/>
        <v>0.4375</v>
      </c>
      <c r="R340" s="6">
        <f t="shared" si="87"/>
        <v>0.25</v>
      </c>
      <c r="S340" s="6">
        <f t="shared" si="88"/>
        <v>0.25</v>
      </c>
      <c r="T340" s="6">
        <f t="shared" si="89"/>
        <v>6.25E-2</v>
      </c>
      <c r="U340">
        <f t="shared" si="90"/>
        <v>6</v>
      </c>
      <c r="V340" s="6">
        <f t="shared" si="91"/>
        <v>0.375</v>
      </c>
      <c r="W340">
        <f t="shared" si="92"/>
        <v>11</v>
      </c>
      <c r="X340" s="6">
        <f t="shared" si="93"/>
        <v>0.6875</v>
      </c>
      <c r="Y340">
        <f t="shared" si="94"/>
        <v>7</v>
      </c>
      <c r="Z340" s="6">
        <f t="shared" si="95"/>
        <v>0.4375</v>
      </c>
      <c r="AA340">
        <f t="shared" si="96"/>
        <v>5</v>
      </c>
      <c r="AB340" s="6">
        <f t="shared" si="97"/>
        <v>0.3125</v>
      </c>
    </row>
    <row r="341" spans="1:28" hidden="1" x14ac:dyDescent="0.25">
      <c r="A341" t="s">
        <v>147</v>
      </c>
      <c r="B341" t="s">
        <v>79</v>
      </c>
      <c r="C341" s="65">
        <f>COUNTIFS('2way'!$A$3:$A$7690,"&gt;50%",'2way'!$Y$3:$Y$7690,"Y",'2way'!$Q$3:$Q$7690,"=" &amp;B341) +  COUNTIFS('2way'!$A$3:$A$7690,"&gt;50%",'2way'!$Y$3:$Y$7690,"Y",'2way'!$R$3:$R$7690,"=" &amp;B341)</f>
        <v>1</v>
      </c>
      <c r="D341" s="66">
        <f>COUNTIFS('2way'!$A$3:$A$7690,"&gt;50%",'2way'!$Y$3:$Y$7690,"N",'2way'!$Q$3:$Q$7690,"=" &amp;B341) +  COUNTIFS('2way'!$A$3:$A$7690,"&gt;50%",'2way'!$Y$3:$Y$7690,"N",'2way'!$R$3:$R$7690,"=" &amp;B341)</f>
        <v>2</v>
      </c>
      <c r="E341" s="66">
        <f>COUNTIFS('2way'!$B$3:$B$7690,"&gt;50%",'2way'!$Y$3:$Y$7690,"N",'2way'!$Q$3:$Q$7690,"=" &amp;B341) +  COUNTIFS('2way'!$B$3:$B$7690,"&gt;50%",'2way'!$Y$3:$Y$7690,"N",'2way'!$R$3:$R$7690,"=" &amp;B341)</f>
        <v>6</v>
      </c>
      <c r="F341" s="66">
        <f>COUNTIFS('2way'!$B$3:$B$7690,"&gt;50%",'2way'!$Y$3:$Y$7690,"Y",'2way'!$Q$3:$Q$7690,"=" &amp;B341) +  COUNTIFS('2way'!$B$3:$B$7690,"&gt;50%",'2way'!$Y$3:$Y$7690,"Y",'2way'!$R$3:$R$7690,"=" &amp;B341)</f>
        <v>6</v>
      </c>
      <c r="G341">
        <f>COUNTIF('2way'!$Q$3:$Q$7690,"=" &amp;B341) + COUNTIF('2way'!$R$3:$R$7690,"=" &amp;B341)</f>
        <v>16</v>
      </c>
      <c r="H341" s="6">
        <f t="shared" si="82"/>
        <v>6.25E-2</v>
      </c>
      <c r="I341" s="6">
        <f t="shared" si="83"/>
        <v>0.125</v>
      </c>
      <c r="J341" s="6">
        <f t="shared" si="84"/>
        <v>0.375</v>
      </c>
      <c r="K341" s="6">
        <f t="shared" si="85"/>
        <v>0.375</v>
      </c>
      <c r="L341" s="66">
        <f>COUNTIFS('2way'!$M$3:$M$7690,"&gt;50%",'2way'!$Y$3:$Y$7690,"Y",'2way'!$Q$3:$Q$7690,"=" &amp;B341) +  COUNTIFS('2way'!$M$3:$M$7690,"&gt;50%",'2way'!$Y$3:$Y$7690,"Y",'2way'!$R$3:$R$7690,"=" &amp;B341)</f>
        <v>6</v>
      </c>
      <c r="M341" s="66">
        <f>COUNTIFS('2way'!$M$3:$M$7690,"&gt;50%",'2way'!$Y$3:$Y$7690,"N",'2way'!$Q$3:$Q$7690,"=" &amp;B341) +  COUNTIFS('2way'!$M$3:$M$7690,"&gt;50%",'2way'!$Y$3:$Y$7690,"N",'2way'!$R$3:$R$7690,"=" &amp;B341)</f>
        <v>7</v>
      </c>
      <c r="N341" s="66">
        <f>COUNTIFS('2way'!$N$3:$N$7690,"&gt;50%",'2way'!$Y$3:$Y$7690,"N",'2way'!$Q$3:$Q$7690,"=" &amp;B341) +  COUNTIFS('2way'!$N$3:$N$7690,"&gt;50%",'2way'!$Y$3:$Y$7690,"N",'2way'!$R$3:$R$7690,"=" &amp;B341)</f>
        <v>1</v>
      </c>
      <c r="O341" s="66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16</v>
      </c>
      <c r="Q341" s="6">
        <f t="shared" si="86"/>
        <v>0.375</v>
      </c>
      <c r="R341" s="6">
        <f t="shared" si="87"/>
        <v>0.4375</v>
      </c>
      <c r="S341" s="6">
        <f t="shared" si="88"/>
        <v>6.25E-2</v>
      </c>
      <c r="T341" s="6">
        <f t="shared" si="89"/>
        <v>0.125</v>
      </c>
      <c r="U341">
        <f t="shared" si="90"/>
        <v>7</v>
      </c>
      <c r="V341" s="6">
        <f t="shared" si="91"/>
        <v>0.4375</v>
      </c>
      <c r="W341">
        <f t="shared" si="92"/>
        <v>7</v>
      </c>
      <c r="X341" s="6">
        <f t="shared" si="93"/>
        <v>0.4375</v>
      </c>
      <c r="Y341">
        <f t="shared" si="94"/>
        <v>8</v>
      </c>
      <c r="Z341" s="6">
        <f t="shared" si="95"/>
        <v>0.5</v>
      </c>
      <c r="AA341">
        <f t="shared" si="96"/>
        <v>9</v>
      </c>
      <c r="AB341" s="6">
        <f t="shared" si="97"/>
        <v>0.5625</v>
      </c>
    </row>
    <row r="342" spans="1:28" hidden="1" x14ac:dyDescent="0.25">
      <c r="A342" t="s">
        <v>147</v>
      </c>
      <c r="B342" t="s">
        <v>77</v>
      </c>
      <c r="C342" s="65">
        <f>COUNTIFS('2way'!$A$3:$A$7690,"&gt;50%",'2way'!$Y$3:$Y$7690,"Y",'2way'!$Q$3:$Q$7690,"=" &amp;B342) +  COUNTIFS('2way'!$A$3:$A$7690,"&gt;50%",'2way'!$Y$3:$Y$7690,"Y",'2way'!$R$3:$R$7690,"=" &amp;B342)</f>
        <v>8</v>
      </c>
      <c r="D342" s="66">
        <f>COUNTIFS('2way'!$A$3:$A$7690,"&gt;50%",'2way'!$Y$3:$Y$7690,"N",'2way'!$Q$3:$Q$7690,"=" &amp;B342) +  COUNTIFS('2way'!$A$3:$A$7690,"&gt;50%",'2way'!$Y$3:$Y$7690,"N",'2way'!$R$3:$R$7690,"=" &amp;B342)</f>
        <v>1</v>
      </c>
      <c r="E342" s="66">
        <f>COUNTIFS('2way'!$B$3:$B$7690,"&gt;50%",'2way'!$Y$3:$Y$7690,"N",'2way'!$Q$3:$Q$7690,"=" &amp;B342) +  COUNTIFS('2way'!$B$3:$B$7690,"&gt;50%",'2way'!$Y$3:$Y$7690,"N",'2way'!$R$3:$R$7690,"=" &amp;B342)</f>
        <v>3</v>
      </c>
      <c r="F342" s="66">
        <f>COUNTIFS('2way'!$B$3:$B$7690,"&gt;50%",'2way'!$Y$3:$Y$7690,"Y",'2way'!$Q$3:$Q$7690,"=" &amp;B342) +  COUNTIFS('2way'!$B$3:$B$7690,"&gt;50%",'2way'!$Y$3:$Y$7690,"Y",'2way'!$R$3:$R$7690,"=" &amp;B342)</f>
        <v>2</v>
      </c>
      <c r="G342">
        <f>COUNTIF('2way'!$Q$3:$Q$7690,"=" &amp;B342) + COUNTIF('2way'!$R$3:$R$7690,"=" &amp;B342)</f>
        <v>16</v>
      </c>
      <c r="H342" s="6">
        <f t="shared" si="82"/>
        <v>0.5</v>
      </c>
      <c r="I342" s="6">
        <f t="shared" si="83"/>
        <v>6.25E-2</v>
      </c>
      <c r="J342" s="6">
        <f t="shared" si="84"/>
        <v>0.1875</v>
      </c>
      <c r="K342" s="6">
        <f t="shared" si="85"/>
        <v>0.125</v>
      </c>
      <c r="L342" s="66">
        <f>COUNTIFS('2way'!$M$3:$M$7690,"&gt;50%",'2way'!$Y$3:$Y$7690,"Y",'2way'!$Q$3:$Q$7690,"=" &amp;B342) +  COUNTIFS('2way'!$M$3:$M$7690,"&gt;50%",'2way'!$Y$3:$Y$7690,"Y",'2way'!$R$3:$R$7690,"=" &amp;B342)</f>
        <v>9</v>
      </c>
      <c r="M342" s="66">
        <f>COUNTIFS('2way'!$M$3:$M$7690,"&gt;50%",'2way'!$Y$3:$Y$7690,"N",'2way'!$Q$3:$Q$7690,"=" &amp;B342) +  COUNTIFS('2way'!$M$3:$M$7690,"&gt;50%",'2way'!$Y$3:$Y$7690,"N",'2way'!$R$3:$R$7690,"=" &amp;B342)</f>
        <v>2</v>
      </c>
      <c r="N342" s="66">
        <f>COUNTIFS('2way'!$N$3:$N$7690,"&gt;50%",'2way'!$Y$3:$Y$7690,"N",'2way'!$Q$3:$Q$7690,"=" &amp;B342) +  COUNTIFS('2way'!$N$3:$N$7690,"&gt;50%",'2way'!$Y$3:$Y$7690,"N",'2way'!$R$3:$R$7690,"=" &amp;B342)</f>
        <v>2</v>
      </c>
      <c r="O342" s="66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16</v>
      </c>
      <c r="Q342" s="6">
        <f t="shared" si="86"/>
        <v>0.5625</v>
      </c>
      <c r="R342" s="6">
        <f t="shared" si="87"/>
        <v>0.125</v>
      </c>
      <c r="S342" s="6">
        <f t="shared" si="88"/>
        <v>0.125</v>
      </c>
      <c r="T342" s="6">
        <f t="shared" si="89"/>
        <v>0.1875</v>
      </c>
      <c r="U342">
        <f t="shared" si="90"/>
        <v>11</v>
      </c>
      <c r="V342" s="6">
        <f t="shared" si="91"/>
        <v>0.6875</v>
      </c>
      <c r="W342">
        <f t="shared" si="92"/>
        <v>11</v>
      </c>
      <c r="X342" s="6">
        <f t="shared" si="93"/>
        <v>0.6875</v>
      </c>
      <c r="Y342">
        <f t="shared" si="94"/>
        <v>3</v>
      </c>
      <c r="Z342" s="6">
        <f t="shared" si="95"/>
        <v>0.1875</v>
      </c>
      <c r="AA342">
        <f t="shared" si="96"/>
        <v>5</v>
      </c>
      <c r="AB342" s="6">
        <f t="shared" si="97"/>
        <v>0.3125</v>
      </c>
    </row>
    <row r="343" spans="1:28" hidden="1" x14ac:dyDescent="0.25">
      <c r="A343" t="s">
        <v>147</v>
      </c>
      <c r="B343" t="s">
        <v>120</v>
      </c>
      <c r="C343" s="65">
        <f>COUNTIFS('2way'!$A$3:$A$7690,"&gt;50%",'2way'!$Y$3:$Y$7690,"Y",'2way'!$Q$3:$Q$7690,"=" &amp;B343) +  COUNTIFS('2way'!$A$3:$A$7690,"&gt;50%",'2way'!$Y$3:$Y$7690,"Y",'2way'!$R$3:$R$7690,"=" &amp;B343)</f>
        <v>1</v>
      </c>
      <c r="D343" s="66">
        <f>COUNTIFS('2way'!$A$3:$A$7690,"&gt;50%",'2way'!$Y$3:$Y$7690,"N",'2way'!$Q$3:$Q$7690,"=" &amp;B343) +  COUNTIFS('2way'!$A$3:$A$7690,"&gt;50%",'2way'!$Y$3:$Y$7690,"N",'2way'!$R$3:$R$7690,"=" &amp;B343)</f>
        <v>3</v>
      </c>
      <c r="E343" s="66">
        <f>COUNTIFS('2way'!$B$3:$B$7690,"&gt;50%",'2way'!$Y$3:$Y$7690,"N",'2way'!$Q$3:$Q$7690,"=" &amp;B343) +  COUNTIFS('2way'!$B$3:$B$7690,"&gt;50%",'2way'!$Y$3:$Y$7690,"N",'2way'!$R$3:$R$7690,"=" &amp;B343)</f>
        <v>5</v>
      </c>
      <c r="F343" s="66">
        <f>COUNTIFS('2way'!$B$3:$B$7690,"&gt;50%",'2way'!$Y$3:$Y$7690,"Y",'2way'!$Q$3:$Q$7690,"=" &amp;B343) +  COUNTIFS('2way'!$B$3:$B$7690,"&gt;50%",'2way'!$Y$3:$Y$7690,"Y",'2way'!$R$3:$R$7690,"=" &amp;B343)</f>
        <v>5</v>
      </c>
      <c r="G343">
        <f>COUNTIF('2way'!$Q$3:$Q$7690,"=" &amp;B343) + COUNTIF('2way'!$R$3:$R$7690,"=" &amp;B343)</f>
        <v>16</v>
      </c>
      <c r="H343" s="6">
        <f t="shared" si="82"/>
        <v>6.25E-2</v>
      </c>
      <c r="I343" s="6">
        <f t="shared" si="83"/>
        <v>0.1875</v>
      </c>
      <c r="J343" s="6">
        <f t="shared" si="84"/>
        <v>0.3125</v>
      </c>
      <c r="K343" s="6">
        <f t="shared" si="85"/>
        <v>0.3125</v>
      </c>
      <c r="L343" s="66">
        <f>COUNTIFS('2way'!$M$3:$M$7690,"&gt;50%",'2way'!$Y$3:$Y$7690,"Y",'2way'!$Q$3:$Q$7690,"=" &amp;B343) +  COUNTIFS('2way'!$M$3:$M$7690,"&gt;50%",'2way'!$Y$3:$Y$7690,"Y",'2way'!$R$3:$R$7690,"=" &amp;B343)</f>
        <v>4</v>
      </c>
      <c r="M343" s="66">
        <f>COUNTIFS('2way'!$M$3:$M$7690,"&gt;50%",'2way'!$Y$3:$Y$7690,"N",'2way'!$Q$3:$Q$7690,"=" &amp;B343) +  COUNTIFS('2way'!$M$3:$M$7690,"&gt;50%",'2way'!$Y$3:$Y$7690,"N",'2way'!$R$3:$R$7690,"=" &amp;B343)</f>
        <v>6</v>
      </c>
      <c r="N343" s="66">
        <f>COUNTIFS('2way'!$N$3:$N$7690,"&gt;50%",'2way'!$Y$3:$Y$7690,"N",'2way'!$Q$3:$Q$7690,"=" &amp;B343) +  COUNTIFS('2way'!$N$3:$N$7690,"&gt;50%",'2way'!$Y$3:$Y$7690,"N",'2way'!$R$3:$R$7690,"=" &amp;B343)</f>
        <v>3</v>
      </c>
      <c r="O343" s="66">
        <f>COUNTIFS('2way'!$N$3:$N$7690,"&gt;50%",'2way'!$Y$3:$Y$7690,"Y",'2way'!$Q$3:$Q$7690,"=" &amp;B343) +  COUNTIFS('2way'!$N$3:$N$7690,"&gt;50%",'2way'!$Y$3:$Y$7690,"Y",'2way'!$R$3:$R$7690,"=" &amp;B343)</f>
        <v>3</v>
      </c>
      <c r="P343">
        <f>COUNTIF('2way'!$Q$3:$Q$7690,"=" &amp;B343) + COUNTIF('2way'!$R$3:$R$7690,"=" &amp;B343)</f>
        <v>16</v>
      </c>
      <c r="Q343" s="6">
        <f t="shared" si="86"/>
        <v>0.25</v>
      </c>
      <c r="R343" s="6">
        <f t="shared" si="87"/>
        <v>0.375</v>
      </c>
      <c r="S343" s="6">
        <f t="shared" si="88"/>
        <v>0.1875</v>
      </c>
      <c r="T343" s="6">
        <f t="shared" si="89"/>
        <v>0.1875</v>
      </c>
      <c r="U343">
        <f t="shared" si="90"/>
        <v>6</v>
      </c>
      <c r="V343" s="6">
        <f t="shared" si="91"/>
        <v>0.375</v>
      </c>
      <c r="W343">
        <f t="shared" si="92"/>
        <v>7</v>
      </c>
      <c r="X343" s="6">
        <f t="shared" si="93"/>
        <v>0.4375</v>
      </c>
      <c r="Y343">
        <f t="shared" si="94"/>
        <v>8</v>
      </c>
      <c r="Z343" s="6">
        <f t="shared" si="95"/>
        <v>0.5</v>
      </c>
      <c r="AA343">
        <f t="shared" si="96"/>
        <v>9</v>
      </c>
      <c r="AB343" s="6">
        <f t="shared" si="97"/>
        <v>0.5625</v>
      </c>
    </row>
    <row r="344" spans="1:28" hidden="1" x14ac:dyDescent="0.25">
      <c r="A344" t="s">
        <v>147</v>
      </c>
      <c r="B344" t="s">
        <v>80</v>
      </c>
      <c r="C344" s="65">
        <f>COUNTIFS('2way'!$A$3:$A$7690,"&gt;50%",'2way'!$Y$3:$Y$7690,"Y",'2way'!$Q$3:$Q$7690,"=" &amp;B344) +  COUNTIFS('2way'!$A$3:$A$7690,"&gt;50%",'2way'!$Y$3:$Y$7690,"Y",'2way'!$R$3:$R$7690,"=" &amp;B344)</f>
        <v>3</v>
      </c>
      <c r="D344" s="66">
        <f>COUNTIFS('2way'!$A$3:$A$7690,"&gt;50%",'2way'!$Y$3:$Y$7690,"N",'2way'!$Q$3:$Q$7690,"=" &amp;B344) +  COUNTIFS('2way'!$A$3:$A$7690,"&gt;50%",'2way'!$Y$3:$Y$7690,"N",'2way'!$R$3:$R$7690,"=" &amp;B344)</f>
        <v>0</v>
      </c>
      <c r="E344" s="66">
        <f>COUNTIFS('2way'!$B$3:$B$7690,"&gt;50%",'2way'!$Y$3:$Y$7690,"N",'2way'!$Q$3:$Q$7690,"=" &amp;B344) +  COUNTIFS('2way'!$B$3:$B$7690,"&gt;50%",'2way'!$Y$3:$Y$7690,"N",'2way'!$R$3:$R$7690,"=" &amp;B344)</f>
        <v>7</v>
      </c>
      <c r="F344" s="66">
        <f>COUNTIFS('2way'!$B$3:$B$7690,"&gt;50%",'2way'!$Y$3:$Y$7690,"Y",'2way'!$Q$3:$Q$7690,"=" &amp;B344) +  COUNTIFS('2way'!$B$3:$B$7690,"&gt;50%",'2way'!$Y$3:$Y$7690,"Y",'2way'!$R$3:$R$7690,"=" &amp;B344)</f>
        <v>5</v>
      </c>
      <c r="G344">
        <f>COUNTIF('2way'!$Q$3:$Q$7690,"=" &amp;B344) + COUNTIF('2way'!$R$3:$R$7690,"=" &amp;B344)</f>
        <v>16</v>
      </c>
      <c r="H344" s="6">
        <f t="shared" si="82"/>
        <v>0.1875</v>
      </c>
      <c r="I344" s="6">
        <f t="shared" si="83"/>
        <v>0</v>
      </c>
      <c r="J344" s="6">
        <f t="shared" si="84"/>
        <v>0.4375</v>
      </c>
      <c r="K344" s="6">
        <f t="shared" si="85"/>
        <v>0.3125</v>
      </c>
      <c r="L344" s="66">
        <f>COUNTIFS('2way'!$M$3:$M$7690,"&gt;50%",'2way'!$Y$3:$Y$7690,"Y",'2way'!$Q$3:$Q$7690,"=" &amp;B344) +  COUNTIFS('2way'!$M$3:$M$7690,"&gt;50%",'2way'!$Y$3:$Y$7690,"Y",'2way'!$R$3:$R$7690,"=" &amp;B344)</f>
        <v>5</v>
      </c>
      <c r="M344" s="66">
        <f>COUNTIFS('2way'!$M$3:$M$7690,"&gt;50%",'2way'!$Y$3:$Y$7690,"N",'2way'!$Q$3:$Q$7690,"=" &amp;B344) +  COUNTIFS('2way'!$M$3:$M$7690,"&gt;50%",'2way'!$Y$3:$Y$7690,"N",'2way'!$R$3:$R$7690,"=" &amp;B344)</f>
        <v>3</v>
      </c>
      <c r="N344" s="66">
        <f>COUNTIFS('2way'!$N$3:$N$7690,"&gt;50%",'2way'!$Y$3:$Y$7690,"N",'2way'!$Q$3:$Q$7690,"=" &amp;B344) +  COUNTIFS('2way'!$N$3:$N$7690,"&gt;50%",'2way'!$Y$3:$Y$7690,"N",'2way'!$R$3:$R$7690,"=" &amp;B344)</f>
        <v>4</v>
      </c>
      <c r="O344" s="66">
        <f>COUNTIFS('2way'!$N$3:$N$7690,"&gt;50%",'2way'!$Y$3:$Y$7690,"Y",'2way'!$Q$3:$Q$7690,"=" &amp;B344) +  COUNTIFS('2way'!$N$3:$N$7690,"&gt;50%",'2way'!$Y$3:$Y$7690,"Y",'2way'!$R$3:$R$7690,"=" &amp;B344)</f>
        <v>4</v>
      </c>
      <c r="P344">
        <f>COUNTIF('2way'!$Q$3:$Q$7690,"=" &amp;B344) + COUNTIF('2way'!$R$3:$R$7690,"=" &amp;B344)</f>
        <v>16</v>
      </c>
      <c r="Q344" s="6">
        <f t="shared" si="86"/>
        <v>0.3125</v>
      </c>
      <c r="R344" s="6">
        <f t="shared" si="87"/>
        <v>0.1875</v>
      </c>
      <c r="S344" s="6">
        <f t="shared" si="88"/>
        <v>0.25</v>
      </c>
      <c r="T344" s="6">
        <f t="shared" si="89"/>
        <v>0.25</v>
      </c>
      <c r="U344">
        <f t="shared" si="90"/>
        <v>10</v>
      </c>
      <c r="V344" s="6">
        <f t="shared" si="91"/>
        <v>0.625</v>
      </c>
      <c r="W344">
        <f t="shared" si="92"/>
        <v>9</v>
      </c>
      <c r="X344" s="6">
        <f t="shared" si="93"/>
        <v>0.5625</v>
      </c>
      <c r="Y344">
        <f t="shared" si="94"/>
        <v>5</v>
      </c>
      <c r="Z344" s="6">
        <f t="shared" si="95"/>
        <v>0.3125</v>
      </c>
      <c r="AA344">
        <f t="shared" si="96"/>
        <v>7</v>
      </c>
      <c r="AB344" s="6">
        <f t="shared" si="97"/>
        <v>0.4375</v>
      </c>
    </row>
    <row r="345" spans="1:28" hidden="1" x14ac:dyDescent="0.25">
      <c r="A345" t="s">
        <v>147</v>
      </c>
      <c r="B345" t="s">
        <v>124</v>
      </c>
      <c r="C345" s="65">
        <f>COUNTIFS('2way'!$A$3:$A$7690,"&gt;50%",'2way'!$Y$3:$Y$7690,"Y",'2way'!$Q$3:$Q$7690,"=" &amp;B345) +  COUNTIFS('2way'!$A$3:$A$7690,"&gt;50%",'2way'!$Y$3:$Y$7690,"Y",'2way'!$R$3:$R$7690,"=" &amp;B345)</f>
        <v>1</v>
      </c>
      <c r="D345" s="66">
        <f>COUNTIFS('2way'!$A$3:$A$7690,"&gt;50%",'2way'!$Y$3:$Y$7690,"N",'2way'!$Q$3:$Q$7690,"=" &amp;B345) +  COUNTIFS('2way'!$A$3:$A$7690,"&gt;50%",'2way'!$Y$3:$Y$7690,"N",'2way'!$R$3:$R$7690,"=" &amp;B345)</f>
        <v>2</v>
      </c>
      <c r="E345" s="66">
        <f>COUNTIFS('2way'!$B$3:$B$7690,"&gt;50%",'2way'!$Y$3:$Y$7690,"N",'2way'!$Q$3:$Q$7690,"=" &amp;B345) +  COUNTIFS('2way'!$B$3:$B$7690,"&gt;50%",'2way'!$Y$3:$Y$7690,"N",'2way'!$R$3:$R$7690,"=" &amp;B345)</f>
        <v>4</v>
      </c>
      <c r="F345" s="66">
        <f>COUNTIFS('2way'!$B$3:$B$7690,"&gt;50%",'2way'!$Y$3:$Y$7690,"Y",'2way'!$Q$3:$Q$7690,"=" &amp;B345) +  COUNTIFS('2way'!$B$3:$B$7690,"&gt;50%",'2way'!$Y$3:$Y$7690,"Y",'2way'!$R$3:$R$7690,"=" &amp;B345)</f>
        <v>6</v>
      </c>
      <c r="G345">
        <f>COUNTIF('2way'!$Q$3:$Q$7690,"=" &amp;B345) + COUNTIF('2way'!$R$3:$R$7690,"=" &amp;B345)</f>
        <v>16</v>
      </c>
      <c r="H345" s="6">
        <f t="shared" si="82"/>
        <v>6.25E-2</v>
      </c>
      <c r="I345" s="6">
        <f t="shared" si="83"/>
        <v>0.125</v>
      </c>
      <c r="J345" s="6">
        <f t="shared" si="84"/>
        <v>0.25</v>
      </c>
      <c r="K345" s="6">
        <f t="shared" si="85"/>
        <v>0.375</v>
      </c>
      <c r="L345" s="66">
        <f>COUNTIFS('2way'!$M$3:$M$7690,"&gt;50%",'2way'!$Y$3:$Y$7690,"Y",'2way'!$Q$3:$Q$7690,"=" &amp;B345) +  COUNTIFS('2way'!$M$3:$M$7690,"&gt;50%",'2way'!$Y$3:$Y$7690,"Y",'2way'!$R$3:$R$7690,"=" &amp;B345)</f>
        <v>2</v>
      </c>
      <c r="M345" s="66">
        <f>COUNTIFS('2way'!$M$3:$M$7690,"&gt;50%",'2way'!$Y$3:$Y$7690,"N",'2way'!$Q$3:$Q$7690,"=" &amp;B345) +  COUNTIFS('2way'!$M$3:$M$7690,"&gt;50%",'2way'!$Y$3:$Y$7690,"N",'2way'!$R$3:$R$7690,"=" &amp;B345)</f>
        <v>3</v>
      </c>
      <c r="N345" s="66">
        <f>COUNTIFS('2way'!$N$3:$N$7690,"&gt;50%",'2way'!$Y$3:$Y$7690,"N",'2way'!$Q$3:$Q$7690,"=" &amp;B345) +  COUNTIFS('2way'!$N$3:$N$7690,"&gt;50%",'2way'!$Y$3:$Y$7690,"N",'2way'!$R$3:$R$7690,"=" &amp;B345)</f>
        <v>5</v>
      </c>
      <c r="O345" s="66">
        <f>COUNTIFS('2way'!$N$3:$N$7690,"&gt;50%",'2way'!$Y$3:$Y$7690,"Y",'2way'!$Q$3:$Q$7690,"=" &amp;B345) +  COUNTIFS('2way'!$N$3:$N$7690,"&gt;50%",'2way'!$Y$3:$Y$7690,"Y",'2way'!$R$3:$R$7690,"=" &amp;B345)</f>
        <v>5</v>
      </c>
      <c r="P345">
        <f>COUNTIF('2way'!$Q$3:$Q$7690,"=" &amp;B345) + COUNTIF('2way'!$R$3:$R$7690,"=" &amp;B345)</f>
        <v>16</v>
      </c>
      <c r="Q345" s="6">
        <f t="shared" si="86"/>
        <v>0.125</v>
      </c>
      <c r="R345" s="6">
        <f t="shared" si="87"/>
        <v>0.1875</v>
      </c>
      <c r="S345" s="6">
        <f t="shared" si="88"/>
        <v>0.3125</v>
      </c>
      <c r="T345" s="6">
        <f t="shared" si="89"/>
        <v>0.3125</v>
      </c>
      <c r="U345">
        <f t="shared" si="90"/>
        <v>5</v>
      </c>
      <c r="V345" s="6">
        <f t="shared" si="91"/>
        <v>0.3125</v>
      </c>
      <c r="W345">
        <f t="shared" si="92"/>
        <v>7</v>
      </c>
      <c r="X345" s="6">
        <f t="shared" si="93"/>
        <v>0.4375</v>
      </c>
      <c r="Y345">
        <f t="shared" si="94"/>
        <v>8</v>
      </c>
      <c r="Z345" s="6">
        <f t="shared" si="95"/>
        <v>0.5</v>
      </c>
      <c r="AA345">
        <f t="shared" si="96"/>
        <v>8</v>
      </c>
      <c r="AB345" s="6">
        <f t="shared" si="97"/>
        <v>0.5</v>
      </c>
    </row>
    <row r="346" spans="1:28" hidden="1" x14ac:dyDescent="0.25">
      <c r="A346" t="s">
        <v>147</v>
      </c>
      <c r="B346" t="s">
        <v>81</v>
      </c>
      <c r="C346" s="65">
        <f>COUNTIFS('2way'!$A$3:$A$7690,"&gt;50%",'2way'!$Y$3:$Y$7690,"Y",'2way'!$Q$3:$Q$7690,"=" &amp;B346) +  COUNTIFS('2way'!$A$3:$A$7690,"&gt;50%",'2way'!$Y$3:$Y$7690,"Y",'2way'!$R$3:$R$7690,"=" &amp;B346)</f>
        <v>5</v>
      </c>
      <c r="D346" s="66">
        <f>COUNTIFS('2way'!$A$3:$A$7690,"&gt;50%",'2way'!$Y$3:$Y$7690,"N",'2way'!$Q$3:$Q$7690,"=" &amp;B346) +  COUNTIFS('2way'!$A$3:$A$7690,"&gt;50%",'2way'!$Y$3:$Y$7690,"N",'2way'!$R$3:$R$7690,"=" &amp;B346)</f>
        <v>2</v>
      </c>
      <c r="E346" s="66">
        <f>COUNTIFS('2way'!$B$3:$B$7690,"&gt;50%",'2way'!$Y$3:$Y$7690,"N",'2way'!$Q$3:$Q$7690,"=" &amp;B346) +  COUNTIFS('2way'!$B$3:$B$7690,"&gt;50%",'2way'!$Y$3:$Y$7690,"N",'2way'!$R$3:$R$7690,"=" &amp;B346)</f>
        <v>2</v>
      </c>
      <c r="F346" s="66">
        <f>COUNTIFS('2way'!$B$3:$B$7690,"&gt;50%",'2way'!$Y$3:$Y$7690,"Y",'2way'!$Q$3:$Q$7690,"=" &amp;B346) +  COUNTIFS('2way'!$B$3:$B$7690,"&gt;50%",'2way'!$Y$3:$Y$7690,"Y",'2way'!$R$3:$R$7690,"=" &amp;B346)</f>
        <v>4</v>
      </c>
      <c r="G346">
        <f>COUNTIF('2way'!$Q$3:$Q$7690,"=" &amp;B346) + COUNTIF('2way'!$R$3:$R$7690,"=" &amp;B346)</f>
        <v>16</v>
      </c>
      <c r="H346" s="6">
        <f t="shared" si="82"/>
        <v>0.3125</v>
      </c>
      <c r="I346" s="6">
        <f t="shared" si="83"/>
        <v>0.125</v>
      </c>
      <c r="J346" s="6">
        <f t="shared" si="84"/>
        <v>0.125</v>
      </c>
      <c r="K346" s="6">
        <f t="shared" si="85"/>
        <v>0.25</v>
      </c>
      <c r="L346" s="66">
        <f>COUNTIFS('2way'!$M$3:$M$7690,"&gt;50%",'2way'!$Y$3:$Y$7690,"Y",'2way'!$Q$3:$Q$7690,"=" &amp;B346) +  COUNTIFS('2way'!$M$3:$M$7690,"&gt;50%",'2way'!$Y$3:$Y$7690,"Y",'2way'!$R$3:$R$7690,"=" &amp;B346)</f>
        <v>9</v>
      </c>
      <c r="M346" s="66">
        <f>COUNTIFS('2way'!$M$3:$M$7690,"&gt;50%",'2way'!$Y$3:$Y$7690,"N",'2way'!$Q$3:$Q$7690,"=" &amp;B346) +  COUNTIFS('2way'!$M$3:$M$7690,"&gt;50%",'2way'!$Y$3:$Y$7690,"N",'2way'!$R$3:$R$7690,"=" &amp;B346)</f>
        <v>6</v>
      </c>
      <c r="N346" s="66">
        <f>COUNTIFS('2way'!$N$3:$N$7690,"&gt;50%",'2way'!$Y$3:$Y$7690,"N",'2way'!$Q$3:$Q$7690,"=" &amp;B346) +  COUNTIFS('2way'!$N$3:$N$7690,"&gt;50%",'2way'!$Y$3:$Y$7690,"N",'2way'!$R$3:$R$7690,"=" &amp;B346)</f>
        <v>0</v>
      </c>
      <c r="O346" s="66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16</v>
      </c>
      <c r="Q346" s="6">
        <f t="shared" si="86"/>
        <v>0.5625</v>
      </c>
      <c r="R346" s="6">
        <f t="shared" si="87"/>
        <v>0.375</v>
      </c>
      <c r="S346" s="6">
        <f t="shared" si="88"/>
        <v>0</v>
      </c>
      <c r="T346" s="6">
        <f t="shared" si="89"/>
        <v>0</v>
      </c>
      <c r="U346">
        <f t="shared" si="90"/>
        <v>7</v>
      </c>
      <c r="V346" s="6">
        <f t="shared" si="91"/>
        <v>0.4375</v>
      </c>
      <c r="W346">
        <f t="shared" si="92"/>
        <v>9</v>
      </c>
      <c r="X346" s="6">
        <f t="shared" si="93"/>
        <v>0.5625</v>
      </c>
      <c r="Y346">
        <f t="shared" si="94"/>
        <v>6</v>
      </c>
      <c r="Z346" s="6">
        <f t="shared" si="95"/>
        <v>0.375</v>
      </c>
      <c r="AA346">
        <f t="shared" si="96"/>
        <v>6</v>
      </c>
      <c r="AB346" s="6">
        <f t="shared" si="97"/>
        <v>0.375</v>
      </c>
    </row>
    <row r="347" spans="1:28" hidden="1" x14ac:dyDescent="0.25">
      <c r="A347" t="s">
        <v>147</v>
      </c>
      <c r="B347" t="s">
        <v>74</v>
      </c>
      <c r="C347" s="65">
        <f>COUNTIFS('2way'!$A$3:$A$7690,"&gt;50%",'2way'!$Y$3:$Y$7690,"Y",'2way'!$Q$3:$Q$7690,"=" &amp;B347) +  COUNTIFS('2way'!$A$3:$A$7690,"&gt;50%",'2way'!$Y$3:$Y$7690,"Y",'2way'!$R$3:$R$7690,"=" &amp;B347)</f>
        <v>2</v>
      </c>
      <c r="D347" s="66">
        <f>COUNTIFS('2way'!$A$3:$A$7690,"&gt;50%",'2way'!$Y$3:$Y$7690,"N",'2way'!$Q$3:$Q$7690,"=" &amp;B347) +  COUNTIFS('2way'!$A$3:$A$7690,"&gt;50%",'2way'!$Y$3:$Y$7690,"N",'2way'!$R$3:$R$7690,"=" &amp;B347)</f>
        <v>3</v>
      </c>
      <c r="E347" s="66">
        <f>COUNTIFS('2way'!$B$3:$B$7690,"&gt;50%",'2way'!$Y$3:$Y$7690,"N",'2way'!$Q$3:$Q$7690,"=" &amp;B347) +  COUNTIFS('2way'!$B$3:$B$7690,"&gt;50%",'2way'!$Y$3:$Y$7690,"N",'2way'!$R$3:$R$7690,"=" &amp;B347)</f>
        <v>4</v>
      </c>
      <c r="F347" s="66">
        <f>COUNTIFS('2way'!$B$3:$B$7690,"&gt;50%",'2way'!$Y$3:$Y$7690,"Y",'2way'!$Q$3:$Q$7690,"=" &amp;B347) +  COUNTIFS('2way'!$B$3:$B$7690,"&gt;50%",'2way'!$Y$3:$Y$7690,"Y",'2way'!$R$3:$R$7690,"=" &amp;B347)</f>
        <v>5</v>
      </c>
      <c r="G347">
        <f>COUNTIF('2way'!$Q$3:$Q$7690,"=" &amp;B347) + COUNTIF('2way'!$R$3:$R$7690,"=" &amp;B347)</f>
        <v>16</v>
      </c>
      <c r="H347" s="6">
        <f t="shared" si="82"/>
        <v>0.125</v>
      </c>
      <c r="I347" s="6">
        <f t="shared" si="83"/>
        <v>0.1875</v>
      </c>
      <c r="J347" s="6">
        <f t="shared" si="84"/>
        <v>0.25</v>
      </c>
      <c r="K347" s="6">
        <f t="shared" si="85"/>
        <v>0.3125</v>
      </c>
      <c r="L347" s="66">
        <f>COUNTIFS('2way'!$M$3:$M$7690,"&gt;50%",'2way'!$Y$3:$Y$7690,"Y",'2way'!$Q$3:$Q$7690,"=" &amp;B347) +  COUNTIFS('2way'!$M$3:$M$7690,"&gt;50%",'2way'!$Y$3:$Y$7690,"Y",'2way'!$R$3:$R$7690,"=" &amp;B347)</f>
        <v>4</v>
      </c>
      <c r="M347" s="66">
        <f>COUNTIFS('2way'!$M$3:$M$7690,"&gt;50%",'2way'!$Y$3:$Y$7690,"N",'2way'!$Q$3:$Q$7690,"=" &amp;B347) +  COUNTIFS('2way'!$M$3:$M$7690,"&gt;50%",'2way'!$Y$3:$Y$7690,"N",'2way'!$R$3:$R$7690,"=" &amp;B347)</f>
        <v>3</v>
      </c>
      <c r="N347" s="66">
        <f>COUNTIFS('2way'!$N$3:$N$7690,"&gt;50%",'2way'!$Y$3:$Y$7690,"N",'2way'!$Q$3:$Q$7690,"=" &amp;B347) +  COUNTIFS('2way'!$N$3:$N$7690,"&gt;50%",'2way'!$Y$3:$Y$7690,"N",'2way'!$R$3:$R$7690,"=" &amp;B347)</f>
        <v>5</v>
      </c>
      <c r="O347" s="66">
        <f>COUNTIFS('2way'!$N$3:$N$7690,"&gt;50%",'2way'!$Y$3:$Y$7690,"Y",'2way'!$Q$3:$Q$7690,"=" &amp;B347) +  COUNTIFS('2way'!$N$3:$N$7690,"&gt;50%",'2way'!$Y$3:$Y$7690,"Y",'2way'!$R$3:$R$7690,"=" &amp;B347)</f>
        <v>4</v>
      </c>
      <c r="P347">
        <f>COUNTIF('2way'!$Q$3:$Q$7690,"=" &amp;B347) + COUNTIF('2way'!$R$3:$R$7690,"=" &amp;B347)</f>
        <v>16</v>
      </c>
      <c r="Q347" s="6">
        <f t="shared" si="86"/>
        <v>0.25</v>
      </c>
      <c r="R347" s="6">
        <f t="shared" si="87"/>
        <v>0.1875</v>
      </c>
      <c r="S347" s="6">
        <f t="shared" si="88"/>
        <v>0.3125</v>
      </c>
      <c r="T347" s="6">
        <f t="shared" si="89"/>
        <v>0.25</v>
      </c>
      <c r="U347">
        <f t="shared" si="90"/>
        <v>6</v>
      </c>
      <c r="V347" s="6">
        <f t="shared" si="91"/>
        <v>0.375</v>
      </c>
      <c r="W347">
        <f t="shared" si="92"/>
        <v>9</v>
      </c>
      <c r="X347" s="6">
        <f t="shared" si="93"/>
        <v>0.5625</v>
      </c>
      <c r="Y347">
        <f t="shared" si="94"/>
        <v>8</v>
      </c>
      <c r="Z347" s="6">
        <f t="shared" si="95"/>
        <v>0.5</v>
      </c>
      <c r="AA347">
        <f t="shared" si="96"/>
        <v>7</v>
      </c>
      <c r="AB347" s="6">
        <f t="shared" si="97"/>
        <v>0.4375</v>
      </c>
    </row>
    <row r="348" spans="1:28" hidden="1" x14ac:dyDescent="0.25">
      <c r="A348" t="s">
        <v>147</v>
      </c>
      <c r="B348" t="s">
        <v>76</v>
      </c>
      <c r="C348" s="65">
        <f>COUNTIFS('2way'!$A$3:$A$7690,"&gt;50%",'2way'!$Y$3:$Y$7690,"Y",'2way'!$Q$3:$Q$7690,"=" &amp;B348) +  COUNTIFS('2way'!$A$3:$A$7690,"&gt;50%",'2way'!$Y$3:$Y$7690,"Y",'2way'!$R$3:$R$7690,"=" &amp;B348)</f>
        <v>5</v>
      </c>
      <c r="D348" s="66">
        <f>COUNTIFS('2way'!$A$3:$A$7690,"&gt;50%",'2way'!$Y$3:$Y$7690,"N",'2way'!$Q$3:$Q$7690,"=" &amp;B348) +  COUNTIFS('2way'!$A$3:$A$7690,"&gt;50%",'2way'!$Y$3:$Y$7690,"N",'2way'!$R$3:$R$7690,"=" &amp;B348)</f>
        <v>1</v>
      </c>
      <c r="E348" s="66">
        <f>COUNTIFS('2way'!$B$3:$B$7690,"&gt;50%",'2way'!$Y$3:$Y$7690,"N",'2way'!$Q$3:$Q$7690,"=" &amp;B348) +  COUNTIFS('2way'!$B$3:$B$7690,"&gt;50%",'2way'!$Y$3:$Y$7690,"N",'2way'!$R$3:$R$7690,"=" &amp;B348)</f>
        <v>4</v>
      </c>
      <c r="F348" s="66">
        <f>COUNTIFS('2way'!$B$3:$B$7690,"&gt;50%",'2way'!$Y$3:$Y$7690,"Y",'2way'!$Q$3:$Q$7690,"=" &amp;B348) +  COUNTIFS('2way'!$B$3:$B$7690,"&gt;50%",'2way'!$Y$3:$Y$7690,"Y",'2way'!$R$3:$R$7690,"=" &amp;B348)</f>
        <v>5</v>
      </c>
      <c r="G348">
        <f>COUNTIF('2way'!$Q$3:$Q$7690,"=" &amp;B348) + COUNTIF('2way'!$R$3:$R$7690,"=" &amp;B348)</f>
        <v>16</v>
      </c>
      <c r="H348" s="6">
        <f t="shared" si="82"/>
        <v>0.3125</v>
      </c>
      <c r="I348" s="6">
        <f t="shared" si="83"/>
        <v>6.25E-2</v>
      </c>
      <c r="J348" s="6">
        <f t="shared" si="84"/>
        <v>0.25</v>
      </c>
      <c r="K348" s="6">
        <f t="shared" si="85"/>
        <v>0.3125</v>
      </c>
      <c r="L348" s="66">
        <f>COUNTIFS('2way'!$M$3:$M$7690,"&gt;50%",'2way'!$Y$3:$Y$7690,"Y",'2way'!$Q$3:$Q$7690,"=" &amp;B348) +  COUNTIFS('2way'!$M$3:$M$7690,"&gt;50%",'2way'!$Y$3:$Y$7690,"Y",'2way'!$R$3:$R$7690,"=" &amp;B348)</f>
        <v>9</v>
      </c>
      <c r="M348" s="66">
        <f>COUNTIFS('2way'!$M$3:$M$7690,"&gt;50%",'2way'!$Y$3:$Y$7690,"N",'2way'!$Q$3:$Q$7690,"=" &amp;B348) +  COUNTIFS('2way'!$M$3:$M$7690,"&gt;50%",'2way'!$Y$3:$Y$7690,"N",'2way'!$R$3:$R$7690,"=" &amp;B348)</f>
        <v>6</v>
      </c>
      <c r="N348" s="66">
        <f>COUNTIFS('2way'!$N$3:$N$7690,"&gt;50%",'2way'!$Y$3:$Y$7690,"N",'2way'!$Q$3:$Q$7690,"=" &amp;B348) +  COUNTIFS('2way'!$N$3:$N$7690,"&gt;50%",'2way'!$Y$3:$Y$7690,"N",'2way'!$R$3:$R$7690,"=" &amp;B348)</f>
        <v>0</v>
      </c>
      <c r="O348" s="66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16</v>
      </c>
      <c r="Q348" s="6">
        <f t="shared" si="86"/>
        <v>0.5625</v>
      </c>
      <c r="R348" s="6">
        <f t="shared" si="87"/>
        <v>0.375</v>
      </c>
      <c r="S348" s="6">
        <f t="shared" si="88"/>
        <v>0</v>
      </c>
      <c r="T348" s="6">
        <f t="shared" si="89"/>
        <v>6.25E-2</v>
      </c>
      <c r="U348">
        <f t="shared" si="90"/>
        <v>9</v>
      </c>
      <c r="V348" s="6">
        <f t="shared" si="91"/>
        <v>0.5625</v>
      </c>
      <c r="W348">
        <f t="shared" si="92"/>
        <v>9</v>
      </c>
      <c r="X348" s="6">
        <f t="shared" si="93"/>
        <v>0.5625</v>
      </c>
      <c r="Y348">
        <f t="shared" si="94"/>
        <v>6</v>
      </c>
      <c r="Z348" s="6">
        <f t="shared" si="95"/>
        <v>0.375</v>
      </c>
      <c r="AA348">
        <f t="shared" si="96"/>
        <v>7</v>
      </c>
      <c r="AB348" s="6">
        <f t="shared" si="97"/>
        <v>0.4375</v>
      </c>
    </row>
    <row r="349" spans="1:28" hidden="1" x14ac:dyDescent="0.25">
      <c r="A349" t="s">
        <v>147</v>
      </c>
      <c r="B349" t="s">
        <v>24</v>
      </c>
      <c r="C349" s="65">
        <f>COUNTIFS('2way'!$A$3:$A$7690,"&gt;50%",'2way'!$Y$3:$Y$7690,"Y",'2way'!$Q$3:$Q$7690,"=" &amp;B349) +  COUNTIFS('2way'!$A$3:$A$7690,"&gt;50%",'2way'!$Y$3:$Y$7690,"Y",'2way'!$R$3:$R$7690,"=" &amp;B349)</f>
        <v>5</v>
      </c>
      <c r="D349" s="66">
        <f>COUNTIFS('2way'!$A$3:$A$7690,"&gt;50%",'2way'!$Y$3:$Y$7690,"N",'2way'!$Q$3:$Q$7690,"=" &amp;B349) +  COUNTIFS('2way'!$A$3:$A$7690,"&gt;50%",'2way'!$Y$3:$Y$7690,"N",'2way'!$R$3:$R$7690,"=" &amp;B349)</f>
        <v>3</v>
      </c>
      <c r="E349" s="66">
        <f>COUNTIFS('2way'!$B$3:$B$7690,"&gt;50%",'2way'!$Y$3:$Y$7690,"N",'2way'!$Q$3:$Q$7690,"=" &amp;B349) +  COUNTIFS('2way'!$B$3:$B$7690,"&gt;50%",'2way'!$Y$3:$Y$7690,"N",'2way'!$R$3:$R$7690,"=" &amp;B349)</f>
        <v>3</v>
      </c>
      <c r="F349" s="66">
        <f>COUNTIFS('2way'!$B$3:$B$7690,"&gt;50%",'2way'!$Y$3:$Y$7690,"Y",'2way'!$Q$3:$Q$7690,"=" &amp;B349) +  COUNTIFS('2way'!$B$3:$B$7690,"&gt;50%",'2way'!$Y$3:$Y$7690,"Y",'2way'!$R$3:$R$7690,"=" &amp;B349)</f>
        <v>4</v>
      </c>
      <c r="G349">
        <f>COUNTIF('2way'!$Q$3:$Q$7690,"=" &amp;B349) + COUNTIF('2way'!$R$3:$R$7690,"=" &amp;B349)</f>
        <v>16</v>
      </c>
      <c r="H349" s="6">
        <f t="shared" si="82"/>
        <v>0.3125</v>
      </c>
      <c r="I349" s="6">
        <f t="shared" si="83"/>
        <v>0.1875</v>
      </c>
      <c r="J349" s="6">
        <f t="shared" si="84"/>
        <v>0.1875</v>
      </c>
      <c r="K349" s="6">
        <f t="shared" si="85"/>
        <v>0.25</v>
      </c>
      <c r="L349" s="66">
        <f>COUNTIFS('2way'!$M$3:$M$7690,"&gt;50%",'2way'!$Y$3:$Y$7690,"Y",'2way'!$Q$3:$Q$7690,"=" &amp;B349) +  COUNTIFS('2way'!$M$3:$M$7690,"&gt;50%",'2way'!$Y$3:$Y$7690,"Y",'2way'!$R$3:$R$7690,"=" &amp;B349)</f>
        <v>9</v>
      </c>
      <c r="M349" s="66">
        <f>COUNTIFS('2way'!$M$3:$M$7690,"&gt;50%",'2way'!$Y$3:$Y$7690,"N",'2way'!$Q$3:$Q$7690,"=" &amp;B349) +  COUNTIFS('2way'!$M$3:$M$7690,"&gt;50%",'2way'!$Y$3:$Y$7690,"N",'2way'!$R$3:$R$7690,"=" &amp;B349)</f>
        <v>6</v>
      </c>
      <c r="N349" s="66">
        <f>COUNTIFS('2way'!$N$3:$N$7690,"&gt;50%",'2way'!$Y$3:$Y$7690,"N",'2way'!$Q$3:$Q$7690,"=" &amp;B349) +  COUNTIFS('2way'!$N$3:$N$7690,"&gt;50%",'2way'!$Y$3:$Y$7690,"N",'2way'!$R$3:$R$7690,"=" &amp;B349)</f>
        <v>1</v>
      </c>
      <c r="O349" s="66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16</v>
      </c>
      <c r="Q349" s="6">
        <f t="shared" si="86"/>
        <v>0.5625</v>
      </c>
      <c r="R349" s="6">
        <f t="shared" si="87"/>
        <v>0.375</v>
      </c>
      <c r="S349" s="6">
        <f t="shared" si="88"/>
        <v>6.25E-2</v>
      </c>
      <c r="T349" s="6">
        <f t="shared" si="89"/>
        <v>0</v>
      </c>
      <c r="U349">
        <f t="shared" si="90"/>
        <v>8</v>
      </c>
      <c r="V349" s="6">
        <f t="shared" si="91"/>
        <v>0.5</v>
      </c>
      <c r="W349">
        <f t="shared" si="92"/>
        <v>10</v>
      </c>
      <c r="X349" s="6">
        <f t="shared" si="93"/>
        <v>0.625</v>
      </c>
      <c r="Y349">
        <f t="shared" si="94"/>
        <v>7</v>
      </c>
      <c r="Z349" s="6">
        <f t="shared" si="95"/>
        <v>0.4375</v>
      </c>
      <c r="AA349">
        <f t="shared" si="96"/>
        <v>6</v>
      </c>
      <c r="AB349" s="6">
        <f t="shared" si="97"/>
        <v>0.375</v>
      </c>
    </row>
    <row r="350" spans="1:28" hidden="1" x14ac:dyDescent="0.25">
      <c r="A350" t="s">
        <v>370</v>
      </c>
      <c r="B350" t="s">
        <v>371</v>
      </c>
      <c r="C350" s="65">
        <f>COUNTIFS('2way'!$A$3:$A$7690,"&gt;50%",'2way'!$Y$3:$Y$7690,"Y",'2way'!$Q$3:$Q$7690,"=" &amp;B350) +  COUNTIFS('2way'!$A$3:$A$7690,"&gt;50%",'2way'!$Y$3:$Y$7690,"Y",'2way'!$R$3:$R$7690,"=" &amp;B350)</f>
        <v>3</v>
      </c>
      <c r="D350" s="66">
        <f>COUNTIFS('2way'!$A$3:$A$7690,"&gt;50%",'2way'!$Y$3:$Y$7690,"N",'2way'!$Q$3:$Q$7690,"=" &amp;B350) +  COUNTIFS('2way'!$A$3:$A$7690,"&gt;50%",'2way'!$Y$3:$Y$7690,"N",'2way'!$R$3:$R$7690,"=" &amp;B350)</f>
        <v>2</v>
      </c>
      <c r="E350" s="66">
        <f>COUNTIFS('2way'!$B$3:$B$7690,"&gt;50%",'2way'!$Y$3:$Y$7690,"N",'2way'!$Q$3:$Q$7690,"=" &amp;B350) +  COUNTIFS('2way'!$B$3:$B$7690,"&gt;50%",'2way'!$Y$3:$Y$7690,"N",'2way'!$R$3:$R$7690,"=" &amp;B350)</f>
        <v>1</v>
      </c>
      <c r="F350" s="66">
        <f>COUNTIFS('2way'!$B$3:$B$7690,"&gt;50%",'2way'!$Y$3:$Y$7690,"Y",'2way'!$Q$3:$Q$7690,"=" &amp;B350) +  COUNTIFS('2way'!$B$3:$B$7690,"&gt;50%",'2way'!$Y$3:$Y$7690,"Y",'2way'!$R$3:$R$7690,"=" &amp;B350)</f>
        <v>7</v>
      </c>
      <c r="G350">
        <f>COUNTIF('2way'!$Q$3:$Q$7690,"=" &amp;B350) + COUNTIF('2way'!$R$3:$R$7690,"=" &amp;B350)</f>
        <v>13</v>
      </c>
      <c r="H350" s="6">
        <f t="shared" si="82"/>
        <v>0.23076923076923078</v>
      </c>
      <c r="I350" s="6">
        <f t="shared" si="83"/>
        <v>0.15384615384615385</v>
      </c>
      <c r="J350" s="6">
        <f t="shared" si="84"/>
        <v>7.6923076923076927E-2</v>
      </c>
      <c r="K350" s="6">
        <f t="shared" si="85"/>
        <v>0.53846153846153844</v>
      </c>
      <c r="L350" s="66">
        <f>COUNTIFS('2way'!$M$3:$M$7690,"&gt;50%",'2way'!$Y$3:$Y$7690,"Y",'2way'!$Q$3:$Q$7690,"=" &amp;B350) +  COUNTIFS('2way'!$M$3:$M$7690,"&gt;50%",'2way'!$Y$3:$Y$7690,"Y",'2way'!$R$3:$R$7690,"=" &amp;B350)</f>
        <v>0</v>
      </c>
      <c r="M350" s="66">
        <f>COUNTIFS('2way'!$M$3:$M$7690,"&gt;50%",'2way'!$Y$3:$Y$7690,"N",'2way'!$Q$3:$Q$7690,"=" &amp;B350) +  COUNTIFS('2way'!$M$3:$M$7690,"&gt;50%",'2way'!$Y$3:$Y$7690,"N",'2way'!$R$3:$R$7690,"=" &amp;B350)</f>
        <v>0</v>
      </c>
      <c r="N350" s="66">
        <f>COUNTIFS('2way'!$N$3:$N$7690,"&gt;50%",'2way'!$Y$3:$Y$7690,"N",'2way'!$Q$3:$Q$7690,"=" &amp;B350) +  COUNTIFS('2way'!$N$3:$N$7690,"&gt;50%",'2way'!$Y$3:$Y$7690,"N",'2way'!$R$3:$R$7690,"=" &amp;B350)</f>
        <v>3</v>
      </c>
      <c r="O350" s="66">
        <f>COUNTIFS('2way'!$N$3:$N$7690,"&gt;50%",'2way'!$Y$3:$Y$7690,"Y",'2way'!$Q$3:$Q$7690,"=" &amp;B350) +  COUNTIFS('2way'!$N$3:$N$7690,"&gt;50%",'2way'!$Y$3:$Y$7690,"Y",'2way'!$R$3:$R$7690,"=" &amp;B350)</f>
        <v>9</v>
      </c>
      <c r="P350">
        <f>COUNTIF('2way'!$Q$3:$Q$7690,"=" &amp;B350) + COUNTIF('2way'!$R$3:$R$7690,"=" &amp;B350)</f>
        <v>13</v>
      </c>
      <c r="Q350" s="6">
        <f t="shared" si="86"/>
        <v>0</v>
      </c>
      <c r="R350" s="6">
        <f t="shared" si="87"/>
        <v>0</v>
      </c>
      <c r="S350" s="6">
        <f t="shared" si="88"/>
        <v>0.23076923076923078</v>
      </c>
      <c r="T350" s="6">
        <f t="shared" si="89"/>
        <v>0.69230769230769229</v>
      </c>
      <c r="U350">
        <f t="shared" si="90"/>
        <v>4</v>
      </c>
      <c r="V350" s="6">
        <f t="shared" si="91"/>
        <v>0.30769230769230771</v>
      </c>
      <c r="W350">
        <f t="shared" si="92"/>
        <v>3</v>
      </c>
      <c r="X350" s="6">
        <f t="shared" si="93"/>
        <v>0.23076923076923078</v>
      </c>
      <c r="Y350">
        <f t="shared" si="94"/>
        <v>9</v>
      </c>
      <c r="Z350" s="6">
        <f t="shared" si="95"/>
        <v>0.69230769230769229</v>
      </c>
      <c r="AA350">
        <f t="shared" si="96"/>
        <v>9</v>
      </c>
      <c r="AB350" s="6">
        <f t="shared" si="97"/>
        <v>0.69230769230769229</v>
      </c>
    </row>
    <row r="351" spans="1:28" hidden="1" x14ac:dyDescent="0.25">
      <c r="A351" t="s">
        <v>370</v>
      </c>
      <c r="B351" t="s">
        <v>369</v>
      </c>
      <c r="C351" s="65">
        <f>COUNTIFS('2way'!$A$3:$A$7690,"&gt;50%",'2way'!$Y$3:$Y$7690,"Y",'2way'!$Q$3:$Q$7690,"=" &amp;B351) +  COUNTIFS('2way'!$A$3:$A$7690,"&gt;50%",'2way'!$Y$3:$Y$7690,"Y",'2way'!$R$3:$R$7690,"=" &amp;B351)</f>
        <v>1</v>
      </c>
      <c r="D351" s="66">
        <f>COUNTIFS('2way'!$A$3:$A$7690,"&gt;50%",'2way'!$Y$3:$Y$7690,"N",'2way'!$Q$3:$Q$7690,"=" &amp;B351) +  COUNTIFS('2way'!$A$3:$A$7690,"&gt;50%",'2way'!$Y$3:$Y$7690,"N",'2way'!$R$3:$R$7690,"=" &amp;B351)</f>
        <v>3</v>
      </c>
      <c r="E351" s="66">
        <f>COUNTIFS('2way'!$B$3:$B$7690,"&gt;50%",'2way'!$Y$3:$Y$7690,"N",'2way'!$Q$3:$Q$7690,"=" &amp;B351) +  COUNTIFS('2way'!$B$3:$B$7690,"&gt;50%",'2way'!$Y$3:$Y$7690,"N",'2way'!$R$3:$R$7690,"=" &amp;B351)</f>
        <v>4</v>
      </c>
      <c r="F351" s="66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13</v>
      </c>
      <c r="H351" s="6">
        <f t="shared" si="82"/>
        <v>7.6923076923076927E-2</v>
      </c>
      <c r="I351" s="6">
        <f t="shared" si="83"/>
        <v>0.23076923076923078</v>
      </c>
      <c r="J351" s="6">
        <f t="shared" si="84"/>
        <v>0.30769230769230771</v>
      </c>
      <c r="K351" s="6">
        <f t="shared" si="85"/>
        <v>0.38461538461538464</v>
      </c>
      <c r="L351" s="66">
        <f>COUNTIFS('2way'!$M$3:$M$7690,"&gt;50%",'2way'!$Y$3:$Y$7690,"Y",'2way'!$Q$3:$Q$7690,"=" &amp;B351) +  COUNTIFS('2way'!$M$3:$M$7690,"&gt;50%",'2way'!$Y$3:$Y$7690,"Y",'2way'!$R$3:$R$7690,"=" &amp;B351)</f>
        <v>0</v>
      </c>
      <c r="M351" s="66">
        <f>COUNTIFS('2way'!$M$3:$M$7690,"&gt;50%",'2way'!$Y$3:$Y$7690,"N",'2way'!$Q$3:$Q$7690,"=" &amp;B351) +  COUNTIFS('2way'!$M$3:$M$7690,"&gt;50%",'2way'!$Y$3:$Y$7690,"N",'2way'!$R$3:$R$7690,"=" &amp;B351)</f>
        <v>0</v>
      </c>
      <c r="N351" s="66">
        <f>COUNTIFS('2way'!$N$3:$N$7690,"&gt;50%",'2way'!$Y$3:$Y$7690,"N",'2way'!$Q$3:$Q$7690,"=" &amp;B351) +  COUNTIFS('2way'!$N$3:$N$7690,"&gt;50%",'2way'!$Y$3:$Y$7690,"N",'2way'!$R$3:$R$7690,"=" &amp;B351)</f>
        <v>7</v>
      </c>
      <c r="O351" s="66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13</v>
      </c>
      <c r="Q351" s="6">
        <f t="shared" si="86"/>
        <v>0</v>
      </c>
      <c r="R351" s="6">
        <f t="shared" si="87"/>
        <v>0</v>
      </c>
      <c r="S351" s="6">
        <f t="shared" si="88"/>
        <v>0.53846153846153844</v>
      </c>
      <c r="T351" s="6">
        <f t="shared" si="89"/>
        <v>0.46153846153846156</v>
      </c>
      <c r="U351">
        <f t="shared" si="90"/>
        <v>5</v>
      </c>
      <c r="V351" s="6">
        <f t="shared" si="91"/>
        <v>0.38461538461538464</v>
      </c>
      <c r="W351">
        <f t="shared" si="92"/>
        <v>7</v>
      </c>
      <c r="X351" s="6">
        <f t="shared" si="93"/>
        <v>0.53846153846153844</v>
      </c>
      <c r="Y351">
        <f t="shared" si="94"/>
        <v>8</v>
      </c>
      <c r="Z351" s="6">
        <f t="shared" si="95"/>
        <v>0.61538461538461542</v>
      </c>
      <c r="AA351">
        <f t="shared" si="96"/>
        <v>6</v>
      </c>
      <c r="AB351" s="6">
        <f t="shared" si="97"/>
        <v>0.46153846153846156</v>
      </c>
    </row>
    <row r="352" spans="1:28" hidden="1" x14ac:dyDescent="0.25">
      <c r="A352" t="s">
        <v>370</v>
      </c>
      <c r="B352" t="s">
        <v>386</v>
      </c>
      <c r="C352" s="65">
        <f>COUNTIFS('2way'!$A$3:$A$7690,"&gt;50%",'2way'!$Y$3:$Y$7690,"Y",'2way'!$Q$3:$Q$7690,"=" &amp;B352) +  COUNTIFS('2way'!$A$3:$A$7690,"&gt;50%",'2way'!$Y$3:$Y$7690,"Y",'2way'!$R$3:$R$7690,"=" &amp;B352)</f>
        <v>4</v>
      </c>
      <c r="D352" s="66">
        <f>COUNTIFS('2way'!$A$3:$A$7690,"&gt;50%",'2way'!$Y$3:$Y$7690,"N",'2way'!$Q$3:$Q$7690,"=" &amp;B352) +  COUNTIFS('2way'!$A$3:$A$7690,"&gt;50%",'2way'!$Y$3:$Y$7690,"N",'2way'!$R$3:$R$7690,"=" &amp;B352)</f>
        <v>0</v>
      </c>
      <c r="E352" s="66">
        <f>COUNTIFS('2way'!$B$3:$B$7690,"&gt;50%",'2way'!$Y$3:$Y$7690,"N",'2way'!$Q$3:$Q$7690,"=" &amp;B352) +  COUNTIFS('2way'!$B$3:$B$7690,"&gt;50%",'2way'!$Y$3:$Y$7690,"N",'2way'!$R$3:$R$7690,"=" &amp;B352)</f>
        <v>2</v>
      </c>
      <c r="F352" s="66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13</v>
      </c>
      <c r="H352" s="6">
        <f t="shared" si="82"/>
        <v>0.30769230769230771</v>
      </c>
      <c r="I352" s="6">
        <f t="shared" si="83"/>
        <v>0</v>
      </c>
      <c r="J352" s="6">
        <f t="shared" si="84"/>
        <v>0.15384615384615385</v>
      </c>
      <c r="K352" s="6">
        <f t="shared" si="85"/>
        <v>0.53846153846153844</v>
      </c>
      <c r="L352" s="66">
        <f>COUNTIFS('2way'!$M$3:$M$7690,"&gt;50%",'2way'!$Y$3:$Y$7690,"Y",'2way'!$Q$3:$Q$7690,"=" &amp;B352) +  COUNTIFS('2way'!$M$3:$M$7690,"&gt;50%",'2way'!$Y$3:$Y$7690,"Y",'2way'!$R$3:$R$7690,"=" &amp;B352)</f>
        <v>3</v>
      </c>
      <c r="M352" s="66">
        <f>COUNTIFS('2way'!$M$3:$M$7690,"&gt;50%",'2way'!$Y$3:$Y$7690,"N",'2way'!$Q$3:$Q$7690,"=" &amp;B352) +  COUNTIFS('2way'!$M$3:$M$7690,"&gt;50%",'2way'!$Y$3:$Y$7690,"N",'2way'!$R$3:$R$7690,"=" &amp;B352)</f>
        <v>0</v>
      </c>
      <c r="N352" s="66">
        <f>COUNTIFS('2way'!$N$3:$N$7690,"&gt;50%",'2way'!$Y$3:$Y$7690,"N",'2way'!$Q$3:$Q$7690,"=" &amp;B352) +  COUNTIFS('2way'!$N$3:$N$7690,"&gt;50%",'2way'!$Y$3:$Y$7690,"N",'2way'!$R$3:$R$7690,"=" &amp;B352)</f>
        <v>2</v>
      </c>
      <c r="O352" s="66">
        <f>COUNTIFS('2way'!$N$3:$N$7690,"&gt;50%",'2way'!$Y$3:$Y$7690,"Y",'2way'!$Q$3:$Q$7690,"=" &amp;B352) +  COUNTIFS('2way'!$N$3:$N$7690,"&gt;50%",'2way'!$Y$3:$Y$7690,"Y",'2way'!$R$3:$R$7690,"=" &amp;B352)</f>
        <v>8</v>
      </c>
      <c r="P352">
        <f>COUNTIF('2way'!$Q$3:$Q$7690,"=" &amp;B352) + COUNTIF('2way'!$R$3:$R$7690,"=" &amp;B352)</f>
        <v>13</v>
      </c>
      <c r="Q352" s="6">
        <f t="shared" si="86"/>
        <v>0.23076923076923078</v>
      </c>
      <c r="R352" s="6">
        <f t="shared" si="87"/>
        <v>0</v>
      </c>
      <c r="S352" s="6">
        <f t="shared" si="88"/>
        <v>0.15384615384615385</v>
      </c>
      <c r="T352" s="6">
        <f t="shared" si="89"/>
        <v>0.61538461538461542</v>
      </c>
      <c r="U352">
        <f t="shared" si="90"/>
        <v>6</v>
      </c>
      <c r="V352" s="6">
        <f t="shared" si="91"/>
        <v>0.46153846153846156</v>
      </c>
      <c r="W352">
        <f t="shared" si="92"/>
        <v>5</v>
      </c>
      <c r="X352" s="6">
        <f t="shared" si="93"/>
        <v>0.38461538461538464</v>
      </c>
      <c r="Y352">
        <f t="shared" si="94"/>
        <v>7</v>
      </c>
      <c r="Z352" s="6">
        <f t="shared" si="95"/>
        <v>0.53846153846153844</v>
      </c>
      <c r="AA352">
        <f t="shared" si="96"/>
        <v>8</v>
      </c>
      <c r="AB352" s="6">
        <f t="shared" si="97"/>
        <v>0.61538461538461542</v>
      </c>
    </row>
    <row r="353" spans="1:28" hidden="1" x14ac:dyDescent="0.25">
      <c r="A353" t="s">
        <v>370</v>
      </c>
      <c r="B353" t="s">
        <v>372</v>
      </c>
      <c r="C353" s="65">
        <f>COUNTIFS('2way'!$A$3:$A$7690,"&gt;50%",'2way'!$Y$3:$Y$7690,"Y",'2way'!$Q$3:$Q$7690,"=" &amp;B353) +  COUNTIFS('2way'!$A$3:$A$7690,"&gt;50%",'2way'!$Y$3:$Y$7690,"Y",'2way'!$R$3:$R$7690,"=" &amp;B353)</f>
        <v>1</v>
      </c>
      <c r="D353" s="66">
        <f>COUNTIFS('2way'!$A$3:$A$7690,"&gt;50%",'2way'!$Y$3:$Y$7690,"N",'2way'!$Q$3:$Q$7690,"=" &amp;B353) +  COUNTIFS('2way'!$A$3:$A$7690,"&gt;50%",'2way'!$Y$3:$Y$7690,"N",'2way'!$R$3:$R$7690,"=" &amp;B353)</f>
        <v>1</v>
      </c>
      <c r="E353" s="66">
        <f>COUNTIFS('2way'!$B$3:$B$7690,"&gt;50%",'2way'!$Y$3:$Y$7690,"N",'2way'!$Q$3:$Q$7690,"=" &amp;B353) +  COUNTIFS('2way'!$B$3:$B$7690,"&gt;50%",'2way'!$Y$3:$Y$7690,"N",'2way'!$R$3:$R$7690,"=" &amp;B353)</f>
        <v>4</v>
      </c>
      <c r="F353" s="66">
        <f>COUNTIFS('2way'!$B$3:$B$7690,"&gt;50%",'2way'!$Y$3:$Y$7690,"Y",'2way'!$Q$3:$Q$7690,"=" &amp;B353) +  COUNTIFS('2way'!$B$3:$B$7690,"&gt;50%",'2way'!$Y$3:$Y$7690,"Y",'2way'!$R$3:$R$7690,"=" &amp;B353)</f>
        <v>6</v>
      </c>
      <c r="G353">
        <f>COUNTIF('2way'!$Q$3:$Q$7690,"=" &amp;B353) + COUNTIF('2way'!$R$3:$R$7690,"=" &amp;B353)</f>
        <v>13</v>
      </c>
      <c r="H353" s="6">
        <f t="shared" si="82"/>
        <v>7.6923076923076927E-2</v>
      </c>
      <c r="I353" s="6">
        <f t="shared" si="83"/>
        <v>7.6923076923076927E-2</v>
      </c>
      <c r="J353" s="6">
        <f t="shared" si="84"/>
        <v>0.30769230769230771</v>
      </c>
      <c r="K353" s="6">
        <f t="shared" si="85"/>
        <v>0.46153846153846156</v>
      </c>
      <c r="L353" s="66">
        <f>COUNTIFS('2way'!$M$3:$M$7690,"&gt;50%",'2way'!$Y$3:$Y$7690,"Y",'2way'!$Q$3:$Q$7690,"=" &amp;B353) +  COUNTIFS('2way'!$M$3:$M$7690,"&gt;50%",'2way'!$Y$3:$Y$7690,"Y",'2way'!$R$3:$R$7690,"=" &amp;B353)</f>
        <v>4</v>
      </c>
      <c r="M353" s="66">
        <f>COUNTIFS('2way'!$M$3:$M$7690,"&gt;50%",'2way'!$Y$3:$Y$7690,"N",'2way'!$Q$3:$Q$7690,"=" &amp;B353) +  COUNTIFS('2way'!$M$3:$M$7690,"&gt;50%",'2way'!$Y$3:$Y$7690,"N",'2way'!$R$3:$R$7690,"=" &amp;B353)</f>
        <v>1</v>
      </c>
      <c r="N353" s="66">
        <f>COUNTIFS('2way'!$N$3:$N$7690,"&gt;50%",'2way'!$Y$3:$Y$7690,"N",'2way'!$Q$3:$Q$7690,"=" &amp;B353) +  COUNTIFS('2way'!$N$3:$N$7690,"&gt;50%",'2way'!$Y$3:$Y$7690,"N",'2way'!$R$3:$R$7690,"=" &amp;B353)</f>
        <v>4</v>
      </c>
      <c r="O353" s="66">
        <f>COUNTIFS('2way'!$N$3:$N$7690,"&gt;50%",'2way'!$Y$3:$Y$7690,"Y",'2way'!$Q$3:$Q$7690,"=" &amp;B353) +  COUNTIFS('2way'!$N$3:$N$7690,"&gt;50%",'2way'!$Y$3:$Y$7690,"Y",'2way'!$R$3:$R$7690,"=" &amp;B353)</f>
        <v>4</v>
      </c>
      <c r="P353">
        <f>COUNTIF('2way'!$Q$3:$Q$7690,"=" &amp;B353) + COUNTIF('2way'!$R$3:$R$7690,"=" &amp;B353)</f>
        <v>13</v>
      </c>
      <c r="Q353" s="6">
        <f t="shared" si="86"/>
        <v>0.30769230769230771</v>
      </c>
      <c r="R353" s="6">
        <f t="shared" si="87"/>
        <v>7.6923076923076927E-2</v>
      </c>
      <c r="S353" s="6">
        <f t="shared" si="88"/>
        <v>0.30769230769230771</v>
      </c>
      <c r="T353" s="6">
        <f t="shared" si="89"/>
        <v>0.30769230769230771</v>
      </c>
      <c r="U353">
        <f t="shared" si="90"/>
        <v>5</v>
      </c>
      <c r="V353" s="6">
        <f t="shared" si="91"/>
        <v>0.38461538461538464</v>
      </c>
      <c r="W353">
        <f t="shared" si="92"/>
        <v>8</v>
      </c>
      <c r="X353" s="6">
        <f t="shared" si="93"/>
        <v>0.61538461538461542</v>
      </c>
      <c r="Y353">
        <f t="shared" si="94"/>
        <v>7</v>
      </c>
      <c r="Z353" s="6">
        <f t="shared" si="95"/>
        <v>0.53846153846153844</v>
      </c>
      <c r="AA353">
        <f t="shared" si="96"/>
        <v>5</v>
      </c>
      <c r="AB353" s="6">
        <f t="shared" si="97"/>
        <v>0.38461538461538464</v>
      </c>
    </row>
    <row r="354" spans="1:28" hidden="1" x14ac:dyDescent="0.25">
      <c r="A354" t="s">
        <v>370</v>
      </c>
      <c r="B354" t="s">
        <v>374</v>
      </c>
      <c r="C354" s="65">
        <f>COUNTIFS('2way'!$A$3:$A$7690,"&gt;50%",'2way'!$Y$3:$Y$7690,"Y",'2way'!$Q$3:$Q$7690,"=" &amp;B354) +  COUNTIFS('2way'!$A$3:$A$7690,"&gt;50%",'2way'!$Y$3:$Y$7690,"Y",'2way'!$R$3:$R$7690,"=" &amp;B354)</f>
        <v>3</v>
      </c>
      <c r="D354" s="66">
        <f>COUNTIFS('2way'!$A$3:$A$7690,"&gt;50%",'2way'!$Y$3:$Y$7690,"N",'2way'!$Q$3:$Q$7690,"=" &amp;B354) +  COUNTIFS('2way'!$A$3:$A$7690,"&gt;50%",'2way'!$Y$3:$Y$7690,"N",'2way'!$R$3:$R$7690,"=" &amp;B354)</f>
        <v>1</v>
      </c>
      <c r="E354" s="66">
        <f>COUNTIFS('2way'!$B$3:$B$7690,"&gt;50%",'2way'!$Y$3:$Y$7690,"N",'2way'!$Q$3:$Q$7690,"=" &amp;B354) +  COUNTIFS('2way'!$B$3:$B$7690,"&gt;50%",'2way'!$Y$3:$Y$7690,"N",'2way'!$R$3:$R$7690,"=" &amp;B354)</f>
        <v>3</v>
      </c>
      <c r="F354" s="66">
        <f>COUNTIFS('2way'!$B$3:$B$7690,"&gt;50%",'2way'!$Y$3:$Y$7690,"Y",'2way'!$Q$3:$Q$7690,"=" &amp;B354) +  COUNTIFS('2way'!$B$3:$B$7690,"&gt;50%",'2way'!$Y$3:$Y$7690,"Y",'2way'!$R$3:$R$7690,"=" &amp;B354)</f>
        <v>5</v>
      </c>
      <c r="G354">
        <f>COUNTIF('2way'!$Q$3:$Q$7690,"=" &amp;B354) + COUNTIF('2way'!$R$3:$R$7690,"=" &amp;B354)</f>
        <v>13</v>
      </c>
      <c r="H354" s="6">
        <f t="shared" si="82"/>
        <v>0.23076923076923078</v>
      </c>
      <c r="I354" s="6">
        <f t="shared" si="83"/>
        <v>7.6923076923076927E-2</v>
      </c>
      <c r="J354" s="6">
        <f t="shared" si="84"/>
        <v>0.23076923076923078</v>
      </c>
      <c r="K354" s="6">
        <f t="shared" si="85"/>
        <v>0.38461538461538464</v>
      </c>
      <c r="L354" s="66">
        <f>COUNTIFS('2way'!$M$3:$M$7690,"&gt;50%",'2way'!$Y$3:$Y$7690,"Y",'2way'!$Q$3:$Q$7690,"=" &amp;B354) +  COUNTIFS('2way'!$M$3:$M$7690,"&gt;50%",'2way'!$Y$3:$Y$7690,"Y",'2way'!$R$3:$R$7690,"=" &amp;B354)</f>
        <v>3</v>
      </c>
      <c r="M354" s="66">
        <f>COUNTIFS('2way'!$M$3:$M$7690,"&gt;50%",'2way'!$Y$3:$Y$7690,"N",'2way'!$Q$3:$Q$7690,"=" &amp;B354) +  COUNTIFS('2way'!$M$3:$M$7690,"&gt;50%",'2way'!$Y$3:$Y$7690,"N",'2way'!$R$3:$R$7690,"=" &amp;B354)</f>
        <v>1</v>
      </c>
      <c r="N354" s="66">
        <f>COUNTIFS('2way'!$N$3:$N$7690,"&gt;50%",'2way'!$Y$3:$Y$7690,"N",'2way'!$Q$3:$Q$7690,"=" &amp;B354) +  COUNTIFS('2way'!$N$3:$N$7690,"&gt;50%",'2way'!$Y$3:$Y$7690,"N",'2way'!$R$3:$R$7690,"=" &amp;B354)</f>
        <v>3</v>
      </c>
      <c r="O354" s="66">
        <f>COUNTIFS('2way'!$N$3:$N$7690,"&gt;50%",'2way'!$Y$3:$Y$7690,"Y",'2way'!$Q$3:$Q$7690,"=" &amp;B354) +  COUNTIFS('2way'!$N$3:$N$7690,"&gt;50%",'2way'!$Y$3:$Y$7690,"Y",'2way'!$R$3:$R$7690,"=" &amp;B354)</f>
        <v>6</v>
      </c>
      <c r="P354">
        <f>COUNTIF('2way'!$Q$3:$Q$7690,"=" &amp;B354) + COUNTIF('2way'!$R$3:$R$7690,"=" &amp;B354)</f>
        <v>13</v>
      </c>
      <c r="Q354" s="6">
        <f t="shared" si="86"/>
        <v>0.23076923076923078</v>
      </c>
      <c r="R354" s="6">
        <f t="shared" si="87"/>
        <v>7.6923076923076927E-2</v>
      </c>
      <c r="S354" s="6">
        <f t="shared" si="88"/>
        <v>0.23076923076923078</v>
      </c>
      <c r="T354" s="6">
        <f t="shared" si="89"/>
        <v>0.46153846153846156</v>
      </c>
      <c r="U354">
        <f t="shared" si="90"/>
        <v>6</v>
      </c>
      <c r="V354" s="6">
        <f t="shared" si="91"/>
        <v>0.46153846153846156</v>
      </c>
      <c r="W354">
        <f t="shared" si="92"/>
        <v>6</v>
      </c>
      <c r="X354" s="6">
        <f t="shared" si="93"/>
        <v>0.46153846153846156</v>
      </c>
      <c r="Y354">
        <f t="shared" si="94"/>
        <v>6</v>
      </c>
      <c r="Z354" s="6">
        <f t="shared" si="95"/>
        <v>0.46153846153846156</v>
      </c>
      <c r="AA354">
        <f t="shared" si="96"/>
        <v>7</v>
      </c>
      <c r="AB354" s="6">
        <f t="shared" si="97"/>
        <v>0.53846153846153844</v>
      </c>
    </row>
    <row r="355" spans="1:28" hidden="1" x14ac:dyDescent="0.25">
      <c r="A355" t="s">
        <v>370</v>
      </c>
      <c r="B355" t="s">
        <v>373</v>
      </c>
      <c r="C355" s="65">
        <f>COUNTIFS('2way'!$A$3:$A$7690,"&gt;50%",'2way'!$Y$3:$Y$7690,"Y",'2way'!$Q$3:$Q$7690,"=" &amp;B355) +  COUNTIFS('2way'!$A$3:$A$7690,"&gt;50%",'2way'!$Y$3:$Y$7690,"Y",'2way'!$R$3:$R$7690,"=" &amp;B355)</f>
        <v>3</v>
      </c>
      <c r="D355" s="66">
        <f>COUNTIFS('2way'!$A$3:$A$7690,"&gt;50%",'2way'!$Y$3:$Y$7690,"N",'2way'!$Q$3:$Q$7690,"=" &amp;B355) +  COUNTIFS('2way'!$A$3:$A$7690,"&gt;50%",'2way'!$Y$3:$Y$7690,"N",'2way'!$R$3:$R$7690,"=" &amp;B355)</f>
        <v>2</v>
      </c>
      <c r="E355" s="66">
        <f>COUNTIFS('2way'!$B$3:$B$7690,"&gt;50%",'2way'!$Y$3:$Y$7690,"N",'2way'!$Q$3:$Q$7690,"=" &amp;B355) +  COUNTIFS('2way'!$B$3:$B$7690,"&gt;50%",'2way'!$Y$3:$Y$7690,"N",'2way'!$R$3:$R$7690,"=" &amp;B355)</f>
        <v>3</v>
      </c>
      <c r="F355" s="66">
        <f>COUNTIFS('2way'!$B$3:$B$7690,"&gt;50%",'2way'!$Y$3:$Y$7690,"Y",'2way'!$Q$3:$Q$7690,"=" &amp;B355) +  COUNTIFS('2way'!$B$3:$B$7690,"&gt;50%",'2way'!$Y$3:$Y$7690,"Y",'2way'!$R$3:$R$7690,"=" &amp;B355)</f>
        <v>5</v>
      </c>
      <c r="G355">
        <f>COUNTIF('2way'!$Q$3:$Q$7690,"=" &amp;B355) + COUNTIF('2way'!$R$3:$R$7690,"=" &amp;B355)</f>
        <v>13</v>
      </c>
      <c r="H355" s="6">
        <f t="shared" si="82"/>
        <v>0.23076923076923078</v>
      </c>
      <c r="I355" s="6">
        <f t="shared" si="83"/>
        <v>0.15384615384615385</v>
      </c>
      <c r="J355" s="6">
        <f t="shared" si="84"/>
        <v>0.23076923076923078</v>
      </c>
      <c r="K355" s="6">
        <f t="shared" si="85"/>
        <v>0.38461538461538464</v>
      </c>
      <c r="L355" s="66">
        <f>COUNTIFS('2way'!$M$3:$M$7690,"&gt;50%",'2way'!$Y$3:$Y$7690,"Y",'2way'!$Q$3:$Q$7690,"=" &amp;B355) +  COUNTIFS('2way'!$M$3:$M$7690,"&gt;50%",'2way'!$Y$3:$Y$7690,"Y",'2way'!$R$3:$R$7690,"=" &amp;B355)</f>
        <v>4</v>
      </c>
      <c r="M355" s="66">
        <f>COUNTIFS('2way'!$M$3:$M$7690,"&gt;50%",'2way'!$Y$3:$Y$7690,"N",'2way'!$Q$3:$Q$7690,"=" &amp;B355) +  COUNTIFS('2way'!$M$3:$M$7690,"&gt;50%",'2way'!$Y$3:$Y$7690,"N",'2way'!$R$3:$R$7690,"=" &amp;B355)</f>
        <v>3</v>
      </c>
      <c r="N355" s="66">
        <f>COUNTIFS('2way'!$N$3:$N$7690,"&gt;50%",'2way'!$Y$3:$Y$7690,"N",'2way'!$Q$3:$Q$7690,"=" &amp;B355) +  COUNTIFS('2way'!$N$3:$N$7690,"&gt;50%",'2way'!$Y$3:$Y$7690,"N",'2way'!$R$3:$R$7690,"=" &amp;B355)</f>
        <v>2</v>
      </c>
      <c r="O355" s="66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13</v>
      </c>
      <c r="Q355" s="6">
        <f t="shared" si="86"/>
        <v>0.30769230769230771</v>
      </c>
      <c r="R355" s="6">
        <f t="shared" si="87"/>
        <v>0.23076923076923078</v>
      </c>
      <c r="S355" s="6">
        <f t="shared" si="88"/>
        <v>0.15384615384615385</v>
      </c>
      <c r="T355" s="6">
        <f t="shared" si="89"/>
        <v>0.15384615384615385</v>
      </c>
      <c r="U355">
        <f t="shared" si="90"/>
        <v>6</v>
      </c>
      <c r="V355" s="6">
        <f t="shared" si="91"/>
        <v>0.46153846153846156</v>
      </c>
      <c r="W355">
        <f t="shared" si="92"/>
        <v>6</v>
      </c>
      <c r="X355" s="6">
        <f t="shared" si="93"/>
        <v>0.46153846153846156</v>
      </c>
      <c r="Y355">
        <f t="shared" si="94"/>
        <v>7</v>
      </c>
      <c r="Z355" s="6">
        <f t="shared" si="95"/>
        <v>0.53846153846153844</v>
      </c>
      <c r="AA355">
        <f t="shared" si="96"/>
        <v>5</v>
      </c>
      <c r="AB355" s="6">
        <f t="shared" si="97"/>
        <v>0.38461538461538464</v>
      </c>
    </row>
    <row r="356" spans="1:28" hidden="1" x14ac:dyDescent="0.25">
      <c r="A356" t="s">
        <v>370</v>
      </c>
      <c r="B356" t="s">
        <v>387</v>
      </c>
      <c r="C356" s="65">
        <f>COUNTIFS('2way'!$A$3:$A$7690,"&gt;50%",'2way'!$Y$3:$Y$7690,"Y",'2way'!$Q$3:$Q$7690,"=" &amp;B356) +  COUNTIFS('2way'!$A$3:$A$7690,"&gt;50%",'2way'!$Y$3:$Y$7690,"Y",'2way'!$R$3:$R$7690,"=" &amp;B356)</f>
        <v>0</v>
      </c>
      <c r="D356" s="66">
        <f>COUNTIFS('2way'!$A$3:$A$7690,"&gt;50%",'2way'!$Y$3:$Y$7690,"N",'2way'!$Q$3:$Q$7690,"=" &amp;B356) +  COUNTIFS('2way'!$A$3:$A$7690,"&gt;50%",'2way'!$Y$3:$Y$7690,"N",'2way'!$R$3:$R$7690,"=" &amp;B356)</f>
        <v>1</v>
      </c>
      <c r="E356" s="66">
        <f>COUNTIFS('2way'!$B$3:$B$7690,"&gt;50%",'2way'!$Y$3:$Y$7690,"N",'2way'!$Q$3:$Q$7690,"=" &amp;B356) +  COUNTIFS('2way'!$B$3:$B$7690,"&gt;50%",'2way'!$Y$3:$Y$7690,"N",'2way'!$R$3:$R$7690,"=" &amp;B356)</f>
        <v>6</v>
      </c>
      <c r="F356" s="66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13</v>
      </c>
      <c r="H356" s="6">
        <f t="shared" si="82"/>
        <v>0</v>
      </c>
      <c r="I356" s="6">
        <f t="shared" si="83"/>
        <v>7.6923076923076927E-2</v>
      </c>
      <c r="J356" s="6">
        <f t="shared" si="84"/>
        <v>0.46153846153846156</v>
      </c>
      <c r="K356" s="6">
        <f t="shared" si="85"/>
        <v>0.38461538461538464</v>
      </c>
      <c r="L356" s="66">
        <f>COUNTIFS('2way'!$M$3:$M$7690,"&gt;50%",'2way'!$Y$3:$Y$7690,"Y",'2way'!$Q$3:$Q$7690,"=" &amp;B356) +  COUNTIFS('2way'!$M$3:$M$7690,"&gt;50%",'2way'!$Y$3:$Y$7690,"Y",'2way'!$R$3:$R$7690,"=" &amp;B356)</f>
        <v>0</v>
      </c>
      <c r="M356" s="66">
        <f>COUNTIFS('2way'!$M$3:$M$7690,"&gt;50%",'2way'!$Y$3:$Y$7690,"N",'2way'!$Q$3:$Q$7690,"=" &amp;B356) +  COUNTIFS('2way'!$M$3:$M$7690,"&gt;50%",'2way'!$Y$3:$Y$7690,"N",'2way'!$R$3:$R$7690,"=" &amp;B356)</f>
        <v>1</v>
      </c>
      <c r="N356" s="66">
        <f>COUNTIFS('2way'!$N$3:$N$7690,"&gt;50%",'2way'!$Y$3:$Y$7690,"N",'2way'!$Q$3:$Q$7690,"=" &amp;B356) +  COUNTIFS('2way'!$N$3:$N$7690,"&gt;50%",'2way'!$Y$3:$Y$7690,"N",'2way'!$R$3:$R$7690,"=" &amp;B356)</f>
        <v>7</v>
      </c>
      <c r="O356" s="66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13</v>
      </c>
      <c r="Q356" s="6">
        <f t="shared" si="86"/>
        <v>0</v>
      </c>
      <c r="R356" s="6">
        <f t="shared" si="87"/>
        <v>7.6923076923076927E-2</v>
      </c>
      <c r="S356" s="6">
        <f t="shared" si="88"/>
        <v>0.53846153846153844</v>
      </c>
      <c r="T356" s="6">
        <f t="shared" si="89"/>
        <v>0.38461538461538464</v>
      </c>
      <c r="U356">
        <f t="shared" si="90"/>
        <v>6</v>
      </c>
      <c r="V356" s="6">
        <f t="shared" si="91"/>
        <v>0.46153846153846156</v>
      </c>
      <c r="W356">
        <f t="shared" si="92"/>
        <v>7</v>
      </c>
      <c r="X356" s="6">
        <f t="shared" si="93"/>
        <v>0.53846153846153844</v>
      </c>
      <c r="Y356">
        <f t="shared" si="94"/>
        <v>6</v>
      </c>
      <c r="Z356" s="6">
        <f t="shared" si="95"/>
        <v>0.46153846153846156</v>
      </c>
      <c r="AA356">
        <f t="shared" si="96"/>
        <v>6</v>
      </c>
      <c r="AB356" s="6">
        <f t="shared" si="97"/>
        <v>0.46153846153846156</v>
      </c>
    </row>
    <row r="357" spans="1:28" hidden="1" x14ac:dyDescent="0.25">
      <c r="A357" t="s">
        <v>143</v>
      </c>
      <c r="B357" t="s">
        <v>53</v>
      </c>
      <c r="C357" s="65">
        <f>COUNTIFS('2way'!$A$3:$A$7690,"&gt;50%",'2way'!$Y$3:$Y$7690,"Y",'2way'!$Q$3:$Q$7690,"=" &amp;B357) +  COUNTIFS('2way'!$A$3:$A$7690,"&gt;50%",'2way'!$Y$3:$Y$7690,"Y",'2way'!$R$3:$R$7690,"=" &amp;B357)</f>
        <v>4</v>
      </c>
      <c r="D357" s="66">
        <f>COUNTIFS('2way'!$A$3:$A$7690,"&gt;50%",'2way'!$Y$3:$Y$7690,"N",'2way'!$Q$3:$Q$7690,"=" &amp;B357) +  COUNTIFS('2way'!$A$3:$A$7690,"&gt;50%",'2way'!$Y$3:$Y$7690,"N",'2way'!$R$3:$R$7690,"=" &amp;B357)</f>
        <v>2</v>
      </c>
      <c r="E357" s="66">
        <f>COUNTIFS('2way'!$B$3:$B$7690,"&gt;50%",'2way'!$Y$3:$Y$7690,"N",'2way'!$Q$3:$Q$7690,"=" &amp;B357) +  COUNTIFS('2way'!$B$3:$B$7690,"&gt;50%",'2way'!$Y$3:$Y$7690,"N",'2way'!$R$3:$R$7690,"=" &amp;B357)</f>
        <v>5</v>
      </c>
      <c r="F357" s="66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17</v>
      </c>
      <c r="H357" s="6">
        <f t="shared" si="82"/>
        <v>0.23529411764705882</v>
      </c>
      <c r="I357" s="6">
        <f t="shared" si="83"/>
        <v>0.11764705882352941</v>
      </c>
      <c r="J357" s="6">
        <f t="shared" si="84"/>
        <v>0.29411764705882354</v>
      </c>
      <c r="K357" s="6">
        <f t="shared" si="85"/>
        <v>0.29411764705882354</v>
      </c>
      <c r="L357" s="66">
        <f>COUNTIFS('2way'!$M$3:$M$7690,"&gt;50%",'2way'!$Y$3:$Y$7690,"Y",'2way'!$Q$3:$Q$7690,"=" &amp;B357) +  COUNTIFS('2way'!$M$3:$M$7690,"&gt;50%",'2way'!$Y$3:$Y$7690,"Y",'2way'!$R$3:$R$7690,"=" &amp;B357)</f>
        <v>9</v>
      </c>
      <c r="M357" s="66">
        <f>COUNTIFS('2way'!$M$3:$M$7690,"&gt;50%",'2way'!$Y$3:$Y$7690,"N",'2way'!$Q$3:$Q$7690,"=" &amp;B357) +  COUNTIFS('2way'!$M$3:$M$7690,"&gt;50%",'2way'!$Y$3:$Y$7690,"N",'2way'!$R$3:$R$7690,"=" &amp;B357)</f>
        <v>7</v>
      </c>
      <c r="N357" s="66">
        <f>COUNTIFS('2way'!$N$3:$N$7690,"&gt;50%",'2way'!$Y$3:$Y$7690,"N",'2way'!$Q$3:$Q$7690,"=" &amp;B357) +  COUNTIFS('2way'!$N$3:$N$7690,"&gt;50%",'2way'!$Y$3:$Y$7690,"N",'2way'!$R$3:$R$7690,"=" &amp;B357)</f>
        <v>0</v>
      </c>
      <c r="O357" s="66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17</v>
      </c>
      <c r="Q357" s="6">
        <f t="shared" si="86"/>
        <v>0.52941176470588236</v>
      </c>
      <c r="R357" s="6">
        <f t="shared" si="87"/>
        <v>0.41176470588235292</v>
      </c>
      <c r="S357" s="6">
        <f t="shared" si="88"/>
        <v>0</v>
      </c>
      <c r="T357" s="6">
        <f t="shared" si="89"/>
        <v>0</v>
      </c>
      <c r="U357">
        <f t="shared" si="90"/>
        <v>9</v>
      </c>
      <c r="V357" s="6">
        <f t="shared" si="91"/>
        <v>0.52941176470588236</v>
      </c>
      <c r="W357">
        <f t="shared" si="92"/>
        <v>9</v>
      </c>
      <c r="X357" s="6">
        <f t="shared" si="93"/>
        <v>0.52941176470588236</v>
      </c>
      <c r="Y357">
        <f t="shared" si="94"/>
        <v>7</v>
      </c>
      <c r="Z357" s="6">
        <f t="shared" si="95"/>
        <v>0.41176470588235292</v>
      </c>
      <c r="AA357">
        <f t="shared" si="96"/>
        <v>7</v>
      </c>
      <c r="AB357" s="6">
        <f t="shared" si="97"/>
        <v>0.41176470588235292</v>
      </c>
    </row>
    <row r="358" spans="1:28" hidden="1" x14ac:dyDescent="0.25">
      <c r="A358" t="s">
        <v>143</v>
      </c>
      <c r="B358" t="s">
        <v>271</v>
      </c>
      <c r="C358" s="65">
        <f>COUNTIFS('2way'!$A$3:$A$7690,"&gt;50%",'2way'!$Y$3:$Y$7690,"Y",'2way'!$Q$3:$Q$7690,"=" &amp;B358) +  COUNTIFS('2way'!$A$3:$A$7690,"&gt;50%",'2way'!$Y$3:$Y$7690,"Y",'2way'!$R$3:$R$7690,"=" &amp;B358)</f>
        <v>4</v>
      </c>
      <c r="D358" s="66">
        <f>COUNTIFS('2way'!$A$3:$A$7690,"&gt;50%",'2way'!$Y$3:$Y$7690,"N",'2way'!$Q$3:$Q$7690,"=" &amp;B358) +  COUNTIFS('2way'!$A$3:$A$7690,"&gt;50%",'2way'!$Y$3:$Y$7690,"N",'2way'!$R$3:$R$7690,"=" &amp;B358)</f>
        <v>4</v>
      </c>
      <c r="E358" s="66">
        <f>COUNTIFS('2way'!$B$3:$B$7690,"&gt;50%",'2way'!$Y$3:$Y$7690,"N",'2way'!$Q$3:$Q$7690,"=" &amp;B358) +  COUNTIFS('2way'!$B$3:$B$7690,"&gt;50%",'2way'!$Y$3:$Y$7690,"N",'2way'!$R$3:$R$7690,"=" &amp;B358)</f>
        <v>3</v>
      </c>
      <c r="F358" s="66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17</v>
      </c>
      <c r="H358" s="6">
        <f t="shared" si="82"/>
        <v>0.23529411764705882</v>
      </c>
      <c r="I358" s="6">
        <f t="shared" si="83"/>
        <v>0.23529411764705882</v>
      </c>
      <c r="J358" s="6">
        <f t="shared" si="84"/>
        <v>0.17647058823529413</v>
      </c>
      <c r="K358" s="6">
        <f t="shared" si="85"/>
        <v>0.35294117647058826</v>
      </c>
      <c r="L358" s="66">
        <f>COUNTIFS('2way'!$M$3:$M$7690,"&gt;50%",'2way'!$Y$3:$Y$7690,"Y",'2way'!$Q$3:$Q$7690,"=" &amp;B358) +  COUNTIFS('2way'!$M$3:$M$7690,"&gt;50%",'2way'!$Y$3:$Y$7690,"Y",'2way'!$R$3:$R$7690,"=" &amp;B358)</f>
        <v>4</v>
      </c>
      <c r="M358" s="66">
        <f>COUNTIFS('2way'!$M$3:$M$7690,"&gt;50%",'2way'!$Y$3:$Y$7690,"N",'2way'!$Q$3:$Q$7690,"=" &amp;B358) +  COUNTIFS('2way'!$M$3:$M$7690,"&gt;50%",'2way'!$Y$3:$Y$7690,"N",'2way'!$R$3:$R$7690,"=" &amp;B358)</f>
        <v>1</v>
      </c>
      <c r="N358" s="66">
        <f>COUNTIFS('2way'!$N$3:$N$7690,"&gt;50%",'2way'!$Y$3:$Y$7690,"N",'2way'!$Q$3:$Q$7690,"=" &amp;B358) +  COUNTIFS('2way'!$N$3:$N$7690,"&gt;50%",'2way'!$Y$3:$Y$7690,"N",'2way'!$R$3:$R$7690,"=" &amp;B358)</f>
        <v>6</v>
      </c>
      <c r="O358" s="66">
        <f>COUNTIFS('2way'!$N$3:$N$7690,"&gt;50%",'2way'!$Y$3:$Y$7690,"Y",'2way'!$Q$3:$Q$7690,"=" &amp;B358) +  COUNTIFS('2way'!$N$3:$N$7690,"&gt;50%",'2way'!$Y$3:$Y$7690,"Y",'2way'!$R$3:$R$7690,"=" &amp;B358)</f>
        <v>6</v>
      </c>
      <c r="P358">
        <f>COUNTIF('2way'!$Q$3:$Q$7690,"=" &amp;B358) + COUNTIF('2way'!$R$3:$R$7690,"=" &amp;B358)</f>
        <v>17</v>
      </c>
      <c r="Q358" s="6">
        <f t="shared" si="86"/>
        <v>0.23529411764705882</v>
      </c>
      <c r="R358" s="6">
        <f t="shared" si="87"/>
        <v>5.8823529411764705E-2</v>
      </c>
      <c r="S358" s="6">
        <f t="shared" si="88"/>
        <v>0.35294117647058826</v>
      </c>
      <c r="T358" s="6">
        <f t="shared" si="89"/>
        <v>0.35294117647058826</v>
      </c>
      <c r="U358">
        <f t="shared" si="90"/>
        <v>7</v>
      </c>
      <c r="V358" s="6">
        <f t="shared" si="91"/>
        <v>0.41176470588235292</v>
      </c>
      <c r="W358">
        <f t="shared" si="92"/>
        <v>10</v>
      </c>
      <c r="X358" s="6">
        <f t="shared" si="93"/>
        <v>0.58823529411764708</v>
      </c>
      <c r="Y358">
        <f t="shared" si="94"/>
        <v>10</v>
      </c>
      <c r="Z358" s="6">
        <f t="shared" si="95"/>
        <v>0.58823529411764708</v>
      </c>
      <c r="AA358">
        <f t="shared" si="96"/>
        <v>7</v>
      </c>
      <c r="AB358" s="6">
        <f t="shared" si="97"/>
        <v>0.41176470588235292</v>
      </c>
    </row>
    <row r="359" spans="1:28" hidden="1" x14ac:dyDescent="0.25">
      <c r="A359" t="s">
        <v>143</v>
      </c>
      <c r="B359" t="s">
        <v>55</v>
      </c>
      <c r="C359" s="65">
        <f>COUNTIFS('2way'!$A$3:$A$7690,"&gt;50%",'2way'!$Y$3:$Y$7690,"Y",'2way'!$Q$3:$Q$7690,"=" &amp;B359) +  COUNTIFS('2way'!$A$3:$A$7690,"&gt;50%",'2way'!$Y$3:$Y$7690,"Y",'2way'!$R$3:$R$7690,"=" &amp;B359)</f>
        <v>6</v>
      </c>
      <c r="D359" s="66">
        <f>COUNTIFS('2way'!$A$3:$A$7690,"&gt;50%",'2way'!$Y$3:$Y$7690,"N",'2way'!$Q$3:$Q$7690,"=" &amp;B359) +  COUNTIFS('2way'!$A$3:$A$7690,"&gt;50%",'2way'!$Y$3:$Y$7690,"N",'2way'!$R$3:$R$7690,"=" &amp;B359)</f>
        <v>2</v>
      </c>
      <c r="E359" s="66">
        <f>COUNTIFS('2way'!$B$3:$B$7690,"&gt;50%",'2way'!$Y$3:$Y$7690,"N",'2way'!$Q$3:$Q$7690,"=" &amp;B359) +  COUNTIFS('2way'!$B$3:$B$7690,"&gt;50%",'2way'!$Y$3:$Y$7690,"N",'2way'!$R$3:$R$7690,"=" &amp;B359)</f>
        <v>3</v>
      </c>
      <c r="F359" s="66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19</v>
      </c>
      <c r="H359" s="6">
        <f t="shared" si="82"/>
        <v>0.31578947368421051</v>
      </c>
      <c r="I359" s="6">
        <f t="shared" si="83"/>
        <v>0.10526315789473684</v>
      </c>
      <c r="J359" s="6">
        <f t="shared" si="84"/>
        <v>0.15789473684210525</v>
      </c>
      <c r="K359" s="6">
        <f t="shared" si="85"/>
        <v>0.26315789473684209</v>
      </c>
      <c r="L359" s="66">
        <f>COUNTIFS('2way'!$M$3:$M$7690,"&gt;50%",'2way'!$Y$3:$Y$7690,"Y",'2way'!$Q$3:$Q$7690,"=" &amp;B359) +  COUNTIFS('2way'!$M$3:$M$7690,"&gt;50%",'2way'!$Y$3:$Y$7690,"Y",'2way'!$R$3:$R$7690,"=" &amp;B359)</f>
        <v>5</v>
      </c>
      <c r="M359" s="66">
        <f>COUNTIFS('2way'!$M$3:$M$7690,"&gt;50%",'2way'!$Y$3:$Y$7690,"N",'2way'!$Q$3:$Q$7690,"=" &amp;B359) +  COUNTIFS('2way'!$M$3:$M$7690,"&gt;50%",'2way'!$Y$3:$Y$7690,"N",'2way'!$R$3:$R$7690,"=" &amp;B359)</f>
        <v>0</v>
      </c>
      <c r="N359" s="66">
        <f>COUNTIFS('2way'!$N$3:$N$7690,"&gt;50%",'2way'!$Y$3:$Y$7690,"N",'2way'!$Q$3:$Q$7690,"=" &amp;B359) +  COUNTIFS('2way'!$N$3:$N$7690,"&gt;50%",'2way'!$Y$3:$Y$7690,"N",'2way'!$R$3:$R$7690,"=" &amp;B359)</f>
        <v>5</v>
      </c>
      <c r="O359" s="66">
        <f>COUNTIFS('2way'!$N$3:$N$7690,"&gt;50%",'2way'!$Y$3:$Y$7690,"Y",'2way'!$Q$3:$Q$7690,"=" &amp;B359) +  COUNTIFS('2way'!$N$3:$N$7690,"&gt;50%",'2way'!$Y$3:$Y$7690,"Y",'2way'!$R$3:$R$7690,"=" &amp;B359)</f>
        <v>6</v>
      </c>
      <c r="P359">
        <f>COUNTIF('2way'!$Q$3:$Q$7690,"=" &amp;B359) + COUNTIF('2way'!$R$3:$R$7690,"=" &amp;B359)</f>
        <v>19</v>
      </c>
      <c r="Q359" s="6">
        <f t="shared" si="86"/>
        <v>0.26315789473684209</v>
      </c>
      <c r="R359" s="6">
        <f t="shared" si="87"/>
        <v>0</v>
      </c>
      <c r="S359" s="6">
        <f t="shared" si="88"/>
        <v>0.26315789473684209</v>
      </c>
      <c r="T359" s="6">
        <f t="shared" si="89"/>
        <v>0.31578947368421051</v>
      </c>
      <c r="U359">
        <f t="shared" si="90"/>
        <v>9</v>
      </c>
      <c r="V359" s="6">
        <f t="shared" si="91"/>
        <v>0.47368421052631576</v>
      </c>
      <c r="W359">
        <f t="shared" si="92"/>
        <v>10</v>
      </c>
      <c r="X359" s="6">
        <f t="shared" si="93"/>
        <v>0.52631578947368418</v>
      </c>
      <c r="Y359">
        <f t="shared" si="94"/>
        <v>7</v>
      </c>
      <c r="Z359" s="6">
        <f t="shared" si="95"/>
        <v>0.36842105263157893</v>
      </c>
      <c r="AA359">
        <f t="shared" si="96"/>
        <v>6</v>
      </c>
      <c r="AB359" s="6">
        <f t="shared" si="97"/>
        <v>0.31578947368421051</v>
      </c>
    </row>
    <row r="360" spans="1:28" hidden="1" x14ac:dyDescent="0.25">
      <c r="A360" t="s">
        <v>143</v>
      </c>
      <c r="B360" t="s">
        <v>266</v>
      </c>
      <c r="C360" s="65">
        <f>COUNTIFS('2way'!$A$3:$A$7690,"&gt;50%",'2way'!$Y$3:$Y$7690,"Y",'2way'!$Q$3:$Q$7690,"=" &amp;B360) +  COUNTIFS('2way'!$A$3:$A$7690,"&gt;50%",'2way'!$Y$3:$Y$7690,"Y",'2way'!$R$3:$R$7690,"=" &amp;B360)</f>
        <v>2</v>
      </c>
      <c r="D360" s="66">
        <f>COUNTIFS('2way'!$A$3:$A$7690,"&gt;50%",'2way'!$Y$3:$Y$7690,"N",'2way'!$Q$3:$Q$7690,"=" &amp;B360) +  COUNTIFS('2way'!$A$3:$A$7690,"&gt;50%",'2way'!$Y$3:$Y$7690,"N",'2way'!$R$3:$R$7690,"=" &amp;B360)</f>
        <v>7</v>
      </c>
      <c r="E360" s="66">
        <f>COUNTIFS('2way'!$B$3:$B$7690,"&gt;50%",'2way'!$Y$3:$Y$7690,"N",'2way'!$Q$3:$Q$7690,"=" &amp;B360) +  COUNTIFS('2way'!$B$3:$B$7690,"&gt;50%",'2way'!$Y$3:$Y$7690,"N",'2way'!$R$3:$R$7690,"=" &amp;B360)</f>
        <v>5</v>
      </c>
      <c r="F360" s="66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18</v>
      </c>
      <c r="H360" s="6">
        <f t="shared" si="82"/>
        <v>0.1111111111111111</v>
      </c>
      <c r="I360" s="6">
        <f t="shared" si="83"/>
        <v>0.3888888888888889</v>
      </c>
      <c r="J360" s="6">
        <f t="shared" si="84"/>
        <v>0.27777777777777779</v>
      </c>
      <c r="K360" s="6">
        <f t="shared" si="85"/>
        <v>0.22222222222222221</v>
      </c>
      <c r="L360" s="66">
        <f>COUNTIFS('2way'!$M$3:$M$7690,"&gt;50%",'2way'!$Y$3:$Y$7690,"Y",'2way'!$Q$3:$Q$7690,"=" &amp;B360) +  COUNTIFS('2way'!$M$3:$M$7690,"&gt;50%",'2way'!$Y$3:$Y$7690,"Y",'2way'!$R$3:$R$7690,"=" &amp;B360)</f>
        <v>2</v>
      </c>
      <c r="M360" s="66">
        <f>COUNTIFS('2way'!$M$3:$M$7690,"&gt;50%",'2way'!$Y$3:$Y$7690,"N",'2way'!$Q$3:$Q$7690,"=" &amp;B360) +  COUNTIFS('2way'!$M$3:$M$7690,"&gt;50%",'2way'!$Y$3:$Y$7690,"N",'2way'!$R$3:$R$7690,"=" &amp;B360)</f>
        <v>3</v>
      </c>
      <c r="N360" s="66">
        <f>COUNTIFS('2way'!$N$3:$N$7690,"&gt;50%",'2way'!$Y$3:$Y$7690,"N",'2way'!$Q$3:$Q$7690,"=" &amp;B360) +  COUNTIFS('2way'!$N$3:$N$7690,"&gt;50%",'2way'!$Y$3:$Y$7690,"N",'2way'!$R$3:$R$7690,"=" &amp;B360)</f>
        <v>9</v>
      </c>
      <c r="O360" s="66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18</v>
      </c>
      <c r="Q360" s="6">
        <f t="shared" si="86"/>
        <v>0.1111111111111111</v>
      </c>
      <c r="R360" s="6">
        <f t="shared" si="87"/>
        <v>0.16666666666666666</v>
      </c>
      <c r="S360" s="6">
        <f t="shared" si="88"/>
        <v>0.5</v>
      </c>
      <c r="T360" s="6">
        <f t="shared" si="89"/>
        <v>0.22222222222222221</v>
      </c>
      <c r="U360">
        <f t="shared" si="90"/>
        <v>7</v>
      </c>
      <c r="V360" s="6">
        <f t="shared" si="91"/>
        <v>0.3888888888888889</v>
      </c>
      <c r="W360">
        <f t="shared" si="92"/>
        <v>11</v>
      </c>
      <c r="X360" s="6">
        <f t="shared" si="93"/>
        <v>0.61111111111111116</v>
      </c>
      <c r="Y360">
        <f t="shared" si="94"/>
        <v>11</v>
      </c>
      <c r="Z360" s="6">
        <f t="shared" si="95"/>
        <v>0.61111111111111116</v>
      </c>
      <c r="AA360">
        <f t="shared" si="96"/>
        <v>7</v>
      </c>
      <c r="AB360" s="6">
        <f t="shared" si="97"/>
        <v>0.3888888888888889</v>
      </c>
    </row>
    <row r="361" spans="1:28" hidden="1" x14ac:dyDescent="0.25">
      <c r="A361" t="s">
        <v>143</v>
      </c>
      <c r="B361" t="s">
        <v>111</v>
      </c>
      <c r="C361" s="65">
        <f>COUNTIFS('2way'!$A$3:$A$7690,"&gt;50%",'2way'!$Y$3:$Y$7690,"Y",'2way'!$Q$3:$Q$7690,"=" &amp;B361) +  COUNTIFS('2way'!$A$3:$A$7690,"&gt;50%",'2way'!$Y$3:$Y$7690,"Y",'2way'!$R$3:$R$7690,"=" &amp;B361)</f>
        <v>1</v>
      </c>
      <c r="D361" s="66">
        <f>COUNTIFS('2way'!$A$3:$A$7690,"&gt;50%",'2way'!$Y$3:$Y$7690,"N",'2way'!$Q$3:$Q$7690,"=" &amp;B361) +  COUNTIFS('2way'!$A$3:$A$7690,"&gt;50%",'2way'!$Y$3:$Y$7690,"N",'2way'!$R$3:$R$7690,"=" &amp;B361)</f>
        <v>2</v>
      </c>
      <c r="E361" s="66">
        <f>COUNTIFS('2way'!$B$3:$B$7690,"&gt;50%",'2way'!$Y$3:$Y$7690,"N",'2way'!$Q$3:$Q$7690,"=" &amp;B361) +  COUNTIFS('2way'!$B$3:$B$7690,"&gt;50%",'2way'!$Y$3:$Y$7690,"N",'2way'!$R$3:$R$7690,"=" &amp;B361)</f>
        <v>8</v>
      </c>
      <c r="F361" s="66">
        <f>COUNTIFS('2way'!$B$3:$B$7690,"&gt;50%",'2way'!$Y$3:$Y$7690,"Y",'2way'!$Q$3:$Q$7690,"=" &amp;B361) +  COUNTIFS('2way'!$B$3:$B$7690,"&gt;50%",'2way'!$Y$3:$Y$7690,"Y",'2way'!$R$3:$R$7690,"=" &amp;B361)</f>
        <v>7</v>
      </c>
      <c r="G361">
        <f>COUNTIF('2way'!$Q$3:$Q$7690,"=" &amp;B361) + COUNTIF('2way'!$R$3:$R$7690,"=" &amp;B361)</f>
        <v>18</v>
      </c>
      <c r="H361" s="6">
        <f t="shared" si="82"/>
        <v>5.5555555555555552E-2</v>
      </c>
      <c r="I361" s="6">
        <f t="shared" si="83"/>
        <v>0.1111111111111111</v>
      </c>
      <c r="J361" s="6">
        <f t="shared" si="84"/>
        <v>0.44444444444444442</v>
      </c>
      <c r="K361" s="6">
        <f t="shared" si="85"/>
        <v>0.3888888888888889</v>
      </c>
      <c r="L361" s="66">
        <f>COUNTIFS('2way'!$M$3:$M$7690,"&gt;50%",'2way'!$Y$3:$Y$7690,"Y",'2way'!$Q$3:$Q$7690,"=" &amp;B361) +  COUNTIFS('2way'!$M$3:$M$7690,"&gt;50%",'2way'!$Y$3:$Y$7690,"Y",'2way'!$R$3:$R$7690,"=" &amp;B361)</f>
        <v>2</v>
      </c>
      <c r="M361" s="66">
        <f>COUNTIFS('2way'!$M$3:$M$7690,"&gt;50%",'2way'!$Y$3:$Y$7690,"N",'2way'!$Q$3:$Q$7690,"=" &amp;B361) +  COUNTIFS('2way'!$M$3:$M$7690,"&gt;50%",'2way'!$Y$3:$Y$7690,"N",'2way'!$R$3:$R$7690,"=" &amp;B361)</f>
        <v>0</v>
      </c>
      <c r="N361" s="66">
        <f>COUNTIFS('2way'!$N$3:$N$7690,"&gt;50%",'2way'!$Y$3:$Y$7690,"N",'2way'!$Q$3:$Q$7690,"=" &amp;B361) +  COUNTIFS('2way'!$N$3:$N$7690,"&gt;50%",'2way'!$Y$3:$Y$7690,"N",'2way'!$R$3:$R$7690,"=" &amp;B361)</f>
        <v>10</v>
      </c>
      <c r="O361" s="66">
        <f>COUNTIFS('2way'!$N$3:$N$7690,"&gt;50%",'2way'!$Y$3:$Y$7690,"Y",'2way'!$Q$3:$Q$7690,"=" &amp;B361) +  COUNTIFS('2way'!$N$3:$N$7690,"&gt;50%",'2way'!$Y$3:$Y$7690,"Y",'2way'!$R$3:$R$7690,"=" &amp;B361)</f>
        <v>5</v>
      </c>
      <c r="P361">
        <f>COUNTIF('2way'!$Q$3:$Q$7690,"=" &amp;B361) + COUNTIF('2way'!$R$3:$R$7690,"=" &amp;B361)</f>
        <v>18</v>
      </c>
      <c r="Q361" s="6">
        <f t="shared" si="86"/>
        <v>0.1111111111111111</v>
      </c>
      <c r="R361" s="6">
        <f t="shared" si="87"/>
        <v>0</v>
      </c>
      <c r="S361" s="6">
        <f t="shared" si="88"/>
        <v>0.55555555555555558</v>
      </c>
      <c r="T361" s="6">
        <f t="shared" si="89"/>
        <v>0.27777777777777779</v>
      </c>
      <c r="U361">
        <f t="shared" si="90"/>
        <v>9</v>
      </c>
      <c r="V361" s="6">
        <f t="shared" si="91"/>
        <v>0.5</v>
      </c>
      <c r="W361">
        <f t="shared" si="92"/>
        <v>12</v>
      </c>
      <c r="X361" s="6">
        <f t="shared" si="93"/>
        <v>0.66666666666666663</v>
      </c>
      <c r="Y361">
        <f t="shared" si="94"/>
        <v>9</v>
      </c>
      <c r="Z361" s="6">
        <f t="shared" si="95"/>
        <v>0.5</v>
      </c>
      <c r="AA361">
        <f t="shared" si="96"/>
        <v>5</v>
      </c>
      <c r="AB361" s="6">
        <f t="shared" si="97"/>
        <v>0.27777777777777779</v>
      </c>
    </row>
    <row r="362" spans="1:28" hidden="1" x14ac:dyDescent="0.25">
      <c r="A362" t="s">
        <v>143</v>
      </c>
      <c r="B362" t="s">
        <v>54</v>
      </c>
      <c r="C362" s="65">
        <f>COUNTIFS('2way'!$A$3:$A$7690,"&gt;50%",'2way'!$Y$3:$Y$7690,"Y",'2way'!$Q$3:$Q$7690,"=" &amp;B362) +  COUNTIFS('2way'!$A$3:$A$7690,"&gt;50%",'2way'!$Y$3:$Y$7690,"Y",'2way'!$R$3:$R$7690,"=" &amp;B362)</f>
        <v>2</v>
      </c>
      <c r="D362" s="66">
        <f>COUNTIFS('2way'!$A$3:$A$7690,"&gt;50%",'2way'!$Y$3:$Y$7690,"N",'2way'!$Q$3:$Q$7690,"=" &amp;B362) +  COUNTIFS('2way'!$A$3:$A$7690,"&gt;50%",'2way'!$Y$3:$Y$7690,"N",'2way'!$R$3:$R$7690,"=" &amp;B362)</f>
        <v>7</v>
      </c>
      <c r="E362" s="66">
        <f>COUNTIFS('2way'!$B$3:$B$7690,"&gt;50%",'2way'!$Y$3:$Y$7690,"N",'2way'!$Q$3:$Q$7690,"=" &amp;B362) +  COUNTIFS('2way'!$B$3:$B$7690,"&gt;50%",'2way'!$Y$3:$Y$7690,"N",'2way'!$R$3:$R$7690,"=" &amp;B362)</f>
        <v>4</v>
      </c>
      <c r="F362" s="66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18</v>
      </c>
      <c r="H362" s="6">
        <f t="shared" si="82"/>
        <v>0.1111111111111111</v>
      </c>
      <c r="I362" s="6">
        <f t="shared" si="83"/>
        <v>0.3888888888888889</v>
      </c>
      <c r="J362" s="6">
        <f t="shared" si="84"/>
        <v>0.22222222222222221</v>
      </c>
      <c r="K362" s="6">
        <f t="shared" si="85"/>
        <v>0.27777777777777779</v>
      </c>
      <c r="L362" s="66">
        <f>COUNTIFS('2way'!$M$3:$M$7690,"&gt;50%",'2way'!$Y$3:$Y$7690,"Y",'2way'!$Q$3:$Q$7690,"=" &amp;B362) +  COUNTIFS('2way'!$M$3:$M$7690,"&gt;50%",'2way'!$Y$3:$Y$7690,"Y",'2way'!$R$3:$R$7690,"=" &amp;B362)</f>
        <v>1</v>
      </c>
      <c r="M362" s="66">
        <f>COUNTIFS('2way'!$M$3:$M$7690,"&gt;50%",'2way'!$Y$3:$Y$7690,"N",'2way'!$Q$3:$Q$7690,"=" &amp;B362) +  COUNTIFS('2way'!$M$3:$M$7690,"&gt;50%",'2way'!$Y$3:$Y$7690,"N",'2way'!$R$3:$R$7690,"=" &amp;B362)</f>
        <v>3</v>
      </c>
      <c r="N362" s="66">
        <f>COUNTIFS('2way'!$N$3:$N$7690,"&gt;50%",'2way'!$Y$3:$Y$7690,"N",'2way'!$Q$3:$Q$7690,"=" &amp;B362) +  COUNTIFS('2way'!$N$3:$N$7690,"&gt;50%",'2way'!$Y$3:$Y$7690,"N",'2way'!$R$3:$R$7690,"=" &amp;B362)</f>
        <v>8</v>
      </c>
      <c r="O362" s="66">
        <f>COUNTIFS('2way'!$N$3:$N$7690,"&gt;50%",'2way'!$Y$3:$Y$7690,"Y",'2way'!$Q$3:$Q$7690,"=" &amp;B362) +  COUNTIFS('2way'!$N$3:$N$7690,"&gt;50%",'2way'!$Y$3:$Y$7690,"Y",'2way'!$R$3:$R$7690,"=" &amp;B362)</f>
        <v>6</v>
      </c>
      <c r="P362">
        <f>COUNTIF('2way'!$Q$3:$Q$7690,"=" &amp;B362) + COUNTIF('2way'!$R$3:$R$7690,"=" &amp;B362)</f>
        <v>18</v>
      </c>
      <c r="Q362" s="6">
        <f t="shared" si="86"/>
        <v>5.5555555555555552E-2</v>
      </c>
      <c r="R362" s="6">
        <f t="shared" si="87"/>
        <v>0.16666666666666666</v>
      </c>
      <c r="S362" s="6">
        <f t="shared" si="88"/>
        <v>0.44444444444444442</v>
      </c>
      <c r="T362" s="6">
        <f t="shared" si="89"/>
        <v>0.33333333333333331</v>
      </c>
      <c r="U362">
        <f t="shared" si="90"/>
        <v>6</v>
      </c>
      <c r="V362" s="6">
        <f t="shared" si="91"/>
        <v>0.33333333333333331</v>
      </c>
      <c r="W362">
        <f t="shared" si="92"/>
        <v>9</v>
      </c>
      <c r="X362" s="6">
        <f t="shared" si="93"/>
        <v>0.5</v>
      </c>
      <c r="Y362">
        <f t="shared" si="94"/>
        <v>12</v>
      </c>
      <c r="Z362" s="6">
        <f t="shared" si="95"/>
        <v>0.66666666666666663</v>
      </c>
      <c r="AA362">
        <f t="shared" si="96"/>
        <v>9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5">
        <f>COUNTIFS('2way'!$A$3:$A$7690,"&gt;50%",'2way'!$Y$3:$Y$7690,"Y",'2way'!$Q$3:$Q$7690,"=" &amp;B363) +  COUNTIFS('2way'!$A$3:$A$7690,"&gt;50%",'2way'!$Y$3:$Y$7690,"Y",'2way'!$R$3:$R$7690,"=" &amp;B363)</f>
        <v>0</v>
      </c>
      <c r="D363" s="66">
        <f>COUNTIFS('2way'!$A$3:$A$7690,"&gt;50%",'2way'!$Y$3:$Y$7690,"N",'2way'!$Q$3:$Q$7690,"=" &amp;B363) +  COUNTIFS('2way'!$A$3:$A$7690,"&gt;50%",'2way'!$Y$3:$Y$7690,"N",'2way'!$R$3:$R$7690,"=" &amp;B363)</f>
        <v>3</v>
      </c>
      <c r="E363" s="66">
        <f>COUNTIFS('2way'!$B$3:$B$7690,"&gt;50%",'2way'!$Y$3:$Y$7690,"N",'2way'!$Q$3:$Q$7690,"=" &amp;B363) +  COUNTIFS('2way'!$B$3:$B$7690,"&gt;50%",'2way'!$Y$3:$Y$7690,"N",'2way'!$R$3:$R$7690,"=" &amp;B363)</f>
        <v>11</v>
      </c>
      <c r="F363" s="66">
        <f>COUNTIFS('2way'!$B$3:$B$7690,"&gt;50%",'2way'!$Y$3:$Y$7690,"Y",'2way'!$Q$3:$Q$7690,"=" &amp;B363) +  COUNTIFS('2way'!$B$3:$B$7690,"&gt;50%",'2way'!$Y$3:$Y$7690,"Y",'2way'!$R$3:$R$7690,"=" &amp;B363)</f>
        <v>4</v>
      </c>
      <c r="G363">
        <f>COUNTIF('2way'!$Q$3:$Q$7690,"=" &amp;B363) + COUNTIF('2way'!$R$3:$R$7690,"=" &amp;B363)</f>
        <v>18</v>
      </c>
      <c r="H363" s="6">
        <f t="shared" si="82"/>
        <v>0</v>
      </c>
      <c r="I363" s="6">
        <f t="shared" si="83"/>
        <v>0.16666666666666666</v>
      </c>
      <c r="J363" s="6">
        <f t="shared" si="84"/>
        <v>0.61111111111111116</v>
      </c>
      <c r="K363" s="6">
        <f t="shared" si="85"/>
        <v>0.22222222222222221</v>
      </c>
      <c r="L363" s="66">
        <f>COUNTIFS('2way'!$M$3:$M$7690,"&gt;50%",'2way'!$Y$3:$Y$7690,"Y",'2way'!$Q$3:$Q$7690,"=" &amp;B363) +  COUNTIFS('2way'!$M$3:$M$7690,"&gt;50%",'2way'!$Y$3:$Y$7690,"Y",'2way'!$R$3:$R$7690,"=" &amp;B363)</f>
        <v>1</v>
      </c>
      <c r="M363" s="66">
        <f>COUNTIFS('2way'!$M$3:$M$7690,"&gt;50%",'2way'!$Y$3:$Y$7690,"N",'2way'!$Q$3:$Q$7690,"=" &amp;B363) +  COUNTIFS('2way'!$M$3:$M$7690,"&gt;50%",'2way'!$Y$3:$Y$7690,"N",'2way'!$R$3:$R$7690,"=" &amp;B363)</f>
        <v>2</v>
      </c>
      <c r="N363" s="66">
        <f>COUNTIFS('2way'!$N$3:$N$7690,"&gt;50%",'2way'!$Y$3:$Y$7690,"N",'2way'!$Q$3:$Q$7690,"=" &amp;B363) +  COUNTIFS('2way'!$N$3:$N$7690,"&gt;50%",'2way'!$Y$3:$Y$7690,"N",'2way'!$R$3:$R$7690,"=" &amp;B363)</f>
        <v>12</v>
      </c>
      <c r="O363" s="66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18</v>
      </c>
      <c r="Q363" s="6">
        <f t="shared" si="86"/>
        <v>5.5555555555555552E-2</v>
      </c>
      <c r="R363" s="6">
        <f t="shared" si="87"/>
        <v>0.1111111111111111</v>
      </c>
      <c r="S363" s="6">
        <f t="shared" si="88"/>
        <v>0.66666666666666663</v>
      </c>
      <c r="T363" s="6">
        <f t="shared" si="89"/>
        <v>0.16666666666666666</v>
      </c>
      <c r="U363">
        <f t="shared" si="90"/>
        <v>11</v>
      </c>
      <c r="V363" s="6">
        <f t="shared" si="91"/>
        <v>0.61111111111111116</v>
      </c>
      <c r="W363">
        <f t="shared" si="92"/>
        <v>13</v>
      </c>
      <c r="X363" s="6">
        <f t="shared" si="93"/>
        <v>0.72222222222222221</v>
      </c>
      <c r="Y363">
        <f t="shared" si="94"/>
        <v>7</v>
      </c>
      <c r="Z363" s="6">
        <f t="shared" si="95"/>
        <v>0.3888888888888889</v>
      </c>
      <c r="AA363">
        <f t="shared" si="96"/>
        <v>5</v>
      </c>
      <c r="AB363" s="6">
        <f t="shared" si="97"/>
        <v>0.27777777777777779</v>
      </c>
    </row>
    <row r="364" spans="1:28" hidden="1" x14ac:dyDescent="0.25">
      <c r="A364" t="s">
        <v>143</v>
      </c>
      <c r="B364" t="s">
        <v>57</v>
      </c>
      <c r="C364" s="65">
        <f>COUNTIFS('2way'!$A$3:$A$7690,"&gt;50%",'2way'!$Y$3:$Y$7690,"Y",'2way'!$Q$3:$Q$7690,"=" &amp;B364) +  COUNTIFS('2way'!$A$3:$A$7690,"&gt;50%",'2way'!$Y$3:$Y$7690,"Y",'2way'!$R$3:$R$7690,"=" &amp;B364)</f>
        <v>2</v>
      </c>
      <c r="D364" s="66">
        <f>COUNTIFS('2way'!$A$3:$A$7690,"&gt;50%",'2way'!$Y$3:$Y$7690,"N",'2way'!$Q$3:$Q$7690,"=" &amp;B364) +  COUNTIFS('2way'!$A$3:$A$7690,"&gt;50%",'2way'!$Y$3:$Y$7690,"N",'2way'!$R$3:$R$7690,"=" &amp;B364)</f>
        <v>2</v>
      </c>
      <c r="E364" s="66">
        <f>COUNTIFS('2way'!$B$3:$B$7690,"&gt;50%",'2way'!$Y$3:$Y$7690,"N",'2way'!$Q$3:$Q$7690,"=" &amp;B364) +  COUNTIFS('2way'!$B$3:$B$7690,"&gt;50%",'2way'!$Y$3:$Y$7690,"N",'2way'!$R$3:$R$7690,"=" &amp;B364)</f>
        <v>7</v>
      </c>
      <c r="F364" s="66">
        <f>COUNTIFS('2way'!$B$3:$B$7690,"&gt;50%",'2way'!$Y$3:$Y$7690,"Y",'2way'!$Q$3:$Q$7690,"=" &amp;B364) +  COUNTIFS('2way'!$B$3:$B$7690,"&gt;50%",'2way'!$Y$3:$Y$7690,"Y",'2way'!$R$3:$R$7690,"=" &amp;B364)</f>
        <v>7</v>
      </c>
      <c r="G364">
        <f>COUNTIF('2way'!$Q$3:$Q$7690,"=" &amp;B364) + COUNTIF('2way'!$R$3:$R$7690,"=" &amp;B364)</f>
        <v>18</v>
      </c>
      <c r="H364" s="6">
        <f t="shared" si="82"/>
        <v>0.1111111111111111</v>
      </c>
      <c r="I364" s="6">
        <f t="shared" si="83"/>
        <v>0.1111111111111111</v>
      </c>
      <c r="J364" s="6">
        <f t="shared" si="84"/>
        <v>0.3888888888888889</v>
      </c>
      <c r="K364" s="6">
        <f t="shared" si="85"/>
        <v>0.3888888888888889</v>
      </c>
      <c r="L364" s="66">
        <f>COUNTIFS('2way'!$M$3:$M$7690,"&gt;50%",'2way'!$Y$3:$Y$7690,"Y",'2way'!$Q$3:$Q$7690,"=" &amp;B364) +  COUNTIFS('2way'!$M$3:$M$7690,"&gt;50%",'2way'!$Y$3:$Y$7690,"Y",'2way'!$R$3:$R$7690,"=" &amp;B364)</f>
        <v>2</v>
      </c>
      <c r="M364" s="66">
        <f>COUNTIFS('2way'!$M$3:$M$7690,"&gt;50%",'2way'!$Y$3:$Y$7690,"N",'2way'!$Q$3:$Q$7690,"=" &amp;B364) +  COUNTIFS('2way'!$M$3:$M$7690,"&gt;50%",'2way'!$Y$3:$Y$7690,"N",'2way'!$R$3:$R$7690,"=" &amp;B364)</f>
        <v>0</v>
      </c>
      <c r="N364" s="66">
        <f>COUNTIFS('2way'!$N$3:$N$7690,"&gt;50%",'2way'!$Y$3:$Y$7690,"N",'2way'!$Q$3:$Q$7690,"=" &amp;B364) +  COUNTIFS('2way'!$N$3:$N$7690,"&gt;50%",'2way'!$Y$3:$Y$7690,"N",'2way'!$R$3:$R$7690,"=" &amp;B364)</f>
        <v>9</v>
      </c>
      <c r="O364" s="66">
        <f>COUNTIFS('2way'!$N$3:$N$7690,"&gt;50%",'2way'!$Y$3:$Y$7690,"Y",'2way'!$Q$3:$Q$7690,"=" &amp;B364) +  COUNTIFS('2way'!$N$3:$N$7690,"&gt;50%",'2way'!$Y$3:$Y$7690,"Y",'2way'!$R$3:$R$7690,"=" &amp;B364)</f>
        <v>7</v>
      </c>
      <c r="P364">
        <f>COUNTIF('2way'!$Q$3:$Q$7690,"=" &amp;B364) + COUNTIF('2way'!$R$3:$R$7690,"=" &amp;B364)</f>
        <v>18</v>
      </c>
      <c r="Q364" s="6">
        <f t="shared" si="86"/>
        <v>0.1111111111111111</v>
      </c>
      <c r="R364" s="6">
        <f t="shared" si="87"/>
        <v>0</v>
      </c>
      <c r="S364" s="6">
        <f t="shared" si="88"/>
        <v>0.5</v>
      </c>
      <c r="T364" s="6">
        <f t="shared" si="89"/>
        <v>0.3888888888888889</v>
      </c>
      <c r="U364">
        <f t="shared" si="90"/>
        <v>9</v>
      </c>
      <c r="V364" s="6">
        <f t="shared" si="91"/>
        <v>0.5</v>
      </c>
      <c r="W364">
        <f t="shared" si="92"/>
        <v>11</v>
      </c>
      <c r="X364" s="6">
        <f t="shared" si="93"/>
        <v>0.61111111111111116</v>
      </c>
      <c r="Y364">
        <f t="shared" si="94"/>
        <v>9</v>
      </c>
      <c r="Z364" s="6">
        <f t="shared" si="95"/>
        <v>0.5</v>
      </c>
      <c r="AA364">
        <f t="shared" si="96"/>
        <v>7</v>
      </c>
      <c r="AB364" s="6">
        <f t="shared" si="97"/>
        <v>0.3888888888888889</v>
      </c>
    </row>
    <row r="365" spans="1:28" hidden="1" x14ac:dyDescent="0.25">
      <c r="A365" t="s">
        <v>143</v>
      </c>
      <c r="B365" t="s">
        <v>131</v>
      </c>
      <c r="C365" s="65">
        <f>COUNTIFS('2way'!$A$3:$A$7690,"&gt;50%",'2way'!$Y$3:$Y$7690,"Y",'2way'!$Q$3:$Q$7690,"=" &amp;B365) +  COUNTIFS('2way'!$A$3:$A$7690,"&gt;50%",'2way'!$Y$3:$Y$7690,"Y",'2way'!$R$3:$R$7690,"=" &amp;B365)</f>
        <v>4</v>
      </c>
      <c r="D365" s="66">
        <f>COUNTIFS('2way'!$A$3:$A$7690,"&gt;50%",'2way'!$Y$3:$Y$7690,"N",'2way'!$Q$3:$Q$7690,"=" &amp;B365) +  COUNTIFS('2way'!$A$3:$A$7690,"&gt;50%",'2way'!$Y$3:$Y$7690,"N",'2way'!$R$3:$R$7690,"=" &amp;B365)</f>
        <v>5</v>
      </c>
      <c r="E365" s="66">
        <f>COUNTIFS('2way'!$B$3:$B$7690,"&gt;50%",'2way'!$Y$3:$Y$7690,"N",'2way'!$Q$3:$Q$7690,"=" &amp;B365) +  COUNTIFS('2way'!$B$3:$B$7690,"&gt;50%",'2way'!$Y$3:$Y$7690,"N",'2way'!$R$3:$R$7690,"=" &amp;B365)</f>
        <v>3</v>
      </c>
      <c r="F365" s="66">
        <f>COUNTIFS('2way'!$B$3:$B$7690,"&gt;50%",'2way'!$Y$3:$Y$7690,"Y",'2way'!$Q$3:$Q$7690,"=" &amp;B365) +  COUNTIFS('2way'!$B$3:$B$7690,"&gt;50%",'2way'!$Y$3:$Y$7690,"Y",'2way'!$R$3:$R$7690,"=" &amp;B365)</f>
        <v>5</v>
      </c>
      <c r="G365">
        <f>COUNTIF('2way'!$Q$3:$Q$7690,"=" &amp;B365) + COUNTIF('2way'!$R$3:$R$7690,"=" &amp;B365)</f>
        <v>17</v>
      </c>
      <c r="H365" s="6">
        <f t="shared" si="82"/>
        <v>0.23529411764705882</v>
      </c>
      <c r="I365" s="6">
        <f t="shared" si="83"/>
        <v>0.29411764705882354</v>
      </c>
      <c r="J365" s="6">
        <f t="shared" si="84"/>
        <v>0.17647058823529413</v>
      </c>
      <c r="K365" s="6">
        <f t="shared" si="85"/>
        <v>0.29411764705882354</v>
      </c>
      <c r="L365" s="66">
        <f>COUNTIFS('2way'!$M$3:$M$7690,"&gt;50%",'2way'!$Y$3:$Y$7690,"Y",'2way'!$Q$3:$Q$7690,"=" &amp;B365) +  COUNTIFS('2way'!$M$3:$M$7690,"&gt;50%",'2way'!$Y$3:$Y$7690,"Y",'2way'!$R$3:$R$7690,"=" &amp;B365)</f>
        <v>8</v>
      </c>
      <c r="M365" s="66">
        <f>COUNTIFS('2way'!$M$3:$M$7690,"&gt;50%",'2way'!$Y$3:$Y$7690,"N",'2way'!$Q$3:$Q$7690,"=" &amp;B365) +  COUNTIFS('2way'!$M$3:$M$7690,"&gt;50%",'2way'!$Y$3:$Y$7690,"N",'2way'!$R$3:$R$7690,"=" &amp;B365)</f>
        <v>8</v>
      </c>
      <c r="N365" s="66">
        <f>COUNTIFS('2way'!$N$3:$N$7690,"&gt;50%",'2way'!$Y$3:$Y$7690,"N",'2way'!$Q$3:$Q$7690,"=" &amp;B365) +  COUNTIFS('2way'!$N$3:$N$7690,"&gt;50%",'2way'!$Y$3:$Y$7690,"N",'2way'!$R$3:$R$7690,"=" &amp;B365)</f>
        <v>0</v>
      </c>
      <c r="O365" s="66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17</v>
      </c>
      <c r="Q365" s="6">
        <f t="shared" si="86"/>
        <v>0.47058823529411764</v>
      </c>
      <c r="R365" s="6">
        <f t="shared" si="87"/>
        <v>0.47058823529411764</v>
      </c>
      <c r="S365" s="6">
        <f t="shared" si="88"/>
        <v>0</v>
      </c>
      <c r="T365" s="6">
        <f t="shared" si="89"/>
        <v>0</v>
      </c>
      <c r="U365">
        <f t="shared" si="90"/>
        <v>7</v>
      </c>
      <c r="V365" s="6">
        <f t="shared" si="91"/>
        <v>0.41176470588235292</v>
      </c>
      <c r="W365">
        <f t="shared" si="92"/>
        <v>8</v>
      </c>
      <c r="X365" s="6">
        <f t="shared" si="93"/>
        <v>0.47058823529411764</v>
      </c>
      <c r="Y365">
        <f t="shared" si="94"/>
        <v>10</v>
      </c>
      <c r="Z365" s="6">
        <f t="shared" si="95"/>
        <v>0.58823529411764708</v>
      </c>
      <c r="AA365">
        <f t="shared" si="96"/>
        <v>8</v>
      </c>
      <c r="AB365" s="6">
        <f t="shared" si="97"/>
        <v>0.47058823529411764</v>
      </c>
    </row>
    <row r="366" spans="1:28" hidden="1" x14ac:dyDescent="0.25">
      <c r="A366" t="s">
        <v>143</v>
      </c>
      <c r="B366" t="s">
        <v>59</v>
      </c>
      <c r="C366" s="65">
        <f>COUNTIFS('2way'!$A$3:$A$7690,"&gt;50%",'2way'!$Y$3:$Y$7690,"Y",'2way'!$Q$3:$Q$7690,"=" &amp;B366) +  COUNTIFS('2way'!$A$3:$A$7690,"&gt;50%",'2way'!$Y$3:$Y$7690,"Y",'2way'!$R$3:$R$7690,"=" &amp;B366)</f>
        <v>0</v>
      </c>
      <c r="D366" s="66">
        <f>COUNTIFS('2way'!$A$3:$A$7690,"&gt;50%",'2way'!$Y$3:$Y$7690,"N",'2way'!$Q$3:$Q$7690,"=" &amp;B366) +  COUNTIFS('2way'!$A$3:$A$7690,"&gt;50%",'2way'!$Y$3:$Y$7690,"N",'2way'!$R$3:$R$7690,"=" &amp;B366)</f>
        <v>4</v>
      </c>
      <c r="E366" s="66">
        <f>COUNTIFS('2way'!$B$3:$B$7690,"&gt;50%",'2way'!$Y$3:$Y$7690,"N",'2way'!$Q$3:$Q$7690,"=" &amp;B366) +  COUNTIFS('2way'!$B$3:$B$7690,"&gt;50%",'2way'!$Y$3:$Y$7690,"N",'2way'!$R$3:$R$7690,"=" &amp;B366)</f>
        <v>5</v>
      </c>
      <c r="F366" s="66">
        <f>COUNTIFS('2way'!$B$3:$B$7690,"&gt;50%",'2way'!$Y$3:$Y$7690,"Y",'2way'!$Q$3:$Q$7690,"=" &amp;B366) +  COUNTIFS('2way'!$B$3:$B$7690,"&gt;50%",'2way'!$Y$3:$Y$7690,"Y",'2way'!$R$3:$R$7690,"=" &amp;B366)</f>
        <v>8</v>
      </c>
      <c r="G366">
        <f>COUNTIF('2way'!$Q$3:$Q$7690,"=" &amp;B366) + COUNTIF('2way'!$R$3:$R$7690,"=" &amp;B366)</f>
        <v>19</v>
      </c>
      <c r="H366" s="6">
        <f t="shared" si="82"/>
        <v>0</v>
      </c>
      <c r="I366" s="6">
        <f t="shared" si="83"/>
        <v>0.21052631578947367</v>
      </c>
      <c r="J366" s="6">
        <f t="shared" si="84"/>
        <v>0.26315789473684209</v>
      </c>
      <c r="K366" s="6">
        <f t="shared" si="85"/>
        <v>0.42105263157894735</v>
      </c>
      <c r="L366" s="66">
        <f>COUNTIFS('2way'!$M$3:$M$7690,"&gt;50%",'2way'!$Y$3:$Y$7690,"Y",'2way'!$Q$3:$Q$7690,"=" &amp;B366) +  COUNTIFS('2way'!$M$3:$M$7690,"&gt;50%",'2way'!$Y$3:$Y$7690,"Y",'2way'!$R$3:$R$7690,"=" &amp;B366)</f>
        <v>4</v>
      </c>
      <c r="M366" s="66">
        <f>COUNTIFS('2way'!$M$3:$M$7690,"&gt;50%",'2way'!$Y$3:$Y$7690,"N",'2way'!$Q$3:$Q$7690,"=" &amp;B366) +  COUNTIFS('2way'!$M$3:$M$7690,"&gt;50%",'2way'!$Y$3:$Y$7690,"N",'2way'!$R$3:$R$7690,"=" &amp;B366)</f>
        <v>1</v>
      </c>
      <c r="N366" s="66">
        <f>COUNTIFS('2way'!$N$3:$N$7690,"&gt;50%",'2way'!$Y$3:$Y$7690,"N",'2way'!$Q$3:$Q$7690,"=" &amp;B366) +  COUNTIFS('2way'!$N$3:$N$7690,"&gt;50%",'2way'!$Y$3:$Y$7690,"N",'2way'!$R$3:$R$7690,"=" &amp;B366)</f>
        <v>8</v>
      </c>
      <c r="O366" s="66">
        <f>COUNTIFS('2way'!$N$3:$N$7690,"&gt;50%",'2way'!$Y$3:$Y$7690,"Y",'2way'!$Q$3:$Q$7690,"=" &amp;B366) +  COUNTIFS('2way'!$N$3:$N$7690,"&gt;50%",'2way'!$Y$3:$Y$7690,"Y",'2way'!$R$3:$R$7690,"=" &amp;B366)</f>
        <v>4</v>
      </c>
      <c r="P366">
        <f>COUNTIF('2way'!$Q$3:$Q$7690,"=" &amp;B366) + COUNTIF('2way'!$R$3:$R$7690,"=" &amp;B366)</f>
        <v>19</v>
      </c>
      <c r="Q366" s="6">
        <f t="shared" si="86"/>
        <v>0.21052631578947367</v>
      </c>
      <c r="R366" s="6">
        <f t="shared" si="87"/>
        <v>5.2631578947368418E-2</v>
      </c>
      <c r="S366" s="6">
        <f t="shared" si="88"/>
        <v>0.42105263157894735</v>
      </c>
      <c r="T366" s="6">
        <f t="shared" si="89"/>
        <v>0.21052631578947367</v>
      </c>
      <c r="U366">
        <f t="shared" si="90"/>
        <v>5</v>
      </c>
      <c r="V366" s="6">
        <f t="shared" si="91"/>
        <v>0.26315789473684209</v>
      </c>
      <c r="W366">
        <f t="shared" si="92"/>
        <v>12</v>
      </c>
      <c r="X366" s="6">
        <f t="shared" si="93"/>
        <v>0.63157894736842102</v>
      </c>
      <c r="Y366">
        <f t="shared" si="94"/>
        <v>12</v>
      </c>
      <c r="Z366" s="6">
        <f t="shared" si="95"/>
        <v>0.63157894736842102</v>
      </c>
      <c r="AA366">
        <f t="shared" si="96"/>
        <v>5</v>
      </c>
      <c r="AB366" s="6">
        <f t="shared" si="97"/>
        <v>0.26315789473684209</v>
      </c>
    </row>
    <row r="367" spans="1:28" hidden="1" x14ac:dyDescent="0.25">
      <c r="A367" t="s">
        <v>143</v>
      </c>
      <c r="B367" t="s">
        <v>132</v>
      </c>
      <c r="C367" s="65">
        <f>COUNTIFS('2way'!$A$3:$A$7690,"&gt;50%",'2way'!$Y$3:$Y$7690,"Y",'2way'!$Q$3:$Q$7690,"=" &amp;B367) +  COUNTIFS('2way'!$A$3:$A$7690,"&gt;50%",'2way'!$Y$3:$Y$7690,"Y",'2way'!$R$3:$R$7690,"=" &amp;B367)</f>
        <v>2</v>
      </c>
      <c r="D367" s="66">
        <f>COUNTIFS('2way'!$A$3:$A$7690,"&gt;50%",'2way'!$Y$3:$Y$7690,"N",'2way'!$Q$3:$Q$7690,"=" &amp;B367) +  COUNTIFS('2way'!$A$3:$A$7690,"&gt;50%",'2way'!$Y$3:$Y$7690,"N",'2way'!$R$3:$R$7690,"=" &amp;B367)</f>
        <v>3</v>
      </c>
      <c r="E367" s="66">
        <f>COUNTIFS('2way'!$B$3:$B$7690,"&gt;50%",'2way'!$Y$3:$Y$7690,"N",'2way'!$Q$3:$Q$7690,"=" &amp;B367) +  COUNTIFS('2way'!$B$3:$B$7690,"&gt;50%",'2way'!$Y$3:$Y$7690,"N",'2way'!$R$3:$R$7690,"=" &amp;B367)</f>
        <v>8</v>
      </c>
      <c r="F367" s="66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18</v>
      </c>
      <c r="H367" s="6">
        <f t="shared" si="82"/>
        <v>0.1111111111111111</v>
      </c>
      <c r="I367" s="6">
        <f t="shared" si="83"/>
        <v>0.16666666666666666</v>
      </c>
      <c r="J367" s="6">
        <f t="shared" si="84"/>
        <v>0.44444444444444442</v>
      </c>
      <c r="K367" s="6">
        <f t="shared" si="85"/>
        <v>0.22222222222222221</v>
      </c>
      <c r="L367" s="66">
        <f>COUNTIFS('2way'!$M$3:$M$7690,"&gt;50%",'2way'!$Y$3:$Y$7690,"Y",'2way'!$Q$3:$Q$7690,"=" &amp;B367) +  COUNTIFS('2way'!$M$3:$M$7690,"&gt;50%",'2way'!$Y$3:$Y$7690,"Y",'2way'!$R$3:$R$7690,"=" &amp;B367)</f>
        <v>2</v>
      </c>
      <c r="M367" s="66">
        <f>COUNTIFS('2way'!$M$3:$M$7690,"&gt;50%",'2way'!$Y$3:$Y$7690,"N",'2way'!$Q$3:$Q$7690,"=" &amp;B367) +  COUNTIFS('2way'!$M$3:$M$7690,"&gt;50%",'2way'!$Y$3:$Y$7690,"N",'2way'!$R$3:$R$7690,"=" &amp;B367)</f>
        <v>2</v>
      </c>
      <c r="N367" s="66">
        <f>COUNTIFS('2way'!$N$3:$N$7690,"&gt;50%",'2way'!$Y$3:$Y$7690,"N",'2way'!$Q$3:$Q$7690,"=" &amp;B367) +  COUNTIFS('2way'!$N$3:$N$7690,"&gt;50%",'2way'!$Y$3:$Y$7690,"N",'2way'!$R$3:$R$7690,"=" &amp;B367)</f>
        <v>9</v>
      </c>
      <c r="O367" s="66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18</v>
      </c>
      <c r="Q367" s="6">
        <f t="shared" si="86"/>
        <v>0.1111111111111111</v>
      </c>
      <c r="R367" s="6">
        <f t="shared" si="87"/>
        <v>0.1111111111111111</v>
      </c>
      <c r="S367" s="6">
        <f t="shared" si="88"/>
        <v>0.5</v>
      </c>
      <c r="T367" s="6">
        <f t="shared" si="89"/>
        <v>0.27777777777777779</v>
      </c>
      <c r="U367">
        <f t="shared" si="90"/>
        <v>10</v>
      </c>
      <c r="V367" s="6">
        <f t="shared" si="91"/>
        <v>0.55555555555555558</v>
      </c>
      <c r="W367">
        <f t="shared" si="92"/>
        <v>11</v>
      </c>
      <c r="X367" s="6">
        <f t="shared" si="93"/>
        <v>0.61111111111111116</v>
      </c>
      <c r="Y367">
        <f t="shared" si="94"/>
        <v>7</v>
      </c>
      <c r="Z367" s="6">
        <f t="shared" si="95"/>
        <v>0.3888888888888889</v>
      </c>
      <c r="AA367">
        <f t="shared" si="96"/>
        <v>7</v>
      </c>
      <c r="AB367" s="6">
        <f t="shared" si="97"/>
        <v>0.3888888888888889</v>
      </c>
    </row>
    <row r="368" spans="1:28" hidden="1" x14ac:dyDescent="0.25">
      <c r="A368" t="s">
        <v>143</v>
      </c>
      <c r="B368" t="s">
        <v>58</v>
      </c>
      <c r="C368" s="65">
        <f>COUNTIFS('2way'!$A$3:$A$7690,"&gt;50%",'2way'!$Y$3:$Y$7690,"Y",'2way'!$Q$3:$Q$7690,"=" &amp;B368) +  COUNTIFS('2way'!$A$3:$A$7690,"&gt;50%",'2way'!$Y$3:$Y$7690,"Y",'2way'!$R$3:$R$7690,"=" &amp;B368)</f>
        <v>1</v>
      </c>
      <c r="D368" s="66">
        <f>COUNTIFS('2way'!$A$3:$A$7690,"&gt;50%",'2way'!$Y$3:$Y$7690,"N",'2way'!$Q$3:$Q$7690,"=" &amp;B368) +  COUNTIFS('2way'!$A$3:$A$7690,"&gt;50%",'2way'!$Y$3:$Y$7690,"N",'2way'!$R$3:$R$7690,"=" &amp;B368)</f>
        <v>3</v>
      </c>
      <c r="E368" s="66">
        <f>COUNTIFS('2way'!$B$3:$B$7690,"&gt;50%",'2way'!$Y$3:$Y$7690,"N",'2way'!$Q$3:$Q$7690,"=" &amp;B368) +  COUNTIFS('2way'!$B$3:$B$7690,"&gt;50%",'2way'!$Y$3:$Y$7690,"N",'2way'!$R$3:$R$7690,"=" &amp;B368)</f>
        <v>8</v>
      </c>
      <c r="F368" s="66">
        <f>COUNTIFS('2way'!$B$3:$B$7690,"&gt;50%",'2way'!$Y$3:$Y$7690,"Y",'2way'!$Q$3:$Q$7690,"=" &amp;B368) +  COUNTIFS('2way'!$B$3:$B$7690,"&gt;50%",'2way'!$Y$3:$Y$7690,"Y",'2way'!$R$3:$R$7690,"=" &amp;B368)</f>
        <v>4</v>
      </c>
      <c r="G368">
        <f>COUNTIF('2way'!$Q$3:$Q$7690,"=" &amp;B368) + COUNTIF('2way'!$R$3:$R$7690,"=" &amp;B368)</f>
        <v>17</v>
      </c>
      <c r="H368" s="6">
        <f t="shared" si="82"/>
        <v>5.8823529411764705E-2</v>
      </c>
      <c r="I368" s="6">
        <f t="shared" si="83"/>
        <v>0.17647058823529413</v>
      </c>
      <c r="J368" s="6">
        <f t="shared" si="84"/>
        <v>0.47058823529411764</v>
      </c>
      <c r="K368" s="6">
        <f t="shared" si="85"/>
        <v>0.23529411764705882</v>
      </c>
      <c r="L368" s="66">
        <f>COUNTIFS('2way'!$M$3:$M$7690,"&gt;50%",'2way'!$Y$3:$Y$7690,"Y",'2way'!$Q$3:$Q$7690,"=" &amp;B368) +  COUNTIFS('2way'!$M$3:$M$7690,"&gt;50%",'2way'!$Y$3:$Y$7690,"Y",'2way'!$R$3:$R$7690,"=" &amp;B368)</f>
        <v>0</v>
      </c>
      <c r="M368" s="66">
        <f>COUNTIFS('2way'!$M$3:$M$7690,"&gt;50%",'2way'!$Y$3:$Y$7690,"N",'2way'!$Q$3:$Q$7690,"=" &amp;B368) +  COUNTIFS('2way'!$M$3:$M$7690,"&gt;50%",'2way'!$Y$3:$Y$7690,"N",'2way'!$R$3:$R$7690,"=" &amp;B368)</f>
        <v>1</v>
      </c>
      <c r="N368" s="66">
        <f>COUNTIFS('2way'!$N$3:$N$7690,"&gt;50%",'2way'!$Y$3:$Y$7690,"N",'2way'!$Q$3:$Q$7690,"=" &amp;B368) +  COUNTIFS('2way'!$N$3:$N$7690,"&gt;50%",'2way'!$Y$3:$Y$7690,"N",'2way'!$R$3:$R$7690,"=" &amp;B368)</f>
        <v>10</v>
      </c>
      <c r="O368" s="66">
        <f>COUNTIFS('2way'!$N$3:$N$7690,"&gt;50%",'2way'!$Y$3:$Y$7690,"Y",'2way'!$Q$3:$Q$7690,"=" &amp;B368) +  COUNTIFS('2way'!$N$3:$N$7690,"&gt;50%",'2way'!$Y$3:$Y$7690,"Y",'2way'!$R$3:$R$7690,"=" &amp;B368)</f>
        <v>4</v>
      </c>
      <c r="P368">
        <f>COUNTIF('2way'!$Q$3:$Q$7690,"=" &amp;B368) + COUNTIF('2way'!$R$3:$R$7690,"=" &amp;B368)</f>
        <v>17</v>
      </c>
      <c r="Q368" s="6">
        <f t="shared" si="86"/>
        <v>0</v>
      </c>
      <c r="R368" s="6">
        <f t="shared" si="87"/>
        <v>5.8823529411764705E-2</v>
      </c>
      <c r="S368" s="6">
        <f t="shared" si="88"/>
        <v>0.58823529411764708</v>
      </c>
      <c r="T368" s="6">
        <f t="shared" si="89"/>
        <v>0.23529411764705882</v>
      </c>
      <c r="U368">
        <f t="shared" si="90"/>
        <v>9</v>
      </c>
      <c r="V368" s="6">
        <f t="shared" si="91"/>
        <v>0.52941176470588236</v>
      </c>
      <c r="W368">
        <f t="shared" si="92"/>
        <v>10</v>
      </c>
      <c r="X368" s="6">
        <f t="shared" si="93"/>
        <v>0.58823529411764708</v>
      </c>
      <c r="Y368">
        <f t="shared" si="94"/>
        <v>7</v>
      </c>
      <c r="Z368" s="6">
        <f t="shared" si="95"/>
        <v>0.41176470588235292</v>
      </c>
      <c r="AA368">
        <f t="shared" si="96"/>
        <v>5</v>
      </c>
      <c r="AB368" s="6">
        <f t="shared" si="97"/>
        <v>0.29411764705882354</v>
      </c>
    </row>
    <row r="369" spans="1:28" hidden="1" x14ac:dyDescent="0.25">
      <c r="A369" t="s">
        <v>262</v>
      </c>
      <c r="B369" t="s">
        <v>265</v>
      </c>
      <c r="C369" s="65">
        <f>COUNTIFS('2way'!$A$3:$A$7690,"&gt;50%",'2way'!$Y$3:$Y$7690,"Y",'2way'!$Q$3:$Q$7690,"=" &amp;B369) +  COUNTIFS('2way'!$A$3:$A$7690,"&gt;50%",'2way'!$Y$3:$Y$7690,"Y",'2way'!$R$3:$R$7690,"=" &amp;B369)</f>
        <v>1</v>
      </c>
      <c r="D369" s="66">
        <f>COUNTIFS('2way'!$A$3:$A$7690,"&gt;50%",'2way'!$Y$3:$Y$7690,"N",'2way'!$Q$3:$Q$7690,"=" &amp;B369) +  COUNTIFS('2way'!$A$3:$A$7690,"&gt;50%",'2way'!$Y$3:$Y$7690,"N",'2way'!$R$3:$R$7690,"=" &amp;B369)</f>
        <v>4</v>
      </c>
      <c r="E369" s="66">
        <f>COUNTIFS('2way'!$B$3:$B$7690,"&gt;50%",'2way'!$Y$3:$Y$7690,"N",'2way'!$Q$3:$Q$7690,"=" &amp;B369) +  COUNTIFS('2way'!$B$3:$B$7690,"&gt;50%",'2way'!$Y$3:$Y$7690,"N",'2way'!$R$3:$R$7690,"=" &amp;B369)</f>
        <v>6</v>
      </c>
      <c r="F369" s="66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17</v>
      </c>
      <c r="H369" s="6">
        <f t="shared" si="82"/>
        <v>5.8823529411764705E-2</v>
      </c>
      <c r="I369" s="6">
        <f t="shared" si="83"/>
        <v>0.23529411764705882</v>
      </c>
      <c r="J369" s="6">
        <f t="shared" si="84"/>
        <v>0.35294117647058826</v>
      </c>
      <c r="K369" s="6">
        <f t="shared" si="85"/>
        <v>0.35294117647058826</v>
      </c>
      <c r="L369" s="66">
        <f>COUNTIFS('2way'!$M$3:$M$7690,"&gt;50%",'2way'!$Y$3:$Y$7690,"Y",'2way'!$Q$3:$Q$7690,"=" &amp;B369) +  COUNTIFS('2way'!$M$3:$M$7690,"&gt;50%",'2way'!$Y$3:$Y$7690,"Y",'2way'!$R$3:$R$7690,"=" &amp;B369)</f>
        <v>2</v>
      </c>
      <c r="M369" s="66">
        <f>COUNTIFS('2way'!$M$3:$M$7690,"&gt;50%",'2way'!$Y$3:$Y$7690,"N",'2way'!$Q$3:$Q$7690,"=" &amp;B369) +  COUNTIFS('2way'!$M$3:$M$7690,"&gt;50%",'2way'!$Y$3:$Y$7690,"N",'2way'!$R$3:$R$7690,"=" &amp;B369)</f>
        <v>2</v>
      </c>
      <c r="N369" s="66">
        <f>COUNTIFS('2way'!$N$3:$N$7690,"&gt;50%",'2way'!$Y$3:$Y$7690,"N",'2way'!$Q$3:$Q$7690,"=" &amp;B369) +  COUNTIFS('2way'!$N$3:$N$7690,"&gt;50%",'2way'!$Y$3:$Y$7690,"N",'2way'!$R$3:$R$7690,"=" &amp;B369)</f>
        <v>8</v>
      </c>
      <c r="O369" s="66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17</v>
      </c>
      <c r="Q369" s="6">
        <f t="shared" si="86"/>
        <v>0.11764705882352941</v>
      </c>
      <c r="R369" s="6">
        <f t="shared" si="87"/>
        <v>0.11764705882352941</v>
      </c>
      <c r="S369" s="6">
        <f t="shared" si="88"/>
        <v>0.47058823529411764</v>
      </c>
      <c r="T369" s="6">
        <f t="shared" si="89"/>
        <v>0.29411764705882354</v>
      </c>
      <c r="U369">
        <f t="shared" si="90"/>
        <v>7</v>
      </c>
      <c r="V369" s="6">
        <f t="shared" si="91"/>
        <v>0.41176470588235292</v>
      </c>
      <c r="W369">
        <f t="shared" si="92"/>
        <v>10</v>
      </c>
      <c r="X369" s="6">
        <f t="shared" si="93"/>
        <v>0.58823529411764708</v>
      </c>
      <c r="Y369">
        <f t="shared" si="94"/>
        <v>10</v>
      </c>
      <c r="Z369" s="6">
        <f t="shared" si="95"/>
        <v>0.58823529411764708</v>
      </c>
      <c r="AA369">
        <f t="shared" si="96"/>
        <v>7</v>
      </c>
      <c r="AB369" s="6">
        <f t="shared" si="97"/>
        <v>0.41176470588235292</v>
      </c>
    </row>
    <row r="370" spans="1:28" hidden="1" x14ac:dyDescent="0.25">
      <c r="A370" t="s">
        <v>262</v>
      </c>
      <c r="B370" t="s">
        <v>268</v>
      </c>
      <c r="C370" s="65">
        <f>COUNTIFS('2way'!$A$3:$A$7690,"&gt;50%",'2way'!$Y$3:$Y$7690,"Y",'2way'!$Q$3:$Q$7690,"=" &amp;B370) +  COUNTIFS('2way'!$A$3:$A$7690,"&gt;50%",'2way'!$Y$3:$Y$7690,"Y",'2way'!$R$3:$R$7690,"=" &amp;B370)</f>
        <v>1</v>
      </c>
      <c r="D370" s="66">
        <f>COUNTIFS('2way'!$A$3:$A$7690,"&gt;50%",'2way'!$Y$3:$Y$7690,"N",'2way'!$Q$3:$Q$7690,"=" &amp;B370) +  COUNTIFS('2way'!$A$3:$A$7690,"&gt;50%",'2way'!$Y$3:$Y$7690,"N",'2way'!$R$3:$R$7690,"=" &amp;B370)</f>
        <v>2</v>
      </c>
      <c r="E370" s="66">
        <f>COUNTIFS('2way'!$B$3:$B$7690,"&gt;50%",'2way'!$Y$3:$Y$7690,"N",'2way'!$Q$3:$Q$7690,"=" &amp;B370) +  COUNTIFS('2way'!$B$3:$B$7690,"&gt;50%",'2way'!$Y$3:$Y$7690,"N",'2way'!$R$3:$R$7690,"=" &amp;B370)</f>
        <v>7</v>
      </c>
      <c r="F370" s="66">
        <f>COUNTIFS('2way'!$B$3:$B$7690,"&gt;50%",'2way'!$Y$3:$Y$7690,"Y",'2way'!$Q$3:$Q$7690,"=" &amp;B370) +  COUNTIFS('2way'!$B$3:$B$7690,"&gt;50%",'2way'!$Y$3:$Y$7690,"Y",'2way'!$R$3:$R$7690,"=" &amp;B370)</f>
        <v>7</v>
      </c>
      <c r="G370">
        <f>COUNTIF('2way'!$Q$3:$Q$7690,"=" &amp;B370) + COUNTIF('2way'!$R$3:$R$7690,"=" &amp;B370)</f>
        <v>17</v>
      </c>
      <c r="H370" s="6">
        <f t="shared" si="82"/>
        <v>5.8823529411764705E-2</v>
      </c>
      <c r="I370" s="6">
        <f t="shared" si="83"/>
        <v>0.11764705882352941</v>
      </c>
      <c r="J370" s="6">
        <f t="shared" si="84"/>
        <v>0.41176470588235292</v>
      </c>
      <c r="K370" s="6">
        <f t="shared" si="85"/>
        <v>0.41176470588235292</v>
      </c>
      <c r="L370" s="66">
        <f>COUNTIFS('2way'!$M$3:$M$7690,"&gt;50%",'2way'!$Y$3:$Y$7690,"Y",'2way'!$Q$3:$Q$7690,"=" &amp;B370) +  COUNTIFS('2way'!$M$3:$M$7690,"&gt;50%",'2way'!$Y$3:$Y$7690,"Y",'2way'!$R$3:$R$7690,"=" &amp;B370)</f>
        <v>2</v>
      </c>
      <c r="M370" s="66">
        <f>COUNTIFS('2way'!$M$3:$M$7690,"&gt;50%",'2way'!$Y$3:$Y$7690,"N",'2way'!$Q$3:$Q$7690,"=" &amp;B370) +  COUNTIFS('2way'!$M$3:$M$7690,"&gt;50%",'2way'!$Y$3:$Y$7690,"N",'2way'!$R$3:$R$7690,"=" &amp;B370)</f>
        <v>1</v>
      </c>
      <c r="N370" s="66">
        <f>COUNTIFS('2way'!$N$3:$N$7690,"&gt;50%",'2way'!$Y$3:$Y$7690,"N",'2way'!$Q$3:$Q$7690,"=" &amp;B370) +  COUNTIFS('2way'!$N$3:$N$7690,"&gt;50%",'2way'!$Y$3:$Y$7690,"N",'2way'!$R$3:$R$7690,"=" &amp;B370)</f>
        <v>8</v>
      </c>
      <c r="O370" s="66">
        <f>COUNTIFS('2way'!$N$3:$N$7690,"&gt;50%",'2way'!$Y$3:$Y$7690,"Y",'2way'!$Q$3:$Q$7690,"=" &amp;B370) +  COUNTIFS('2way'!$N$3:$N$7690,"&gt;50%",'2way'!$Y$3:$Y$7690,"Y",'2way'!$R$3:$R$7690,"=" &amp;B370)</f>
        <v>6</v>
      </c>
      <c r="P370">
        <f>COUNTIF('2way'!$Q$3:$Q$7690,"=" &amp;B370) + COUNTIF('2way'!$R$3:$R$7690,"=" &amp;B370)</f>
        <v>17</v>
      </c>
      <c r="Q370" s="6">
        <f t="shared" si="86"/>
        <v>0.11764705882352941</v>
      </c>
      <c r="R370" s="6">
        <f t="shared" si="87"/>
        <v>5.8823529411764705E-2</v>
      </c>
      <c r="S370" s="6">
        <f t="shared" si="88"/>
        <v>0.47058823529411764</v>
      </c>
      <c r="T370" s="6">
        <f t="shared" si="89"/>
        <v>0.35294117647058826</v>
      </c>
      <c r="U370">
        <f t="shared" si="90"/>
        <v>8</v>
      </c>
      <c r="V370" s="6">
        <f t="shared" si="91"/>
        <v>0.47058823529411764</v>
      </c>
      <c r="W370">
        <f t="shared" si="92"/>
        <v>10</v>
      </c>
      <c r="X370" s="6">
        <f t="shared" si="93"/>
        <v>0.58823529411764708</v>
      </c>
      <c r="Y370">
        <f t="shared" si="94"/>
        <v>9</v>
      </c>
      <c r="Z370" s="6">
        <f t="shared" si="95"/>
        <v>0.52941176470588236</v>
      </c>
      <c r="AA370">
        <f t="shared" si="96"/>
        <v>7</v>
      </c>
      <c r="AB370" s="6">
        <f t="shared" si="97"/>
        <v>0.41176470588235292</v>
      </c>
    </row>
    <row r="371" spans="1:28" hidden="1" x14ac:dyDescent="0.25">
      <c r="A371" t="s">
        <v>262</v>
      </c>
      <c r="B371" t="s">
        <v>273</v>
      </c>
      <c r="C371" s="65">
        <f>COUNTIFS('2way'!$A$3:$A$7690,"&gt;50%",'2way'!$Y$3:$Y$7690,"Y",'2way'!$Q$3:$Q$7690,"=" &amp;B371) +  COUNTIFS('2way'!$A$3:$A$7690,"&gt;50%",'2way'!$Y$3:$Y$7690,"Y",'2way'!$R$3:$R$7690,"=" &amp;B371)</f>
        <v>5</v>
      </c>
      <c r="D371" s="66">
        <f>COUNTIFS('2way'!$A$3:$A$7690,"&gt;50%",'2way'!$Y$3:$Y$7690,"N",'2way'!$Q$3:$Q$7690,"=" &amp;B371) +  COUNTIFS('2way'!$A$3:$A$7690,"&gt;50%",'2way'!$Y$3:$Y$7690,"N",'2way'!$R$3:$R$7690,"=" &amp;B371)</f>
        <v>5</v>
      </c>
      <c r="E371" s="66">
        <f>COUNTIFS('2way'!$B$3:$B$7690,"&gt;50%",'2way'!$Y$3:$Y$7690,"N",'2way'!$Q$3:$Q$7690,"=" &amp;B371) +  COUNTIFS('2way'!$B$3:$B$7690,"&gt;50%",'2way'!$Y$3:$Y$7690,"N",'2way'!$R$3:$R$7690,"=" &amp;B371)</f>
        <v>3</v>
      </c>
      <c r="F371" s="66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17</v>
      </c>
      <c r="H371" s="6">
        <f t="shared" si="82"/>
        <v>0.29411764705882354</v>
      </c>
      <c r="I371" s="6">
        <f t="shared" si="83"/>
        <v>0.29411764705882354</v>
      </c>
      <c r="J371" s="6">
        <f t="shared" si="84"/>
        <v>0.17647058823529413</v>
      </c>
      <c r="K371" s="6">
        <f t="shared" si="85"/>
        <v>0.23529411764705882</v>
      </c>
      <c r="L371" s="66">
        <f>COUNTIFS('2way'!$M$3:$M$7690,"&gt;50%",'2way'!$Y$3:$Y$7690,"Y",'2way'!$Q$3:$Q$7690,"=" &amp;B371) +  COUNTIFS('2way'!$M$3:$M$7690,"&gt;50%",'2way'!$Y$3:$Y$7690,"Y",'2way'!$R$3:$R$7690,"=" &amp;B371)</f>
        <v>4</v>
      </c>
      <c r="M371" s="66">
        <f>COUNTIFS('2way'!$M$3:$M$7690,"&gt;50%",'2way'!$Y$3:$Y$7690,"N",'2way'!$Q$3:$Q$7690,"=" &amp;B371) +  COUNTIFS('2way'!$M$3:$M$7690,"&gt;50%",'2way'!$Y$3:$Y$7690,"N",'2way'!$R$3:$R$7690,"=" &amp;B371)</f>
        <v>2</v>
      </c>
      <c r="N371" s="66">
        <f>COUNTIFS('2way'!$N$3:$N$7690,"&gt;50%",'2way'!$Y$3:$Y$7690,"N",'2way'!$Q$3:$Q$7690,"=" &amp;B371) +  COUNTIFS('2way'!$N$3:$N$7690,"&gt;50%",'2way'!$Y$3:$Y$7690,"N",'2way'!$R$3:$R$7690,"=" &amp;B371)</f>
        <v>5</v>
      </c>
      <c r="O371" s="66">
        <f>COUNTIFS('2way'!$N$3:$N$7690,"&gt;50%",'2way'!$Y$3:$Y$7690,"Y",'2way'!$Q$3:$Q$7690,"=" &amp;B371) +  COUNTIFS('2way'!$N$3:$N$7690,"&gt;50%",'2way'!$Y$3:$Y$7690,"Y",'2way'!$R$3:$R$7690,"=" &amp;B371)</f>
        <v>5</v>
      </c>
      <c r="P371">
        <f>COUNTIF('2way'!$Q$3:$Q$7690,"=" &amp;B371) + COUNTIF('2way'!$R$3:$R$7690,"=" &amp;B371)</f>
        <v>17</v>
      </c>
      <c r="Q371" s="6">
        <f t="shared" si="86"/>
        <v>0.23529411764705882</v>
      </c>
      <c r="R371" s="6">
        <f t="shared" si="87"/>
        <v>0.11764705882352941</v>
      </c>
      <c r="S371" s="6">
        <f t="shared" si="88"/>
        <v>0.29411764705882354</v>
      </c>
      <c r="T371" s="6">
        <f t="shared" si="89"/>
        <v>0.29411764705882354</v>
      </c>
      <c r="U371">
        <f t="shared" si="90"/>
        <v>8</v>
      </c>
      <c r="V371" s="6">
        <f t="shared" si="91"/>
        <v>0.47058823529411764</v>
      </c>
      <c r="W371">
        <f t="shared" si="92"/>
        <v>9</v>
      </c>
      <c r="X371" s="6">
        <f t="shared" si="93"/>
        <v>0.52941176470588236</v>
      </c>
      <c r="Y371">
        <f t="shared" si="94"/>
        <v>9</v>
      </c>
      <c r="Z371" s="6">
        <f t="shared" si="95"/>
        <v>0.52941176470588236</v>
      </c>
      <c r="AA371">
        <f t="shared" si="96"/>
        <v>7</v>
      </c>
      <c r="AB371" s="6">
        <f t="shared" si="97"/>
        <v>0.41176470588235292</v>
      </c>
    </row>
    <row r="372" spans="1:28" hidden="1" x14ac:dyDescent="0.25">
      <c r="A372" t="s">
        <v>262</v>
      </c>
      <c r="B372" t="s">
        <v>261</v>
      </c>
      <c r="C372" s="65">
        <f>COUNTIFS('2way'!$A$3:$A$7690,"&gt;50%",'2way'!$Y$3:$Y$7690,"Y",'2way'!$Q$3:$Q$7690,"=" &amp;B372) +  COUNTIFS('2way'!$A$3:$A$7690,"&gt;50%",'2way'!$Y$3:$Y$7690,"Y",'2way'!$R$3:$R$7690,"=" &amp;B372)</f>
        <v>5</v>
      </c>
      <c r="D372" s="66">
        <f>COUNTIFS('2way'!$A$3:$A$7690,"&gt;50%",'2way'!$Y$3:$Y$7690,"N",'2way'!$Q$3:$Q$7690,"=" &amp;B372) +  COUNTIFS('2way'!$A$3:$A$7690,"&gt;50%",'2way'!$Y$3:$Y$7690,"N",'2way'!$R$3:$R$7690,"=" &amp;B372)</f>
        <v>3</v>
      </c>
      <c r="E372" s="66">
        <f>COUNTIFS('2way'!$B$3:$B$7690,"&gt;50%",'2way'!$Y$3:$Y$7690,"N",'2way'!$Q$3:$Q$7690,"=" &amp;B372) +  COUNTIFS('2way'!$B$3:$B$7690,"&gt;50%",'2way'!$Y$3:$Y$7690,"N",'2way'!$R$3:$R$7690,"=" &amp;B372)</f>
        <v>6</v>
      </c>
      <c r="F372" s="66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17</v>
      </c>
      <c r="H372" s="6">
        <f t="shared" si="82"/>
        <v>0.29411764705882354</v>
      </c>
      <c r="I372" s="6">
        <f t="shared" si="83"/>
        <v>0.17647058823529413</v>
      </c>
      <c r="J372" s="6">
        <f t="shared" si="84"/>
        <v>0.35294117647058826</v>
      </c>
      <c r="K372" s="6">
        <f t="shared" si="85"/>
        <v>0.11764705882352941</v>
      </c>
      <c r="L372" s="66">
        <f>COUNTIFS('2way'!$M$3:$M$7690,"&gt;50%",'2way'!$Y$3:$Y$7690,"Y",'2way'!$Q$3:$Q$7690,"=" &amp;B372) +  COUNTIFS('2way'!$M$3:$M$7690,"&gt;50%",'2way'!$Y$3:$Y$7690,"Y",'2way'!$R$3:$R$7690,"=" &amp;B372)</f>
        <v>0</v>
      </c>
      <c r="M372" s="66">
        <f>COUNTIFS('2way'!$M$3:$M$7690,"&gt;50%",'2way'!$Y$3:$Y$7690,"N",'2way'!$Q$3:$Q$7690,"=" &amp;B372) +  COUNTIFS('2way'!$M$3:$M$7690,"&gt;50%",'2way'!$Y$3:$Y$7690,"N",'2way'!$R$3:$R$7690,"=" &amp;B372)</f>
        <v>2</v>
      </c>
      <c r="N372" s="66">
        <f>COUNTIFS('2way'!$N$3:$N$7690,"&gt;50%",'2way'!$Y$3:$Y$7690,"N",'2way'!$Q$3:$Q$7690,"=" &amp;B372) +  COUNTIFS('2way'!$N$3:$N$7690,"&gt;50%",'2way'!$Y$3:$Y$7690,"N",'2way'!$R$3:$R$7690,"=" &amp;B372)</f>
        <v>7</v>
      </c>
      <c r="O372" s="66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17</v>
      </c>
      <c r="Q372" s="6">
        <f t="shared" si="86"/>
        <v>0</v>
      </c>
      <c r="R372" s="6">
        <f t="shared" si="87"/>
        <v>0.11764705882352941</v>
      </c>
      <c r="S372" s="6">
        <f t="shared" si="88"/>
        <v>0.41176470588235292</v>
      </c>
      <c r="T372" s="6">
        <f t="shared" si="89"/>
        <v>0.41176470588235292</v>
      </c>
      <c r="U372">
        <f t="shared" si="90"/>
        <v>11</v>
      </c>
      <c r="V372" s="6">
        <f t="shared" si="91"/>
        <v>0.6470588235294118</v>
      </c>
      <c r="W372">
        <f t="shared" si="92"/>
        <v>7</v>
      </c>
      <c r="X372" s="6">
        <f t="shared" si="93"/>
        <v>0.41176470588235292</v>
      </c>
      <c r="Y372">
        <f t="shared" si="94"/>
        <v>5</v>
      </c>
      <c r="Z372" s="6">
        <f t="shared" si="95"/>
        <v>0.29411764705882354</v>
      </c>
      <c r="AA372">
        <f t="shared" si="96"/>
        <v>9</v>
      </c>
      <c r="AB372" s="6">
        <f t="shared" si="97"/>
        <v>0.52941176470588236</v>
      </c>
    </row>
    <row r="373" spans="1:28" hidden="1" x14ac:dyDescent="0.25">
      <c r="A373" t="s">
        <v>262</v>
      </c>
      <c r="B373" t="s">
        <v>110</v>
      </c>
      <c r="C373" s="65">
        <f>COUNTIFS('2way'!$A$3:$A$7690,"&gt;50%",'2way'!$Y$3:$Y$7690,"Y",'2way'!$Q$3:$Q$7690,"=" &amp;B373) +  COUNTIFS('2way'!$A$3:$A$7690,"&gt;50%",'2way'!$Y$3:$Y$7690,"Y",'2way'!$R$3:$R$7690,"=" &amp;B373)</f>
        <v>3</v>
      </c>
      <c r="D373" s="66">
        <f>COUNTIFS('2way'!$A$3:$A$7690,"&gt;50%",'2way'!$Y$3:$Y$7690,"N",'2way'!$Q$3:$Q$7690,"=" &amp;B373) +  COUNTIFS('2way'!$A$3:$A$7690,"&gt;50%",'2way'!$Y$3:$Y$7690,"N",'2way'!$R$3:$R$7690,"=" &amp;B373)</f>
        <v>4</v>
      </c>
      <c r="E373" s="66">
        <f>COUNTIFS('2way'!$B$3:$B$7690,"&gt;50%",'2way'!$Y$3:$Y$7690,"N",'2way'!$Q$3:$Q$7690,"=" &amp;B373) +  COUNTIFS('2way'!$B$3:$B$7690,"&gt;50%",'2way'!$Y$3:$Y$7690,"N",'2way'!$R$3:$R$7690,"=" &amp;B373)</f>
        <v>9</v>
      </c>
      <c r="F373" s="66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17</v>
      </c>
      <c r="H373" s="6">
        <f t="shared" si="82"/>
        <v>0.17647058823529413</v>
      </c>
      <c r="I373" s="6">
        <f t="shared" si="83"/>
        <v>0.23529411764705882</v>
      </c>
      <c r="J373" s="6">
        <f t="shared" si="84"/>
        <v>0.52941176470588236</v>
      </c>
      <c r="K373" s="6">
        <f t="shared" si="85"/>
        <v>5.8823529411764705E-2</v>
      </c>
      <c r="L373" s="66">
        <f>COUNTIFS('2way'!$M$3:$M$7690,"&gt;50%",'2way'!$Y$3:$Y$7690,"Y",'2way'!$Q$3:$Q$7690,"=" &amp;B373) +  COUNTIFS('2way'!$M$3:$M$7690,"&gt;50%",'2way'!$Y$3:$Y$7690,"Y",'2way'!$R$3:$R$7690,"=" &amp;B373)</f>
        <v>1</v>
      </c>
      <c r="M373" s="66">
        <f>COUNTIFS('2way'!$M$3:$M$7690,"&gt;50%",'2way'!$Y$3:$Y$7690,"N",'2way'!$Q$3:$Q$7690,"=" &amp;B373) +  COUNTIFS('2way'!$M$3:$M$7690,"&gt;50%",'2way'!$Y$3:$Y$7690,"N",'2way'!$R$3:$R$7690,"=" &amp;B373)</f>
        <v>4</v>
      </c>
      <c r="N373" s="66">
        <f>COUNTIFS('2way'!$N$3:$N$7690,"&gt;50%",'2way'!$Y$3:$Y$7690,"N",'2way'!$Q$3:$Q$7690,"=" &amp;B373) +  COUNTIFS('2way'!$N$3:$N$7690,"&gt;50%",'2way'!$Y$3:$Y$7690,"N",'2way'!$R$3:$R$7690,"=" &amp;B373)</f>
        <v>8</v>
      </c>
      <c r="O373" s="66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17</v>
      </c>
      <c r="Q373" s="6">
        <f t="shared" si="86"/>
        <v>5.8823529411764705E-2</v>
      </c>
      <c r="R373" s="6">
        <f t="shared" si="87"/>
        <v>0.23529411764705882</v>
      </c>
      <c r="S373" s="6">
        <f t="shared" si="88"/>
        <v>0.47058823529411764</v>
      </c>
      <c r="T373" s="6">
        <f t="shared" si="89"/>
        <v>0.17647058823529413</v>
      </c>
      <c r="U373">
        <f t="shared" si="90"/>
        <v>12</v>
      </c>
      <c r="V373" s="6">
        <f t="shared" si="91"/>
        <v>0.70588235294117652</v>
      </c>
      <c r="W373">
        <f t="shared" si="92"/>
        <v>9</v>
      </c>
      <c r="X373" s="6">
        <f t="shared" si="93"/>
        <v>0.52941176470588236</v>
      </c>
      <c r="Y373">
        <f t="shared" si="94"/>
        <v>5</v>
      </c>
      <c r="Z373" s="6">
        <f t="shared" si="95"/>
        <v>0.29411764705882354</v>
      </c>
      <c r="AA373">
        <f t="shared" si="96"/>
        <v>7</v>
      </c>
      <c r="AB373" s="6">
        <f t="shared" si="97"/>
        <v>0.41176470588235292</v>
      </c>
    </row>
    <row r="374" spans="1:28" hidden="1" x14ac:dyDescent="0.25">
      <c r="A374" t="s">
        <v>262</v>
      </c>
      <c r="B374" t="s">
        <v>267</v>
      </c>
      <c r="C374" s="65">
        <f>COUNTIFS('2way'!$A$3:$A$7690,"&gt;50%",'2way'!$Y$3:$Y$7690,"Y",'2way'!$Q$3:$Q$7690,"=" &amp;B374) +  COUNTIFS('2way'!$A$3:$A$7690,"&gt;50%",'2way'!$Y$3:$Y$7690,"Y",'2way'!$R$3:$R$7690,"=" &amp;B374)</f>
        <v>3</v>
      </c>
      <c r="D374" s="66">
        <f>COUNTIFS('2way'!$A$3:$A$7690,"&gt;50%",'2way'!$Y$3:$Y$7690,"N",'2way'!$Q$3:$Q$7690,"=" &amp;B374) +  COUNTIFS('2way'!$A$3:$A$7690,"&gt;50%",'2way'!$Y$3:$Y$7690,"N",'2way'!$R$3:$R$7690,"=" &amp;B374)</f>
        <v>3</v>
      </c>
      <c r="E374" s="66">
        <f>COUNTIFS('2way'!$B$3:$B$7690,"&gt;50%",'2way'!$Y$3:$Y$7690,"N",'2way'!$Q$3:$Q$7690,"=" &amp;B374) +  COUNTIFS('2way'!$B$3:$B$7690,"&gt;50%",'2way'!$Y$3:$Y$7690,"N",'2way'!$R$3:$R$7690,"=" &amp;B374)</f>
        <v>4</v>
      </c>
      <c r="F374" s="66">
        <f>COUNTIFS('2way'!$B$3:$B$7690,"&gt;50%",'2way'!$Y$3:$Y$7690,"Y",'2way'!$Q$3:$Q$7690,"=" &amp;B374) +  COUNTIFS('2way'!$B$3:$B$7690,"&gt;50%",'2way'!$Y$3:$Y$7690,"Y",'2way'!$R$3:$R$7690,"=" &amp;B374)</f>
        <v>6</v>
      </c>
      <c r="G374">
        <f>COUNTIF('2way'!$Q$3:$Q$7690,"=" &amp;B374) + COUNTIF('2way'!$R$3:$R$7690,"=" &amp;B374)</f>
        <v>16</v>
      </c>
      <c r="H374" s="6">
        <f t="shared" si="82"/>
        <v>0.1875</v>
      </c>
      <c r="I374" s="6">
        <f t="shared" si="83"/>
        <v>0.1875</v>
      </c>
      <c r="J374" s="6">
        <f t="shared" si="84"/>
        <v>0.25</v>
      </c>
      <c r="K374" s="6">
        <f t="shared" si="85"/>
        <v>0.375</v>
      </c>
      <c r="L374" s="66">
        <f>COUNTIFS('2way'!$M$3:$M$7690,"&gt;50%",'2way'!$Y$3:$Y$7690,"Y",'2way'!$Q$3:$Q$7690,"=" &amp;B374) +  COUNTIFS('2way'!$M$3:$M$7690,"&gt;50%",'2way'!$Y$3:$Y$7690,"Y",'2way'!$R$3:$R$7690,"=" &amp;B374)</f>
        <v>1</v>
      </c>
      <c r="M374" s="66">
        <f>COUNTIFS('2way'!$M$3:$M$7690,"&gt;50%",'2way'!$Y$3:$Y$7690,"N",'2way'!$Q$3:$Q$7690,"=" &amp;B374) +  COUNTIFS('2way'!$M$3:$M$7690,"&gt;50%",'2way'!$Y$3:$Y$7690,"N",'2way'!$R$3:$R$7690,"=" &amp;B374)</f>
        <v>2</v>
      </c>
      <c r="N374" s="66">
        <f>COUNTIFS('2way'!$N$3:$N$7690,"&gt;50%",'2way'!$Y$3:$Y$7690,"N",'2way'!$Q$3:$Q$7690,"=" &amp;B374) +  COUNTIFS('2way'!$N$3:$N$7690,"&gt;50%",'2way'!$Y$3:$Y$7690,"N",'2way'!$R$3:$R$7690,"=" &amp;B374)</f>
        <v>5</v>
      </c>
      <c r="O374" s="66">
        <f>COUNTIFS('2way'!$N$3:$N$7690,"&gt;50%",'2way'!$Y$3:$Y$7690,"Y",'2way'!$Q$3:$Q$7690,"=" &amp;B374) +  COUNTIFS('2way'!$N$3:$N$7690,"&gt;50%",'2way'!$Y$3:$Y$7690,"Y",'2way'!$R$3:$R$7690,"=" &amp;B374)</f>
        <v>8</v>
      </c>
      <c r="P374">
        <f>COUNTIF('2way'!$Q$3:$Q$7690,"=" &amp;B374) + COUNTIF('2way'!$R$3:$R$7690,"=" &amp;B374)</f>
        <v>16</v>
      </c>
      <c r="Q374" s="6">
        <f t="shared" si="86"/>
        <v>6.25E-2</v>
      </c>
      <c r="R374" s="6">
        <f t="shared" si="87"/>
        <v>0.125</v>
      </c>
      <c r="S374" s="6">
        <f t="shared" si="88"/>
        <v>0.3125</v>
      </c>
      <c r="T374" s="6">
        <f t="shared" si="89"/>
        <v>0.5</v>
      </c>
      <c r="U374">
        <f t="shared" si="90"/>
        <v>7</v>
      </c>
      <c r="V374" s="6">
        <f t="shared" si="91"/>
        <v>0.4375</v>
      </c>
      <c r="W374">
        <f t="shared" si="92"/>
        <v>6</v>
      </c>
      <c r="X374" s="6">
        <f t="shared" si="93"/>
        <v>0.375</v>
      </c>
      <c r="Y374">
        <f t="shared" si="94"/>
        <v>9</v>
      </c>
      <c r="Z374" s="6">
        <f t="shared" si="95"/>
        <v>0.5625</v>
      </c>
      <c r="AA374">
        <f t="shared" si="96"/>
        <v>10</v>
      </c>
      <c r="AB374" s="6">
        <f t="shared" si="97"/>
        <v>0.625</v>
      </c>
    </row>
    <row r="375" spans="1:28" hidden="1" x14ac:dyDescent="0.25">
      <c r="A375" t="s">
        <v>262</v>
      </c>
      <c r="B375" t="s">
        <v>264</v>
      </c>
      <c r="C375" s="65">
        <f>COUNTIFS('2way'!$A$3:$A$7690,"&gt;50%",'2way'!$Y$3:$Y$7690,"Y",'2way'!$Q$3:$Q$7690,"=" &amp;B375) +  COUNTIFS('2way'!$A$3:$A$7690,"&gt;50%",'2way'!$Y$3:$Y$7690,"Y",'2way'!$R$3:$R$7690,"=" &amp;B375)</f>
        <v>1</v>
      </c>
      <c r="D375" s="66">
        <f>COUNTIFS('2way'!$A$3:$A$7690,"&gt;50%",'2way'!$Y$3:$Y$7690,"N",'2way'!$Q$3:$Q$7690,"=" &amp;B375) +  COUNTIFS('2way'!$A$3:$A$7690,"&gt;50%",'2way'!$Y$3:$Y$7690,"N",'2way'!$R$3:$R$7690,"=" &amp;B375)</f>
        <v>4</v>
      </c>
      <c r="E375" s="66">
        <f>COUNTIFS('2way'!$B$3:$B$7690,"&gt;50%",'2way'!$Y$3:$Y$7690,"N",'2way'!$Q$3:$Q$7690,"=" &amp;B375) +  COUNTIFS('2way'!$B$3:$B$7690,"&gt;50%",'2way'!$Y$3:$Y$7690,"N",'2way'!$R$3:$R$7690,"=" &amp;B375)</f>
        <v>3</v>
      </c>
      <c r="F375" s="66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18</v>
      </c>
      <c r="H375" s="6">
        <f t="shared" si="82"/>
        <v>5.5555555555555552E-2</v>
      </c>
      <c r="I375" s="6">
        <f t="shared" si="83"/>
        <v>0.22222222222222221</v>
      </c>
      <c r="J375" s="6">
        <f t="shared" si="84"/>
        <v>0.16666666666666666</v>
      </c>
      <c r="K375" s="6">
        <f t="shared" si="85"/>
        <v>0.5</v>
      </c>
      <c r="L375" s="66">
        <f>COUNTIFS('2way'!$M$3:$M$7690,"&gt;50%",'2way'!$Y$3:$Y$7690,"Y",'2way'!$Q$3:$Q$7690,"=" &amp;B375) +  COUNTIFS('2way'!$M$3:$M$7690,"&gt;50%",'2way'!$Y$3:$Y$7690,"Y",'2way'!$R$3:$R$7690,"=" &amp;B375)</f>
        <v>0</v>
      </c>
      <c r="M375" s="66">
        <f>COUNTIFS('2way'!$M$3:$M$7690,"&gt;50%",'2way'!$Y$3:$Y$7690,"N",'2way'!$Q$3:$Q$7690,"=" &amp;B375) +  COUNTIFS('2way'!$M$3:$M$7690,"&gt;50%",'2way'!$Y$3:$Y$7690,"N",'2way'!$R$3:$R$7690,"=" &amp;B375)</f>
        <v>2</v>
      </c>
      <c r="N375" s="66">
        <f>COUNTIFS('2way'!$N$3:$N$7690,"&gt;50%",'2way'!$Y$3:$Y$7690,"N",'2way'!$Q$3:$Q$7690,"=" &amp;B375) +  COUNTIFS('2way'!$N$3:$N$7690,"&gt;50%",'2way'!$Y$3:$Y$7690,"N",'2way'!$R$3:$R$7690,"=" &amp;B375)</f>
        <v>5</v>
      </c>
      <c r="O375" s="66">
        <f>COUNTIFS('2way'!$N$3:$N$7690,"&gt;50%",'2way'!$Y$3:$Y$7690,"Y",'2way'!$Q$3:$Q$7690,"=" &amp;B375) +  COUNTIFS('2way'!$N$3:$N$7690,"&gt;50%",'2way'!$Y$3:$Y$7690,"Y",'2way'!$R$3:$R$7690,"=" &amp;B375)</f>
        <v>10</v>
      </c>
      <c r="P375">
        <f>COUNTIF('2way'!$Q$3:$Q$7690,"=" &amp;B375) + COUNTIF('2way'!$R$3:$R$7690,"=" &amp;B375)</f>
        <v>18</v>
      </c>
      <c r="Q375" s="6">
        <f t="shared" si="86"/>
        <v>0</v>
      </c>
      <c r="R375" s="6">
        <f t="shared" si="87"/>
        <v>0.1111111111111111</v>
      </c>
      <c r="S375" s="6">
        <f t="shared" si="88"/>
        <v>0.27777777777777779</v>
      </c>
      <c r="T375" s="6">
        <f t="shared" si="89"/>
        <v>0.55555555555555558</v>
      </c>
      <c r="U375">
        <f t="shared" si="90"/>
        <v>4</v>
      </c>
      <c r="V375" s="6">
        <f t="shared" si="91"/>
        <v>0.22222222222222221</v>
      </c>
      <c r="W375">
        <f t="shared" si="92"/>
        <v>5</v>
      </c>
      <c r="X375" s="6">
        <f t="shared" si="93"/>
        <v>0.27777777777777779</v>
      </c>
      <c r="Y375">
        <f t="shared" si="94"/>
        <v>13</v>
      </c>
      <c r="Z375" s="6">
        <f t="shared" si="95"/>
        <v>0.72222222222222221</v>
      </c>
      <c r="AA375">
        <f t="shared" si="96"/>
        <v>12</v>
      </c>
      <c r="AB375" s="6">
        <f t="shared" si="97"/>
        <v>0.66666666666666663</v>
      </c>
    </row>
    <row r="376" spans="1:28" hidden="1" x14ac:dyDescent="0.25">
      <c r="A376" t="s">
        <v>262</v>
      </c>
      <c r="B376" t="s">
        <v>56</v>
      </c>
      <c r="C376" s="65">
        <f>COUNTIFS('2way'!$A$3:$A$7690,"&gt;50%",'2way'!$Y$3:$Y$7690,"Y",'2way'!$Q$3:$Q$7690,"=" &amp;B376) +  COUNTIFS('2way'!$A$3:$A$7690,"&gt;50%",'2way'!$Y$3:$Y$7690,"Y",'2way'!$R$3:$R$7690,"=" &amp;B376)</f>
        <v>4</v>
      </c>
      <c r="D376" s="66">
        <f>COUNTIFS('2way'!$A$3:$A$7690,"&gt;50%",'2way'!$Y$3:$Y$7690,"N",'2way'!$Q$3:$Q$7690,"=" &amp;B376) +  COUNTIFS('2way'!$A$3:$A$7690,"&gt;50%",'2way'!$Y$3:$Y$7690,"N",'2way'!$R$3:$R$7690,"=" &amp;B376)</f>
        <v>7</v>
      </c>
      <c r="E376" s="66">
        <f>COUNTIFS('2way'!$B$3:$B$7690,"&gt;50%",'2way'!$Y$3:$Y$7690,"N",'2way'!$Q$3:$Q$7690,"=" &amp;B376) +  COUNTIFS('2way'!$B$3:$B$7690,"&gt;50%",'2way'!$Y$3:$Y$7690,"N",'2way'!$R$3:$R$7690,"=" &amp;B376)</f>
        <v>3</v>
      </c>
      <c r="F376" s="66">
        <f>COUNTIFS('2way'!$B$3:$B$7690,"&gt;50%",'2way'!$Y$3:$Y$7690,"Y",'2way'!$Q$3:$Q$7690,"=" &amp;B376) +  COUNTIFS('2way'!$B$3:$B$7690,"&gt;50%",'2way'!$Y$3:$Y$7690,"Y",'2way'!$R$3:$R$7690,"=" &amp;B376)</f>
        <v>3</v>
      </c>
      <c r="G376">
        <f>COUNTIF('2way'!$Q$3:$Q$7690,"=" &amp;B376) + COUNTIF('2way'!$R$3:$R$7690,"=" &amp;B376)</f>
        <v>17</v>
      </c>
      <c r="H376" s="6">
        <f t="shared" si="82"/>
        <v>0.23529411764705882</v>
      </c>
      <c r="I376" s="6">
        <f t="shared" si="83"/>
        <v>0.41176470588235292</v>
      </c>
      <c r="J376" s="6">
        <f t="shared" si="84"/>
        <v>0.17647058823529413</v>
      </c>
      <c r="K376" s="6">
        <f t="shared" si="85"/>
        <v>0.17647058823529413</v>
      </c>
      <c r="L376" s="66">
        <f>COUNTIFS('2way'!$M$3:$M$7690,"&gt;50%",'2way'!$Y$3:$Y$7690,"Y",'2way'!$Q$3:$Q$7690,"=" &amp;B376) +  COUNTIFS('2way'!$M$3:$M$7690,"&gt;50%",'2way'!$Y$3:$Y$7690,"Y",'2way'!$R$3:$R$7690,"=" &amp;B376)</f>
        <v>1</v>
      </c>
      <c r="M376" s="66">
        <f>COUNTIFS('2way'!$M$3:$M$7690,"&gt;50%",'2way'!$Y$3:$Y$7690,"N",'2way'!$Q$3:$Q$7690,"=" &amp;B376) +  COUNTIFS('2way'!$M$3:$M$7690,"&gt;50%",'2way'!$Y$3:$Y$7690,"N",'2way'!$R$3:$R$7690,"=" &amp;B376)</f>
        <v>2</v>
      </c>
      <c r="N376" s="66">
        <f>COUNTIFS('2way'!$N$3:$N$7690,"&gt;50%",'2way'!$Y$3:$Y$7690,"N",'2way'!$Q$3:$Q$7690,"=" &amp;B376) +  COUNTIFS('2way'!$N$3:$N$7690,"&gt;50%",'2way'!$Y$3:$Y$7690,"N",'2way'!$R$3:$R$7690,"=" &amp;B376)</f>
        <v>8</v>
      </c>
      <c r="O376" s="66">
        <f>COUNTIFS('2way'!$N$3:$N$7690,"&gt;50%",'2way'!$Y$3:$Y$7690,"Y",'2way'!$Q$3:$Q$7690,"=" &amp;B376) +  COUNTIFS('2way'!$N$3:$N$7690,"&gt;50%",'2way'!$Y$3:$Y$7690,"Y",'2way'!$R$3:$R$7690,"=" &amp;B376)</f>
        <v>6</v>
      </c>
      <c r="P376">
        <f>COUNTIF('2way'!$Q$3:$Q$7690,"=" &amp;B376) + COUNTIF('2way'!$R$3:$R$7690,"=" &amp;B376)</f>
        <v>17</v>
      </c>
      <c r="Q376" s="6">
        <f t="shared" si="86"/>
        <v>5.8823529411764705E-2</v>
      </c>
      <c r="R376" s="6">
        <f t="shared" si="87"/>
        <v>0.11764705882352941</v>
      </c>
      <c r="S376" s="6">
        <f t="shared" si="88"/>
        <v>0.47058823529411764</v>
      </c>
      <c r="T376" s="6">
        <f t="shared" si="89"/>
        <v>0.35294117647058826</v>
      </c>
      <c r="U376">
        <f t="shared" si="90"/>
        <v>7</v>
      </c>
      <c r="V376" s="6">
        <f t="shared" si="91"/>
        <v>0.41176470588235292</v>
      </c>
      <c r="W376">
        <f t="shared" si="92"/>
        <v>9</v>
      </c>
      <c r="X376" s="6">
        <f t="shared" si="93"/>
        <v>0.52941176470588236</v>
      </c>
      <c r="Y376">
        <f t="shared" si="94"/>
        <v>10</v>
      </c>
      <c r="Z376" s="6">
        <f t="shared" si="95"/>
        <v>0.58823529411764708</v>
      </c>
      <c r="AA376">
        <f t="shared" si="96"/>
        <v>8</v>
      </c>
      <c r="AB376" s="6">
        <f t="shared" si="97"/>
        <v>0.47058823529411764</v>
      </c>
    </row>
    <row r="377" spans="1:28" hidden="1" x14ac:dyDescent="0.25">
      <c r="A377" t="s">
        <v>262</v>
      </c>
      <c r="B377" t="s">
        <v>269</v>
      </c>
      <c r="C377" s="65">
        <f>COUNTIFS('2way'!$A$3:$A$7690,"&gt;50%",'2way'!$Y$3:$Y$7690,"Y",'2way'!$Q$3:$Q$7690,"=" &amp;B377) +  COUNTIFS('2way'!$A$3:$A$7690,"&gt;50%",'2way'!$Y$3:$Y$7690,"Y",'2way'!$R$3:$R$7690,"=" &amp;B377)</f>
        <v>1</v>
      </c>
      <c r="D377" s="66">
        <f>COUNTIFS('2way'!$A$3:$A$7690,"&gt;50%",'2way'!$Y$3:$Y$7690,"N",'2way'!$Q$3:$Q$7690,"=" &amp;B377) +  COUNTIFS('2way'!$A$3:$A$7690,"&gt;50%",'2way'!$Y$3:$Y$7690,"N",'2way'!$R$3:$R$7690,"=" &amp;B377)</f>
        <v>1</v>
      </c>
      <c r="E377" s="66">
        <f>COUNTIFS('2way'!$B$3:$B$7690,"&gt;50%",'2way'!$Y$3:$Y$7690,"N",'2way'!$Q$3:$Q$7690,"=" &amp;B377) +  COUNTIFS('2way'!$B$3:$B$7690,"&gt;50%",'2way'!$Y$3:$Y$7690,"N",'2way'!$R$3:$R$7690,"=" &amp;B377)</f>
        <v>9</v>
      </c>
      <c r="F377" s="66">
        <f>COUNTIFS('2way'!$B$3:$B$7690,"&gt;50%",'2way'!$Y$3:$Y$7690,"Y",'2way'!$Q$3:$Q$7690,"=" &amp;B377) +  COUNTIFS('2way'!$B$3:$B$7690,"&gt;50%",'2way'!$Y$3:$Y$7690,"Y",'2way'!$R$3:$R$7690,"=" &amp;B377)</f>
        <v>6</v>
      </c>
      <c r="G377">
        <f>COUNTIF('2way'!$Q$3:$Q$7690,"=" &amp;B377) + COUNTIF('2way'!$R$3:$R$7690,"=" &amp;B377)</f>
        <v>17</v>
      </c>
      <c r="H377" s="6">
        <f t="shared" si="82"/>
        <v>5.8823529411764705E-2</v>
      </c>
      <c r="I377" s="6">
        <f t="shared" si="83"/>
        <v>5.8823529411764705E-2</v>
      </c>
      <c r="J377" s="6">
        <f t="shared" si="84"/>
        <v>0.52941176470588236</v>
      </c>
      <c r="K377" s="6">
        <f t="shared" si="85"/>
        <v>0.35294117647058826</v>
      </c>
      <c r="L377" s="66">
        <f>COUNTIFS('2way'!$M$3:$M$7690,"&gt;50%",'2way'!$Y$3:$Y$7690,"Y",'2way'!$Q$3:$Q$7690,"=" &amp;B377) +  COUNTIFS('2way'!$M$3:$M$7690,"&gt;50%",'2way'!$Y$3:$Y$7690,"Y",'2way'!$R$3:$R$7690,"=" &amp;B377)</f>
        <v>1</v>
      </c>
      <c r="M377" s="66">
        <f>COUNTIFS('2way'!$M$3:$M$7690,"&gt;50%",'2way'!$Y$3:$Y$7690,"N",'2way'!$Q$3:$Q$7690,"=" &amp;B377) +  COUNTIFS('2way'!$M$3:$M$7690,"&gt;50%",'2way'!$Y$3:$Y$7690,"N",'2way'!$R$3:$R$7690,"=" &amp;B377)</f>
        <v>1</v>
      </c>
      <c r="N377" s="66">
        <f>COUNTIFS('2way'!$N$3:$N$7690,"&gt;50%",'2way'!$Y$3:$Y$7690,"N",'2way'!$Q$3:$Q$7690,"=" &amp;B377) +  COUNTIFS('2way'!$N$3:$N$7690,"&gt;50%",'2way'!$Y$3:$Y$7690,"N",'2way'!$R$3:$R$7690,"=" &amp;B377)</f>
        <v>9</v>
      </c>
      <c r="O377" s="66">
        <f>COUNTIFS('2way'!$N$3:$N$7690,"&gt;50%",'2way'!$Y$3:$Y$7690,"Y",'2way'!$Q$3:$Q$7690,"=" &amp;B377) +  COUNTIFS('2way'!$N$3:$N$7690,"&gt;50%",'2way'!$Y$3:$Y$7690,"Y",'2way'!$R$3:$R$7690,"=" &amp;B377)</f>
        <v>6</v>
      </c>
      <c r="P377">
        <f>COUNTIF('2way'!$Q$3:$Q$7690,"=" &amp;B377) + COUNTIF('2way'!$R$3:$R$7690,"=" &amp;B377)</f>
        <v>17</v>
      </c>
      <c r="Q377" s="6">
        <f t="shared" si="86"/>
        <v>5.8823529411764705E-2</v>
      </c>
      <c r="R377" s="6">
        <f t="shared" si="87"/>
        <v>5.8823529411764705E-2</v>
      </c>
      <c r="S377" s="6">
        <f t="shared" si="88"/>
        <v>0.52941176470588236</v>
      </c>
      <c r="T377" s="6">
        <f t="shared" si="89"/>
        <v>0.35294117647058826</v>
      </c>
      <c r="U377">
        <f t="shared" si="90"/>
        <v>10</v>
      </c>
      <c r="V377" s="6">
        <f t="shared" si="91"/>
        <v>0.58823529411764708</v>
      </c>
      <c r="W377">
        <f t="shared" si="92"/>
        <v>10</v>
      </c>
      <c r="X377" s="6">
        <f t="shared" si="93"/>
        <v>0.58823529411764708</v>
      </c>
      <c r="Y377">
        <f t="shared" si="94"/>
        <v>7</v>
      </c>
      <c r="Z377" s="6">
        <f t="shared" si="95"/>
        <v>0.41176470588235292</v>
      </c>
      <c r="AA377">
        <f t="shared" si="96"/>
        <v>7</v>
      </c>
      <c r="AB377" s="6">
        <f t="shared" si="97"/>
        <v>0.41176470588235292</v>
      </c>
    </row>
    <row r="378" spans="1:28" hidden="1" x14ac:dyDescent="0.25">
      <c r="A378" t="s">
        <v>262</v>
      </c>
      <c r="B378" t="s">
        <v>270</v>
      </c>
      <c r="C378" s="65">
        <f>COUNTIFS('2way'!$A$3:$A$7690,"&gt;50%",'2way'!$Y$3:$Y$7690,"Y",'2way'!$Q$3:$Q$7690,"=" &amp;B378) +  COUNTIFS('2way'!$A$3:$A$7690,"&gt;50%",'2way'!$Y$3:$Y$7690,"Y",'2way'!$R$3:$R$7690,"=" &amp;B378)</f>
        <v>6</v>
      </c>
      <c r="D378" s="66">
        <f>COUNTIFS('2way'!$A$3:$A$7690,"&gt;50%",'2way'!$Y$3:$Y$7690,"N",'2way'!$Q$3:$Q$7690,"=" &amp;B378) +  COUNTIFS('2way'!$A$3:$A$7690,"&gt;50%",'2way'!$Y$3:$Y$7690,"N",'2way'!$R$3:$R$7690,"=" &amp;B378)</f>
        <v>5</v>
      </c>
      <c r="E378" s="66">
        <f>COUNTIFS('2way'!$B$3:$B$7690,"&gt;50%",'2way'!$Y$3:$Y$7690,"N",'2way'!$Q$3:$Q$7690,"=" &amp;B378) +  COUNTIFS('2way'!$B$3:$B$7690,"&gt;50%",'2way'!$Y$3:$Y$7690,"N",'2way'!$R$3:$R$7690,"=" &amp;B378)</f>
        <v>4</v>
      </c>
      <c r="F378" s="66">
        <f>COUNTIFS('2way'!$B$3:$B$7690,"&gt;50%",'2way'!$Y$3:$Y$7690,"Y",'2way'!$Q$3:$Q$7690,"=" &amp;B378) +  COUNTIFS('2way'!$B$3:$B$7690,"&gt;50%",'2way'!$Y$3:$Y$7690,"Y",'2way'!$R$3:$R$7690,"=" &amp;B378)</f>
        <v>2</v>
      </c>
      <c r="G378">
        <f>COUNTIF('2way'!$Q$3:$Q$7690,"=" &amp;B378) + COUNTIF('2way'!$R$3:$R$7690,"=" &amp;B378)</f>
        <v>17</v>
      </c>
      <c r="H378" s="6">
        <f t="shared" si="82"/>
        <v>0.35294117647058826</v>
      </c>
      <c r="I378" s="6">
        <f t="shared" si="83"/>
        <v>0.29411764705882354</v>
      </c>
      <c r="J378" s="6">
        <f t="shared" si="84"/>
        <v>0.23529411764705882</v>
      </c>
      <c r="K378" s="6">
        <f t="shared" si="85"/>
        <v>0.11764705882352941</v>
      </c>
      <c r="L378" s="66">
        <f>COUNTIFS('2way'!$M$3:$M$7690,"&gt;50%",'2way'!$Y$3:$Y$7690,"Y",'2way'!$Q$3:$Q$7690,"=" &amp;B378) +  COUNTIFS('2way'!$M$3:$M$7690,"&gt;50%",'2way'!$Y$3:$Y$7690,"Y",'2way'!$R$3:$R$7690,"=" &amp;B378)</f>
        <v>4</v>
      </c>
      <c r="M378" s="66">
        <f>COUNTIFS('2way'!$M$3:$M$7690,"&gt;50%",'2way'!$Y$3:$Y$7690,"N",'2way'!$Q$3:$Q$7690,"=" &amp;B378) +  COUNTIFS('2way'!$M$3:$M$7690,"&gt;50%",'2way'!$Y$3:$Y$7690,"N",'2way'!$R$3:$R$7690,"=" &amp;B378)</f>
        <v>4</v>
      </c>
      <c r="N378" s="66">
        <f>COUNTIFS('2way'!$N$3:$N$7690,"&gt;50%",'2way'!$Y$3:$Y$7690,"N",'2way'!$Q$3:$Q$7690,"=" &amp;B378) +  COUNTIFS('2way'!$N$3:$N$7690,"&gt;50%",'2way'!$Y$3:$Y$7690,"N",'2way'!$R$3:$R$7690,"=" &amp;B378)</f>
        <v>5</v>
      </c>
      <c r="O378" s="66">
        <f>COUNTIFS('2way'!$N$3:$N$7690,"&gt;50%",'2way'!$Y$3:$Y$7690,"Y",'2way'!$Q$3:$Q$7690,"=" &amp;B378) +  COUNTIFS('2way'!$N$3:$N$7690,"&gt;50%",'2way'!$Y$3:$Y$7690,"Y",'2way'!$R$3:$R$7690,"=" &amp;B378)</f>
        <v>4</v>
      </c>
      <c r="P378">
        <f>COUNTIF('2way'!$Q$3:$Q$7690,"=" &amp;B378) + COUNTIF('2way'!$R$3:$R$7690,"=" &amp;B378)</f>
        <v>17</v>
      </c>
      <c r="Q378" s="6">
        <f t="shared" si="86"/>
        <v>0.23529411764705882</v>
      </c>
      <c r="R378" s="6">
        <f t="shared" si="87"/>
        <v>0.23529411764705882</v>
      </c>
      <c r="S378" s="6">
        <f t="shared" si="88"/>
        <v>0.29411764705882354</v>
      </c>
      <c r="T378" s="6">
        <f t="shared" si="89"/>
        <v>0.23529411764705882</v>
      </c>
      <c r="U378">
        <f t="shared" si="90"/>
        <v>10</v>
      </c>
      <c r="V378" s="6">
        <f t="shared" si="91"/>
        <v>0.58823529411764708</v>
      </c>
      <c r="W378">
        <f t="shared" si="92"/>
        <v>9</v>
      </c>
      <c r="X378" s="6">
        <f t="shared" si="93"/>
        <v>0.52941176470588236</v>
      </c>
      <c r="Y378">
        <f t="shared" si="94"/>
        <v>7</v>
      </c>
      <c r="Z378" s="6">
        <f t="shared" si="95"/>
        <v>0.41176470588235292</v>
      </c>
      <c r="AA378">
        <f t="shared" si="96"/>
        <v>8</v>
      </c>
      <c r="AB378" s="6">
        <f t="shared" si="97"/>
        <v>0.47058823529411764</v>
      </c>
    </row>
    <row r="379" spans="1:28" hidden="1" x14ac:dyDescent="0.25">
      <c r="A379" t="s">
        <v>144</v>
      </c>
      <c r="B379" t="s">
        <v>493</v>
      </c>
      <c r="C379" s="65">
        <f>COUNTIFS('2way'!$A$3:$A$7690,"&gt;50%",'2way'!$Y$3:$Y$7690,"Y",'2way'!$Q$3:$Q$7690,"=" &amp;B379) +  COUNTIFS('2way'!$A$3:$A$7690,"&gt;50%",'2way'!$Y$3:$Y$7690,"Y",'2way'!$R$3:$R$7690,"=" &amp;B379)</f>
        <v>8</v>
      </c>
      <c r="D379" s="66">
        <f>COUNTIFS('2way'!$A$3:$A$7690,"&gt;50%",'2way'!$Y$3:$Y$7690,"N",'2way'!$Q$3:$Q$7690,"=" &amp;B379) +  COUNTIFS('2way'!$A$3:$A$7690,"&gt;50%",'2way'!$Y$3:$Y$7690,"N",'2way'!$R$3:$R$7690,"=" &amp;B379)</f>
        <v>1</v>
      </c>
      <c r="E379" s="66">
        <f>COUNTIFS('2way'!$B$3:$B$7690,"&gt;50%",'2way'!$Y$3:$Y$7690,"N",'2way'!$Q$3:$Q$7690,"=" &amp;B379) +  COUNTIFS('2way'!$B$3:$B$7690,"&gt;50%",'2way'!$Y$3:$Y$7690,"N",'2way'!$R$3:$R$7690,"=" &amp;B379)</f>
        <v>3</v>
      </c>
      <c r="F379" s="66">
        <f>COUNTIFS('2way'!$B$3:$B$7690,"&gt;50%",'2way'!$Y$3:$Y$7690,"Y",'2way'!$Q$3:$Q$7690,"=" &amp;B379) +  COUNTIFS('2way'!$B$3:$B$7690,"&gt;50%",'2way'!$Y$3:$Y$7690,"Y",'2way'!$R$3:$R$7690,"=" &amp;B379)</f>
        <v>4</v>
      </c>
      <c r="G379">
        <f>COUNTIF('2way'!$Q$3:$Q$7690,"=" &amp;B379) + COUNTIF('2way'!$R$3:$R$7690,"=" &amp;B379)</f>
        <v>17</v>
      </c>
      <c r="H379" s="6">
        <f t="shared" si="82"/>
        <v>0.47058823529411764</v>
      </c>
      <c r="I379" s="6">
        <f t="shared" si="83"/>
        <v>5.8823529411764705E-2</v>
      </c>
      <c r="J379" s="6">
        <f t="shared" si="84"/>
        <v>0.17647058823529413</v>
      </c>
      <c r="K379" s="6">
        <f t="shared" si="85"/>
        <v>0.23529411764705882</v>
      </c>
      <c r="L379" s="66">
        <f>COUNTIFS('2way'!$M$3:$M$7690,"&gt;50%",'2way'!$Y$3:$Y$7690,"Y",'2way'!$Q$3:$Q$7690,"=" &amp;B379) +  COUNTIFS('2way'!$M$3:$M$7690,"&gt;50%",'2way'!$Y$3:$Y$7690,"Y",'2way'!$R$3:$R$7690,"=" &amp;B379)</f>
        <v>10</v>
      </c>
      <c r="M379" s="66">
        <f>COUNTIFS('2way'!$M$3:$M$7690,"&gt;50%",'2way'!$Y$3:$Y$7690,"N",'2way'!$Q$3:$Q$7690,"=" &amp;B379) +  COUNTIFS('2way'!$M$3:$M$7690,"&gt;50%",'2way'!$Y$3:$Y$7690,"N",'2way'!$R$3:$R$7690,"=" &amp;B379)</f>
        <v>4</v>
      </c>
      <c r="N379" s="66">
        <f>COUNTIFS('2way'!$N$3:$N$7690,"&gt;50%",'2way'!$Y$3:$Y$7690,"N",'2way'!$Q$3:$Q$7690,"=" &amp;B379) +  COUNTIFS('2way'!$N$3:$N$7690,"&gt;50%",'2way'!$Y$3:$Y$7690,"N",'2way'!$R$3:$R$7690,"=" &amp;B379)</f>
        <v>0</v>
      </c>
      <c r="O379" s="66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17</v>
      </c>
      <c r="Q379" s="6">
        <f t="shared" si="86"/>
        <v>0.58823529411764708</v>
      </c>
      <c r="R379" s="6">
        <f t="shared" si="87"/>
        <v>0.23529411764705882</v>
      </c>
      <c r="S379" s="6">
        <f t="shared" si="88"/>
        <v>0</v>
      </c>
      <c r="T379" s="6">
        <f t="shared" si="89"/>
        <v>0.11764705882352941</v>
      </c>
      <c r="U379">
        <f t="shared" si="90"/>
        <v>11</v>
      </c>
      <c r="V379" s="6">
        <f t="shared" si="91"/>
        <v>0.6470588235294118</v>
      </c>
      <c r="W379">
        <f t="shared" si="92"/>
        <v>10</v>
      </c>
      <c r="X379" s="6">
        <f t="shared" si="93"/>
        <v>0.58823529411764708</v>
      </c>
      <c r="Y379">
        <f t="shared" si="94"/>
        <v>5</v>
      </c>
      <c r="Z379" s="6">
        <f t="shared" si="95"/>
        <v>0.29411764705882354</v>
      </c>
      <c r="AA379">
        <f t="shared" si="96"/>
        <v>6</v>
      </c>
      <c r="AB379" s="6">
        <f t="shared" si="97"/>
        <v>0.35294117647058826</v>
      </c>
    </row>
    <row r="380" spans="1:28" hidden="1" x14ac:dyDescent="0.25">
      <c r="A380" t="s">
        <v>144</v>
      </c>
      <c r="B380" t="s">
        <v>274</v>
      </c>
      <c r="C380" s="65">
        <f>COUNTIFS('2way'!$A$3:$A$7690,"&gt;50%",'2way'!$Y$3:$Y$7690,"Y",'2way'!$Q$3:$Q$7690,"=" &amp;B380) +  COUNTIFS('2way'!$A$3:$A$7690,"&gt;50%",'2way'!$Y$3:$Y$7690,"Y",'2way'!$R$3:$R$7690,"=" &amp;B380)</f>
        <v>8</v>
      </c>
      <c r="D380" s="66">
        <f>COUNTIFS('2way'!$A$3:$A$7690,"&gt;50%",'2way'!$Y$3:$Y$7690,"N",'2way'!$Q$3:$Q$7690,"=" &amp;B380) +  COUNTIFS('2way'!$A$3:$A$7690,"&gt;50%",'2way'!$Y$3:$Y$7690,"N",'2way'!$R$3:$R$7690,"=" &amp;B380)</f>
        <v>4</v>
      </c>
      <c r="E380" s="66">
        <f>COUNTIFS('2way'!$B$3:$B$7690,"&gt;50%",'2way'!$Y$3:$Y$7690,"N",'2way'!$Q$3:$Q$7690,"=" &amp;B380) +  COUNTIFS('2way'!$B$3:$B$7690,"&gt;50%",'2way'!$Y$3:$Y$7690,"N",'2way'!$R$3:$R$7690,"=" &amp;B380)</f>
        <v>0</v>
      </c>
      <c r="F380" s="66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17</v>
      </c>
      <c r="H380" s="6">
        <f t="shared" si="82"/>
        <v>0.47058823529411764</v>
      </c>
      <c r="I380" s="6">
        <f t="shared" si="83"/>
        <v>0.23529411764705882</v>
      </c>
      <c r="J380" s="6">
        <f t="shared" si="84"/>
        <v>0</v>
      </c>
      <c r="K380" s="6">
        <f t="shared" si="85"/>
        <v>0.29411764705882354</v>
      </c>
      <c r="L380" s="66">
        <f>COUNTIFS('2way'!$M$3:$M$7690,"&gt;50%",'2way'!$Y$3:$Y$7690,"Y",'2way'!$Q$3:$Q$7690,"=" &amp;B380) +  COUNTIFS('2way'!$M$3:$M$7690,"&gt;50%",'2way'!$Y$3:$Y$7690,"Y",'2way'!$R$3:$R$7690,"=" &amp;B380)</f>
        <v>11</v>
      </c>
      <c r="M380" s="66">
        <f>COUNTIFS('2way'!$M$3:$M$7690,"&gt;50%",'2way'!$Y$3:$Y$7690,"N",'2way'!$Q$3:$Q$7690,"=" &amp;B380) +  COUNTIFS('2way'!$M$3:$M$7690,"&gt;50%",'2way'!$Y$3:$Y$7690,"N",'2way'!$R$3:$R$7690,"=" &amp;B380)</f>
        <v>4</v>
      </c>
      <c r="N380" s="66">
        <f>COUNTIFS('2way'!$N$3:$N$7690,"&gt;50%",'2way'!$Y$3:$Y$7690,"N",'2way'!$Q$3:$Q$7690,"=" &amp;B380) +  COUNTIFS('2way'!$N$3:$N$7690,"&gt;50%",'2way'!$Y$3:$Y$7690,"N",'2way'!$R$3:$R$7690,"=" &amp;B380)</f>
        <v>0</v>
      </c>
      <c r="O380" s="66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17</v>
      </c>
      <c r="Q380" s="6">
        <f t="shared" si="86"/>
        <v>0.6470588235294118</v>
      </c>
      <c r="R380" s="6">
        <f t="shared" si="87"/>
        <v>0.23529411764705882</v>
      </c>
      <c r="S380" s="6">
        <f t="shared" si="88"/>
        <v>0</v>
      </c>
      <c r="T380" s="6">
        <f t="shared" si="89"/>
        <v>0.11764705882352941</v>
      </c>
      <c r="U380">
        <f t="shared" si="90"/>
        <v>8</v>
      </c>
      <c r="V380" s="6">
        <f t="shared" si="91"/>
        <v>0.47058823529411764</v>
      </c>
      <c r="W380">
        <f t="shared" si="92"/>
        <v>11</v>
      </c>
      <c r="X380" s="6">
        <f t="shared" si="93"/>
        <v>0.6470588235294118</v>
      </c>
      <c r="Y380">
        <f t="shared" si="94"/>
        <v>9</v>
      </c>
      <c r="Z380" s="6">
        <f t="shared" si="95"/>
        <v>0.52941176470588236</v>
      </c>
      <c r="AA380">
        <f t="shared" si="96"/>
        <v>6</v>
      </c>
      <c r="AB380" s="6">
        <f t="shared" si="97"/>
        <v>0.35294117647058826</v>
      </c>
    </row>
    <row r="381" spans="1:28" hidden="1" x14ac:dyDescent="0.25">
      <c r="A381" t="s">
        <v>144</v>
      </c>
      <c r="B381" t="s">
        <v>278</v>
      </c>
      <c r="C381" s="65">
        <f>COUNTIFS('2way'!$A$3:$A$7690,"&gt;50%",'2way'!$Y$3:$Y$7690,"Y",'2way'!$Q$3:$Q$7690,"=" &amp;B381) +  COUNTIFS('2way'!$A$3:$A$7690,"&gt;50%",'2way'!$Y$3:$Y$7690,"Y",'2way'!$R$3:$R$7690,"=" &amp;B381)</f>
        <v>3</v>
      </c>
      <c r="D381" s="66">
        <f>COUNTIFS('2way'!$A$3:$A$7690,"&gt;50%",'2way'!$Y$3:$Y$7690,"N",'2way'!$Q$3:$Q$7690,"=" &amp;B381) +  COUNTIFS('2way'!$A$3:$A$7690,"&gt;50%",'2way'!$Y$3:$Y$7690,"N",'2way'!$R$3:$R$7690,"=" &amp;B381)</f>
        <v>5</v>
      </c>
      <c r="E381" s="66">
        <f>COUNTIFS('2way'!$B$3:$B$7690,"&gt;50%",'2way'!$Y$3:$Y$7690,"N",'2way'!$Q$3:$Q$7690,"=" &amp;B381) +  COUNTIFS('2way'!$B$3:$B$7690,"&gt;50%",'2way'!$Y$3:$Y$7690,"N",'2way'!$R$3:$R$7690,"=" &amp;B381)</f>
        <v>3</v>
      </c>
      <c r="F381" s="66">
        <f>COUNTIFS('2way'!$B$3:$B$7690,"&gt;50%",'2way'!$Y$3:$Y$7690,"Y",'2way'!$Q$3:$Q$7690,"=" &amp;B381) +  COUNTIFS('2way'!$B$3:$B$7690,"&gt;50%",'2way'!$Y$3:$Y$7690,"Y",'2way'!$R$3:$R$7690,"=" &amp;B381)</f>
        <v>6</v>
      </c>
      <c r="G381">
        <f>COUNTIF('2way'!$Q$3:$Q$7690,"=" &amp;B381) + COUNTIF('2way'!$R$3:$R$7690,"=" &amp;B381)</f>
        <v>17</v>
      </c>
      <c r="H381" s="6">
        <f t="shared" si="82"/>
        <v>0.17647058823529413</v>
      </c>
      <c r="I381" s="6">
        <f t="shared" si="83"/>
        <v>0.29411764705882354</v>
      </c>
      <c r="J381" s="6">
        <f t="shared" si="84"/>
        <v>0.17647058823529413</v>
      </c>
      <c r="K381" s="6">
        <f t="shared" si="85"/>
        <v>0.35294117647058826</v>
      </c>
      <c r="L381" s="66">
        <f>COUNTIFS('2way'!$M$3:$M$7690,"&gt;50%",'2way'!$Y$3:$Y$7690,"Y",'2way'!$Q$3:$Q$7690,"=" &amp;B381) +  COUNTIFS('2way'!$M$3:$M$7690,"&gt;50%",'2way'!$Y$3:$Y$7690,"Y",'2way'!$R$3:$R$7690,"=" &amp;B381)</f>
        <v>8</v>
      </c>
      <c r="M381" s="66">
        <f>COUNTIFS('2way'!$M$3:$M$7690,"&gt;50%",'2way'!$Y$3:$Y$7690,"N",'2way'!$Q$3:$Q$7690,"=" &amp;B381) +  COUNTIFS('2way'!$M$3:$M$7690,"&gt;50%",'2way'!$Y$3:$Y$7690,"N",'2way'!$R$3:$R$7690,"=" &amp;B381)</f>
        <v>6</v>
      </c>
      <c r="N381" s="66">
        <f>COUNTIFS('2way'!$N$3:$N$7690,"&gt;50%",'2way'!$Y$3:$Y$7690,"N",'2way'!$Q$3:$Q$7690,"=" &amp;B381) +  COUNTIFS('2way'!$N$3:$N$7690,"&gt;50%",'2way'!$Y$3:$Y$7690,"N",'2way'!$R$3:$R$7690,"=" &amp;B381)</f>
        <v>1</v>
      </c>
      <c r="O381" s="66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17</v>
      </c>
      <c r="Q381" s="6">
        <f t="shared" si="86"/>
        <v>0.47058823529411764</v>
      </c>
      <c r="R381" s="6">
        <f t="shared" si="87"/>
        <v>0.35294117647058826</v>
      </c>
      <c r="S381" s="6">
        <f t="shared" si="88"/>
        <v>5.8823529411764705E-2</v>
      </c>
      <c r="T381" s="6">
        <f t="shared" si="89"/>
        <v>0</v>
      </c>
      <c r="U381">
        <f t="shared" si="90"/>
        <v>6</v>
      </c>
      <c r="V381" s="6">
        <f t="shared" si="91"/>
        <v>0.35294117647058826</v>
      </c>
      <c r="W381">
        <f t="shared" si="92"/>
        <v>9</v>
      </c>
      <c r="X381" s="6">
        <f t="shared" si="93"/>
        <v>0.52941176470588236</v>
      </c>
      <c r="Y381">
        <f t="shared" si="94"/>
        <v>11</v>
      </c>
      <c r="Z381" s="6">
        <f t="shared" si="95"/>
        <v>0.6470588235294118</v>
      </c>
      <c r="AA381">
        <f t="shared" si="96"/>
        <v>6</v>
      </c>
      <c r="AB381" s="6">
        <f t="shared" si="97"/>
        <v>0.35294117647058826</v>
      </c>
    </row>
    <row r="382" spans="1:28" hidden="1" x14ac:dyDescent="0.25">
      <c r="A382" t="s">
        <v>144</v>
      </c>
      <c r="B382" t="s">
        <v>276</v>
      </c>
      <c r="C382" s="65">
        <f>COUNTIFS('2way'!$A$3:$A$7690,"&gt;50%",'2way'!$Y$3:$Y$7690,"Y",'2way'!$Q$3:$Q$7690,"=" &amp;B382) +  COUNTIFS('2way'!$A$3:$A$7690,"&gt;50%",'2way'!$Y$3:$Y$7690,"Y",'2way'!$R$3:$R$7690,"=" &amp;B382)</f>
        <v>8</v>
      </c>
      <c r="D382" s="66">
        <f>COUNTIFS('2way'!$A$3:$A$7690,"&gt;50%",'2way'!$Y$3:$Y$7690,"N",'2way'!$Q$3:$Q$7690,"=" &amp;B382) +  COUNTIFS('2way'!$A$3:$A$7690,"&gt;50%",'2way'!$Y$3:$Y$7690,"N",'2way'!$R$3:$R$7690,"=" &amp;B382)</f>
        <v>3</v>
      </c>
      <c r="E382" s="66">
        <f>COUNTIFS('2way'!$B$3:$B$7690,"&gt;50%",'2way'!$Y$3:$Y$7690,"N",'2way'!$Q$3:$Q$7690,"=" &amp;B382) +  COUNTIFS('2way'!$B$3:$B$7690,"&gt;50%",'2way'!$Y$3:$Y$7690,"N",'2way'!$R$3:$R$7690,"=" &amp;B382)</f>
        <v>3</v>
      </c>
      <c r="F382" s="66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17</v>
      </c>
      <c r="H382" s="6">
        <f t="shared" si="82"/>
        <v>0.47058823529411764</v>
      </c>
      <c r="I382" s="6">
        <f t="shared" si="83"/>
        <v>0.17647058823529413</v>
      </c>
      <c r="J382" s="6">
        <f t="shared" si="84"/>
        <v>0.17647058823529413</v>
      </c>
      <c r="K382" s="6">
        <f t="shared" si="85"/>
        <v>0.17647058823529413</v>
      </c>
      <c r="L382" s="66">
        <f>COUNTIFS('2way'!$M$3:$M$7690,"&gt;50%",'2way'!$Y$3:$Y$7690,"Y",'2way'!$Q$3:$Q$7690,"=" &amp;B382) +  COUNTIFS('2way'!$M$3:$M$7690,"&gt;50%",'2way'!$Y$3:$Y$7690,"Y",'2way'!$R$3:$R$7690,"=" &amp;B382)</f>
        <v>9</v>
      </c>
      <c r="M382" s="66">
        <f>COUNTIFS('2way'!$M$3:$M$7690,"&gt;50%",'2way'!$Y$3:$Y$7690,"N",'2way'!$Q$3:$Q$7690,"=" &amp;B382) +  COUNTIFS('2way'!$M$3:$M$7690,"&gt;50%",'2way'!$Y$3:$Y$7690,"N",'2way'!$R$3:$R$7690,"=" &amp;B382)</f>
        <v>5</v>
      </c>
      <c r="N382" s="66">
        <f>COUNTIFS('2way'!$N$3:$N$7690,"&gt;50%",'2way'!$Y$3:$Y$7690,"N",'2way'!$Q$3:$Q$7690,"=" &amp;B382) +  COUNTIFS('2way'!$N$3:$N$7690,"&gt;50%",'2way'!$Y$3:$Y$7690,"N",'2way'!$R$3:$R$7690,"=" &amp;B382)</f>
        <v>1</v>
      </c>
      <c r="O382" s="66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17</v>
      </c>
      <c r="Q382" s="6">
        <f t="shared" si="86"/>
        <v>0.52941176470588236</v>
      </c>
      <c r="R382" s="6">
        <f t="shared" si="87"/>
        <v>0.29411764705882354</v>
      </c>
      <c r="S382" s="6">
        <f t="shared" si="88"/>
        <v>5.8823529411764705E-2</v>
      </c>
      <c r="T382" s="6">
        <f t="shared" si="89"/>
        <v>0.11764705882352941</v>
      </c>
      <c r="U382">
        <f t="shared" si="90"/>
        <v>11</v>
      </c>
      <c r="V382" s="6">
        <f t="shared" si="91"/>
        <v>0.6470588235294118</v>
      </c>
      <c r="W382">
        <f t="shared" si="92"/>
        <v>10</v>
      </c>
      <c r="X382" s="6">
        <f t="shared" si="93"/>
        <v>0.58823529411764708</v>
      </c>
      <c r="Y382">
        <f t="shared" si="94"/>
        <v>6</v>
      </c>
      <c r="Z382" s="6">
        <f t="shared" si="95"/>
        <v>0.35294117647058826</v>
      </c>
      <c r="AA382">
        <f t="shared" si="96"/>
        <v>7</v>
      </c>
      <c r="AB382" s="6">
        <f t="shared" si="97"/>
        <v>0.41176470588235292</v>
      </c>
    </row>
    <row r="383" spans="1:28" hidden="1" x14ac:dyDescent="0.25">
      <c r="A383" t="s">
        <v>144</v>
      </c>
      <c r="B383" t="s">
        <v>62</v>
      </c>
      <c r="C383" s="65">
        <f>COUNTIFS('2way'!$A$3:$A$7690,"&gt;50%",'2way'!$Y$3:$Y$7690,"Y",'2way'!$Q$3:$Q$7690,"=" &amp;B383) +  COUNTIFS('2way'!$A$3:$A$7690,"&gt;50%",'2way'!$Y$3:$Y$7690,"Y",'2way'!$R$3:$R$7690,"=" &amp;B383)</f>
        <v>5</v>
      </c>
      <c r="D383" s="66">
        <f>COUNTIFS('2way'!$A$3:$A$7690,"&gt;50%",'2way'!$Y$3:$Y$7690,"N",'2way'!$Q$3:$Q$7690,"=" &amp;B383) +  COUNTIFS('2way'!$A$3:$A$7690,"&gt;50%",'2way'!$Y$3:$Y$7690,"N",'2way'!$R$3:$R$7690,"=" &amp;B383)</f>
        <v>3</v>
      </c>
      <c r="E383" s="66">
        <f>COUNTIFS('2way'!$B$3:$B$7690,"&gt;50%",'2way'!$Y$3:$Y$7690,"N",'2way'!$Q$3:$Q$7690,"=" &amp;B383) +  COUNTIFS('2way'!$B$3:$B$7690,"&gt;50%",'2way'!$Y$3:$Y$7690,"N",'2way'!$R$3:$R$7690,"=" &amp;B383)</f>
        <v>3</v>
      </c>
      <c r="F383" s="66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17</v>
      </c>
      <c r="H383" s="6">
        <f t="shared" si="82"/>
        <v>0.29411764705882354</v>
      </c>
      <c r="I383" s="6">
        <f t="shared" si="83"/>
        <v>0.17647058823529413</v>
      </c>
      <c r="J383" s="6">
        <f t="shared" si="84"/>
        <v>0.17647058823529413</v>
      </c>
      <c r="K383" s="6">
        <f t="shared" si="85"/>
        <v>0.35294117647058826</v>
      </c>
      <c r="L383" s="66">
        <f>COUNTIFS('2way'!$M$3:$M$7690,"&gt;50%",'2way'!$Y$3:$Y$7690,"Y",'2way'!$Q$3:$Q$7690,"=" &amp;B383) +  COUNTIFS('2way'!$M$3:$M$7690,"&gt;50%",'2way'!$Y$3:$Y$7690,"Y",'2way'!$R$3:$R$7690,"=" &amp;B383)</f>
        <v>7</v>
      </c>
      <c r="M383" s="66">
        <f>COUNTIFS('2way'!$M$3:$M$7690,"&gt;50%",'2way'!$Y$3:$Y$7690,"N",'2way'!$Q$3:$Q$7690,"=" &amp;B383) +  COUNTIFS('2way'!$M$3:$M$7690,"&gt;50%",'2way'!$Y$3:$Y$7690,"N",'2way'!$R$3:$R$7690,"=" &amp;B383)</f>
        <v>5</v>
      </c>
      <c r="N383" s="66">
        <f>COUNTIFS('2way'!$N$3:$N$7690,"&gt;50%",'2way'!$Y$3:$Y$7690,"N",'2way'!$Q$3:$Q$7690,"=" &amp;B383) +  COUNTIFS('2way'!$N$3:$N$7690,"&gt;50%",'2way'!$Y$3:$Y$7690,"N",'2way'!$R$3:$R$7690,"=" &amp;B383)</f>
        <v>1</v>
      </c>
      <c r="O383" s="66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17</v>
      </c>
      <c r="Q383" s="6">
        <f t="shared" si="86"/>
        <v>0.41176470588235292</v>
      </c>
      <c r="R383" s="6">
        <f t="shared" si="87"/>
        <v>0.29411764705882354</v>
      </c>
      <c r="S383" s="6">
        <f t="shared" si="88"/>
        <v>5.8823529411764705E-2</v>
      </c>
      <c r="T383" s="6">
        <f t="shared" si="89"/>
        <v>0.23529411764705882</v>
      </c>
      <c r="U383">
        <f t="shared" si="90"/>
        <v>8</v>
      </c>
      <c r="V383" s="6">
        <f t="shared" si="91"/>
        <v>0.47058823529411764</v>
      </c>
      <c r="W383">
        <f t="shared" si="92"/>
        <v>8</v>
      </c>
      <c r="X383" s="6">
        <f t="shared" si="93"/>
        <v>0.47058823529411764</v>
      </c>
      <c r="Y383">
        <f t="shared" si="94"/>
        <v>9</v>
      </c>
      <c r="Z383" s="6">
        <f t="shared" si="95"/>
        <v>0.52941176470588236</v>
      </c>
      <c r="AA383">
        <f t="shared" si="96"/>
        <v>9</v>
      </c>
      <c r="AB383" s="6">
        <f t="shared" si="97"/>
        <v>0.52941176470588236</v>
      </c>
    </row>
    <row r="384" spans="1:28" hidden="1" x14ac:dyDescent="0.25">
      <c r="A384" t="s">
        <v>144</v>
      </c>
      <c r="B384" t="s">
        <v>260</v>
      </c>
      <c r="C384" s="65">
        <f>COUNTIFS('2way'!$A$3:$A$7690,"&gt;50%",'2way'!$Y$3:$Y$7690,"Y",'2way'!$Q$3:$Q$7690,"=" &amp;B384) +  COUNTIFS('2way'!$A$3:$A$7690,"&gt;50%",'2way'!$Y$3:$Y$7690,"Y",'2way'!$R$3:$R$7690,"=" &amp;B384)</f>
        <v>7</v>
      </c>
      <c r="D384" s="66">
        <f>COUNTIFS('2way'!$A$3:$A$7690,"&gt;50%",'2way'!$Y$3:$Y$7690,"N",'2way'!$Q$3:$Q$7690,"=" &amp;B384) +  COUNTIFS('2way'!$A$3:$A$7690,"&gt;50%",'2way'!$Y$3:$Y$7690,"N",'2way'!$R$3:$R$7690,"=" &amp;B384)</f>
        <v>3</v>
      </c>
      <c r="E384" s="66">
        <f>COUNTIFS('2way'!$B$3:$B$7690,"&gt;50%",'2way'!$Y$3:$Y$7690,"N",'2way'!$Q$3:$Q$7690,"=" &amp;B384) +  COUNTIFS('2way'!$B$3:$B$7690,"&gt;50%",'2way'!$Y$3:$Y$7690,"N",'2way'!$R$3:$R$7690,"=" &amp;B384)</f>
        <v>4</v>
      </c>
      <c r="F384" s="66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17</v>
      </c>
      <c r="H384" s="6">
        <f t="shared" si="82"/>
        <v>0.41176470588235292</v>
      </c>
      <c r="I384" s="6">
        <f t="shared" si="83"/>
        <v>0.17647058823529413</v>
      </c>
      <c r="J384" s="6">
        <f t="shared" si="84"/>
        <v>0.23529411764705882</v>
      </c>
      <c r="K384" s="6">
        <f t="shared" si="85"/>
        <v>0.17647058823529413</v>
      </c>
      <c r="L384" s="66">
        <f>COUNTIFS('2way'!$M$3:$M$7690,"&gt;50%",'2way'!$Y$3:$Y$7690,"Y",'2way'!$Q$3:$Q$7690,"=" &amp;B384) +  COUNTIFS('2way'!$M$3:$M$7690,"&gt;50%",'2way'!$Y$3:$Y$7690,"Y",'2way'!$R$3:$R$7690,"=" &amp;B384)</f>
        <v>8</v>
      </c>
      <c r="M384" s="66">
        <f>COUNTIFS('2way'!$M$3:$M$7690,"&gt;50%",'2way'!$Y$3:$Y$7690,"N",'2way'!$Q$3:$Q$7690,"=" &amp;B384) +  COUNTIFS('2way'!$M$3:$M$7690,"&gt;50%",'2way'!$Y$3:$Y$7690,"N",'2way'!$R$3:$R$7690,"=" &amp;B384)</f>
        <v>4</v>
      </c>
      <c r="N384" s="66">
        <f>COUNTIFS('2way'!$N$3:$N$7690,"&gt;50%",'2way'!$Y$3:$Y$7690,"N",'2way'!$Q$3:$Q$7690,"=" &amp;B384) +  COUNTIFS('2way'!$N$3:$N$7690,"&gt;50%",'2way'!$Y$3:$Y$7690,"N",'2way'!$R$3:$R$7690,"=" &amp;B384)</f>
        <v>3</v>
      </c>
      <c r="O384" s="66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17</v>
      </c>
      <c r="Q384" s="6">
        <f t="shared" si="86"/>
        <v>0.47058823529411764</v>
      </c>
      <c r="R384" s="6">
        <f t="shared" si="87"/>
        <v>0.23529411764705882</v>
      </c>
      <c r="S384" s="6">
        <f t="shared" si="88"/>
        <v>0.17647058823529413</v>
      </c>
      <c r="T384" s="6">
        <f t="shared" si="89"/>
        <v>0.11764705882352941</v>
      </c>
      <c r="U384">
        <f t="shared" si="90"/>
        <v>11</v>
      </c>
      <c r="V384" s="6">
        <f t="shared" si="91"/>
        <v>0.6470588235294118</v>
      </c>
      <c r="W384">
        <f t="shared" si="92"/>
        <v>11</v>
      </c>
      <c r="X384" s="6">
        <f t="shared" si="93"/>
        <v>0.6470588235294118</v>
      </c>
      <c r="Y384">
        <f t="shared" si="94"/>
        <v>6</v>
      </c>
      <c r="Z384" s="6">
        <f t="shared" si="95"/>
        <v>0.35294117647058826</v>
      </c>
      <c r="AA384">
        <f t="shared" si="96"/>
        <v>6</v>
      </c>
      <c r="AB384" s="6">
        <f t="shared" si="97"/>
        <v>0.35294117647058826</v>
      </c>
    </row>
    <row r="385" spans="1:28" hidden="1" x14ac:dyDescent="0.25">
      <c r="A385" t="s">
        <v>144</v>
      </c>
      <c r="B385" t="s">
        <v>494</v>
      </c>
      <c r="C385" s="65">
        <f>COUNTIFS('2way'!$A$3:$A$7690,"&gt;50%",'2way'!$Y$3:$Y$7690,"Y",'2way'!$Q$3:$Q$7690,"=" &amp;B385) +  COUNTIFS('2way'!$A$3:$A$7690,"&gt;50%",'2way'!$Y$3:$Y$7690,"Y",'2way'!$R$3:$R$7690,"=" &amp;B385)</f>
        <v>3</v>
      </c>
      <c r="D385" s="66">
        <f>COUNTIFS('2way'!$A$3:$A$7690,"&gt;50%",'2way'!$Y$3:$Y$7690,"N",'2way'!$Q$3:$Q$7690,"=" &amp;B385) +  COUNTIFS('2way'!$A$3:$A$7690,"&gt;50%",'2way'!$Y$3:$Y$7690,"N",'2way'!$R$3:$R$7690,"=" &amp;B385)</f>
        <v>2</v>
      </c>
      <c r="E385" s="66">
        <f>COUNTIFS('2way'!$B$3:$B$7690,"&gt;50%",'2way'!$Y$3:$Y$7690,"N",'2way'!$Q$3:$Q$7690,"=" &amp;B385) +  COUNTIFS('2way'!$B$3:$B$7690,"&gt;50%",'2way'!$Y$3:$Y$7690,"N",'2way'!$R$3:$R$7690,"=" &amp;B385)</f>
        <v>1</v>
      </c>
      <c r="F385" s="66">
        <f>COUNTIFS('2way'!$B$3:$B$7690,"&gt;50%",'2way'!$Y$3:$Y$7690,"Y",'2way'!$Q$3:$Q$7690,"=" &amp;B385) +  COUNTIFS('2way'!$B$3:$B$7690,"&gt;50%",'2way'!$Y$3:$Y$7690,"Y",'2way'!$R$3:$R$7690,"=" &amp;B385)</f>
        <v>11</v>
      </c>
      <c r="G385">
        <f>COUNTIF('2way'!$Q$3:$Q$7690,"=" &amp;B385) + COUNTIF('2way'!$R$3:$R$7690,"=" &amp;B385)</f>
        <v>17</v>
      </c>
      <c r="H385" s="6">
        <f t="shared" si="82"/>
        <v>0.17647058823529413</v>
      </c>
      <c r="I385" s="6">
        <f t="shared" si="83"/>
        <v>0.11764705882352941</v>
      </c>
      <c r="J385" s="6">
        <f t="shared" si="84"/>
        <v>5.8823529411764705E-2</v>
      </c>
      <c r="K385" s="6">
        <f t="shared" si="85"/>
        <v>0.6470588235294118</v>
      </c>
      <c r="L385" s="66">
        <f>COUNTIFS('2way'!$M$3:$M$7690,"&gt;50%",'2way'!$Y$3:$Y$7690,"Y",'2way'!$Q$3:$Q$7690,"=" &amp;B385) +  COUNTIFS('2way'!$M$3:$M$7690,"&gt;50%",'2way'!$Y$3:$Y$7690,"Y",'2way'!$R$3:$R$7690,"=" &amp;B385)</f>
        <v>12</v>
      </c>
      <c r="M385" s="66">
        <f>COUNTIFS('2way'!$M$3:$M$7690,"&gt;50%",'2way'!$Y$3:$Y$7690,"N",'2way'!$Q$3:$Q$7690,"=" &amp;B385) +  COUNTIFS('2way'!$M$3:$M$7690,"&gt;50%",'2way'!$Y$3:$Y$7690,"N",'2way'!$R$3:$R$7690,"=" &amp;B385)</f>
        <v>2</v>
      </c>
      <c r="N385" s="66">
        <f>COUNTIFS('2way'!$N$3:$N$7690,"&gt;50%",'2way'!$Y$3:$Y$7690,"N",'2way'!$Q$3:$Q$7690,"=" &amp;B385) +  COUNTIFS('2way'!$N$3:$N$7690,"&gt;50%",'2way'!$Y$3:$Y$7690,"N",'2way'!$R$3:$R$7690,"=" &amp;B385)</f>
        <v>1</v>
      </c>
      <c r="O385" s="66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17</v>
      </c>
      <c r="Q385" s="6">
        <f t="shared" si="86"/>
        <v>0.70588235294117652</v>
      </c>
      <c r="R385" s="6">
        <f t="shared" si="87"/>
        <v>0.11764705882352941</v>
      </c>
      <c r="S385" s="6">
        <f t="shared" si="88"/>
        <v>5.8823529411764705E-2</v>
      </c>
      <c r="T385" s="6">
        <f t="shared" si="89"/>
        <v>0.11764705882352941</v>
      </c>
      <c r="U385">
        <f t="shared" si="90"/>
        <v>4</v>
      </c>
      <c r="V385" s="6">
        <f t="shared" si="91"/>
        <v>0.23529411764705882</v>
      </c>
      <c r="W385">
        <f t="shared" si="92"/>
        <v>13</v>
      </c>
      <c r="X385" s="6">
        <f t="shared" si="93"/>
        <v>0.76470588235294112</v>
      </c>
      <c r="Y385">
        <f t="shared" si="94"/>
        <v>13</v>
      </c>
      <c r="Z385" s="6">
        <f t="shared" si="95"/>
        <v>0.76470588235294112</v>
      </c>
      <c r="AA385">
        <f t="shared" si="96"/>
        <v>4</v>
      </c>
      <c r="AB385" s="6">
        <f t="shared" si="97"/>
        <v>0.23529411764705882</v>
      </c>
    </row>
    <row r="386" spans="1:28" hidden="1" x14ac:dyDescent="0.25">
      <c r="A386" t="s">
        <v>144</v>
      </c>
      <c r="B386" t="s">
        <v>272</v>
      </c>
      <c r="C386" s="65">
        <f>COUNTIFS('2way'!$A$3:$A$7690,"&gt;50%",'2way'!$Y$3:$Y$7690,"Y",'2way'!$Q$3:$Q$7690,"=" &amp;B386) +  COUNTIFS('2way'!$A$3:$A$7690,"&gt;50%",'2way'!$Y$3:$Y$7690,"Y",'2way'!$R$3:$R$7690,"=" &amp;B386)</f>
        <v>2</v>
      </c>
      <c r="D386" s="66">
        <f>COUNTIFS('2way'!$A$3:$A$7690,"&gt;50%",'2way'!$Y$3:$Y$7690,"N",'2way'!$Q$3:$Q$7690,"=" &amp;B386) +  COUNTIFS('2way'!$A$3:$A$7690,"&gt;50%",'2way'!$Y$3:$Y$7690,"N",'2way'!$R$3:$R$7690,"=" &amp;B386)</f>
        <v>3</v>
      </c>
      <c r="E386" s="66">
        <f>COUNTIFS('2way'!$B$3:$B$7690,"&gt;50%",'2way'!$Y$3:$Y$7690,"N",'2way'!$Q$3:$Q$7690,"=" &amp;B386) +  COUNTIFS('2way'!$B$3:$B$7690,"&gt;50%",'2way'!$Y$3:$Y$7690,"N",'2way'!$R$3:$R$7690,"=" &amp;B386)</f>
        <v>3</v>
      </c>
      <c r="F386" s="66">
        <f>COUNTIFS('2way'!$B$3:$B$7690,"&gt;50%",'2way'!$Y$3:$Y$7690,"Y",'2way'!$Q$3:$Q$7690,"=" &amp;B386) +  COUNTIFS('2way'!$B$3:$B$7690,"&gt;50%",'2way'!$Y$3:$Y$7690,"Y",'2way'!$R$3:$R$7690,"=" &amp;B386)</f>
        <v>9</v>
      </c>
      <c r="G386">
        <f>COUNTIF('2way'!$Q$3:$Q$7690,"=" &amp;B386) + COUNTIF('2way'!$R$3:$R$7690,"=" &amp;B386)</f>
        <v>17</v>
      </c>
      <c r="H386" s="6">
        <f t="shared" si="82"/>
        <v>0.11764705882352941</v>
      </c>
      <c r="I386" s="6">
        <f t="shared" si="83"/>
        <v>0.17647058823529413</v>
      </c>
      <c r="J386" s="6">
        <f t="shared" si="84"/>
        <v>0.17647058823529413</v>
      </c>
      <c r="K386" s="6">
        <f t="shared" si="85"/>
        <v>0.52941176470588236</v>
      </c>
      <c r="L386" s="66">
        <f>COUNTIFS('2way'!$M$3:$M$7690,"&gt;50%",'2way'!$Y$3:$Y$7690,"Y",'2way'!$Q$3:$Q$7690,"=" &amp;B386) +  COUNTIFS('2way'!$M$3:$M$7690,"&gt;50%",'2way'!$Y$3:$Y$7690,"Y",'2way'!$R$3:$R$7690,"=" &amp;B386)</f>
        <v>10</v>
      </c>
      <c r="M386" s="66">
        <f>COUNTIFS('2way'!$M$3:$M$7690,"&gt;50%",'2way'!$Y$3:$Y$7690,"N",'2way'!$Q$3:$Q$7690,"=" &amp;B386) +  COUNTIFS('2way'!$M$3:$M$7690,"&gt;50%",'2way'!$Y$3:$Y$7690,"N",'2way'!$R$3:$R$7690,"=" &amp;B386)</f>
        <v>3</v>
      </c>
      <c r="N386" s="66">
        <f>COUNTIFS('2way'!$N$3:$N$7690,"&gt;50%",'2way'!$Y$3:$Y$7690,"N",'2way'!$Q$3:$Q$7690,"=" &amp;B386) +  COUNTIFS('2way'!$N$3:$N$7690,"&gt;50%",'2way'!$Y$3:$Y$7690,"N",'2way'!$R$3:$R$7690,"=" &amp;B386)</f>
        <v>2</v>
      </c>
      <c r="O386" s="66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17</v>
      </c>
      <c r="Q386" s="6">
        <f t="shared" si="86"/>
        <v>0.58823529411764708</v>
      </c>
      <c r="R386" s="6">
        <f t="shared" si="87"/>
        <v>0.17647058823529413</v>
      </c>
      <c r="S386" s="6">
        <f t="shared" si="88"/>
        <v>0.11764705882352941</v>
      </c>
      <c r="T386" s="6">
        <f t="shared" si="89"/>
        <v>5.8823529411764705E-2</v>
      </c>
      <c r="U386">
        <f t="shared" si="90"/>
        <v>5</v>
      </c>
      <c r="V386" s="6">
        <f t="shared" si="91"/>
        <v>0.29411764705882354</v>
      </c>
      <c r="W386">
        <f t="shared" si="92"/>
        <v>12</v>
      </c>
      <c r="X386" s="6">
        <f t="shared" si="93"/>
        <v>0.70588235294117652</v>
      </c>
      <c r="Y386">
        <f t="shared" si="94"/>
        <v>12</v>
      </c>
      <c r="Z386" s="6">
        <f t="shared" si="95"/>
        <v>0.70588235294117652</v>
      </c>
      <c r="AA386">
        <f t="shared" si="96"/>
        <v>4</v>
      </c>
      <c r="AB386" s="6">
        <f t="shared" si="97"/>
        <v>0.23529411764705882</v>
      </c>
    </row>
    <row r="387" spans="1:28" hidden="1" x14ac:dyDescent="0.25">
      <c r="A387" t="s">
        <v>144</v>
      </c>
      <c r="B387" t="s">
        <v>61</v>
      </c>
      <c r="C387" s="65">
        <f>COUNTIFS('2way'!$A$3:$A$7690,"&gt;50%",'2way'!$Y$3:$Y$7690,"Y",'2way'!$Q$3:$Q$7690,"=" &amp;B387) +  COUNTIFS('2way'!$A$3:$A$7690,"&gt;50%",'2way'!$Y$3:$Y$7690,"Y",'2way'!$R$3:$R$7690,"=" &amp;B387)</f>
        <v>6</v>
      </c>
      <c r="D387" s="66">
        <f>COUNTIFS('2way'!$A$3:$A$7690,"&gt;50%",'2way'!$Y$3:$Y$7690,"N",'2way'!$Q$3:$Q$7690,"=" &amp;B387) +  COUNTIFS('2way'!$A$3:$A$7690,"&gt;50%",'2way'!$Y$3:$Y$7690,"N",'2way'!$R$3:$R$7690,"=" &amp;B387)</f>
        <v>5</v>
      </c>
      <c r="E387" s="66">
        <f>COUNTIFS('2way'!$B$3:$B$7690,"&gt;50%",'2way'!$Y$3:$Y$7690,"N",'2way'!$Q$3:$Q$7690,"=" &amp;B387) +  COUNTIFS('2way'!$B$3:$B$7690,"&gt;50%",'2way'!$Y$3:$Y$7690,"N",'2way'!$R$3:$R$7690,"=" &amp;B387)</f>
        <v>2</v>
      </c>
      <c r="F387" s="66">
        <f>COUNTIFS('2way'!$B$3:$B$7690,"&gt;50%",'2way'!$Y$3:$Y$7690,"Y",'2way'!$Q$3:$Q$7690,"=" &amp;B387) +  COUNTIFS('2way'!$B$3:$B$7690,"&gt;50%",'2way'!$Y$3:$Y$7690,"Y",'2way'!$R$3:$R$7690,"=" &amp;B387)</f>
        <v>4</v>
      </c>
      <c r="G387">
        <f>COUNTIF('2way'!$Q$3:$Q$7690,"=" &amp;B387) + COUNTIF('2way'!$R$3:$R$7690,"=" &amp;B387)</f>
        <v>17</v>
      </c>
      <c r="H387" s="6">
        <f t="shared" si="82"/>
        <v>0.35294117647058826</v>
      </c>
      <c r="I387" s="6">
        <f t="shared" si="83"/>
        <v>0.29411764705882354</v>
      </c>
      <c r="J387" s="6">
        <f t="shared" si="84"/>
        <v>0.11764705882352941</v>
      </c>
      <c r="K387" s="6">
        <f t="shared" si="85"/>
        <v>0.23529411764705882</v>
      </c>
      <c r="L387" s="66">
        <f>COUNTIFS('2way'!$M$3:$M$7690,"&gt;50%",'2way'!$Y$3:$Y$7690,"Y",'2way'!$Q$3:$Q$7690,"=" &amp;B387) +  COUNTIFS('2way'!$M$3:$M$7690,"&gt;50%",'2way'!$Y$3:$Y$7690,"Y",'2way'!$R$3:$R$7690,"=" &amp;B387)</f>
        <v>10</v>
      </c>
      <c r="M387" s="66">
        <f>COUNTIFS('2way'!$M$3:$M$7690,"&gt;50%",'2way'!$Y$3:$Y$7690,"N",'2way'!$Q$3:$Q$7690,"=" &amp;B387) +  COUNTIFS('2way'!$M$3:$M$7690,"&gt;50%",'2way'!$Y$3:$Y$7690,"N",'2way'!$R$3:$R$7690,"=" &amp;B387)</f>
        <v>7</v>
      </c>
      <c r="N387" s="66">
        <f>COUNTIFS('2way'!$N$3:$N$7690,"&gt;50%",'2way'!$Y$3:$Y$7690,"N",'2way'!$Q$3:$Q$7690,"=" &amp;B387) +  COUNTIFS('2way'!$N$3:$N$7690,"&gt;50%",'2way'!$Y$3:$Y$7690,"N",'2way'!$R$3:$R$7690,"=" &amp;B387)</f>
        <v>0</v>
      </c>
      <c r="O387" s="66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17</v>
      </c>
      <c r="Q387" s="6">
        <f t="shared" si="86"/>
        <v>0.58823529411764708</v>
      </c>
      <c r="R387" s="6">
        <f t="shared" si="87"/>
        <v>0.41176470588235292</v>
      </c>
      <c r="S387" s="6">
        <f t="shared" si="88"/>
        <v>0</v>
      </c>
      <c r="T387" s="6">
        <f t="shared" si="89"/>
        <v>0</v>
      </c>
      <c r="U387">
        <f t="shared" si="90"/>
        <v>8</v>
      </c>
      <c r="V387" s="6">
        <f t="shared" si="91"/>
        <v>0.47058823529411764</v>
      </c>
      <c r="W387">
        <f t="shared" si="92"/>
        <v>10</v>
      </c>
      <c r="X387" s="6">
        <f t="shared" si="93"/>
        <v>0.58823529411764708</v>
      </c>
      <c r="Y387">
        <f t="shared" si="94"/>
        <v>9</v>
      </c>
      <c r="Z387" s="6">
        <f t="shared" si="95"/>
        <v>0.52941176470588236</v>
      </c>
      <c r="AA387">
        <f t="shared" si="96"/>
        <v>7</v>
      </c>
      <c r="AB387" s="6">
        <f t="shared" si="97"/>
        <v>0.41176470588235292</v>
      </c>
    </row>
    <row r="388" spans="1:28" hidden="1" x14ac:dyDescent="0.25">
      <c r="A388" t="s">
        <v>144</v>
      </c>
      <c r="B388" t="s">
        <v>340</v>
      </c>
      <c r="C388" s="65">
        <f>COUNTIFS('2way'!$A$3:$A$7690,"&gt;50%",'2way'!$Y$3:$Y$7690,"Y",'2way'!$Q$3:$Q$7690,"=" &amp;B388) +  COUNTIFS('2way'!$A$3:$A$7690,"&gt;50%",'2way'!$Y$3:$Y$7690,"Y",'2way'!$R$3:$R$7690,"=" &amp;B388)</f>
        <v>2</v>
      </c>
      <c r="D388" s="66">
        <f>COUNTIFS('2way'!$A$3:$A$7690,"&gt;50%",'2way'!$Y$3:$Y$7690,"N",'2way'!$Q$3:$Q$7690,"=" &amp;B388) +  COUNTIFS('2way'!$A$3:$A$7690,"&gt;50%",'2way'!$Y$3:$Y$7690,"N",'2way'!$R$3:$R$7690,"=" &amp;B388)</f>
        <v>3</v>
      </c>
      <c r="E388" s="66">
        <f>COUNTIFS('2way'!$B$3:$B$7690,"&gt;50%",'2way'!$Y$3:$Y$7690,"N",'2way'!$Q$3:$Q$7690,"=" &amp;B388) +  COUNTIFS('2way'!$B$3:$B$7690,"&gt;50%",'2way'!$Y$3:$Y$7690,"N",'2way'!$R$3:$R$7690,"=" &amp;B388)</f>
        <v>4</v>
      </c>
      <c r="F388" s="66">
        <f>COUNTIFS('2way'!$B$3:$B$7690,"&gt;50%",'2way'!$Y$3:$Y$7690,"Y",'2way'!$Q$3:$Q$7690,"=" &amp;B388) +  COUNTIFS('2way'!$B$3:$B$7690,"&gt;50%",'2way'!$Y$3:$Y$7690,"Y",'2way'!$R$3:$R$7690,"=" &amp;B388)</f>
        <v>7</v>
      </c>
      <c r="G388">
        <f>COUNTIF('2way'!$Q$3:$Q$7690,"=" &amp;B388) + COUNTIF('2way'!$R$3:$R$7690,"=" &amp;B388)</f>
        <v>17</v>
      </c>
      <c r="H388" s="6">
        <f t="shared" ref="H388:H398" si="98">C388/G388</f>
        <v>0.11764705882352941</v>
      </c>
      <c r="I388" s="6">
        <f t="shared" si="83"/>
        <v>0.17647058823529413</v>
      </c>
      <c r="J388" s="6">
        <f t="shared" si="84"/>
        <v>0.23529411764705882</v>
      </c>
      <c r="K388" s="6">
        <f t="shared" si="85"/>
        <v>0.41176470588235292</v>
      </c>
      <c r="L388" s="66">
        <f>COUNTIFS('2way'!$M$3:$M$7690,"&gt;50%",'2way'!$Y$3:$Y$7690,"Y",'2way'!$Q$3:$Q$7690,"=" &amp;B388) +  COUNTIFS('2way'!$M$3:$M$7690,"&gt;50%",'2way'!$Y$3:$Y$7690,"Y",'2way'!$R$3:$R$7690,"=" &amp;B388)</f>
        <v>7</v>
      </c>
      <c r="M388" s="66">
        <f>COUNTIFS('2way'!$M$3:$M$7690,"&gt;50%",'2way'!$Y$3:$Y$7690,"N",'2way'!$Q$3:$Q$7690,"=" &amp;B388) +  COUNTIFS('2way'!$M$3:$M$7690,"&gt;50%",'2way'!$Y$3:$Y$7690,"N",'2way'!$R$3:$R$7690,"=" &amp;B388)</f>
        <v>4</v>
      </c>
      <c r="N388" s="66">
        <f>COUNTIFS('2way'!$N$3:$N$7690,"&gt;50%",'2way'!$Y$3:$Y$7690,"N",'2way'!$Q$3:$Q$7690,"=" &amp;B388) +  COUNTIFS('2way'!$N$3:$N$7690,"&gt;50%",'2way'!$Y$3:$Y$7690,"N",'2way'!$R$3:$R$7690,"=" &amp;B388)</f>
        <v>3</v>
      </c>
      <c r="O388" s="66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17</v>
      </c>
      <c r="Q388" s="6">
        <f t="shared" si="86"/>
        <v>0.41176470588235292</v>
      </c>
      <c r="R388" s="6">
        <f t="shared" si="87"/>
        <v>0.23529411764705882</v>
      </c>
      <c r="S388" s="6">
        <f t="shared" si="88"/>
        <v>0.17647058823529413</v>
      </c>
      <c r="T388" s="6">
        <f t="shared" si="89"/>
        <v>5.8823529411764705E-2</v>
      </c>
      <c r="U388">
        <f t="shared" si="90"/>
        <v>6</v>
      </c>
      <c r="V388" s="6">
        <f t="shared" si="91"/>
        <v>0.35294117647058826</v>
      </c>
      <c r="W388">
        <f t="shared" si="92"/>
        <v>10</v>
      </c>
      <c r="X388" s="6">
        <f t="shared" si="93"/>
        <v>0.58823529411764708</v>
      </c>
      <c r="Y388">
        <f t="shared" si="94"/>
        <v>10</v>
      </c>
      <c r="Z388" s="6">
        <f t="shared" si="95"/>
        <v>0.58823529411764708</v>
      </c>
      <c r="AA388">
        <f t="shared" si="96"/>
        <v>5</v>
      </c>
      <c r="AB388" s="6">
        <f t="shared" si="97"/>
        <v>0.29411764705882354</v>
      </c>
    </row>
    <row r="389" spans="1:28" hidden="1" x14ac:dyDescent="0.25">
      <c r="A389" t="s">
        <v>145</v>
      </c>
      <c r="B389" t="s">
        <v>339</v>
      </c>
      <c r="C389" s="65">
        <f>COUNTIFS('2way'!$A$3:$A$7690,"&gt;50%",'2way'!$Y$3:$Y$7690,"Y",'2way'!$Q$3:$Q$7690,"=" &amp;B389) +  COUNTIFS('2way'!$A$3:$A$7690,"&gt;50%",'2way'!$Y$3:$Y$7690,"Y",'2way'!$R$3:$R$7690,"=" &amp;B389)</f>
        <v>3</v>
      </c>
      <c r="D389" s="66">
        <f>COUNTIFS('2way'!$A$3:$A$7690,"&gt;50%",'2way'!$Y$3:$Y$7690,"N",'2way'!$Q$3:$Q$7690,"=" &amp;B389) +  COUNTIFS('2way'!$A$3:$A$7690,"&gt;50%",'2way'!$Y$3:$Y$7690,"N",'2way'!$R$3:$R$7690,"=" &amp;B389)</f>
        <v>3</v>
      </c>
      <c r="E389" s="66">
        <f>COUNTIFS('2way'!$B$3:$B$7690,"&gt;50%",'2way'!$Y$3:$Y$7690,"N",'2way'!$Q$3:$Q$7690,"=" &amp;B389) +  COUNTIFS('2way'!$B$3:$B$7690,"&gt;50%",'2way'!$Y$3:$Y$7690,"N",'2way'!$R$3:$R$7690,"=" &amp;B389)</f>
        <v>3</v>
      </c>
      <c r="F389" s="66">
        <f>COUNTIFS('2way'!$B$3:$B$7690,"&gt;50%",'2way'!$Y$3:$Y$7690,"Y",'2way'!$Q$3:$Q$7690,"=" &amp;B389) +  COUNTIFS('2way'!$B$3:$B$7690,"&gt;50%",'2way'!$Y$3:$Y$7690,"Y",'2way'!$R$3:$R$7690,"=" &amp;B389)</f>
        <v>5</v>
      </c>
      <c r="G389">
        <f>COUNTIF('2way'!$Q$3:$Q$7690,"=" &amp;B389) + COUNTIF('2way'!$R$3:$R$7690,"=" &amp;B389)</f>
        <v>15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0.33333333333333331</v>
      </c>
      <c r="L389" s="66">
        <f>COUNTIFS('2way'!$M$3:$M$7690,"&gt;50%",'2way'!$Y$3:$Y$7690,"Y",'2way'!$Q$3:$Q$7690,"=" &amp;B389) +  COUNTIFS('2way'!$M$3:$M$7690,"&gt;50%",'2way'!$Y$3:$Y$7690,"Y",'2way'!$R$3:$R$7690,"=" &amp;B389)</f>
        <v>9</v>
      </c>
      <c r="M389" s="66">
        <f>COUNTIFS('2way'!$M$3:$M$7690,"&gt;50%",'2way'!$Y$3:$Y$7690,"N",'2way'!$Q$3:$Q$7690,"=" &amp;B389) +  COUNTIFS('2way'!$M$3:$M$7690,"&gt;50%",'2way'!$Y$3:$Y$7690,"N",'2way'!$R$3:$R$7690,"=" &amp;B389)</f>
        <v>6</v>
      </c>
      <c r="N389" s="66">
        <f>COUNTIFS('2way'!$N$3:$N$7690,"&gt;50%",'2way'!$Y$3:$Y$7690,"N",'2way'!$Q$3:$Q$7690,"=" &amp;B389) +  COUNTIFS('2way'!$N$3:$N$7690,"&gt;50%",'2way'!$Y$3:$Y$7690,"N",'2way'!$R$3:$R$7690,"=" &amp;B389)</f>
        <v>0</v>
      </c>
      <c r="O389" s="66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15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6</v>
      </c>
      <c r="V389" s="6">
        <f t="shared" ref="V389:V398" si="107">U389/G389</f>
        <v>0.4</v>
      </c>
      <c r="W389">
        <f t="shared" ref="W389:W398" si="108">L389+N389</f>
        <v>9</v>
      </c>
      <c r="X389" s="6">
        <f t="shared" ref="X389:X398" si="109">W389/P389</f>
        <v>0.6</v>
      </c>
      <c r="Y389">
        <f t="shared" ref="Y389:Y398" si="110">D389+F389</f>
        <v>8</v>
      </c>
      <c r="Z389" s="6">
        <f t="shared" ref="Z389:Z398" si="111">Y389/G389</f>
        <v>0.53333333333333333</v>
      </c>
      <c r="AA389">
        <f t="shared" ref="AA389:AA398" si="112">M389+O389</f>
        <v>6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5">
        <f>COUNTIFS('2way'!$A$3:$A$7690,"&gt;50%",'2way'!$Y$3:$Y$7690,"Y",'2way'!$Q$3:$Q$7690,"=" &amp;B390) +  COUNTIFS('2way'!$A$3:$A$7690,"&gt;50%",'2way'!$Y$3:$Y$7690,"Y",'2way'!$R$3:$R$7690,"=" &amp;B390)</f>
        <v>3</v>
      </c>
      <c r="D390" s="66">
        <f>COUNTIFS('2way'!$A$3:$A$7690,"&gt;50%",'2way'!$Y$3:$Y$7690,"N",'2way'!$Q$3:$Q$7690,"=" &amp;B390) +  COUNTIFS('2way'!$A$3:$A$7690,"&gt;50%",'2way'!$Y$3:$Y$7690,"N",'2way'!$R$3:$R$7690,"=" &amp;B390)</f>
        <v>3</v>
      </c>
      <c r="E390" s="66">
        <f>COUNTIFS('2way'!$B$3:$B$7690,"&gt;50%",'2way'!$Y$3:$Y$7690,"N",'2way'!$Q$3:$Q$7690,"=" &amp;B390) +  COUNTIFS('2way'!$B$3:$B$7690,"&gt;50%",'2way'!$Y$3:$Y$7690,"N",'2way'!$R$3:$R$7690,"=" &amp;B390)</f>
        <v>5</v>
      </c>
      <c r="F390" s="66">
        <f>COUNTIFS('2way'!$B$3:$B$7690,"&gt;50%",'2way'!$Y$3:$Y$7690,"Y",'2way'!$Q$3:$Q$7690,"=" &amp;B390) +  COUNTIFS('2way'!$B$3:$B$7690,"&gt;50%",'2way'!$Y$3:$Y$7690,"Y",'2way'!$R$3:$R$7690,"=" &amp;B390)</f>
        <v>5</v>
      </c>
      <c r="G390">
        <f>COUNTIF('2way'!$Q$3:$Q$7690,"=" &amp;B390) + COUNTIF('2way'!$R$3:$R$7690,"=" &amp;B390)</f>
        <v>16</v>
      </c>
      <c r="H390" s="6">
        <f t="shared" si="98"/>
        <v>0.1875</v>
      </c>
      <c r="I390" s="6">
        <f t="shared" si="99"/>
        <v>0.1875</v>
      </c>
      <c r="J390" s="6">
        <f t="shared" si="100"/>
        <v>0.3125</v>
      </c>
      <c r="K390" s="6">
        <f t="shared" si="101"/>
        <v>0.3125</v>
      </c>
      <c r="L390" s="66">
        <f>COUNTIFS('2way'!$M$3:$M$7690,"&gt;50%",'2way'!$Y$3:$Y$7690,"Y",'2way'!$Q$3:$Q$7690,"=" &amp;B390) +  COUNTIFS('2way'!$M$3:$M$7690,"&gt;50%",'2way'!$Y$3:$Y$7690,"Y",'2way'!$R$3:$R$7690,"=" &amp;B390)</f>
        <v>7</v>
      </c>
      <c r="M390" s="66">
        <f>COUNTIFS('2way'!$M$3:$M$7690,"&gt;50%",'2way'!$Y$3:$Y$7690,"N",'2way'!$Q$3:$Q$7690,"=" &amp;B390) +  COUNTIFS('2way'!$M$3:$M$7690,"&gt;50%",'2way'!$Y$3:$Y$7690,"N",'2way'!$R$3:$R$7690,"=" &amp;B390)</f>
        <v>8</v>
      </c>
      <c r="N390" s="66">
        <f>COUNTIFS('2way'!$N$3:$N$7690,"&gt;50%",'2way'!$Y$3:$Y$7690,"N",'2way'!$Q$3:$Q$7690,"=" &amp;B390) +  COUNTIFS('2way'!$N$3:$N$7690,"&gt;50%",'2way'!$Y$3:$Y$7690,"N",'2way'!$R$3:$R$7690,"=" &amp;B390)</f>
        <v>0</v>
      </c>
      <c r="O390" s="66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16</v>
      </c>
      <c r="Q390" s="6">
        <f t="shared" si="102"/>
        <v>0.4375</v>
      </c>
      <c r="R390" s="6">
        <f t="shared" si="103"/>
        <v>0.5</v>
      </c>
      <c r="S390" s="6">
        <f t="shared" si="104"/>
        <v>0</v>
      </c>
      <c r="T390" s="6">
        <f t="shared" si="105"/>
        <v>6.25E-2</v>
      </c>
      <c r="U390">
        <f t="shared" si="106"/>
        <v>8</v>
      </c>
      <c r="V390" s="6">
        <f t="shared" si="107"/>
        <v>0.5</v>
      </c>
      <c r="W390">
        <f t="shared" si="108"/>
        <v>7</v>
      </c>
      <c r="X390" s="6">
        <f t="shared" si="109"/>
        <v>0.4375</v>
      </c>
      <c r="Y390">
        <f t="shared" si="110"/>
        <v>8</v>
      </c>
      <c r="Z390" s="6">
        <f t="shared" si="111"/>
        <v>0.5</v>
      </c>
      <c r="AA390">
        <f t="shared" si="112"/>
        <v>9</v>
      </c>
      <c r="AB390" s="6">
        <f t="shared" si="113"/>
        <v>0.5625</v>
      </c>
    </row>
    <row r="391" spans="1:28" hidden="1" x14ac:dyDescent="0.25">
      <c r="A391" t="s">
        <v>145</v>
      </c>
      <c r="B391" t="s">
        <v>341</v>
      </c>
      <c r="C391" s="65">
        <f>COUNTIFS('2way'!$A$3:$A$7690,"&gt;50%",'2way'!$Y$3:$Y$7690,"Y",'2way'!$Q$3:$Q$7690,"=" &amp;B391) +  COUNTIFS('2way'!$A$3:$A$7690,"&gt;50%",'2way'!$Y$3:$Y$7690,"Y",'2way'!$R$3:$R$7690,"=" &amp;B391)</f>
        <v>3</v>
      </c>
      <c r="D391" s="66">
        <f>COUNTIFS('2way'!$A$3:$A$7690,"&gt;50%",'2way'!$Y$3:$Y$7690,"N",'2way'!$Q$3:$Q$7690,"=" &amp;B391) +  COUNTIFS('2way'!$A$3:$A$7690,"&gt;50%",'2way'!$Y$3:$Y$7690,"N",'2way'!$R$3:$R$7690,"=" &amp;B391)</f>
        <v>3</v>
      </c>
      <c r="E391" s="66">
        <f>COUNTIFS('2way'!$B$3:$B$7690,"&gt;50%",'2way'!$Y$3:$Y$7690,"N",'2way'!$Q$3:$Q$7690,"=" &amp;B391) +  COUNTIFS('2way'!$B$3:$B$7690,"&gt;50%",'2way'!$Y$3:$Y$7690,"N",'2way'!$R$3:$R$7690,"=" &amp;B391)</f>
        <v>5</v>
      </c>
      <c r="F391" s="66">
        <f>COUNTIFS('2way'!$B$3:$B$7690,"&gt;50%",'2way'!$Y$3:$Y$7690,"Y",'2way'!$Q$3:$Q$7690,"=" &amp;B391) +  COUNTIFS('2way'!$B$3:$B$7690,"&gt;50%",'2way'!$Y$3:$Y$7690,"Y",'2way'!$R$3:$R$7690,"=" &amp;B391)</f>
        <v>3</v>
      </c>
      <c r="G391">
        <f>COUNTIF('2way'!$Q$3:$Q$7690,"=" &amp;B391) + COUNTIF('2way'!$R$3:$R$7690,"=" &amp;B391)</f>
        <v>16</v>
      </c>
      <c r="H391" s="6">
        <f t="shared" si="98"/>
        <v>0.1875</v>
      </c>
      <c r="I391" s="6">
        <f t="shared" si="99"/>
        <v>0.1875</v>
      </c>
      <c r="J391" s="6">
        <f t="shared" si="100"/>
        <v>0.3125</v>
      </c>
      <c r="K391" s="6">
        <f t="shared" si="101"/>
        <v>0.1875</v>
      </c>
      <c r="L391" s="66">
        <f>COUNTIFS('2way'!$M$3:$M$7690,"&gt;50%",'2way'!$Y$3:$Y$7690,"Y",'2way'!$Q$3:$Q$7690,"=" &amp;B391) +  COUNTIFS('2way'!$M$3:$M$7690,"&gt;50%",'2way'!$Y$3:$Y$7690,"Y",'2way'!$R$3:$R$7690,"=" &amp;B391)</f>
        <v>6</v>
      </c>
      <c r="M391" s="66">
        <f>COUNTIFS('2way'!$M$3:$M$7690,"&gt;50%",'2way'!$Y$3:$Y$7690,"N",'2way'!$Q$3:$Q$7690,"=" &amp;B391) +  COUNTIFS('2way'!$M$3:$M$7690,"&gt;50%",'2way'!$Y$3:$Y$7690,"N",'2way'!$R$3:$R$7690,"=" &amp;B391)</f>
        <v>9</v>
      </c>
      <c r="N391" s="66">
        <f>COUNTIFS('2way'!$N$3:$N$7690,"&gt;50%",'2way'!$Y$3:$Y$7690,"N",'2way'!$Q$3:$Q$7690,"=" &amp;B391) +  COUNTIFS('2way'!$N$3:$N$7690,"&gt;50%",'2way'!$Y$3:$Y$7690,"N",'2way'!$R$3:$R$7690,"=" &amp;B391)</f>
        <v>0</v>
      </c>
      <c r="O391" s="66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16</v>
      </c>
      <c r="Q391" s="6">
        <f t="shared" si="102"/>
        <v>0.375</v>
      </c>
      <c r="R391" s="6">
        <f t="shared" si="103"/>
        <v>0.5625</v>
      </c>
      <c r="S391" s="6">
        <f t="shared" si="104"/>
        <v>0</v>
      </c>
      <c r="T391" s="6">
        <f t="shared" si="105"/>
        <v>0</v>
      </c>
      <c r="U391">
        <f t="shared" si="106"/>
        <v>8</v>
      </c>
      <c r="V391" s="6">
        <f t="shared" si="107"/>
        <v>0.5</v>
      </c>
      <c r="W391">
        <f t="shared" si="108"/>
        <v>6</v>
      </c>
      <c r="X391" s="6">
        <f t="shared" si="109"/>
        <v>0.375</v>
      </c>
      <c r="Y391">
        <f t="shared" si="110"/>
        <v>6</v>
      </c>
      <c r="Z391" s="6">
        <f t="shared" si="111"/>
        <v>0.375</v>
      </c>
      <c r="AA391">
        <f t="shared" si="112"/>
        <v>9</v>
      </c>
      <c r="AB391" s="6">
        <f t="shared" si="113"/>
        <v>0.5625</v>
      </c>
    </row>
    <row r="392" spans="1:28" hidden="1" x14ac:dyDescent="0.25">
      <c r="A392" t="s">
        <v>145</v>
      </c>
      <c r="B392" t="s">
        <v>527</v>
      </c>
      <c r="C392" s="65">
        <f>COUNTIFS('2way'!$A$3:$A$7690,"&gt;50%",'2way'!$Y$3:$Y$7690,"Y",'2way'!$Q$3:$Q$7690,"=" &amp;B392) +  COUNTIFS('2way'!$A$3:$A$7690,"&gt;50%",'2way'!$Y$3:$Y$7690,"Y",'2way'!$R$3:$R$7690,"=" &amp;B392)</f>
        <v>1</v>
      </c>
      <c r="D392" s="66">
        <f>COUNTIFS('2way'!$A$3:$A$7690,"&gt;50%",'2way'!$Y$3:$Y$7690,"N",'2way'!$Q$3:$Q$7690,"=" &amp;B392) +  COUNTIFS('2way'!$A$3:$A$7690,"&gt;50%",'2way'!$Y$3:$Y$7690,"N",'2way'!$R$3:$R$7690,"=" &amp;B392)</f>
        <v>1</v>
      </c>
      <c r="E392" s="66">
        <f>COUNTIFS('2way'!$B$3:$B$7690,"&gt;50%",'2way'!$Y$3:$Y$7690,"N",'2way'!$Q$3:$Q$7690,"=" &amp;B392) +  COUNTIFS('2way'!$B$3:$B$7690,"&gt;50%",'2way'!$Y$3:$Y$7690,"N",'2way'!$R$3:$R$7690,"=" &amp;B392)</f>
        <v>3</v>
      </c>
      <c r="F392" s="66">
        <f>COUNTIFS('2way'!$B$3:$B$7690,"&gt;50%",'2way'!$Y$3:$Y$7690,"Y",'2way'!$Q$3:$Q$7690,"=" &amp;B392) +  COUNTIFS('2way'!$B$3:$B$7690,"&gt;50%",'2way'!$Y$3:$Y$7690,"Y",'2way'!$R$3:$R$7690,"=" &amp;B392)</f>
        <v>2</v>
      </c>
      <c r="G392">
        <f>COUNTIF('2way'!$Q$3:$Q$7690,"=" &amp;B392) + COUNTIF('2way'!$R$3:$R$7690,"=" &amp;B392)</f>
        <v>16</v>
      </c>
      <c r="H392" s="6">
        <f t="shared" si="98"/>
        <v>6.25E-2</v>
      </c>
      <c r="I392" s="6">
        <f t="shared" si="99"/>
        <v>6.25E-2</v>
      </c>
      <c r="J392" s="6">
        <f t="shared" si="100"/>
        <v>0.1875</v>
      </c>
      <c r="K392" s="6">
        <f t="shared" si="101"/>
        <v>0.125</v>
      </c>
      <c r="L392" s="66">
        <f>COUNTIFS('2way'!$M$3:$M$7690,"&gt;50%",'2way'!$Y$3:$Y$7690,"Y",'2way'!$Q$3:$Q$7690,"=" &amp;B392) +  COUNTIFS('2way'!$M$3:$M$7690,"&gt;50%",'2way'!$Y$3:$Y$7690,"Y",'2way'!$R$3:$R$7690,"=" &amp;B392)</f>
        <v>8</v>
      </c>
      <c r="M392" s="66">
        <f>COUNTIFS('2way'!$M$3:$M$7690,"&gt;50%",'2way'!$Y$3:$Y$7690,"N",'2way'!$Q$3:$Q$7690,"=" &amp;B392) +  COUNTIFS('2way'!$M$3:$M$7690,"&gt;50%",'2way'!$Y$3:$Y$7690,"N",'2way'!$R$3:$R$7690,"=" &amp;B392)</f>
        <v>7</v>
      </c>
      <c r="N392" s="66">
        <f>COUNTIFS('2way'!$N$3:$N$7690,"&gt;50%",'2way'!$Y$3:$Y$7690,"N",'2way'!$Q$3:$Q$7690,"=" &amp;B392) +  COUNTIFS('2way'!$N$3:$N$7690,"&gt;50%",'2way'!$Y$3:$Y$7690,"N",'2way'!$R$3:$R$7690,"=" &amp;B392)</f>
        <v>0</v>
      </c>
      <c r="O392" s="66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16</v>
      </c>
      <c r="Q392" s="6">
        <f t="shared" si="102"/>
        <v>0.5</v>
      </c>
      <c r="R392" s="6">
        <f t="shared" si="103"/>
        <v>0.4375</v>
      </c>
      <c r="S392" s="6">
        <f t="shared" si="104"/>
        <v>0</v>
      </c>
      <c r="T392" s="6">
        <f t="shared" si="105"/>
        <v>0</v>
      </c>
      <c r="U392">
        <f t="shared" si="106"/>
        <v>4</v>
      </c>
      <c r="V392" s="6">
        <f t="shared" si="107"/>
        <v>0.25</v>
      </c>
      <c r="W392">
        <f t="shared" si="108"/>
        <v>8</v>
      </c>
      <c r="X392" s="6">
        <f t="shared" si="109"/>
        <v>0.5</v>
      </c>
      <c r="Y392">
        <f t="shared" si="110"/>
        <v>3</v>
      </c>
      <c r="Z392" s="6">
        <f t="shared" si="111"/>
        <v>0.1875</v>
      </c>
      <c r="AA392">
        <f t="shared" si="112"/>
        <v>7</v>
      </c>
      <c r="AB392" s="6">
        <f t="shared" si="113"/>
        <v>0.4375</v>
      </c>
    </row>
    <row r="393" spans="1:28" hidden="1" x14ac:dyDescent="0.25">
      <c r="A393" t="s">
        <v>145</v>
      </c>
      <c r="B393" t="s">
        <v>344</v>
      </c>
      <c r="C393" s="65">
        <f>COUNTIFS('2way'!$A$3:$A$7690,"&gt;50%",'2way'!$Y$3:$Y$7690,"Y",'2way'!$Q$3:$Q$7690,"=" &amp;B393) +  COUNTIFS('2way'!$A$3:$A$7690,"&gt;50%",'2way'!$Y$3:$Y$7690,"Y",'2way'!$R$3:$R$7690,"=" &amp;B393)</f>
        <v>1</v>
      </c>
      <c r="D393" s="66">
        <f>COUNTIFS('2way'!$A$3:$A$7690,"&gt;50%",'2way'!$Y$3:$Y$7690,"N",'2way'!$Q$3:$Q$7690,"=" &amp;B393) +  COUNTIFS('2way'!$A$3:$A$7690,"&gt;50%",'2way'!$Y$3:$Y$7690,"N",'2way'!$R$3:$R$7690,"=" &amp;B393)</f>
        <v>4</v>
      </c>
      <c r="E393" s="66">
        <f>COUNTIFS('2way'!$B$3:$B$7690,"&gt;50%",'2way'!$Y$3:$Y$7690,"N",'2way'!$Q$3:$Q$7690,"=" &amp;B393) +  COUNTIFS('2way'!$B$3:$B$7690,"&gt;50%",'2way'!$Y$3:$Y$7690,"N",'2way'!$R$3:$R$7690,"=" &amp;B393)</f>
        <v>3</v>
      </c>
      <c r="F393" s="66">
        <f>COUNTIFS('2way'!$B$3:$B$7690,"&gt;50%",'2way'!$Y$3:$Y$7690,"Y",'2way'!$Q$3:$Q$7690,"=" &amp;B393) +  COUNTIFS('2way'!$B$3:$B$7690,"&gt;50%",'2way'!$Y$3:$Y$7690,"Y",'2way'!$R$3:$R$7690,"=" &amp;B393)</f>
        <v>6</v>
      </c>
      <c r="G393">
        <f>COUNTIF('2way'!$Q$3:$Q$7690,"=" &amp;B393) + COUNTIF('2way'!$R$3:$R$7690,"=" &amp;B393)</f>
        <v>15</v>
      </c>
      <c r="H393" s="6">
        <f t="shared" si="98"/>
        <v>6.6666666666666666E-2</v>
      </c>
      <c r="I393" s="6">
        <f t="shared" si="99"/>
        <v>0.26666666666666666</v>
      </c>
      <c r="J393" s="6">
        <f t="shared" si="100"/>
        <v>0.2</v>
      </c>
      <c r="K393" s="6">
        <f t="shared" si="101"/>
        <v>0.4</v>
      </c>
      <c r="L393" s="66">
        <f>COUNTIFS('2way'!$M$3:$M$7690,"&gt;50%",'2way'!$Y$3:$Y$7690,"Y",'2way'!$Q$3:$Q$7690,"=" &amp;B393) +  COUNTIFS('2way'!$M$3:$M$7690,"&gt;50%",'2way'!$Y$3:$Y$7690,"Y",'2way'!$R$3:$R$7690,"=" &amp;B393)</f>
        <v>8</v>
      </c>
      <c r="M393" s="66">
        <f>COUNTIFS('2way'!$M$3:$M$7690,"&gt;50%",'2way'!$Y$3:$Y$7690,"N",'2way'!$Q$3:$Q$7690,"=" &amp;B393) +  COUNTIFS('2way'!$M$3:$M$7690,"&gt;50%",'2way'!$Y$3:$Y$7690,"N",'2way'!$R$3:$R$7690,"=" &amp;B393)</f>
        <v>7</v>
      </c>
      <c r="N393" s="66">
        <f>COUNTIFS('2way'!$N$3:$N$7690,"&gt;50%",'2way'!$Y$3:$Y$7690,"N",'2way'!$Q$3:$Q$7690,"=" &amp;B393) +  COUNTIFS('2way'!$N$3:$N$7690,"&gt;50%",'2way'!$Y$3:$Y$7690,"N",'2way'!$R$3:$R$7690,"=" &amp;B393)</f>
        <v>0</v>
      </c>
      <c r="O393" s="66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15</v>
      </c>
      <c r="Q393" s="6">
        <f t="shared" si="102"/>
        <v>0.53333333333333333</v>
      </c>
      <c r="R393" s="6">
        <f t="shared" si="103"/>
        <v>0.46666666666666667</v>
      </c>
      <c r="S393" s="6">
        <f t="shared" si="104"/>
        <v>0</v>
      </c>
      <c r="T393" s="6">
        <f t="shared" si="105"/>
        <v>0</v>
      </c>
      <c r="U393">
        <f t="shared" si="106"/>
        <v>4</v>
      </c>
      <c r="V393" s="6">
        <f t="shared" si="107"/>
        <v>0.26666666666666666</v>
      </c>
      <c r="W393">
        <f t="shared" si="108"/>
        <v>8</v>
      </c>
      <c r="X393" s="6">
        <f t="shared" si="109"/>
        <v>0.53333333333333333</v>
      </c>
      <c r="Y393">
        <f t="shared" si="110"/>
        <v>10</v>
      </c>
      <c r="Z393" s="6">
        <f t="shared" si="111"/>
        <v>0.66666666666666663</v>
      </c>
      <c r="AA393">
        <f t="shared" si="112"/>
        <v>7</v>
      </c>
      <c r="AB393" s="6">
        <f t="shared" si="113"/>
        <v>0.46666666666666667</v>
      </c>
    </row>
    <row r="394" spans="1:28" hidden="1" x14ac:dyDescent="0.25">
      <c r="A394" t="s">
        <v>145</v>
      </c>
      <c r="B394" t="s">
        <v>342</v>
      </c>
      <c r="C394" s="65">
        <f>COUNTIFS('2way'!$A$3:$A$7690,"&gt;50%",'2way'!$Y$3:$Y$7690,"Y",'2way'!$Q$3:$Q$7690,"=" &amp;B394) +  COUNTIFS('2way'!$A$3:$A$7690,"&gt;50%",'2way'!$Y$3:$Y$7690,"Y",'2way'!$R$3:$R$7690,"=" &amp;B394)</f>
        <v>1</v>
      </c>
      <c r="D394" s="66">
        <f>COUNTIFS('2way'!$A$3:$A$7690,"&gt;50%",'2way'!$Y$3:$Y$7690,"N",'2way'!$Q$3:$Q$7690,"=" &amp;B394) +  COUNTIFS('2way'!$A$3:$A$7690,"&gt;50%",'2way'!$Y$3:$Y$7690,"N",'2way'!$R$3:$R$7690,"=" &amp;B394)</f>
        <v>2</v>
      </c>
      <c r="E394" s="66">
        <f>COUNTIFS('2way'!$B$3:$B$7690,"&gt;50%",'2way'!$Y$3:$Y$7690,"N",'2way'!$Q$3:$Q$7690,"=" &amp;B394) +  COUNTIFS('2way'!$B$3:$B$7690,"&gt;50%",'2way'!$Y$3:$Y$7690,"N",'2way'!$R$3:$R$7690,"=" &amp;B394)</f>
        <v>6</v>
      </c>
      <c r="F394" s="66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16</v>
      </c>
      <c r="H394" s="6">
        <f t="shared" si="98"/>
        <v>6.25E-2</v>
      </c>
      <c r="I394" s="6">
        <f t="shared" si="99"/>
        <v>0.125</v>
      </c>
      <c r="J394" s="6">
        <f t="shared" si="100"/>
        <v>0.375</v>
      </c>
      <c r="K394" s="6">
        <f t="shared" si="101"/>
        <v>0.375</v>
      </c>
      <c r="L394" s="66">
        <f>COUNTIFS('2way'!$M$3:$M$7690,"&gt;50%",'2way'!$Y$3:$Y$7690,"Y",'2way'!$Q$3:$Q$7690,"=" &amp;B394) +  COUNTIFS('2way'!$M$3:$M$7690,"&gt;50%",'2way'!$Y$3:$Y$7690,"Y",'2way'!$R$3:$R$7690,"=" &amp;B394)</f>
        <v>7</v>
      </c>
      <c r="M394" s="66">
        <f>COUNTIFS('2way'!$M$3:$M$7690,"&gt;50%",'2way'!$Y$3:$Y$7690,"N",'2way'!$Q$3:$Q$7690,"=" &amp;B394) +  COUNTIFS('2way'!$M$3:$M$7690,"&gt;50%",'2way'!$Y$3:$Y$7690,"N",'2way'!$R$3:$R$7690,"=" &amp;B394)</f>
        <v>7</v>
      </c>
      <c r="N394" s="66">
        <f>COUNTIFS('2way'!$N$3:$N$7690,"&gt;50%",'2way'!$Y$3:$Y$7690,"N",'2way'!$Q$3:$Q$7690,"=" &amp;B394) +  COUNTIFS('2way'!$N$3:$N$7690,"&gt;50%",'2way'!$Y$3:$Y$7690,"N",'2way'!$R$3:$R$7690,"=" &amp;B394)</f>
        <v>1</v>
      </c>
      <c r="O394" s="66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16</v>
      </c>
      <c r="Q394" s="6">
        <f t="shared" si="102"/>
        <v>0.4375</v>
      </c>
      <c r="R394" s="6">
        <f t="shared" si="103"/>
        <v>0.4375</v>
      </c>
      <c r="S394" s="6">
        <f t="shared" si="104"/>
        <v>6.25E-2</v>
      </c>
      <c r="T394" s="6">
        <f t="shared" si="105"/>
        <v>6.25E-2</v>
      </c>
      <c r="U394">
        <f t="shared" si="106"/>
        <v>7</v>
      </c>
      <c r="V394" s="6">
        <f t="shared" si="107"/>
        <v>0.4375</v>
      </c>
      <c r="W394">
        <f t="shared" si="108"/>
        <v>8</v>
      </c>
      <c r="X394" s="6">
        <f t="shared" si="109"/>
        <v>0.5</v>
      </c>
      <c r="Y394">
        <f t="shared" si="110"/>
        <v>8</v>
      </c>
      <c r="Z394" s="6">
        <f t="shared" si="111"/>
        <v>0.5</v>
      </c>
      <c r="AA394">
        <f t="shared" si="112"/>
        <v>8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5">
        <f>COUNTIFS('2way'!$A$3:$A$7690,"&gt;50%",'2way'!$Y$3:$Y$7690,"Y",'2way'!$Q$3:$Q$7690,"=" &amp;B395) +  COUNTIFS('2way'!$A$3:$A$7690,"&gt;50%",'2way'!$Y$3:$Y$7690,"Y",'2way'!$R$3:$R$7690,"=" &amp;B395)</f>
        <v>4</v>
      </c>
      <c r="D395" s="66">
        <f>COUNTIFS('2way'!$A$3:$A$7690,"&gt;50%",'2way'!$Y$3:$Y$7690,"N",'2way'!$Q$3:$Q$7690,"=" &amp;B395) +  COUNTIFS('2way'!$A$3:$A$7690,"&gt;50%",'2way'!$Y$3:$Y$7690,"N",'2way'!$R$3:$R$7690,"=" &amp;B395)</f>
        <v>2</v>
      </c>
      <c r="E395" s="66">
        <f>COUNTIFS('2way'!$B$3:$B$7690,"&gt;50%",'2way'!$Y$3:$Y$7690,"N",'2way'!$Q$3:$Q$7690,"=" &amp;B395) +  COUNTIFS('2way'!$B$3:$B$7690,"&gt;50%",'2way'!$Y$3:$Y$7690,"N",'2way'!$R$3:$R$7690,"=" &amp;B395)</f>
        <v>7</v>
      </c>
      <c r="F395" s="66">
        <f>COUNTIFS('2way'!$B$3:$B$7690,"&gt;50%",'2way'!$Y$3:$Y$7690,"Y",'2way'!$Q$3:$Q$7690,"=" &amp;B395) +  COUNTIFS('2way'!$B$3:$B$7690,"&gt;50%",'2way'!$Y$3:$Y$7690,"Y",'2way'!$R$3:$R$7690,"=" &amp;B395)</f>
        <v>2</v>
      </c>
      <c r="G395">
        <f>COUNTIF('2way'!$Q$3:$Q$7690,"=" &amp;B395) + COUNTIF('2way'!$R$3:$R$7690,"=" &amp;B395)</f>
        <v>16</v>
      </c>
      <c r="H395" s="6">
        <f t="shared" si="98"/>
        <v>0.25</v>
      </c>
      <c r="I395" s="6">
        <f t="shared" si="99"/>
        <v>0.125</v>
      </c>
      <c r="J395" s="6">
        <f t="shared" si="100"/>
        <v>0.4375</v>
      </c>
      <c r="K395" s="6">
        <f t="shared" si="101"/>
        <v>0.125</v>
      </c>
      <c r="L395" s="66">
        <f>COUNTIFS('2way'!$M$3:$M$7690,"&gt;50%",'2way'!$Y$3:$Y$7690,"Y",'2way'!$Q$3:$Q$7690,"=" &amp;B395) +  COUNTIFS('2way'!$M$3:$M$7690,"&gt;50%",'2way'!$Y$3:$Y$7690,"Y",'2way'!$R$3:$R$7690,"=" &amp;B395)</f>
        <v>6</v>
      </c>
      <c r="M395" s="66">
        <f>COUNTIFS('2way'!$M$3:$M$7690,"&gt;50%",'2way'!$Y$3:$Y$7690,"N",'2way'!$Q$3:$Q$7690,"=" &amp;B395) +  COUNTIFS('2way'!$M$3:$M$7690,"&gt;50%",'2way'!$Y$3:$Y$7690,"N",'2way'!$R$3:$R$7690,"=" &amp;B395)</f>
        <v>9</v>
      </c>
      <c r="N395" s="66">
        <f>COUNTIFS('2way'!$N$3:$N$7690,"&gt;50%",'2way'!$Y$3:$Y$7690,"N",'2way'!$Q$3:$Q$7690,"=" &amp;B395) +  COUNTIFS('2way'!$N$3:$N$7690,"&gt;50%",'2way'!$Y$3:$Y$7690,"N",'2way'!$R$3:$R$7690,"=" &amp;B395)</f>
        <v>0</v>
      </c>
      <c r="O395" s="66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16</v>
      </c>
      <c r="Q395" s="6">
        <f t="shared" si="102"/>
        <v>0.375</v>
      </c>
      <c r="R395" s="6">
        <f t="shared" si="103"/>
        <v>0.5625</v>
      </c>
      <c r="S395" s="6">
        <f t="shared" si="104"/>
        <v>0</v>
      </c>
      <c r="T395" s="6">
        <f t="shared" si="105"/>
        <v>6.25E-2</v>
      </c>
      <c r="U395">
        <f t="shared" si="106"/>
        <v>11</v>
      </c>
      <c r="V395" s="6">
        <f t="shared" si="107"/>
        <v>0.6875</v>
      </c>
      <c r="W395">
        <f t="shared" si="108"/>
        <v>6</v>
      </c>
      <c r="X395" s="6">
        <f t="shared" si="109"/>
        <v>0.375</v>
      </c>
      <c r="Y395">
        <f t="shared" si="110"/>
        <v>4</v>
      </c>
      <c r="Z395" s="6">
        <f t="shared" si="111"/>
        <v>0.25</v>
      </c>
      <c r="AA395">
        <f t="shared" si="112"/>
        <v>10</v>
      </c>
      <c r="AB395" s="6">
        <f t="shared" si="113"/>
        <v>0.625</v>
      </c>
    </row>
    <row r="396" spans="1:28" hidden="1" x14ac:dyDescent="0.25">
      <c r="A396" t="s">
        <v>145</v>
      </c>
      <c r="B396" t="s">
        <v>345</v>
      </c>
      <c r="C396" s="65">
        <f>COUNTIFS('2way'!$A$3:$A$7690,"&gt;50%",'2way'!$Y$3:$Y$7690,"Y",'2way'!$Q$3:$Q$7690,"=" &amp;B396) +  COUNTIFS('2way'!$A$3:$A$7690,"&gt;50%",'2way'!$Y$3:$Y$7690,"Y",'2way'!$R$3:$R$7690,"=" &amp;B396)</f>
        <v>3</v>
      </c>
      <c r="D396" s="66">
        <f>COUNTIFS('2way'!$A$3:$A$7690,"&gt;50%",'2way'!$Y$3:$Y$7690,"N",'2way'!$Q$3:$Q$7690,"=" &amp;B396) +  COUNTIFS('2way'!$A$3:$A$7690,"&gt;50%",'2way'!$Y$3:$Y$7690,"N",'2way'!$R$3:$R$7690,"=" &amp;B396)</f>
        <v>2</v>
      </c>
      <c r="E396" s="66">
        <f>COUNTIFS('2way'!$B$3:$B$7690,"&gt;50%",'2way'!$Y$3:$Y$7690,"N",'2way'!$Q$3:$Q$7690,"=" &amp;B396) +  COUNTIFS('2way'!$B$3:$B$7690,"&gt;50%",'2way'!$Y$3:$Y$7690,"N",'2way'!$R$3:$R$7690,"=" &amp;B396)</f>
        <v>6</v>
      </c>
      <c r="F396" s="66">
        <f>COUNTIFS('2way'!$B$3:$B$7690,"&gt;50%",'2way'!$Y$3:$Y$7690,"Y",'2way'!$Q$3:$Q$7690,"=" &amp;B396) +  COUNTIFS('2way'!$B$3:$B$7690,"&gt;50%",'2way'!$Y$3:$Y$7690,"Y",'2way'!$R$3:$R$7690,"=" &amp;B396)</f>
        <v>4</v>
      </c>
      <c r="G396">
        <f>COUNTIF('2way'!$Q$3:$Q$7690,"=" &amp;B396) + COUNTIF('2way'!$R$3:$R$7690,"=" &amp;B396)</f>
        <v>16</v>
      </c>
      <c r="H396" s="6">
        <f t="shared" si="98"/>
        <v>0.1875</v>
      </c>
      <c r="I396" s="6">
        <f t="shared" si="99"/>
        <v>0.125</v>
      </c>
      <c r="J396" s="6">
        <f t="shared" si="100"/>
        <v>0.375</v>
      </c>
      <c r="K396" s="6">
        <f t="shared" si="101"/>
        <v>0.25</v>
      </c>
      <c r="L396" s="66">
        <f>COUNTIFS('2way'!$M$3:$M$7690,"&gt;50%",'2way'!$Y$3:$Y$7690,"Y",'2way'!$Q$3:$Q$7690,"=" &amp;B396) +  COUNTIFS('2way'!$M$3:$M$7690,"&gt;50%",'2way'!$Y$3:$Y$7690,"Y",'2way'!$R$3:$R$7690,"=" &amp;B396)</f>
        <v>7</v>
      </c>
      <c r="M396" s="66">
        <f>COUNTIFS('2way'!$M$3:$M$7690,"&gt;50%",'2way'!$Y$3:$Y$7690,"N",'2way'!$Q$3:$Q$7690,"=" &amp;B396) +  COUNTIFS('2way'!$M$3:$M$7690,"&gt;50%",'2way'!$Y$3:$Y$7690,"N",'2way'!$R$3:$R$7690,"=" &amp;B396)</f>
        <v>7</v>
      </c>
      <c r="N396" s="66">
        <f>COUNTIFS('2way'!$N$3:$N$7690,"&gt;50%",'2way'!$Y$3:$Y$7690,"N",'2way'!$Q$3:$Q$7690,"=" &amp;B396) +  COUNTIFS('2way'!$N$3:$N$7690,"&gt;50%",'2way'!$Y$3:$Y$7690,"N",'2way'!$R$3:$R$7690,"=" &amp;B396)</f>
        <v>1</v>
      </c>
      <c r="O396" s="66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16</v>
      </c>
      <c r="Q396" s="6">
        <f t="shared" si="102"/>
        <v>0.4375</v>
      </c>
      <c r="R396" s="6">
        <f t="shared" si="103"/>
        <v>0.4375</v>
      </c>
      <c r="S396" s="6">
        <f t="shared" si="104"/>
        <v>6.25E-2</v>
      </c>
      <c r="T396" s="6">
        <f t="shared" si="105"/>
        <v>6.25E-2</v>
      </c>
      <c r="U396">
        <f t="shared" si="106"/>
        <v>9</v>
      </c>
      <c r="V396" s="6">
        <f t="shared" si="107"/>
        <v>0.5625</v>
      </c>
      <c r="W396">
        <f t="shared" si="108"/>
        <v>8</v>
      </c>
      <c r="X396" s="6">
        <f t="shared" si="109"/>
        <v>0.5</v>
      </c>
      <c r="Y396">
        <f t="shared" si="110"/>
        <v>6</v>
      </c>
      <c r="Z396" s="6">
        <f t="shared" si="111"/>
        <v>0.375</v>
      </c>
      <c r="AA396">
        <f t="shared" si="112"/>
        <v>8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5">
        <f>COUNTIFS('2way'!$A$3:$A$7690,"&gt;50%",'2way'!$Y$3:$Y$7690,"Y",'2way'!$Q$3:$Q$7690,"=" &amp;B397) +  COUNTIFS('2way'!$A$3:$A$7690,"&gt;50%",'2way'!$Y$3:$Y$7690,"Y",'2way'!$R$3:$R$7690,"=" &amp;B397)</f>
        <v>2</v>
      </c>
      <c r="D397" s="66">
        <f>COUNTIFS('2way'!$A$3:$A$7690,"&gt;50%",'2way'!$Y$3:$Y$7690,"N",'2way'!$Q$3:$Q$7690,"=" &amp;B397) +  COUNTIFS('2way'!$A$3:$A$7690,"&gt;50%",'2way'!$Y$3:$Y$7690,"N",'2way'!$R$3:$R$7690,"=" &amp;B397)</f>
        <v>5</v>
      </c>
      <c r="E397" s="66">
        <f>COUNTIFS('2way'!$B$3:$B$7690,"&gt;50%",'2way'!$Y$3:$Y$7690,"N",'2way'!$Q$3:$Q$7690,"=" &amp;B397) +  COUNTIFS('2way'!$B$3:$B$7690,"&gt;50%",'2way'!$Y$3:$Y$7690,"N",'2way'!$R$3:$R$7690,"=" &amp;B397)</f>
        <v>3</v>
      </c>
      <c r="F397" s="66">
        <f>COUNTIFS('2way'!$B$3:$B$7690,"&gt;50%",'2way'!$Y$3:$Y$7690,"Y",'2way'!$Q$3:$Q$7690,"=" &amp;B397) +  COUNTIFS('2way'!$B$3:$B$7690,"&gt;50%",'2way'!$Y$3:$Y$7690,"Y",'2way'!$R$3:$R$7690,"=" &amp;B397)</f>
        <v>5</v>
      </c>
      <c r="G397">
        <f>COUNTIF('2way'!$Q$3:$Q$7690,"=" &amp;B397) + COUNTIF('2way'!$R$3:$R$7690,"=" &amp;B397)</f>
        <v>16</v>
      </c>
      <c r="H397" s="6">
        <f t="shared" si="98"/>
        <v>0.125</v>
      </c>
      <c r="I397" s="6">
        <f t="shared" si="99"/>
        <v>0.3125</v>
      </c>
      <c r="J397" s="6">
        <f t="shared" si="100"/>
        <v>0.1875</v>
      </c>
      <c r="K397" s="6">
        <f t="shared" si="101"/>
        <v>0.3125</v>
      </c>
      <c r="L397" s="66">
        <f>COUNTIFS('2way'!$M$3:$M$7690,"&gt;50%",'2way'!$Y$3:$Y$7690,"Y",'2way'!$Q$3:$Q$7690,"=" &amp;B397) +  COUNTIFS('2way'!$M$3:$M$7690,"&gt;50%",'2way'!$Y$3:$Y$7690,"Y",'2way'!$R$3:$R$7690,"=" &amp;B397)</f>
        <v>4</v>
      </c>
      <c r="M397" s="66">
        <f>COUNTIFS('2way'!$M$3:$M$7690,"&gt;50%",'2way'!$Y$3:$Y$7690,"N",'2way'!$Q$3:$Q$7690,"=" &amp;B397) +  COUNTIFS('2way'!$M$3:$M$7690,"&gt;50%",'2way'!$Y$3:$Y$7690,"N",'2way'!$R$3:$R$7690,"=" &amp;B397)</f>
        <v>9</v>
      </c>
      <c r="N397" s="66">
        <f>COUNTIFS('2way'!$N$3:$N$7690,"&gt;50%",'2way'!$Y$3:$Y$7690,"N",'2way'!$Q$3:$Q$7690,"=" &amp;B397) +  COUNTIFS('2way'!$N$3:$N$7690,"&gt;50%",'2way'!$Y$3:$Y$7690,"N",'2way'!$R$3:$R$7690,"=" &amp;B397)</f>
        <v>0</v>
      </c>
      <c r="O397" s="66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16</v>
      </c>
      <c r="Q397" s="6">
        <f t="shared" si="102"/>
        <v>0.25</v>
      </c>
      <c r="R397" s="6">
        <f t="shared" si="103"/>
        <v>0.5625</v>
      </c>
      <c r="S397" s="6">
        <f t="shared" si="104"/>
        <v>0</v>
      </c>
      <c r="T397" s="6">
        <f t="shared" si="105"/>
        <v>0.1875</v>
      </c>
      <c r="U397">
        <f t="shared" si="106"/>
        <v>5</v>
      </c>
      <c r="V397" s="6">
        <f t="shared" si="107"/>
        <v>0.3125</v>
      </c>
      <c r="W397">
        <f t="shared" si="108"/>
        <v>4</v>
      </c>
      <c r="X397" s="6">
        <f t="shared" si="109"/>
        <v>0.25</v>
      </c>
      <c r="Y397">
        <f t="shared" si="110"/>
        <v>10</v>
      </c>
      <c r="Z397" s="6">
        <f t="shared" si="111"/>
        <v>0.625</v>
      </c>
      <c r="AA397">
        <f t="shared" si="112"/>
        <v>12</v>
      </c>
      <c r="AB397" s="6">
        <f t="shared" si="113"/>
        <v>0.75</v>
      </c>
    </row>
    <row r="398" spans="1:28" hidden="1" x14ac:dyDescent="0.25">
      <c r="A398" t="s">
        <v>145</v>
      </c>
      <c r="B398" t="s">
        <v>343</v>
      </c>
      <c r="C398" s="65">
        <f>COUNTIFS('2way'!$A$3:$A$7690,"&gt;50%",'2way'!$Y$3:$Y$7690,"Y",'2way'!$Q$3:$Q$7690,"=" &amp;B398) +  COUNTIFS('2way'!$A$3:$A$7690,"&gt;50%",'2way'!$Y$3:$Y$7690,"Y",'2way'!$R$3:$R$7690,"=" &amp;B398)</f>
        <v>5</v>
      </c>
      <c r="D398" s="66">
        <f>COUNTIFS('2way'!$A$3:$A$7690,"&gt;50%",'2way'!$Y$3:$Y$7690,"N",'2way'!$Q$3:$Q$7690,"=" &amp;B398) +  COUNTIFS('2way'!$A$3:$A$7690,"&gt;50%",'2way'!$Y$3:$Y$7690,"N",'2way'!$R$3:$R$7690,"=" &amp;B398)</f>
        <v>5</v>
      </c>
      <c r="E398" s="66">
        <f>COUNTIFS('2way'!$B$3:$B$7690,"&gt;50%",'2way'!$Y$3:$Y$7690,"N",'2way'!$Q$3:$Q$7690,"=" &amp;B398) +  COUNTIFS('2way'!$B$3:$B$7690,"&gt;50%",'2way'!$Y$3:$Y$7690,"N",'2way'!$R$3:$R$7690,"=" &amp;B398)</f>
        <v>3</v>
      </c>
      <c r="F398" s="66">
        <f>COUNTIFS('2way'!$B$3:$B$7690,"&gt;50%",'2way'!$Y$3:$Y$7690,"Y",'2way'!$Q$3:$Q$7690,"=" &amp;B398) +  COUNTIFS('2way'!$B$3:$B$7690,"&gt;50%",'2way'!$Y$3:$Y$7690,"Y",'2way'!$R$3:$R$7690,"=" &amp;B398)</f>
        <v>2</v>
      </c>
      <c r="G398">
        <f>COUNTIF('2way'!$Q$3:$Q$7690,"=" &amp;B398) + COUNTIF('2way'!$R$3:$R$7690,"=" &amp;B398)</f>
        <v>16</v>
      </c>
      <c r="H398" s="6">
        <f t="shared" si="98"/>
        <v>0.3125</v>
      </c>
      <c r="I398" s="6">
        <f t="shared" si="99"/>
        <v>0.3125</v>
      </c>
      <c r="J398" s="6">
        <f t="shared" si="100"/>
        <v>0.1875</v>
      </c>
      <c r="K398" s="6">
        <f t="shared" si="101"/>
        <v>0.125</v>
      </c>
      <c r="L398" s="66">
        <f>COUNTIFS('2way'!$M$3:$M$7690,"&gt;50%",'2way'!$Y$3:$Y$7690,"Y",'2way'!$Q$3:$Q$7690,"=" &amp;B398) +  COUNTIFS('2way'!$M$3:$M$7690,"&gt;50%",'2way'!$Y$3:$Y$7690,"Y",'2way'!$R$3:$R$7690,"=" &amp;B398)</f>
        <v>6</v>
      </c>
      <c r="M398" s="66">
        <f>COUNTIFS('2way'!$M$3:$M$7690,"&gt;50%",'2way'!$Y$3:$Y$7690,"N",'2way'!$Q$3:$Q$7690,"=" &amp;B398) +  COUNTIFS('2way'!$M$3:$M$7690,"&gt;50%",'2way'!$Y$3:$Y$7690,"N",'2way'!$R$3:$R$7690,"=" &amp;B398)</f>
        <v>9</v>
      </c>
      <c r="N398" s="66">
        <f>COUNTIFS('2way'!$N$3:$N$7690,"&gt;50%",'2way'!$Y$3:$Y$7690,"N",'2way'!$Q$3:$Q$7690,"=" &amp;B398) +  COUNTIFS('2way'!$N$3:$N$7690,"&gt;50%",'2way'!$Y$3:$Y$7690,"N",'2way'!$R$3:$R$7690,"=" &amp;B398)</f>
        <v>0</v>
      </c>
      <c r="O398" s="66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16</v>
      </c>
      <c r="Q398" s="6">
        <f t="shared" si="102"/>
        <v>0.375</v>
      </c>
      <c r="R398" s="6">
        <f t="shared" si="103"/>
        <v>0.5625</v>
      </c>
      <c r="S398" s="6">
        <f t="shared" si="104"/>
        <v>0</v>
      </c>
      <c r="T398" s="6">
        <f t="shared" si="105"/>
        <v>6.25E-2</v>
      </c>
      <c r="U398">
        <f t="shared" si="106"/>
        <v>8</v>
      </c>
      <c r="V398" s="6">
        <f t="shared" si="107"/>
        <v>0.5</v>
      </c>
      <c r="W398">
        <f t="shared" si="108"/>
        <v>6</v>
      </c>
      <c r="X398" s="6">
        <f t="shared" si="109"/>
        <v>0.375</v>
      </c>
      <c r="Y398">
        <f t="shared" si="110"/>
        <v>7</v>
      </c>
      <c r="Z398" s="6">
        <f t="shared" si="111"/>
        <v>0.4375</v>
      </c>
      <c r="AA398">
        <f t="shared" si="112"/>
        <v>10</v>
      </c>
      <c r="AB398" s="6">
        <f t="shared" si="113"/>
        <v>0.625</v>
      </c>
    </row>
    <row r="399" spans="1:28" x14ac:dyDescent="0.25">
      <c r="C399" s="65"/>
      <c r="D399" s="66"/>
      <c r="E399" s="66"/>
      <c r="F399" s="66"/>
      <c r="H399" s="6"/>
      <c r="I399" s="6"/>
      <c r="J399" s="6"/>
      <c r="K399" s="6"/>
      <c r="L399" s="66"/>
      <c r="M399" s="66"/>
      <c r="N399" s="66"/>
      <c r="O399" s="66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5"/>
      <c r="D400" s="66"/>
      <c r="E400" s="66"/>
      <c r="F400" s="66"/>
      <c r="H400" s="6"/>
      <c r="I400" s="6"/>
      <c r="J400" s="6"/>
      <c r="K400" s="6"/>
      <c r="L400" s="66"/>
      <c r="M400" s="66"/>
      <c r="N400" s="66"/>
      <c r="O400" s="66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5"/>
      <c r="D401" s="66"/>
      <c r="E401" s="66"/>
      <c r="F401" s="66"/>
      <c r="H401" s="6"/>
      <c r="I401" s="6"/>
      <c r="J401" s="6"/>
      <c r="K401" s="6"/>
      <c r="L401" s="66"/>
      <c r="M401" s="66"/>
      <c r="N401" s="66"/>
      <c r="O401" s="66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5"/>
      <c r="D402" s="66"/>
      <c r="E402" s="66"/>
      <c r="F402" s="66"/>
      <c r="H402" s="6"/>
      <c r="I402" s="6"/>
      <c r="J402" s="6"/>
      <c r="K402" s="6"/>
      <c r="L402" s="66"/>
      <c r="M402" s="66"/>
      <c r="N402" s="66"/>
      <c r="O402" s="66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5"/>
      <c r="D403" s="66"/>
      <c r="E403" s="66"/>
      <c r="F403" s="66"/>
      <c r="H403" s="6"/>
      <c r="I403" s="6"/>
      <c r="J403" s="6"/>
      <c r="K403" s="6"/>
      <c r="L403" s="66"/>
      <c r="M403" s="66"/>
      <c r="N403" s="66"/>
      <c r="O403" s="66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5"/>
      <c r="D404" s="66"/>
      <c r="E404" s="66"/>
      <c r="F404" s="66"/>
      <c r="H404" s="6"/>
      <c r="I404" s="6"/>
      <c r="J404" s="6"/>
      <c r="K404" s="6"/>
      <c r="L404" s="66"/>
      <c r="M404" s="66"/>
      <c r="N404" s="66"/>
      <c r="O404" s="66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5"/>
      <c r="D405" s="66"/>
      <c r="E405" s="66"/>
      <c r="F405" s="66"/>
      <c r="H405" s="6"/>
      <c r="I405" s="6"/>
      <c r="J405" s="6"/>
      <c r="K405" s="6"/>
      <c r="L405" s="66"/>
      <c r="M405" s="66"/>
      <c r="N405" s="66"/>
      <c r="O405" s="66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5"/>
      <c r="D406" s="66"/>
      <c r="E406" s="66"/>
      <c r="F406" s="66"/>
      <c r="H406" s="6"/>
      <c r="I406" s="6"/>
      <c r="J406" s="6"/>
      <c r="K406" s="6"/>
      <c r="L406" s="66"/>
      <c r="M406" s="66"/>
      <c r="N406" s="66"/>
      <c r="O406" s="66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5"/>
      <c r="D407" s="66"/>
      <c r="E407" s="66"/>
      <c r="F407" s="66"/>
      <c r="H407" s="6"/>
      <c r="I407" s="6"/>
      <c r="J407" s="6"/>
      <c r="K407" s="6"/>
      <c r="L407" s="66"/>
      <c r="M407" s="66"/>
      <c r="N407" s="66"/>
      <c r="O407" s="66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3" t="s">
        <v>455</v>
      </c>
      <c r="C1" s="143"/>
      <c r="D1" s="143"/>
      <c r="E1" s="143"/>
      <c r="F1" s="143"/>
      <c r="G1" s="143"/>
      <c r="H1" s="143">
        <v>1</v>
      </c>
      <c r="I1" s="143"/>
      <c r="J1" s="143" t="s">
        <v>166</v>
      </c>
      <c r="K1" s="143"/>
      <c r="L1" s="143">
        <v>2</v>
      </c>
      <c r="M1" s="143"/>
      <c r="N1" s="143" t="s">
        <v>465</v>
      </c>
      <c r="O1" s="143"/>
      <c r="P1" s="143"/>
      <c r="Q1" s="143"/>
      <c r="R1" s="143"/>
      <c r="S1" s="143"/>
      <c r="T1" s="143">
        <v>1</v>
      </c>
      <c r="U1" s="143"/>
      <c r="V1" s="143" t="s">
        <v>166</v>
      </c>
      <c r="W1" s="143"/>
      <c r="X1" s="143">
        <v>2</v>
      </c>
      <c r="Y1" s="143"/>
      <c r="Z1" s="143" t="s">
        <v>489</v>
      </c>
      <c r="AA1" s="143"/>
      <c r="AB1" s="143"/>
      <c r="AC1" s="143"/>
      <c r="AD1" s="143" t="s">
        <v>491</v>
      </c>
      <c r="AE1" s="143"/>
      <c r="AF1" s="143"/>
      <c r="AG1" s="143"/>
    </row>
    <row r="2" spans="1:33" s="2" customFormat="1" x14ac:dyDescent="0.25">
      <c r="B2" s="143">
        <v>1</v>
      </c>
      <c r="C2" s="143"/>
      <c r="D2" s="143" t="s">
        <v>166</v>
      </c>
      <c r="E2" s="143"/>
      <c r="F2" s="143">
        <v>2</v>
      </c>
      <c r="G2" s="143"/>
      <c r="H2" s="2" t="s">
        <v>460</v>
      </c>
      <c r="I2" s="2" t="s">
        <v>461</v>
      </c>
      <c r="J2" s="2" t="s">
        <v>460</v>
      </c>
      <c r="K2" s="78" t="s">
        <v>461</v>
      </c>
      <c r="L2" s="78" t="s">
        <v>460</v>
      </c>
      <c r="M2" s="78" t="s">
        <v>461</v>
      </c>
      <c r="N2" s="143">
        <v>1</v>
      </c>
      <c r="O2" s="143"/>
      <c r="P2" s="143" t="s">
        <v>166</v>
      </c>
      <c r="Q2" s="143"/>
      <c r="R2" s="143">
        <v>2</v>
      </c>
      <c r="S2" s="143"/>
      <c r="T2" s="2" t="s">
        <v>460</v>
      </c>
      <c r="U2" s="2" t="s">
        <v>461</v>
      </c>
      <c r="V2" s="2" t="s">
        <v>460</v>
      </c>
      <c r="W2" s="78" t="s">
        <v>461</v>
      </c>
      <c r="X2" s="78" t="s">
        <v>460</v>
      </c>
      <c r="Y2" s="78" t="s">
        <v>461</v>
      </c>
      <c r="Z2" s="143" t="s">
        <v>490</v>
      </c>
      <c r="AA2" s="143"/>
      <c r="AB2" s="143" t="s">
        <v>465</v>
      </c>
      <c r="AC2" s="143"/>
      <c r="AD2" s="143" t="s">
        <v>490</v>
      </c>
      <c r="AE2" s="143"/>
      <c r="AF2" s="143" t="s">
        <v>465</v>
      </c>
      <c r="AG2" s="143"/>
    </row>
    <row r="3" spans="1:33" s="71" customFormat="1" x14ac:dyDescent="0.25">
      <c r="B3" s="71" t="s">
        <v>457</v>
      </c>
      <c r="C3" s="71" t="s">
        <v>458</v>
      </c>
      <c r="D3" s="71" t="s">
        <v>457</v>
      </c>
      <c r="E3" s="71" t="s">
        <v>458</v>
      </c>
      <c r="F3" s="71" t="s">
        <v>457</v>
      </c>
      <c r="G3" s="71" t="s">
        <v>458</v>
      </c>
      <c r="N3" s="71" t="s">
        <v>457</v>
      </c>
      <c r="O3" s="71" t="s">
        <v>458</v>
      </c>
      <c r="P3" s="71" t="s">
        <v>457</v>
      </c>
      <c r="Q3" s="71" t="s">
        <v>458</v>
      </c>
      <c r="R3" s="71" t="s">
        <v>457</v>
      </c>
      <c r="S3" s="71" t="s">
        <v>458</v>
      </c>
    </row>
    <row r="4" spans="1:33" x14ac:dyDescent="0.25">
      <c r="A4" s="65" t="s">
        <v>186</v>
      </c>
      <c r="B4" s="65">
        <f>COUNTIFS('3way'!$A$3:$A$7690,"&gt;=  45% ",'3way'!$AE$3:$AE$7690,"1",'3way'!$Z$3:$Z$7690,"="  &amp;A4)</f>
        <v>29</v>
      </c>
      <c r="C4" s="65">
        <f>COUNTIFS('3way'!$A$3:$A$7690,"&gt;=  45% ",'3way'!$AE$3:$AE$7690,"&lt;&gt;1",'3way'!$Z$3:$Z$7690,"="  &amp;A4)</f>
        <v>65</v>
      </c>
      <c r="D4" s="65">
        <f>COUNTIFS('3way'!$B$3:$B$7690,"&gt;=  26% ",'3way'!$AE$3:$AE$7690,"X",'3way'!$Z$3:$Z$7690,"="  &amp;A4)</f>
        <v>7</v>
      </c>
      <c r="E4" s="65">
        <f>COUNTIFS('3way'!$B$3:$B$7690,"&gt;=  26% ",'3way'!$AE$3:$AE$7690,"&lt;&gt;X",'3way'!$Z$3:$Z$7690,"="  &amp;A4)</f>
        <v>31</v>
      </c>
      <c r="F4" s="65">
        <f>COUNTIFS('3way'!$C$3:$C$7690,"&gt;=  28% ",'3way'!$AE$3:$AE$7690,"2",'3way'!$Z$3:$Z$7690,"="  &amp;A4)</f>
        <v>33</v>
      </c>
      <c r="G4" s="65">
        <f>COUNTIFS('3way'!$C$3:$C$7690,"&gt;=  28% ",'3way'!$AE$3:$AE$7690,"&lt;&gt;2",'3way'!$Z$3:$Z$7690,"="  &amp;A4)</f>
        <v>77</v>
      </c>
      <c r="H4" s="6">
        <f>(B4/((COUNTIF('3way'!$Z$3:$Z$7690,"="&amp;A4))))</f>
        <v>0.17901234567901234</v>
      </c>
      <c r="I4" s="6">
        <f>(C4/(COUNTIF('3way'!$Z$3:$Z$7690,"="&amp;A4)))</f>
        <v>0.40123456790123457</v>
      </c>
      <c r="J4" s="6">
        <f>(D4/(COUNTIF('3way'!$Z$3:$Z$7690,"="&amp;A4)))</f>
        <v>4.3209876543209874E-2</v>
      </c>
      <c r="K4" s="6">
        <f>(E4/(COUNTIF('3way'!$Z$3:$Z$7690,"="&amp;A4)))</f>
        <v>0.19135802469135801</v>
      </c>
      <c r="L4" s="6">
        <f>(F4/(COUNTIF('3way'!$Z$3:$Z$7690,"="&amp;A4)))</f>
        <v>0.20370370370370369</v>
      </c>
      <c r="M4" s="6">
        <f>(G4/(COUNTIF('3way'!$Z$3:$Z$7690,"="&amp;A4)))</f>
        <v>0.47530864197530864</v>
      </c>
      <c r="N4" s="65">
        <f>COUNTIFS('3way'!$R$3:$R$7690,"&gt;=  45% ",'3way'!$AE$3:$AE$7690,"1",'3way'!$Z$3:$Z$7690,"="  &amp;A4)</f>
        <v>37</v>
      </c>
      <c r="O4">
        <f>COUNTIFS('3way'!$R$3:$R$7690,"&gt;=  45% ",'3way'!$AE$3:$AE$7690,"&lt;&gt;1",'3way'!$Z$3:$Z$7690,"="  &amp;A4)</f>
        <v>69</v>
      </c>
      <c r="P4">
        <f>COUNTIFS('3way'!$S$3:$S$7690,"&gt;=  26% ",'3way'!$AE$3:$AE$7690,"X",'3way'!$Z$3:$Z$7690,"="  &amp;A4)</f>
        <v>11</v>
      </c>
      <c r="Q4">
        <f>COUNTIFS('3way'!$S$3:$S$7690,"&gt;=  26% ",'3way'!$AE$3:$AE$7690,"&lt;&gt;X",'3way'!$Z$3:$Z$7690,"="  &amp;A4)</f>
        <v>37</v>
      </c>
      <c r="R4">
        <f>COUNTIFS('3way'!$T$3:$T$7690,"&gt;=  28% ",'3way'!$AE$3:$AE$7690,"2",'3way'!$Z$3:$Z$7690,"="  &amp;A4)</f>
        <v>44</v>
      </c>
      <c r="S4" s="80">
        <f>COUNTIFS('3way'!$T$3:$T$7690,"&gt;=  28% ",'3way'!$AE$3:$AE$7690,"&lt;&gt;2",'3way'!$Z$3:$Z$7690,"="  &amp;A4)</f>
        <v>98</v>
      </c>
      <c r="T4" s="6">
        <f>(N4/(COUNTIF('3way'!$Z$3:$Z$7690,"="&amp;A4)))</f>
        <v>0.22839506172839505</v>
      </c>
      <c r="U4" s="6">
        <f>(O4/(COUNTIF('3way'!$Z$3:$Z$7690,"="&amp;A4)))</f>
        <v>0.42592592592592593</v>
      </c>
      <c r="V4" s="6">
        <f>(P4/(COUNTIF('3way'!$Z$3:$Z$7690,"="&amp;A4)))</f>
        <v>6.7901234567901231E-2</v>
      </c>
      <c r="W4" s="6">
        <f>(Q4/(COUNTIF('3way'!$Z$3:$Z$7690,"="&amp;A4)))</f>
        <v>0.22839506172839505</v>
      </c>
      <c r="X4" s="6">
        <f>(R4/(COUNTIF('3way'!$Z$3:$Z$7690,"="&amp;A4)))</f>
        <v>0.27160493827160492</v>
      </c>
      <c r="Y4" s="6">
        <f>(S4/(COUNTIF('3way'!$Z$3:$Z$7690,"="&amp;A4)))</f>
        <v>0.60493827160493829</v>
      </c>
      <c r="Z4">
        <f>B4+D4+F4</f>
        <v>69</v>
      </c>
      <c r="AA4" s="6">
        <f>(Z4/(COUNTIF('3way'!$Z$3:$Z$7690,"="&amp;A4)))</f>
        <v>0.42592592592592593</v>
      </c>
      <c r="AB4">
        <f>N4+P4+R4</f>
        <v>92</v>
      </c>
      <c r="AC4" s="6">
        <f>(AB4/(COUNTIF('3way'!$Z$3:$Z$7690,"="&amp;A4)))</f>
        <v>0.5679012345679012</v>
      </c>
      <c r="AD4">
        <f>C4+E4+G4</f>
        <v>173</v>
      </c>
      <c r="AE4" s="6">
        <f>(AD4/(COUNTIF('3way'!$Z$3:$Z$7690,"="&amp;A4)))</f>
        <v>1.0679012345679013</v>
      </c>
      <c r="AF4">
        <f>O4+Q4+S4</f>
        <v>204</v>
      </c>
      <c r="AG4" s="6">
        <f>(AF4/(COUNTIF('3way'!$Z$3:$Z$7690,"="&amp;A4)))</f>
        <v>1.2592592592592593</v>
      </c>
    </row>
    <row r="5" spans="1:33" x14ac:dyDescent="0.25">
      <c r="A5" s="65" t="s">
        <v>305</v>
      </c>
      <c r="B5" s="65">
        <f>COUNTIFS('3way'!$A$3:$A$7690,"&gt;=  45% ",'3way'!$AE$3:$AE$7690,"1",'3way'!$Z$3:$Z$7690,"="  &amp;A5)</f>
        <v>45</v>
      </c>
      <c r="C5" s="65">
        <f>COUNTIFS('3way'!$A$3:$A$7690,"&gt;=  45% ",'3way'!$AE$3:$AE$7690,"&lt;&gt;1",'3way'!$Z$3:$Z$7690,"="  &amp;A5)</f>
        <v>77</v>
      </c>
      <c r="D5" s="65">
        <f>COUNTIFS('3way'!$B$3:$B$7690,"&gt;=  26% ",'3way'!$AE$3:$AE$7690,"X",'3way'!$Z$3:$Z$7690,"="  &amp;A5)</f>
        <v>11</v>
      </c>
      <c r="E5" s="65">
        <f>COUNTIFS('3way'!$B$3:$B$7690,"&gt;=  26% ",'3way'!$AE$3:$AE$7690,"&lt;&gt;X",'3way'!$Z$3:$Z$7690,"="  &amp;A5)</f>
        <v>36</v>
      </c>
      <c r="F5" s="65">
        <f>COUNTIFS('3way'!$C$3:$C$7690,"&gt;=  28% ",'3way'!$AE$3:$AE$7690,"2",'3way'!$Z$3:$Z$7690,"="  &amp;A5)</f>
        <v>21</v>
      </c>
      <c r="G5" s="65">
        <f>COUNTIFS('3way'!$C$3:$C$7690,"&gt;=  28% ",'3way'!$AE$3:$AE$7690,"&lt;&gt;2",'3way'!$Z$3:$Z$7690,"="  &amp;A5)</f>
        <v>49</v>
      </c>
      <c r="H5" s="6">
        <f>(B5/((COUNTIF('3way'!$Z$3:$Z$7690,"="&amp;A5))))</f>
        <v>0.33333333333333331</v>
      </c>
      <c r="I5" s="6">
        <f>(C5/(COUNTIF('3way'!$Z$3:$Z$7690,"="&amp;A5)))</f>
        <v>0.57037037037037042</v>
      </c>
      <c r="J5" s="6">
        <f>(D5/(COUNTIF('3way'!$Z$3:$Z$7690,"="&amp;A5)))</f>
        <v>8.1481481481481488E-2</v>
      </c>
      <c r="K5" s="6">
        <f>(E5/(COUNTIF('3way'!$Z$3:$Z$7690,"="&amp;A5)))</f>
        <v>0.26666666666666666</v>
      </c>
      <c r="L5" s="6">
        <f>(F5/(COUNTIF('3way'!$Z$3:$Z$7690,"="&amp;A5)))</f>
        <v>0.15555555555555556</v>
      </c>
      <c r="M5" s="6">
        <f>(G5/(COUNTIF('3way'!$Z$3:$Z$7690,"="&amp;A5)))</f>
        <v>0.36296296296296299</v>
      </c>
      <c r="N5" s="65">
        <f>COUNTIFS('3way'!$R$3:$R$7690,"&gt;=  45% ",'3way'!$AE$3:$AE$7690,"1",'3way'!$Z$3:$Z$7690,"="  &amp;A5)</f>
        <v>41</v>
      </c>
      <c r="O5">
        <f>COUNTIFS('3way'!$R$3:$R$7690,"&gt;=  45% ",'3way'!$AE$3:$AE$7690,"&lt;&gt;1",'3way'!$Z$3:$Z$7690,"="  &amp;A5)</f>
        <v>63</v>
      </c>
      <c r="P5">
        <f>COUNTIFS('3way'!$S$3:$S$7690,"&gt;=  26% ",'3way'!$AE$3:$AE$7690,"X",'3way'!$Z$3:$Z$7690,"="  &amp;A5)</f>
        <v>18</v>
      </c>
      <c r="Q5">
        <f>COUNTIFS('3way'!$S$3:$S$7690,"&gt;=  26% ",'3way'!$AE$3:$AE$7690,"&lt;&gt;X",'3way'!$Z$3:$Z$7690,"="  &amp;A5)</f>
        <v>36</v>
      </c>
      <c r="R5">
        <f>COUNTIFS('3way'!$T$3:$T$7690,"&gt;=  28% ",'3way'!$AE$3:$AE$7690,"2",'3way'!$Z$3:$Z$7690,"="  &amp;A5)</f>
        <v>24</v>
      </c>
      <c r="S5" s="80">
        <f>COUNTIFS('3way'!$T$3:$T$7690,"&gt;=  28% ",'3way'!$AE$3:$AE$7690,"&lt;&gt;2",'3way'!$Z$3:$Z$7690,"="  &amp;A5)</f>
        <v>71</v>
      </c>
      <c r="T5" s="6">
        <f>(N5/(COUNTIF('3way'!$Z$3:$Z$7690,"="&amp;A5)))</f>
        <v>0.3037037037037037</v>
      </c>
      <c r="U5" s="6">
        <f>(O5/(COUNTIF('3way'!$Z$3:$Z$7690,"="&amp;A5)))</f>
        <v>0.46666666666666667</v>
      </c>
      <c r="V5" s="6">
        <f>(P5/(COUNTIF('3way'!$Z$3:$Z$7690,"="&amp;A5)))</f>
        <v>0.13333333333333333</v>
      </c>
      <c r="W5" s="6">
        <f>(Q5/(COUNTIF('3way'!$Z$3:$Z$7690,"="&amp;A5)))</f>
        <v>0.26666666666666666</v>
      </c>
      <c r="X5" s="6">
        <f>(R5/(COUNTIF('3way'!$Z$3:$Z$7690,"="&amp;A5)))</f>
        <v>0.17777777777777778</v>
      </c>
      <c r="Y5" s="6">
        <f>(S5/(COUNTIF('3way'!$Z$3:$Z$7690,"="&amp;A5)))</f>
        <v>0.52592592592592591</v>
      </c>
      <c r="Z5">
        <f t="shared" ref="Z5:Z26" si="0">B5+D5+F5</f>
        <v>77</v>
      </c>
      <c r="AA5" s="6">
        <f>(Z5/(COUNTIF('3way'!$Z$3:$Z$7690,"="&amp;A5)))</f>
        <v>0.57037037037037042</v>
      </c>
      <c r="AB5">
        <f t="shared" ref="AB5:AB26" si="1">N5+P5+R5</f>
        <v>83</v>
      </c>
      <c r="AC5" s="6">
        <f>(AB5/(COUNTIF('3way'!$Z$3:$Z$7690,"="&amp;A5)))</f>
        <v>0.61481481481481481</v>
      </c>
      <c r="AD5">
        <f t="shared" ref="AD5:AD26" si="2">C5+E5+G5</f>
        <v>162</v>
      </c>
      <c r="AE5" s="6">
        <f>(AD5/(COUNTIF('3way'!$Z$3:$Z$7690,"="&amp;A5)))</f>
        <v>1.2</v>
      </c>
      <c r="AF5">
        <f t="shared" ref="AF5:AF26" si="3">O5+Q5+S5</f>
        <v>170</v>
      </c>
      <c r="AG5" s="6">
        <f>(AF5/(COUNTIF('3way'!$Z$3:$Z$7690,"="&amp;A5)))</f>
        <v>1.2592592592592593</v>
      </c>
    </row>
    <row r="6" spans="1:33" x14ac:dyDescent="0.25">
      <c r="A6" s="65" t="s">
        <v>320</v>
      </c>
      <c r="B6" s="65">
        <f>COUNTIFS('3way'!$A$3:$A$7690,"&gt;=  45% ",'3way'!$AE$3:$AE$7690,"1",'3way'!$Z$3:$Z$7690,"="  &amp;A6)</f>
        <v>32</v>
      </c>
      <c r="C6" s="65">
        <f>COUNTIFS('3way'!$A$3:$A$7690,"&gt;=  45% ",'3way'!$AE$3:$AE$7690,"&lt;&gt;1",'3way'!$Z$3:$Z$7690,"="  &amp;A6)</f>
        <v>64</v>
      </c>
      <c r="D6" s="65">
        <f>COUNTIFS('3way'!$B$3:$B$7690,"&gt;=  26% ",'3way'!$AE$3:$AE$7690,"X",'3way'!$Z$3:$Z$7690,"="  &amp;A6)</f>
        <v>8</v>
      </c>
      <c r="E6" s="65">
        <f>COUNTIFS('3way'!$B$3:$B$7690,"&gt;=  26% ",'3way'!$AE$3:$AE$7690,"&lt;&gt;X",'3way'!$Z$3:$Z$7690,"="  &amp;A6)</f>
        <v>21</v>
      </c>
      <c r="F6" s="65">
        <f>COUNTIFS('3way'!$C$3:$C$7690,"&gt;=  28% ",'3way'!$AE$3:$AE$7690,"2",'3way'!$Z$3:$Z$7690,"="  &amp;A6)</f>
        <v>19</v>
      </c>
      <c r="G6" s="65">
        <f>COUNTIFS('3way'!$C$3:$C$7690,"&gt;=  28% ",'3way'!$AE$3:$AE$7690,"&lt;&gt;2",'3way'!$Z$3:$Z$7690,"="  &amp;A6)</f>
        <v>56</v>
      </c>
      <c r="H6" s="6">
        <f>(B6/((COUNTIF('3way'!$Z$3:$Z$7690,"="&amp;A6))))</f>
        <v>0.20915032679738563</v>
      </c>
      <c r="I6" s="6">
        <f>(C6/(COUNTIF('3way'!$Z$3:$Z$7690,"="&amp;A6)))</f>
        <v>0.41830065359477125</v>
      </c>
      <c r="J6" s="6">
        <f>(D6/(COUNTIF('3way'!$Z$3:$Z$7690,"="&amp;A6)))</f>
        <v>5.2287581699346407E-2</v>
      </c>
      <c r="K6" s="6">
        <f>(E6/(COUNTIF('3way'!$Z$3:$Z$7690,"="&amp;A6)))</f>
        <v>0.13725490196078433</v>
      </c>
      <c r="L6" s="6">
        <f>(F6/(COUNTIF('3way'!$Z$3:$Z$7690,"="&amp;A6)))</f>
        <v>0.12418300653594772</v>
      </c>
      <c r="M6" s="6">
        <f>(G6/(COUNTIF('3way'!$Z$3:$Z$7690,"="&amp;A6)))</f>
        <v>0.36601307189542481</v>
      </c>
      <c r="N6" s="65">
        <f>COUNTIFS('3way'!$R$3:$R$7690,"&gt;=  45% ",'3way'!$AE$3:$AE$7690,"1",'3way'!$Z$3:$Z$7690,"="  &amp;A6)</f>
        <v>28</v>
      </c>
      <c r="O6">
        <f>COUNTIFS('3way'!$R$3:$R$7690,"&gt;=  45% ",'3way'!$AE$3:$AE$7690,"&lt;&gt;1",'3way'!$Z$3:$Z$7690,"="  &amp;A6)</f>
        <v>59</v>
      </c>
      <c r="P6">
        <f>COUNTIFS('3way'!$S$3:$S$7690,"&gt;=  26% ",'3way'!$AE$3:$AE$7690,"X",'3way'!$Z$3:$Z$7690,"="  &amp;A6)</f>
        <v>22</v>
      </c>
      <c r="Q6">
        <f>COUNTIFS('3way'!$S$3:$S$7690,"&gt;=  26% ",'3way'!$AE$3:$AE$7690,"&lt;&gt;X",'3way'!$Z$3:$Z$7690,"="  &amp;A6)</f>
        <v>79</v>
      </c>
      <c r="R6">
        <f>COUNTIFS('3way'!$T$3:$T$7690,"&gt;=  28% ",'3way'!$AE$3:$AE$7690,"2",'3way'!$Z$3:$Z$7690,"="  &amp;A6)</f>
        <v>38</v>
      </c>
      <c r="S6" s="80">
        <f>COUNTIFS('3way'!$T$3:$T$7690,"&gt;=  28% ",'3way'!$AE$3:$AE$7690,"&lt;&gt;2",'3way'!$Z$3:$Z$7690,"="  &amp;A6)</f>
        <v>93</v>
      </c>
      <c r="T6" s="6">
        <f>(N6/(COUNTIF('3way'!$Z$3:$Z$7690,"="&amp;A6)))</f>
        <v>0.18300653594771241</v>
      </c>
      <c r="U6" s="6">
        <f>(O6/(COUNTIF('3way'!$Z$3:$Z$7690,"="&amp;A6)))</f>
        <v>0.38562091503267976</v>
      </c>
      <c r="V6" s="6">
        <f>(P6/(COUNTIF('3way'!$Z$3:$Z$7690,"="&amp;A6)))</f>
        <v>0.1437908496732026</v>
      </c>
      <c r="W6" s="6">
        <f>(Q6/(COUNTIF('3way'!$Z$3:$Z$7690,"="&amp;A6)))</f>
        <v>0.5163398692810458</v>
      </c>
      <c r="X6" s="6">
        <f>(R6/(COUNTIF('3way'!$Z$3:$Z$7690,"="&amp;A6)))</f>
        <v>0.24836601307189543</v>
      </c>
      <c r="Y6" s="6">
        <f>(S6/(COUNTIF('3way'!$Z$3:$Z$7690,"="&amp;A6)))</f>
        <v>0.60784313725490191</v>
      </c>
      <c r="Z6">
        <f t="shared" si="0"/>
        <v>59</v>
      </c>
      <c r="AA6" s="6">
        <f>(Z6/(COUNTIF('3way'!$Z$3:$Z$7690,"="&amp;A6)))</f>
        <v>0.38562091503267976</v>
      </c>
      <c r="AB6">
        <f t="shared" si="1"/>
        <v>88</v>
      </c>
      <c r="AC6" s="6">
        <f>(AB6/(COUNTIF('3way'!$Z$3:$Z$7690,"="&amp;A6)))</f>
        <v>0.57516339869281041</v>
      </c>
      <c r="AD6">
        <f t="shared" si="2"/>
        <v>141</v>
      </c>
      <c r="AE6" s="6">
        <f>(AD6/(COUNTIF('3way'!$Z$3:$Z$7690,"="&amp;A6)))</f>
        <v>0.92156862745098034</v>
      </c>
      <c r="AF6">
        <f t="shared" si="3"/>
        <v>231</v>
      </c>
      <c r="AG6" s="6">
        <f>(AF6/(COUNTIF('3way'!$Z$3:$Z$7690,"="&amp;A6)))</f>
        <v>1.5098039215686274</v>
      </c>
    </row>
    <row r="7" spans="1:33" x14ac:dyDescent="0.25">
      <c r="A7" s="65" t="s">
        <v>189</v>
      </c>
      <c r="B7" s="65">
        <f>COUNTIFS('3way'!$A$3:$A$7690,"&gt;=  45% ",'3way'!$AE$3:$AE$7690,"1",'3way'!$Z$3:$Z$7690,"="  &amp;A7)</f>
        <v>35</v>
      </c>
      <c r="C7" s="65">
        <f>COUNTIFS('3way'!$A$3:$A$7690,"&gt;=  45% ",'3way'!$AE$3:$AE$7690,"&lt;&gt;1",'3way'!$Z$3:$Z$7690,"="  &amp;A7)</f>
        <v>68</v>
      </c>
      <c r="D7" s="65">
        <f>COUNTIFS('3way'!$B$3:$B$7690,"&gt;=  26% ",'3way'!$AE$3:$AE$7690,"X",'3way'!$Z$3:$Z$7690,"="  &amp;A7)</f>
        <v>16</v>
      </c>
      <c r="E7" s="65">
        <f>COUNTIFS('3way'!$B$3:$B$7690,"&gt;=  26% ",'3way'!$AE$3:$AE$7690,"&lt;&gt;X",'3way'!$Z$3:$Z$7690,"="  &amp;A7)</f>
        <v>38</v>
      </c>
      <c r="F7" s="65">
        <f>COUNTIFS('3way'!$C$3:$C$7690,"&gt;=  28% ",'3way'!$AE$3:$AE$7690,"2",'3way'!$Z$3:$Z$7690,"="  &amp;A7)</f>
        <v>34</v>
      </c>
      <c r="G7" s="65">
        <f>COUNTIFS('3way'!$C$3:$C$7690,"&gt;=  28% ",'3way'!$AE$3:$AE$7690,"&lt;&gt;2",'3way'!$Z$3:$Z$7690,"="  &amp;A7)</f>
        <v>80</v>
      </c>
      <c r="H7" s="6">
        <f>(B7/((COUNTIF('3way'!$Z$3:$Z$7690,"="&amp;A7))))</f>
        <v>0.22012578616352202</v>
      </c>
      <c r="I7" s="6">
        <f>(C7/(COUNTIF('3way'!$Z$3:$Z$7690,"="&amp;A7)))</f>
        <v>0.42767295597484278</v>
      </c>
      <c r="J7" s="6">
        <f>(D7/(COUNTIF('3way'!$Z$3:$Z$7690,"="&amp;A7)))</f>
        <v>0.10062893081761007</v>
      </c>
      <c r="K7" s="6">
        <f>(E7/(COUNTIF('3way'!$Z$3:$Z$7690,"="&amp;A7)))</f>
        <v>0.2389937106918239</v>
      </c>
      <c r="L7" s="6">
        <f>(F7/(COUNTIF('3way'!$Z$3:$Z$7690,"="&amp;A7)))</f>
        <v>0.21383647798742139</v>
      </c>
      <c r="M7" s="6">
        <f>(G7/(COUNTIF('3way'!$Z$3:$Z$7690,"="&amp;A7)))</f>
        <v>0.50314465408805031</v>
      </c>
      <c r="N7" s="65">
        <f>COUNTIFS('3way'!$R$3:$R$7690,"&gt;=  45% ",'3way'!$AE$3:$AE$7690,"1",'3way'!$Z$3:$Z$7690,"="  &amp;A7)</f>
        <v>41</v>
      </c>
      <c r="O7">
        <f>COUNTIFS('3way'!$R$3:$R$7690,"&gt;=  45% ",'3way'!$AE$3:$AE$7690,"&lt;&gt;1",'3way'!$Z$3:$Z$7690,"="  &amp;A7)</f>
        <v>65</v>
      </c>
      <c r="P7">
        <f>COUNTIFS('3way'!$S$3:$S$7690,"&gt;=  26% ",'3way'!$AE$3:$AE$7690,"X",'3way'!$Z$3:$Z$7690,"="  &amp;A7)</f>
        <v>31</v>
      </c>
      <c r="Q7">
        <f>COUNTIFS('3way'!$S$3:$S$7690,"&gt;=  26% ",'3way'!$AE$3:$AE$7690,"&lt;&gt;X",'3way'!$Z$3:$Z$7690,"="  &amp;A7)</f>
        <v>56</v>
      </c>
      <c r="R7">
        <f>COUNTIFS('3way'!$T$3:$T$7690,"&gt;=  28% ",'3way'!$AE$3:$AE$7690,"2",'3way'!$Z$3:$Z$7690,"="  &amp;A7)</f>
        <v>41</v>
      </c>
      <c r="S7" s="80">
        <f>COUNTIFS('3way'!$T$3:$T$7690,"&gt;=  28% ",'3way'!$AE$3:$AE$7690,"&lt;&gt;2",'3way'!$Z$3:$Z$7690,"="  &amp;A7)</f>
        <v>90</v>
      </c>
      <c r="T7" s="6">
        <f>(N7/(COUNTIF('3way'!$Z$3:$Z$7690,"="&amp;A7)))</f>
        <v>0.25786163522012578</v>
      </c>
      <c r="U7" s="6">
        <f>(O7/(COUNTIF('3way'!$Z$3:$Z$7690,"="&amp;A7)))</f>
        <v>0.4088050314465409</v>
      </c>
      <c r="V7" s="6">
        <f>(P7/(COUNTIF('3way'!$Z$3:$Z$7690,"="&amp;A7)))</f>
        <v>0.19496855345911951</v>
      </c>
      <c r="W7" s="6">
        <f>(Q7/(COUNTIF('3way'!$Z$3:$Z$7690,"="&amp;A7)))</f>
        <v>0.3522012578616352</v>
      </c>
      <c r="X7" s="6">
        <f>(R7/(COUNTIF('3way'!$Z$3:$Z$7690,"="&amp;A7)))</f>
        <v>0.25786163522012578</v>
      </c>
      <c r="Y7" s="6">
        <f>(S7/(COUNTIF('3way'!$Z$3:$Z$7690,"="&amp;A7)))</f>
        <v>0.56603773584905659</v>
      </c>
      <c r="Z7">
        <f t="shared" si="0"/>
        <v>85</v>
      </c>
      <c r="AA7" s="6">
        <f>(Z7/(COUNTIF('3way'!$Z$3:$Z$7690,"="&amp;A7)))</f>
        <v>0.53459119496855345</v>
      </c>
      <c r="AB7">
        <f t="shared" si="1"/>
        <v>113</v>
      </c>
      <c r="AC7" s="6">
        <f>(AB7/(COUNTIF('3way'!$Z$3:$Z$7690,"="&amp;A7)))</f>
        <v>0.71069182389937102</v>
      </c>
      <c r="AD7">
        <f t="shared" si="2"/>
        <v>186</v>
      </c>
      <c r="AE7" s="6">
        <f>(AD7/(COUNTIF('3way'!$Z$3:$Z$7690,"="&amp;A7)))</f>
        <v>1.1698113207547169</v>
      </c>
      <c r="AF7">
        <f t="shared" si="3"/>
        <v>211</v>
      </c>
      <c r="AG7" s="6">
        <f>(AF7/(COUNTIF('3way'!$Z$3:$Z$7690,"="&amp;A7)))</f>
        <v>1.3270440251572326</v>
      </c>
    </row>
    <row r="8" spans="1:33" x14ac:dyDescent="0.25">
      <c r="A8" s="65" t="s">
        <v>202</v>
      </c>
      <c r="B8" s="65">
        <f>COUNTIFS('3way'!$A$3:$A$7690,"&gt;=  45% ",'3way'!$AE$3:$AE$7690,"1",'3way'!$Z$3:$Z$7690,"="  &amp;A8)</f>
        <v>47</v>
      </c>
      <c r="C8" s="65">
        <f>COUNTIFS('3way'!$A$3:$A$7690,"&gt;=  45% ",'3way'!$AE$3:$AE$7690,"&lt;&gt;1",'3way'!$Z$3:$Z$7690,"="  &amp;A8)</f>
        <v>106</v>
      </c>
      <c r="D8" s="65">
        <f>COUNTIFS('3way'!$B$3:$B$7690,"&gt;=  26% ",'3way'!$AE$3:$AE$7690,"X",'3way'!$Z$3:$Z$7690,"="  &amp;A8)</f>
        <v>50</v>
      </c>
      <c r="E8" s="65">
        <f>COUNTIFS('3way'!$B$3:$B$7690,"&gt;=  26% ",'3way'!$AE$3:$AE$7690,"&lt;&gt;X",'3way'!$Z$3:$Z$7690,"="  &amp;A8)</f>
        <v>112</v>
      </c>
      <c r="F8" s="65">
        <f>COUNTIFS('3way'!$C$3:$C$7690,"&gt;=  28% ",'3way'!$AE$3:$AE$7690,"2",'3way'!$Z$3:$Z$7690,"="  &amp;A8)</f>
        <v>33</v>
      </c>
      <c r="G8" s="65">
        <f>COUNTIFS('3way'!$C$3:$C$7690,"&gt;=  28% ",'3way'!$AE$3:$AE$7690,"&lt;&gt;2",'3way'!$Z$3:$Z$7690,"="  &amp;A8)</f>
        <v>124</v>
      </c>
      <c r="H8" s="6">
        <f>(B8/((COUNTIF('3way'!$Z$3:$Z$7690,"="&amp;A8))))</f>
        <v>0.17803030303030304</v>
      </c>
      <c r="I8" s="6">
        <f>(C8/(COUNTIF('3way'!$Z$3:$Z$7690,"="&amp;A8)))</f>
        <v>0.40151515151515149</v>
      </c>
      <c r="J8" s="6">
        <f>(D8/(COUNTIF('3way'!$Z$3:$Z$7690,"="&amp;A8)))</f>
        <v>0.18939393939393939</v>
      </c>
      <c r="K8" s="6">
        <f>(E8/(COUNTIF('3way'!$Z$3:$Z$7690,"="&amp;A8)))</f>
        <v>0.42424242424242425</v>
      </c>
      <c r="L8" s="6">
        <f>(F8/(COUNTIF('3way'!$Z$3:$Z$7690,"="&amp;A8)))</f>
        <v>0.125</v>
      </c>
      <c r="M8" s="6">
        <f>(G8/(COUNTIF('3way'!$Z$3:$Z$7690,"="&amp;A8)))</f>
        <v>0.46969696969696972</v>
      </c>
      <c r="N8" s="65">
        <f>COUNTIFS('3way'!$R$3:$R$7690,"&gt;=  45% ",'3way'!$AE$3:$AE$7690,"1",'3way'!$Z$3:$Z$7690,"="  &amp;A8)</f>
        <v>53</v>
      </c>
      <c r="O8">
        <f>COUNTIFS('3way'!$R$3:$R$7690,"&gt;=  45% ",'3way'!$AE$3:$AE$7690,"&lt;&gt;1",'3way'!$Z$3:$Z$7690,"="  &amp;A8)</f>
        <v>101</v>
      </c>
      <c r="P8">
        <f>COUNTIFS('3way'!$S$3:$S$7690,"&gt;=  26% ",'3way'!$AE$3:$AE$7690,"X",'3way'!$Z$3:$Z$7690,"="  &amp;A8)</f>
        <v>66</v>
      </c>
      <c r="Q8">
        <f>COUNTIFS('3way'!$S$3:$S$7690,"&gt;=  26% ",'3way'!$AE$3:$AE$7690,"&lt;&gt;X",'3way'!$Z$3:$Z$7690,"="  &amp;A8)</f>
        <v>158</v>
      </c>
      <c r="R8">
        <f>COUNTIFS('3way'!$T$3:$T$7690,"&gt;=  28% ",'3way'!$AE$3:$AE$7690,"2",'3way'!$Z$3:$Z$7690,"="  &amp;A8)</f>
        <v>49</v>
      </c>
      <c r="S8" s="80">
        <f>COUNTIFS('3way'!$T$3:$T$7690,"&gt;=  28% ",'3way'!$AE$3:$AE$7690,"&lt;&gt;2",'3way'!$Z$3:$Z$7690,"="  &amp;A8)</f>
        <v>141</v>
      </c>
      <c r="T8" s="6">
        <f>(N8/(COUNTIF('3way'!$Z$3:$Z$7690,"="&amp;A8)))</f>
        <v>0.20075757575757575</v>
      </c>
      <c r="U8" s="6">
        <f>(O8/(COUNTIF('3way'!$Z$3:$Z$7690,"="&amp;A8)))</f>
        <v>0.38257575757575757</v>
      </c>
      <c r="V8" s="6">
        <f>(P8/(COUNTIF('3way'!$Z$3:$Z$7690,"="&amp;A8)))</f>
        <v>0.25</v>
      </c>
      <c r="W8" s="6">
        <f>(Q8/(COUNTIF('3way'!$Z$3:$Z$7690,"="&amp;A8)))</f>
        <v>0.59848484848484851</v>
      </c>
      <c r="X8" s="6">
        <f>(R8/(COUNTIF('3way'!$Z$3:$Z$7690,"="&amp;A8)))</f>
        <v>0.18560606060606061</v>
      </c>
      <c r="Y8" s="6">
        <f>(S8/(COUNTIF('3way'!$Z$3:$Z$7690,"="&amp;A8)))</f>
        <v>0.53409090909090906</v>
      </c>
      <c r="Z8">
        <f t="shared" si="0"/>
        <v>130</v>
      </c>
      <c r="AA8" s="6">
        <f>(Z8/(COUNTIF('3way'!$Z$3:$Z$7690,"="&amp;A8)))</f>
        <v>0.49242424242424243</v>
      </c>
      <c r="AB8">
        <f t="shared" si="1"/>
        <v>168</v>
      </c>
      <c r="AC8" s="6">
        <f>(AB8/(COUNTIF('3way'!$Z$3:$Z$7690,"="&amp;A8)))</f>
        <v>0.63636363636363635</v>
      </c>
      <c r="AD8">
        <f t="shared" si="2"/>
        <v>342</v>
      </c>
      <c r="AE8" s="6">
        <f>(AD8/(COUNTIF('3way'!$Z$3:$Z$7690,"="&amp;A8)))</f>
        <v>1.2954545454545454</v>
      </c>
      <c r="AF8">
        <f t="shared" si="3"/>
        <v>400</v>
      </c>
      <c r="AG8" s="6">
        <f>(AF8/(COUNTIF('3way'!$Z$3:$Z$7690,"="&amp;A8)))</f>
        <v>1.5151515151515151</v>
      </c>
    </row>
    <row r="9" spans="1:33" x14ac:dyDescent="0.25">
      <c r="A9" s="65" t="s">
        <v>135</v>
      </c>
      <c r="B9" s="65">
        <f>COUNTIFS('3way'!$A$3:$A$7690,"&gt;=  45% ",'3way'!$AE$3:$AE$7690,"1",'3way'!$Z$3:$Z$7690,"="  &amp;A9)</f>
        <v>59</v>
      </c>
      <c r="C9" s="65">
        <f>COUNTIFS('3way'!$A$3:$A$7690,"&gt;=  45% ",'3way'!$AE$3:$AE$7690,"&lt;&gt;1",'3way'!$Z$3:$Z$7690,"="  &amp;A9)</f>
        <v>122</v>
      </c>
      <c r="D9" s="65">
        <f>COUNTIFS('3way'!$B$3:$B$7690,"&gt;=  26% ",'3way'!$AE$3:$AE$7690,"X",'3way'!$Z$3:$Z$7690,"="  &amp;A9)</f>
        <v>35</v>
      </c>
      <c r="E9" s="65">
        <f>COUNTIFS('3way'!$B$3:$B$7690,"&gt;=  26% ",'3way'!$AE$3:$AE$7690,"&lt;&gt;X",'3way'!$Z$3:$Z$7690,"="  &amp;A9)</f>
        <v>70</v>
      </c>
      <c r="F9" s="65">
        <f>COUNTIFS('3way'!$C$3:$C$7690,"&gt;=  28% ",'3way'!$AE$3:$AE$7690,"2",'3way'!$Z$3:$Z$7690,"="  &amp;A9)</f>
        <v>35</v>
      </c>
      <c r="G9" s="65">
        <f>COUNTIFS('3way'!$C$3:$C$7690,"&gt;=  28% ",'3way'!$AE$3:$AE$7690,"&lt;&gt;2",'3way'!$Z$3:$Z$7690,"="  &amp;A9)</f>
        <v>125</v>
      </c>
      <c r="H9" s="6">
        <f>(B9/((COUNTIF('3way'!$Z$3:$Z$7690,"="&amp;A9))))</f>
        <v>0.22868217054263565</v>
      </c>
      <c r="I9" s="6">
        <f>(C9/(COUNTIF('3way'!$Z$3:$Z$7690,"="&amp;A9)))</f>
        <v>0.47286821705426357</v>
      </c>
      <c r="J9" s="6">
        <f>(D9/(COUNTIF('3way'!$Z$3:$Z$7690,"="&amp;A9)))</f>
        <v>0.13565891472868216</v>
      </c>
      <c r="K9" s="6">
        <f>(E9/(COUNTIF('3way'!$Z$3:$Z$7690,"="&amp;A9)))</f>
        <v>0.27131782945736432</v>
      </c>
      <c r="L9" s="6">
        <f>(F9/(COUNTIF('3way'!$Z$3:$Z$7690,"="&amp;A9)))</f>
        <v>0.13565891472868216</v>
      </c>
      <c r="M9" s="6">
        <f>(G9/(COUNTIF('3way'!$Z$3:$Z$7690,"="&amp;A9)))</f>
        <v>0.48449612403100772</v>
      </c>
      <c r="N9" s="65">
        <f>COUNTIFS('3way'!$R$3:$R$7690,"&gt;=  45% ",'3way'!$AE$3:$AE$7690,"1",'3way'!$Z$3:$Z$7690,"="  &amp;A9)</f>
        <v>58</v>
      </c>
      <c r="O9">
        <f>COUNTIFS('3way'!$R$3:$R$7690,"&gt;=  45% ",'3way'!$AE$3:$AE$7690,"&lt;&gt;1",'3way'!$Z$3:$Z$7690,"="  &amp;A9)</f>
        <v>91</v>
      </c>
      <c r="P9">
        <f>COUNTIFS('3way'!$S$3:$S$7690,"&gt;=  26% ",'3way'!$AE$3:$AE$7690,"X",'3way'!$Z$3:$Z$7690,"="  &amp;A9)</f>
        <v>59</v>
      </c>
      <c r="Q9">
        <f>COUNTIFS('3way'!$S$3:$S$7690,"&gt;=  26% ",'3way'!$AE$3:$AE$7690,"&lt;&gt;X",'3way'!$Z$3:$Z$7690,"="  &amp;A9)</f>
        <v>136</v>
      </c>
      <c r="R9">
        <f>COUNTIFS('3way'!$T$3:$T$7690,"&gt;=  28% ",'3way'!$AE$3:$AE$7690,"2",'3way'!$Z$3:$Z$7690,"="  &amp;A9)</f>
        <v>54</v>
      </c>
      <c r="S9" s="80">
        <f>COUNTIFS('3way'!$T$3:$T$7690,"&gt;=  28% ",'3way'!$AE$3:$AE$7690,"&lt;&gt;2",'3way'!$Z$3:$Z$7690,"="  &amp;A9)</f>
        <v>155</v>
      </c>
      <c r="T9" s="6">
        <f>(N9/(COUNTIF('3way'!$Z$3:$Z$7690,"="&amp;A9)))</f>
        <v>0.22480620155038761</v>
      </c>
      <c r="U9" s="6">
        <f>(O9/(COUNTIF('3way'!$Z$3:$Z$7690,"="&amp;A9)))</f>
        <v>0.35271317829457366</v>
      </c>
      <c r="V9" s="6">
        <f>(P9/(COUNTIF('3way'!$Z$3:$Z$7690,"="&amp;A9)))</f>
        <v>0.22868217054263565</v>
      </c>
      <c r="W9" s="6">
        <f>(Q9/(COUNTIF('3way'!$Z$3:$Z$7690,"="&amp;A9)))</f>
        <v>0.52713178294573648</v>
      </c>
      <c r="X9" s="6">
        <f>(R9/(COUNTIF('3way'!$Z$3:$Z$7690,"="&amp;A9)))</f>
        <v>0.20930232558139536</v>
      </c>
      <c r="Y9" s="6">
        <f>(S9/(COUNTIF('3way'!$Z$3:$Z$7690,"="&amp;A9)))</f>
        <v>0.60077519379844957</v>
      </c>
      <c r="Z9">
        <f t="shared" si="0"/>
        <v>129</v>
      </c>
      <c r="AA9" s="6">
        <f>(Z9/(COUNTIF('3way'!$Z$3:$Z$7690,"="&amp;A9)))</f>
        <v>0.5</v>
      </c>
      <c r="AB9">
        <f t="shared" si="1"/>
        <v>171</v>
      </c>
      <c r="AC9" s="6">
        <f>(AB9/(COUNTIF('3way'!$Z$3:$Z$7690,"="&amp;A9)))</f>
        <v>0.66279069767441856</v>
      </c>
      <c r="AD9">
        <f t="shared" si="2"/>
        <v>317</v>
      </c>
      <c r="AE9" s="6">
        <f>(AD9/(COUNTIF('3way'!$Z$3:$Z$7690,"="&amp;A9)))</f>
        <v>1.2286821705426356</v>
      </c>
      <c r="AF9">
        <f t="shared" si="3"/>
        <v>382</v>
      </c>
      <c r="AG9" s="6">
        <f>(AF9/(COUNTIF('3way'!$Z$3:$Z$7690,"="&amp;A9)))</f>
        <v>1.4806201550387597</v>
      </c>
    </row>
    <row r="10" spans="1:33" x14ac:dyDescent="0.25">
      <c r="A10" s="65" t="s">
        <v>136</v>
      </c>
      <c r="B10" s="65">
        <f>COUNTIFS('3way'!$A$3:$A$7690,"&gt;=  45% ",'3way'!$AE$3:$AE$7690,"1",'3way'!$Z$3:$Z$7690,"="  &amp;A10)</f>
        <v>47</v>
      </c>
      <c r="C10" s="65">
        <f>COUNTIFS('3way'!$A$3:$A$7690,"&gt;=  45% ",'3way'!$AE$3:$AE$7690,"&lt;&gt;1",'3way'!$Z$3:$Z$7690,"="  &amp;A10)</f>
        <v>101</v>
      </c>
      <c r="D10" s="65">
        <f>COUNTIFS('3way'!$B$3:$B$7690,"&gt;=  26% ",'3way'!$AE$3:$AE$7690,"X",'3way'!$Z$3:$Z$7690,"="  &amp;A10)</f>
        <v>43</v>
      </c>
      <c r="E10" s="65">
        <f>COUNTIFS('3way'!$B$3:$B$7690,"&gt;=  26% ",'3way'!$AE$3:$AE$7690,"&lt;&gt;X",'3way'!$Z$3:$Z$7690,"="  &amp;A10)</f>
        <v>90</v>
      </c>
      <c r="F10" s="65">
        <f>COUNTIFS('3way'!$C$3:$C$7690,"&gt;=  28% ",'3way'!$AE$3:$AE$7690,"2",'3way'!$Z$3:$Z$7690,"="  &amp;A10)</f>
        <v>42</v>
      </c>
      <c r="G10" s="65">
        <f>COUNTIFS('3way'!$C$3:$C$7690,"&gt;=  28% ",'3way'!$AE$3:$AE$7690,"&lt;&gt;2",'3way'!$Z$3:$Z$7690,"="  &amp;A10)</f>
        <v>122</v>
      </c>
      <c r="H10" s="6">
        <f>(B10/((COUNTIF('3way'!$Z$3:$Z$7690,"="&amp;A10))))</f>
        <v>0.188</v>
      </c>
      <c r="I10" s="6">
        <f>(C10/(COUNTIF('3way'!$Z$3:$Z$7690,"="&amp;A10)))</f>
        <v>0.40400000000000003</v>
      </c>
      <c r="J10" s="6">
        <f>(D10/(COUNTIF('3way'!$Z$3:$Z$7690,"="&amp;A10)))</f>
        <v>0.17199999999999999</v>
      </c>
      <c r="K10" s="6">
        <f>(E10/(COUNTIF('3way'!$Z$3:$Z$7690,"="&amp;A10)))</f>
        <v>0.36</v>
      </c>
      <c r="L10" s="6">
        <f>(F10/(COUNTIF('3way'!$Z$3:$Z$7690,"="&amp;A10)))</f>
        <v>0.16800000000000001</v>
      </c>
      <c r="M10" s="6">
        <f>(G10/(COUNTIF('3way'!$Z$3:$Z$7690,"="&amp;A10)))</f>
        <v>0.48799999999999999</v>
      </c>
      <c r="N10" s="65">
        <f>COUNTIFS('3way'!$R$3:$R$7690,"&gt;=  45% ",'3way'!$AE$3:$AE$7690,"1",'3way'!$Z$3:$Z$7690,"="  &amp;A10)</f>
        <v>35</v>
      </c>
      <c r="O10">
        <f>COUNTIFS('3way'!$R$3:$R$7690,"&gt;=  45% ",'3way'!$AE$3:$AE$7690,"&lt;&gt;1",'3way'!$Z$3:$Z$7690,"="  &amp;A10)</f>
        <v>77</v>
      </c>
      <c r="P10">
        <f>COUNTIFS('3way'!$S$3:$S$7690,"&gt;=  26% ",'3way'!$AE$3:$AE$7690,"X",'3way'!$Z$3:$Z$7690,"="  &amp;A10)</f>
        <v>70</v>
      </c>
      <c r="Q10">
        <f>COUNTIFS('3way'!$S$3:$S$7690,"&gt;=  26% ",'3way'!$AE$3:$AE$7690,"&lt;&gt;X",'3way'!$Z$3:$Z$7690,"="  &amp;A10)</f>
        <v>158</v>
      </c>
      <c r="R10">
        <f>COUNTIFS('3way'!$T$3:$T$7690,"&gt;=  28% ",'3way'!$AE$3:$AE$7690,"2",'3way'!$Z$3:$Z$7690,"="  &amp;A10)</f>
        <v>52</v>
      </c>
      <c r="S10" s="80">
        <f>COUNTIFS('3way'!$T$3:$T$7690,"&gt;=  28% ",'3way'!$AE$3:$AE$7690,"&lt;&gt;2",'3way'!$Z$3:$Z$7690,"="  &amp;A10)</f>
        <v>154</v>
      </c>
      <c r="T10" s="6">
        <f>(N10/(COUNTIF('3way'!$Z$3:$Z$7690,"="&amp;A10)))</f>
        <v>0.14000000000000001</v>
      </c>
      <c r="U10" s="6">
        <f>(O10/(COUNTIF('3way'!$Z$3:$Z$7690,"="&amp;A10)))</f>
        <v>0.308</v>
      </c>
      <c r="V10" s="6">
        <f>(P10/(COUNTIF('3way'!$Z$3:$Z$7690,"="&amp;A10)))</f>
        <v>0.28000000000000003</v>
      </c>
      <c r="W10" s="6">
        <f>(Q10/(COUNTIF('3way'!$Z$3:$Z$7690,"="&amp;A10)))</f>
        <v>0.63200000000000001</v>
      </c>
      <c r="X10" s="6">
        <f>(R10/(COUNTIF('3way'!$Z$3:$Z$7690,"="&amp;A10)))</f>
        <v>0.20799999999999999</v>
      </c>
      <c r="Y10" s="6">
        <f>(S10/(COUNTIF('3way'!$Z$3:$Z$7690,"="&amp;A10)))</f>
        <v>0.61599999999999999</v>
      </c>
      <c r="Z10">
        <f t="shared" si="0"/>
        <v>132</v>
      </c>
      <c r="AA10" s="6">
        <f>(Z10/(COUNTIF('3way'!$Z$3:$Z$7690,"="&amp;A10)))</f>
        <v>0.52800000000000002</v>
      </c>
      <c r="AB10">
        <f t="shared" si="1"/>
        <v>157</v>
      </c>
      <c r="AC10" s="6">
        <f>(AB10/(COUNTIF('3way'!$Z$3:$Z$7690,"="&amp;A10)))</f>
        <v>0.628</v>
      </c>
      <c r="AD10">
        <f t="shared" si="2"/>
        <v>313</v>
      </c>
      <c r="AE10" s="6">
        <f>(AD10/(COUNTIF('3way'!$Z$3:$Z$7690,"="&amp;A10)))</f>
        <v>1.252</v>
      </c>
      <c r="AF10">
        <f t="shared" si="3"/>
        <v>389</v>
      </c>
      <c r="AG10" s="6">
        <f>(AF10/(COUNTIF('3way'!$Z$3:$Z$7690,"="&amp;A10)))</f>
        <v>1.556</v>
      </c>
    </row>
    <row r="11" spans="1:33" x14ac:dyDescent="0.25">
      <c r="A11" s="65" t="s">
        <v>137</v>
      </c>
      <c r="B11" s="65">
        <f>COUNTIFS('3way'!$A$3:$A$7690,"&gt;=  45% ",'3way'!$AE$3:$AE$7690,"1",'3way'!$Z$3:$Z$7690,"="  &amp;A11)</f>
        <v>45</v>
      </c>
      <c r="C11" s="65">
        <f>COUNTIFS('3way'!$A$3:$A$7690,"&gt;=  45% ",'3way'!$AE$3:$AE$7690,"&lt;&gt;1",'3way'!$Z$3:$Z$7690,"="  &amp;A11)</f>
        <v>92</v>
      </c>
      <c r="D11" s="65">
        <f>COUNTIFS('3way'!$B$3:$B$7690,"&gt;=  26% ",'3way'!$AE$3:$AE$7690,"X",'3way'!$Z$3:$Z$7690,"="  &amp;A11)</f>
        <v>11</v>
      </c>
      <c r="E11" s="65">
        <f>COUNTIFS('3way'!$B$3:$B$7690,"&gt;=  26% ",'3way'!$AE$3:$AE$7690,"&lt;&gt;X",'3way'!$Z$3:$Z$7690,"="  &amp;A11)</f>
        <v>59</v>
      </c>
      <c r="F11" s="65">
        <f>COUNTIFS('3way'!$C$3:$C$7690,"&gt;=  28% ",'3way'!$AE$3:$AE$7690,"2",'3way'!$Z$3:$Z$7690,"="  &amp;A11)</f>
        <v>53</v>
      </c>
      <c r="G11" s="65">
        <f>COUNTIFS('3way'!$C$3:$C$7690,"&gt;=  28% ",'3way'!$AE$3:$AE$7690,"&lt;&gt;2",'3way'!$Z$3:$Z$7690,"="  &amp;A11)</f>
        <v>118</v>
      </c>
      <c r="H11" s="6">
        <f>(B11/((COUNTIF('3way'!$Z$3:$Z$7690,"="&amp;A11))))</f>
        <v>0.20930232558139536</v>
      </c>
      <c r="I11" s="6">
        <f>(C11/(COUNTIF('3way'!$Z$3:$Z$7690,"="&amp;A11)))</f>
        <v>0.42790697674418604</v>
      </c>
      <c r="J11" s="6">
        <f>(D11/(COUNTIF('3way'!$Z$3:$Z$7690,"="&amp;A11)))</f>
        <v>5.1162790697674418E-2</v>
      </c>
      <c r="K11" s="6">
        <f>(E11/(COUNTIF('3way'!$Z$3:$Z$7690,"="&amp;A11)))</f>
        <v>0.2744186046511628</v>
      </c>
      <c r="L11" s="6">
        <f>(F11/(COUNTIF('3way'!$Z$3:$Z$7690,"="&amp;A11)))</f>
        <v>0.24651162790697675</v>
      </c>
      <c r="M11" s="6">
        <f>(G11/(COUNTIF('3way'!$Z$3:$Z$7690,"="&amp;A11)))</f>
        <v>0.5488372093023256</v>
      </c>
      <c r="N11" s="65">
        <f>COUNTIFS('3way'!$R$3:$R$7690,"&gt;=  45% ",'3way'!$AE$3:$AE$7690,"1",'3way'!$Z$3:$Z$7690,"="  &amp;A11)</f>
        <v>47</v>
      </c>
      <c r="O11">
        <f>COUNTIFS('3way'!$R$3:$R$7690,"&gt;=  45% ",'3way'!$AE$3:$AE$7690,"&lt;&gt;1",'3way'!$Z$3:$Z$7690,"="  &amp;A11)</f>
        <v>87</v>
      </c>
      <c r="P11">
        <f>COUNTIFS('3way'!$S$3:$S$7690,"&gt;=  26% ",'3way'!$AE$3:$AE$7690,"X",'3way'!$Z$3:$Z$7690,"="  &amp;A11)</f>
        <v>18</v>
      </c>
      <c r="Q11">
        <f>COUNTIFS('3way'!$S$3:$S$7690,"&gt;=  26% ",'3way'!$AE$3:$AE$7690,"&lt;&gt;X",'3way'!$Z$3:$Z$7690,"="  &amp;A11)</f>
        <v>84</v>
      </c>
      <c r="R11">
        <f>COUNTIFS('3way'!$T$3:$T$7690,"&gt;=  28% ",'3way'!$AE$3:$AE$7690,"2",'3way'!$Z$3:$Z$7690,"="  &amp;A11)</f>
        <v>61</v>
      </c>
      <c r="S11" s="80">
        <f>COUNTIFS('3way'!$T$3:$T$7690,"&gt;=  28% ",'3way'!$AE$3:$AE$7690,"&lt;&gt;2",'3way'!$Z$3:$Z$7690,"="  &amp;A11)</f>
        <v>128</v>
      </c>
      <c r="T11" s="6">
        <f>(N11/(COUNTIF('3way'!$Z$3:$Z$7690,"="&amp;A11)))</f>
        <v>0.21860465116279071</v>
      </c>
      <c r="U11" s="6">
        <f>(O11/(COUNTIF('3way'!$Z$3:$Z$7690,"="&amp;A11)))</f>
        <v>0.40465116279069768</v>
      </c>
      <c r="V11" s="6">
        <f>(P11/(COUNTIF('3way'!$Z$3:$Z$7690,"="&amp;A11)))</f>
        <v>8.3720930232558138E-2</v>
      </c>
      <c r="W11" s="6">
        <f>(Q11/(COUNTIF('3way'!$Z$3:$Z$7690,"="&amp;A11)))</f>
        <v>0.39069767441860465</v>
      </c>
      <c r="X11" s="6">
        <f>(R11/(COUNTIF('3way'!$Z$3:$Z$7690,"="&amp;A11)))</f>
        <v>0.28372093023255812</v>
      </c>
      <c r="Y11" s="6">
        <f>(S11/(COUNTIF('3way'!$Z$3:$Z$7690,"="&amp;A11)))</f>
        <v>0.59534883720930232</v>
      </c>
      <c r="Z11">
        <f t="shared" si="0"/>
        <v>109</v>
      </c>
      <c r="AA11" s="6">
        <f>(Z11/(COUNTIF('3way'!$Z$3:$Z$7690,"="&amp;A11)))</f>
        <v>0.50697674418604655</v>
      </c>
      <c r="AB11">
        <f t="shared" si="1"/>
        <v>126</v>
      </c>
      <c r="AC11" s="6">
        <f>(AB11/(COUNTIF('3way'!$Z$3:$Z$7690,"="&amp;A11)))</f>
        <v>0.586046511627907</v>
      </c>
      <c r="AD11">
        <f t="shared" si="2"/>
        <v>269</v>
      </c>
      <c r="AE11" s="6">
        <f>(AD11/(COUNTIF('3way'!$Z$3:$Z$7690,"="&amp;A11)))</f>
        <v>1.2511627906976743</v>
      </c>
      <c r="AF11">
        <f t="shared" si="3"/>
        <v>299</v>
      </c>
      <c r="AG11" s="6">
        <f>(AF11/(COUNTIF('3way'!$Z$3:$Z$7690,"="&amp;A11)))</f>
        <v>1.3906976744186046</v>
      </c>
    </row>
    <row r="12" spans="1:33" x14ac:dyDescent="0.25">
      <c r="A12" s="65" t="s">
        <v>138</v>
      </c>
      <c r="B12" s="65">
        <f>COUNTIFS('3way'!$A$3:$A$7690,"&gt;=  45% ",'3way'!$AE$3:$AE$7690,"1",'3way'!$Z$3:$Z$7690,"="  &amp;A12)</f>
        <v>43</v>
      </c>
      <c r="C12" s="65">
        <f>COUNTIFS('3way'!$A$3:$A$7690,"&gt;=  45% ",'3way'!$AE$3:$AE$7690,"&lt;&gt;1",'3way'!$Z$3:$Z$7690,"="  &amp;A12)</f>
        <v>94</v>
      </c>
      <c r="D12" s="65">
        <f>COUNTIFS('3way'!$B$3:$B$7690,"&gt;=  26% ",'3way'!$AE$3:$AE$7690,"X",'3way'!$Z$3:$Z$7690,"="  &amp;A12)</f>
        <v>18</v>
      </c>
      <c r="E12" s="65">
        <f>COUNTIFS('3way'!$B$3:$B$7690,"&gt;=  26% ",'3way'!$AE$3:$AE$7690,"&lt;&gt;X",'3way'!$Z$3:$Z$7690,"="  &amp;A12)</f>
        <v>47</v>
      </c>
      <c r="F12" s="65">
        <f>COUNTIFS('3way'!$C$3:$C$7690,"&gt;=  28% ",'3way'!$AE$3:$AE$7690,"2",'3way'!$Z$3:$Z$7690,"="  &amp;A12)</f>
        <v>26</v>
      </c>
      <c r="G12" s="65">
        <f>COUNTIFS('3way'!$C$3:$C$7690,"&gt;=  28% ",'3way'!$AE$3:$AE$7690,"&lt;&gt;2",'3way'!$Z$3:$Z$7690,"="  &amp;A12)</f>
        <v>79</v>
      </c>
      <c r="H12" s="6">
        <f>(B12/((COUNTIF('3way'!$Z$3:$Z$7690,"="&amp;A12))))</f>
        <v>0.23756906077348067</v>
      </c>
      <c r="I12" s="6">
        <f>(C12/(COUNTIF('3way'!$Z$3:$Z$7690,"="&amp;A12)))</f>
        <v>0.51933701657458564</v>
      </c>
      <c r="J12" s="6">
        <f>(D12/(COUNTIF('3way'!$Z$3:$Z$7690,"="&amp;A12)))</f>
        <v>9.9447513812154692E-2</v>
      </c>
      <c r="K12" s="6">
        <f>(E12/(COUNTIF('3way'!$Z$3:$Z$7690,"="&amp;A12)))</f>
        <v>0.25966850828729282</v>
      </c>
      <c r="L12" s="6">
        <f>(F12/(COUNTIF('3way'!$Z$3:$Z$7690,"="&amp;A12)))</f>
        <v>0.143646408839779</v>
      </c>
      <c r="M12" s="6">
        <f>(G12/(COUNTIF('3way'!$Z$3:$Z$7690,"="&amp;A12)))</f>
        <v>0.43646408839779005</v>
      </c>
      <c r="N12" s="65">
        <f>COUNTIFS('3way'!$R$3:$R$7690,"&gt;=  45% ",'3way'!$AE$3:$AE$7690,"1",'3way'!$Z$3:$Z$7690,"="  &amp;A12)</f>
        <v>40</v>
      </c>
      <c r="O12">
        <f>COUNTIFS('3way'!$R$3:$R$7690,"&gt;=  45% ",'3way'!$AE$3:$AE$7690,"&lt;&gt;1",'3way'!$Z$3:$Z$7690,"="  &amp;A12)</f>
        <v>83</v>
      </c>
      <c r="P12">
        <f>COUNTIFS('3way'!$S$3:$S$7690,"&gt;=  26% ",'3way'!$AE$3:$AE$7690,"X",'3way'!$Z$3:$Z$7690,"="  &amp;A12)</f>
        <v>35</v>
      </c>
      <c r="Q12">
        <f>COUNTIFS('3way'!$S$3:$S$7690,"&gt;=  26% ",'3way'!$AE$3:$AE$7690,"&lt;&gt;X",'3way'!$Z$3:$Z$7690,"="  &amp;A12)</f>
        <v>77</v>
      </c>
      <c r="R12">
        <f>COUNTIFS('3way'!$T$3:$T$7690,"&gt;=  28% ",'3way'!$AE$3:$AE$7690,"2",'3way'!$Z$3:$Z$7690,"="  &amp;A12)</f>
        <v>32</v>
      </c>
      <c r="S12" s="80">
        <f>COUNTIFS('3way'!$T$3:$T$7690,"&gt;=  28% ",'3way'!$AE$3:$AE$7690,"&lt;&gt;2",'3way'!$Z$3:$Z$7690,"="  &amp;A12)</f>
        <v>91</v>
      </c>
      <c r="T12" s="6">
        <f>(N12/(COUNTIF('3way'!$Z$3:$Z$7690,"="&amp;A12)))</f>
        <v>0.22099447513812154</v>
      </c>
      <c r="U12" s="6">
        <f>(O12/(COUNTIF('3way'!$Z$3:$Z$7690,"="&amp;A12)))</f>
        <v>0.4585635359116022</v>
      </c>
      <c r="V12" s="6">
        <f>(P12/(COUNTIF('3way'!$Z$3:$Z$7690,"="&amp;A12)))</f>
        <v>0.19337016574585636</v>
      </c>
      <c r="W12" s="6">
        <f>(Q12/(COUNTIF('3way'!$Z$3:$Z$7690,"="&amp;A12)))</f>
        <v>0.425414364640884</v>
      </c>
      <c r="X12" s="6">
        <f>(R12/(COUNTIF('3way'!$Z$3:$Z$7690,"="&amp;A12)))</f>
        <v>0.17679558011049723</v>
      </c>
      <c r="Y12" s="6">
        <f>(S12/(COUNTIF('3way'!$Z$3:$Z$7690,"="&amp;A12)))</f>
        <v>0.50276243093922657</v>
      </c>
      <c r="Z12">
        <f t="shared" si="0"/>
        <v>87</v>
      </c>
      <c r="AA12" s="6">
        <f>(Z12/(COUNTIF('3way'!$Z$3:$Z$7690,"="&amp;A12)))</f>
        <v>0.48066298342541436</v>
      </c>
      <c r="AB12">
        <f t="shared" si="1"/>
        <v>107</v>
      </c>
      <c r="AC12" s="6">
        <f>(AB12/(COUNTIF('3way'!$Z$3:$Z$7690,"="&amp;A12)))</f>
        <v>0.59116022099447518</v>
      </c>
      <c r="AD12">
        <f t="shared" si="2"/>
        <v>220</v>
      </c>
      <c r="AE12" s="6">
        <f>(AD12/(COUNTIF('3way'!$Z$3:$Z$7690,"="&amp;A12)))</f>
        <v>1.2154696132596685</v>
      </c>
      <c r="AF12">
        <f t="shared" si="3"/>
        <v>251</v>
      </c>
      <c r="AG12" s="6">
        <f>(AF12/(COUNTIF('3way'!$Z$3:$Z$7690,"="&amp;A12)))</f>
        <v>1.3867403314917126</v>
      </c>
    </row>
    <row r="13" spans="1:33" x14ac:dyDescent="0.25">
      <c r="A13" s="65" t="s">
        <v>139</v>
      </c>
      <c r="B13" s="65">
        <f>COUNTIFS('3way'!$A$3:$A$7690,"&gt;=  45% ",'3way'!$AE$3:$AE$7690,"1",'3way'!$Z$3:$Z$7690,"="  &amp;A13)</f>
        <v>28</v>
      </c>
      <c r="C13" s="65">
        <f>COUNTIFS('3way'!$A$3:$A$7690,"&gt;=  45% ",'3way'!$AE$3:$AE$7690,"&lt;&gt;1",'3way'!$Z$3:$Z$7690,"="  &amp;A13)</f>
        <v>64</v>
      </c>
      <c r="D13" s="65">
        <f>COUNTIFS('3way'!$B$3:$B$7690,"&gt;=  26% ",'3way'!$AE$3:$AE$7690,"X",'3way'!$Z$3:$Z$7690,"="  &amp;A13)</f>
        <v>24</v>
      </c>
      <c r="E13" s="65">
        <f>COUNTIFS('3way'!$B$3:$B$7690,"&gt;=  26% ",'3way'!$AE$3:$AE$7690,"&lt;&gt;X",'3way'!$Z$3:$Z$7690,"="  &amp;A13)</f>
        <v>71</v>
      </c>
      <c r="F13" s="65">
        <f>COUNTIFS('3way'!$C$3:$C$7690,"&gt;=  28% ",'3way'!$AE$3:$AE$7690,"2",'3way'!$Z$3:$Z$7690,"="  &amp;A13)</f>
        <v>29</v>
      </c>
      <c r="G13" s="65">
        <f>COUNTIFS('3way'!$C$3:$C$7690,"&gt;=  28% ",'3way'!$AE$3:$AE$7690,"&lt;&gt;2",'3way'!$Z$3:$Z$7690,"="  &amp;A13)</f>
        <v>82</v>
      </c>
      <c r="H13" s="6">
        <f>(B13/((COUNTIF('3way'!$Z$3:$Z$7690,"="&amp;A13))))</f>
        <v>0.15555555555555556</v>
      </c>
      <c r="I13" s="6">
        <f>(C13/(COUNTIF('3way'!$Z$3:$Z$7690,"="&amp;A13)))</f>
        <v>0.35555555555555557</v>
      </c>
      <c r="J13" s="6">
        <f>(D13/(COUNTIF('3way'!$Z$3:$Z$7690,"="&amp;A13)))</f>
        <v>0.13333333333333333</v>
      </c>
      <c r="K13" s="6">
        <f>(E13/(COUNTIF('3way'!$Z$3:$Z$7690,"="&amp;A13)))</f>
        <v>0.39444444444444443</v>
      </c>
      <c r="L13" s="6">
        <f>(F13/(COUNTIF('3way'!$Z$3:$Z$7690,"="&amp;A13)))</f>
        <v>0.16111111111111112</v>
      </c>
      <c r="M13" s="6">
        <f>(G13/(COUNTIF('3way'!$Z$3:$Z$7690,"="&amp;A13)))</f>
        <v>0.45555555555555555</v>
      </c>
      <c r="N13" s="65">
        <f>COUNTIFS('3way'!$R$3:$R$7690,"&gt;=  45% ",'3way'!$AE$3:$AE$7690,"1",'3way'!$Z$3:$Z$7690,"="  &amp;A13)</f>
        <v>29</v>
      </c>
      <c r="O13">
        <f>COUNTIFS('3way'!$R$3:$R$7690,"&gt;=  45% ",'3way'!$AE$3:$AE$7690,"&lt;&gt;1",'3way'!$Z$3:$Z$7690,"="  &amp;A13)</f>
        <v>64</v>
      </c>
      <c r="P13">
        <f>COUNTIFS('3way'!$S$3:$S$7690,"&gt;=  26% ",'3way'!$AE$3:$AE$7690,"X",'3way'!$Z$3:$Z$7690,"="  &amp;A13)</f>
        <v>50</v>
      </c>
      <c r="Q13">
        <f>COUNTIFS('3way'!$S$3:$S$7690,"&gt;=  26% ",'3way'!$AE$3:$AE$7690,"&lt;&gt;X",'3way'!$Z$3:$Z$7690,"="  &amp;A13)</f>
        <v>124</v>
      </c>
      <c r="R13">
        <f>COUNTIFS('3way'!$T$3:$T$7690,"&gt;=  28% ",'3way'!$AE$3:$AE$7690,"2",'3way'!$Z$3:$Z$7690,"="  &amp;A13)</f>
        <v>34</v>
      </c>
      <c r="S13" s="80">
        <f>COUNTIFS('3way'!$T$3:$T$7690,"&gt;=  28% ",'3way'!$AE$3:$AE$7690,"&lt;&gt;2",'3way'!$Z$3:$Z$7690,"="  &amp;A13)</f>
        <v>91</v>
      </c>
      <c r="T13" s="6">
        <f>(N13/(COUNTIF('3way'!$Z$3:$Z$7690,"="&amp;A13)))</f>
        <v>0.16111111111111112</v>
      </c>
      <c r="U13" s="6">
        <f>(O13/(COUNTIF('3way'!$Z$3:$Z$7690,"="&amp;A13)))</f>
        <v>0.35555555555555557</v>
      </c>
      <c r="V13" s="6">
        <f>(P13/(COUNTIF('3way'!$Z$3:$Z$7690,"="&amp;A13)))</f>
        <v>0.27777777777777779</v>
      </c>
      <c r="W13" s="6">
        <f>(Q13/(COUNTIF('3way'!$Z$3:$Z$7690,"="&amp;A13)))</f>
        <v>0.68888888888888888</v>
      </c>
      <c r="X13" s="6">
        <f>(R13/(COUNTIF('3way'!$Z$3:$Z$7690,"="&amp;A13)))</f>
        <v>0.18888888888888888</v>
      </c>
      <c r="Y13" s="6">
        <f>(S13/(COUNTIF('3way'!$Z$3:$Z$7690,"="&amp;A13)))</f>
        <v>0.50555555555555554</v>
      </c>
      <c r="Z13">
        <f t="shared" si="0"/>
        <v>81</v>
      </c>
      <c r="AA13" s="6">
        <f>(Z13/(COUNTIF('3way'!$Z$3:$Z$7690,"="&amp;A13)))</f>
        <v>0.45</v>
      </c>
      <c r="AB13">
        <f t="shared" si="1"/>
        <v>113</v>
      </c>
      <c r="AC13" s="6">
        <f>(AB13/(COUNTIF('3way'!$Z$3:$Z$7690,"="&amp;A13)))</f>
        <v>0.62777777777777777</v>
      </c>
      <c r="AD13">
        <f t="shared" si="2"/>
        <v>217</v>
      </c>
      <c r="AE13" s="6">
        <f>(AD13/(COUNTIF('3way'!$Z$3:$Z$7690,"="&amp;A13)))</f>
        <v>1.2055555555555555</v>
      </c>
      <c r="AF13">
        <f t="shared" si="3"/>
        <v>279</v>
      </c>
      <c r="AG13" s="6">
        <f>(AF13/(COUNTIF('3way'!$Z$3:$Z$7690,"="&amp;A13)))</f>
        <v>1.55</v>
      </c>
    </row>
    <row r="14" spans="1:33" x14ac:dyDescent="0.25">
      <c r="A14" s="65" t="s">
        <v>370</v>
      </c>
      <c r="B14" s="65">
        <f>COUNTIFS('3way'!$A$3:$A$7690,"&gt;=  45% ",'3way'!$AE$3:$AE$7690,"1",'3way'!$Z$3:$Z$7690,"="  &amp;A14)</f>
        <v>9</v>
      </c>
      <c r="C14" s="65">
        <f>COUNTIFS('3way'!$A$3:$A$7690,"&gt;=  45% ",'3way'!$AE$3:$AE$7690,"&lt;&gt;1",'3way'!$Z$3:$Z$7690,"="  &amp;A14)</f>
        <v>19</v>
      </c>
      <c r="D14" s="65">
        <f>COUNTIFS('3way'!$B$3:$B$7690,"&gt;=  26% ",'3way'!$AE$3:$AE$7690,"X",'3way'!$Z$3:$Z$7690,"="  &amp;A14)</f>
        <v>14</v>
      </c>
      <c r="E14" s="65">
        <f>COUNTIFS('3way'!$B$3:$B$7690,"&gt;=  26% ",'3way'!$AE$3:$AE$7690,"&lt;&gt;X",'3way'!$Z$3:$Z$7690,"="  &amp;A14)</f>
        <v>47</v>
      </c>
      <c r="F14" s="65">
        <f>COUNTIFS('3way'!$C$3:$C$7690,"&gt;=  28% ",'3way'!$AE$3:$AE$7690,"2",'3way'!$Z$3:$Z$7690,"="  &amp;A14)</f>
        <v>14</v>
      </c>
      <c r="G14" s="65">
        <f>COUNTIFS('3way'!$C$3:$C$7690,"&gt;=  28% ",'3way'!$AE$3:$AE$7690,"&lt;&gt;2",'3way'!$Z$3:$Z$7690,"="  &amp;A14)</f>
        <v>23</v>
      </c>
      <c r="H14" s="6">
        <f>(B14/((COUNTIF('3way'!$Z$3:$Z$7690,"="&amp;A14))))</f>
        <v>9.8901098901098897E-2</v>
      </c>
      <c r="I14" s="6">
        <f>(C14/(COUNTIF('3way'!$Z$3:$Z$7690,"="&amp;A14)))</f>
        <v>0.2087912087912088</v>
      </c>
      <c r="J14" s="6">
        <f>(D14/(COUNTIF('3way'!$Z$3:$Z$7690,"="&amp;A14)))</f>
        <v>0.15384615384615385</v>
      </c>
      <c r="K14" s="6">
        <f>(E14/(COUNTIF('3way'!$Z$3:$Z$7690,"="&amp;A14)))</f>
        <v>0.51648351648351654</v>
      </c>
      <c r="L14" s="6">
        <f>(F14/(COUNTIF('3way'!$Z$3:$Z$7690,"="&amp;A14)))</f>
        <v>0.15384615384615385</v>
      </c>
      <c r="M14" s="6">
        <f>(G14/(COUNTIF('3way'!$Z$3:$Z$7690,"="&amp;A14)))</f>
        <v>0.25274725274725274</v>
      </c>
      <c r="N14" s="65">
        <f>COUNTIFS('3way'!$R$3:$R$7690,"&gt;=  45% ",'3way'!$AE$3:$AE$7690,"1",'3way'!$Z$3:$Z$7690,"="  &amp;A14)</f>
        <v>25</v>
      </c>
      <c r="O14">
        <f>COUNTIFS('3way'!$R$3:$R$7690,"&gt;=  45% ",'3way'!$AE$3:$AE$7690,"&lt;&gt;1",'3way'!$Z$3:$Z$7690,"="  &amp;A14)</f>
        <v>38</v>
      </c>
      <c r="P14">
        <f>COUNTIFS('3way'!$S$3:$S$7690,"&gt;=  26% ",'3way'!$AE$3:$AE$7690,"X",'3way'!$Z$3:$Z$7690,"="  &amp;A14)</f>
        <v>15</v>
      </c>
      <c r="Q14">
        <f>COUNTIFS('3way'!$S$3:$S$7690,"&gt;=  26% ",'3way'!$AE$3:$AE$7690,"&lt;&gt;X",'3way'!$Z$3:$Z$7690,"="  &amp;A14)</f>
        <v>38</v>
      </c>
      <c r="R14">
        <f>COUNTIFS('3way'!$T$3:$T$7690,"&gt;=  28% ",'3way'!$AE$3:$AE$7690,"2",'3way'!$Z$3:$Z$7690,"="  &amp;A14)</f>
        <v>23</v>
      </c>
      <c r="S14" s="80">
        <f>COUNTIFS('3way'!$T$3:$T$7690,"&gt;=  28% ",'3way'!$AE$3:$AE$7690,"&lt;&gt;2",'3way'!$Z$3:$Z$7690,"="  &amp;A14)</f>
        <v>51</v>
      </c>
      <c r="T14" s="6">
        <f>(N14/(COUNTIF('3way'!$Z$3:$Z$7690,"="&amp;A14)))</f>
        <v>0.27472527472527475</v>
      </c>
      <c r="U14" s="6">
        <f>(O14/(COUNTIF('3way'!$Z$3:$Z$7690,"="&amp;A14)))</f>
        <v>0.4175824175824176</v>
      </c>
      <c r="V14" s="6">
        <f>(P14/(COUNTIF('3way'!$Z$3:$Z$7690,"="&amp;A14)))</f>
        <v>0.16483516483516483</v>
      </c>
      <c r="W14" s="6">
        <f>(Q14/(COUNTIF('3way'!$Z$3:$Z$7690,"="&amp;A14)))</f>
        <v>0.4175824175824176</v>
      </c>
      <c r="X14" s="6">
        <f>(R14/(COUNTIF('3way'!$Z$3:$Z$7690,"="&amp;A14)))</f>
        <v>0.25274725274725274</v>
      </c>
      <c r="Y14" s="6">
        <f>(S14/(COUNTIF('3way'!$Z$3:$Z$7690,"="&amp;A14)))</f>
        <v>0.56043956043956045</v>
      </c>
      <c r="Z14">
        <f t="shared" si="0"/>
        <v>37</v>
      </c>
      <c r="AA14" s="6">
        <f>(Z14/(COUNTIF('3way'!$Z$3:$Z$7690,"="&amp;A14)))</f>
        <v>0.40659340659340659</v>
      </c>
      <c r="AB14">
        <f t="shared" si="1"/>
        <v>63</v>
      </c>
      <c r="AC14" s="6">
        <f>(AB14/(COUNTIF('3way'!$Z$3:$Z$7690,"="&amp;A14)))</f>
        <v>0.69230769230769229</v>
      </c>
      <c r="AD14">
        <f t="shared" si="2"/>
        <v>89</v>
      </c>
      <c r="AE14" s="6">
        <f>(AD14/(COUNTIF('3way'!$Z$3:$Z$7690,"="&amp;A14)))</f>
        <v>0.97802197802197799</v>
      </c>
      <c r="AF14">
        <f t="shared" si="3"/>
        <v>127</v>
      </c>
      <c r="AG14" s="6">
        <f>(AF14/(COUNTIF('3way'!$Z$3:$Z$7690,"="&amp;A14)))</f>
        <v>1.3956043956043955</v>
      </c>
    </row>
    <row r="15" spans="1:33" x14ac:dyDescent="0.25">
      <c r="A15" s="65" t="s">
        <v>140</v>
      </c>
      <c r="B15" s="65">
        <f>COUNTIFS('3way'!$A$3:$A$7690,"&gt;=  45% ",'3way'!$AE$3:$AE$7690,"1",'3way'!$Z$3:$Z$7690,"="  &amp;A15)</f>
        <v>45</v>
      </c>
      <c r="C15" s="65">
        <f>COUNTIFS('3way'!$A$3:$A$7690,"&gt;=  45% ",'3way'!$AE$3:$AE$7690,"&lt;&gt;1",'3way'!$Z$3:$Z$7690,"="  &amp;A15)</f>
        <v>83</v>
      </c>
      <c r="D15" s="65">
        <f>COUNTIFS('3way'!$B$3:$B$7690,"&gt;=  26% ",'3way'!$AE$3:$AE$7690,"X",'3way'!$Z$3:$Z$7690,"="  &amp;A15)</f>
        <v>15</v>
      </c>
      <c r="E15" s="65">
        <f>COUNTIFS('3way'!$B$3:$B$7690,"&gt;=  26% ",'3way'!$AE$3:$AE$7690,"&lt;&gt;X",'3way'!$Z$3:$Z$7690,"="  &amp;A15)</f>
        <v>39</v>
      </c>
      <c r="F15" s="65">
        <f>COUNTIFS('3way'!$C$3:$C$7690,"&gt;=  28% ",'3way'!$AE$3:$AE$7690,"2",'3way'!$Z$3:$Z$7690,"="  &amp;A15)</f>
        <v>36</v>
      </c>
      <c r="G15" s="65">
        <f>COUNTIFS('3way'!$C$3:$C$7690,"&gt;=  28% ",'3way'!$AE$3:$AE$7690,"&lt;&gt;2",'3way'!$Z$3:$Z$7690,"="  &amp;A15)</f>
        <v>76</v>
      </c>
      <c r="H15" s="6">
        <f>(B15/((COUNTIF('3way'!$Z$3:$Z$7690,"="&amp;A15))))</f>
        <v>0.26470588235294118</v>
      </c>
      <c r="I15" s="6">
        <f>(C15/(COUNTIF('3way'!$Z$3:$Z$7690,"="&amp;A15)))</f>
        <v>0.48823529411764705</v>
      </c>
      <c r="J15" s="6">
        <f>(D15/(COUNTIF('3way'!$Z$3:$Z$7690,"="&amp;A15)))</f>
        <v>8.8235294117647065E-2</v>
      </c>
      <c r="K15" s="6">
        <f>(E15/(COUNTIF('3way'!$Z$3:$Z$7690,"="&amp;A15)))</f>
        <v>0.22941176470588234</v>
      </c>
      <c r="L15" s="6">
        <f>(F15/(COUNTIF('3way'!$Z$3:$Z$7690,"="&amp;A15)))</f>
        <v>0.21176470588235294</v>
      </c>
      <c r="M15" s="6">
        <f>(G15/(COUNTIF('3way'!$Z$3:$Z$7690,"="&amp;A15)))</f>
        <v>0.44705882352941179</v>
      </c>
      <c r="N15" s="65">
        <f>COUNTIFS('3way'!$R$3:$R$7690,"&gt;=  45% ",'3way'!$AE$3:$AE$7690,"1",'3way'!$Z$3:$Z$7690,"="  &amp;A15)</f>
        <v>47</v>
      </c>
      <c r="O15">
        <f>COUNTIFS('3way'!$R$3:$R$7690,"&gt;=  45% ",'3way'!$AE$3:$AE$7690,"&lt;&gt;1",'3way'!$Z$3:$Z$7690,"="  &amp;A15)</f>
        <v>79</v>
      </c>
      <c r="P15">
        <f>COUNTIFS('3way'!$S$3:$S$7690,"&gt;=  26% ",'3way'!$AE$3:$AE$7690,"X",'3way'!$Z$3:$Z$7690,"="  &amp;A15)</f>
        <v>21</v>
      </c>
      <c r="Q15">
        <f>COUNTIFS('3way'!$S$3:$S$7690,"&gt;=  26% ",'3way'!$AE$3:$AE$7690,"&lt;&gt;X",'3way'!$Z$3:$Z$7690,"="  &amp;A15)</f>
        <v>50</v>
      </c>
      <c r="R15">
        <f>COUNTIFS('3way'!$T$3:$T$7690,"&gt;=  28% ",'3way'!$AE$3:$AE$7690,"2",'3way'!$Z$3:$Z$7690,"="  &amp;A15)</f>
        <v>47</v>
      </c>
      <c r="S15" s="80">
        <f>COUNTIFS('3way'!$T$3:$T$7690,"&gt;=  28% ",'3way'!$AE$3:$AE$7690,"&lt;&gt;2",'3way'!$Z$3:$Z$7690,"="  &amp;A15)</f>
        <v>89</v>
      </c>
      <c r="T15" s="6">
        <f>(N15/(COUNTIF('3way'!$Z$3:$Z$7690,"="&amp;A15)))</f>
        <v>0.27647058823529413</v>
      </c>
      <c r="U15" s="6">
        <f>(O15/(COUNTIF('3way'!$Z$3:$Z$7690,"="&amp;A15)))</f>
        <v>0.46470588235294119</v>
      </c>
      <c r="V15" s="6">
        <f>(P15/(COUNTIF('3way'!$Z$3:$Z$7690,"="&amp;A15)))</f>
        <v>0.12352941176470589</v>
      </c>
      <c r="W15" s="6">
        <f>(Q15/(COUNTIF('3way'!$Z$3:$Z$7690,"="&amp;A15)))</f>
        <v>0.29411764705882354</v>
      </c>
      <c r="X15" s="6">
        <f>(R15/(COUNTIF('3way'!$Z$3:$Z$7690,"="&amp;A15)))</f>
        <v>0.27647058823529413</v>
      </c>
      <c r="Y15" s="6">
        <f>(S15/(COUNTIF('3way'!$Z$3:$Z$7690,"="&amp;A15)))</f>
        <v>0.52352941176470591</v>
      </c>
      <c r="Z15">
        <f t="shared" si="0"/>
        <v>96</v>
      </c>
      <c r="AA15" s="6">
        <f>(Z15/(COUNTIF('3way'!$Z$3:$Z$7690,"="&amp;A15)))</f>
        <v>0.56470588235294117</v>
      </c>
      <c r="AB15">
        <f t="shared" si="1"/>
        <v>115</v>
      </c>
      <c r="AC15" s="6">
        <f>(AB15/(COUNTIF('3way'!$Z$3:$Z$7690,"="&amp;A15)))</f>
        <v>0.67647058823529416</v>
      </c>
      <c r="AD15">
        <f t="shared" si="2"/>
        <v>198</v>
      </c>
      <c r="AE15" s="6">
        <f>(AD15/(COUNTIF('3way'!$Z$3:$Z$7690,"="&amp;A15)))</f>
        <v>1.1647058823529413</v>
      </c>
      <c r="AF15">
        <f t="shared" si="3"/>
        <v>218</v>
      </c>
      <c r="AG15" s="6">
        <f>(AF15/(COUNTIF('3way'!$Z$3:$Z$7690,"="&amp;A15)))</f>
        <v>1.2823529411764707</v>
      </c>
    </row>
    <row r="16" spans="1:33" x14ac:dyDescent="0.25">
      <c r="A16" s="65" t="s">
        <v>141</v>
      </c>
      <c r="B16" s="65">
        <f>COUNTIFS('3way'!$A$3:$A$7690,"&gt;=  45% ",'3way'!$AE$3:$AE$7690,"1",'3way'!$Z$3:$Z$7690,"="  &amp;A16)</f>
        <v>33</v>
      </c>
      <c r="C16" s="65">
        <f>COUNTIFS('3way'!$A$3:$A$7690,"&gt;=  45% ",'3way'!$AE$3:$AE$7690,"&lt;&gt;1",'3way'!$Z$3:$Z$7690,"="  &amp;A16)</f>
        <v>65</v>
      </c>
      <c r="D16" s="65">
        <f>COUNTIFS('3way'!$B$3:$B$7690,"&gt;=  26% ",'3way'!$AE$3:$AE$7690,"X",'3way'!$Z$3:$Z$7690,"="  &amp;A16)</f>
        <v>23</v>
      </c>
      <c r="E16" s="65">
        <f>COUNTIFS('3way'!$B$3:$B$7690,"&gt;=  26% ",'3way'!$AE$3:$AE$7690,"&lt;&gt;X",'3way'!$Z$3:$Z$7690,"="  &amp;A16)</f>
        <v>53</v>
      </c>
      <c r="F16" s="65">
        <f>COUNTIFS('3way'!$C$3:$C$7690,"&gt;=  28% ",'3way'!$AE$3:$AE$7690,"2",'3way'!$Z$3:$Z$7690,"="  &amp;A16)</f>
        <v>25</v>
      </c>
      <c r="G16" s="65">
        <f>COUNTIFS('3way'!$C$3:$C$7690,"&gt;=  28% ",'3way'!$AE$3:$AE$7690,"&lt;&gt;2",'3way'!$Z$3:$Z$7690,"="  &amp;A16)</f>
        <v>69</v>
      </c>
      <c r="H16" s="6">
        <f>(B16/((COUNTIF('3way'!$Z$3:$Z$7690,"="&amp;A16))))</f>
        <v>0.19526627218934911</v>
      </c>
      <c r="I16" s="6">
        <f>(C16/(COUNTIF('3way'!$Z$3:$Z$7690,"="&amp;A16)))</f>
        <v>0.38461538461538464</v>
      </c>
      <c r="J16" s="6">
        <f>(D16/(COUNTIF('3way'!$Z$3:$Z$7690,"="&amp;A16)))</f>
        <v>0.13609467455621302</v>
      </c>
      <c r="K16" s="6">
        <f>(E16/(COUNTIF('3way'!$Z$3:$Z$7690,"="&amp;A16)))</f>
        <v>0.31360946745562129</v>
      </c>
      <c r="L16" s="6">
        <f>(F16/(COUNTIF('3way'!$Z$3:$Z$7690,"="&amp;A16)))</f>
        <v>0.14792899408284024</v>
      </c>
      <c r="M16" s="6">
        <f>(G16/(COUNTIF('3way'!$Z$3:$Z$7690,"="&amp;A16)))</f>
        <v>0.40828402366863903</v>
      </c>
      <c r="N16" s="65">
        <f>COUNTIFS('3way'!$R$3:$R$7690,"&gt;=  45% ",'3way'!$AE$3:$AE$7690,"1",'3way'!$Z$3:$Z$7690,"="  &amp;A16)</f>
        <v>33</v>
      </c>
      <c r="O16">
        <f>COUNTIFS('3way'!$R$3:$R$7690,"&gt;=  45% ",'3way'!$AE$3:$AE$7690,"&lt;&gt;1",'3way'!$Z$3:$Z$7690,"="  &amp;A16)</f>
        <v>60</v>
      </c>
      <c r="P16">
        <f>COUNTIFS('3way'!$S$3:$S$7690,"&gt;=  26% ",'3way'!$AE$3:$AE$7690,"X",'3way'!$Z$3:$Z$7690,"="  &amp;A16)</f>
        <v>46</v>
      </c>
      <c r="Q16">
        <f>COUNTIFS('3way'!$S$3:$S$7690,"&gt;=  26% ",'3way'!$AE$3:$AE$7690,"&lt;&gt;X",'3way'!$Z$3:$Z$7690,"="  &amp;A16)</f>
        <v>105</v>
      </c>
      <c r="R16">
        <f>COUNTIFS('3way'!$T$3:$T$7690,"&gt;=  28% ",'3way'!$AE$3:$AE$7690,"2",'3way'!$Z$3:$Z$7690,"="  &amp;A16)</f>
        <v>38</v>
      </c>
      <c r="S16" s="80">
        <f>COUNTIFS('3way'!$T$3:$T$7690,"&gt;=  28% ",'3way'!$AE$3:$AE$7690,"&lt;&gt;2",'3way'!$Z$3:$Z$7690,"="  &amp;A16)</f>
        <v>86</v>
      </c>
      <c r="T16" s="6">
        <f>(N16/(COUNTIF('3way'!$Z$3:$Z$7690,"="&amp;A16)))</f>
        <v>0.19526627218934911</v>
      </c>
      <c r="U16" s="6">
        <f>(O16/(COUNTIF('3way'!$Z$3:$Z$7690,"="&amp;A16)))</f>
        <v>0.35502958579881655</v>
      </c>
      <c r="V16" s="6">
        <f>(P16/(COUNTIF('3way'!$Z$3:$Z$7690,"="&amp;A16)))</f>
        <v>0.27218934911242604</v>
      </c>
      <c r="W16" s="6">
        <f>(Q16/(COUNTIF('3way'!$Z$3:$Z$7690,"="&amp;A16)))</f>
        <v>0.62130177514792895</v>
      </c>
      <c r="X16" s="6">
        <f>(R16/(COUNTIF('3way'!$Z$3:$Z$7690,"="&amp;A16)))</f>
        <v>0.22485207100591717</v>
      </c>
      <c r="Y16" s="6">
        <f>(S16/(COUNTIF('3way'!$Z$3:$Z$7690,"="&amp;A16)))</f>
        <v>0.50887573964497046</v>
      </c>
      <c r="Z16">
        <f t="shared" si="0"/>
        <v>81</v>
      </c>
      <c r="AA16" s="6">
        <f>(Z16/(COUNTIF('3way'!$Z$3:$Z$7690,"="&amp;A16)))</f>
        <v>0.47928994082840237</v>
      </c>
      <c r="AB16">
        <f t="shared" si="1"/>
        <v>117</v>
      </c>
      <c r="AC16" s="6">
        <f>(AB16/(COUNTIF('3way'!$Z$3:$Z$7690,"="&amp;A16)))</f>
        <v>0.69230769230769229</v>
      </c>
      <c r="AD16">
        <f t="shared" si="2"/>
        <v>187</v>
      </c>
      <c r="AE16" s="6">
        <f>(AD16/(COUNTIF('3way'!$Z$3:$Z$7690,"="&amp;A16)))</f>
        <v>1.1065088757396451</v>
      </c>
      <c r="AF16">
        <f t="shared" si="3"/>
        <v>251</v>
      </c>
      <c r="AG16" s="6">
        <f>(AF16/(COUNTIF('3way'!$Z$3:$Z$7690,"="&amp;A16)))</f>
        <v>1.485207100591716</v>
      </c>
    </row>
    <row r="17" spans="1:33" x14ac:dyDescent="0.25">
      <c r="A17" s="65" t="s">
        <v>409</v>
      </c>
      <c r="B17" s="65">
        <f>COUNTIFS('3way'!$A$3:$A$7690,"&gt;=  45% ",'3way'!$AE$3:$AE$7690,"1",'3way'!$Z$3:$Z$7690,"="  &amp;A17)</f>
        <v>32</v>
      </c>
      <c r="C17" s="65">
        <f>COUNTIFS('3way'!$A$3:$A$7690,"&gt;=  45% ",'3way'!$AE$3:$AE$7690,"&lt;&gt;1",'3way'!$Z$3:$Z$7690,"="  &amp;A17)</f>
        <v>61</v>
      </c>
      <c r="D17" s="65">
        <f>COUNTIFS('3way'!$B$3:$B$7690,"&gt;=  26% ",'3way'!$AE$3:$AE$7690,"X",'3way'!$Z$3:$Z$7690,"="  &amp;A17)</f>
        <v>12</v>
      </c>
      <c r="E17" s="65">
        <f>COUNTIFS('3way'!$B$3:$B$7690,"&gt;=  26% ",'3way'!$AE$3:$AE$7690,"&lt;&gt;X",'3way'!$Z$3:$Z$7690,"="  &amp;A17)</f>
        <v>35</v>
      </c>
      <c r="F17" s="65">
        <f>COUNTIFS('3way'!$C$3:$C$7690,"&gt;=  28% ",'3way'!$AE$3:$AE$7690,"2",'3way'!$Z$3:$Z$7690,"="  &amp;A17)</f>
        <v>24</v>
      </c>
      <c r="G17" s="65">
        <f>COUNTIFS('3way'!$C$3:$C$7690,"&gt;=  28% ",'3way'!$AE$3:$AE$7690,"&lt;&gt;2",'3way'!$Z$3:$Z$7690,"="  &amp;A17)</f>
        <v>54</v>
      </c>
      <c r="H17" s="6">
        <f>(B17/((COUNTIF('3way'!$Z$3:$Z$7690,"="&amp;A17))))</f>
        <v>0.22222222222222221</v>
      </c>
      <c r="I17" s="6">
        <f>(C17/(COUNTIF('3way'!$Z$3:$Z$7690,"="&amp;A17)))</f>
        <v>0.4236111111111111</v>
      </c>
      <c r="J17" s="6">
        <f>(D17/(COUNTIF('3way'!$Z$3:$Z$7690,"="&amp;A17)))</f>
        <v>8.3333333333333329E-2</v>
      </c>
      <c r="K17" s="6">
        <f>(E17/(COUNTIF('3way'!$Z$3:$Z$7690,"="&amp;A17)))</f>
        <v>0.24305555555555555</v>
      </c>
      <c r="L17" s="6">
        <f>(F17/(COUNTIF('3way'!$Z$3:$Z$7690,"="&amp;A17)))</f>
        <v>0.16666666666666666</v>
      </c>
      <c r="M17" s="6">
        <f>(G17/(COUNTIF('3way'!$Z$3:$Z$7690,"="&amp;A17)))</f>
        <v>0.375</v>
      </c>
      <c r="N17" s="65">
        <f>COUNTIFS('3way'!$R$3:$R$7690,"&gt;=  45% ",'3way'!$AE$3:$AE$7690,"1",'3way'!$Z$3:$Z$7690,"="  &amp;A17)</f>
        <v>41</v>
      </c>
      <c r="O17">
        <f>COUNTIFS('3way'!$R$3:$R$7690,"&gt;=  45% ",'3way'!$AE$3:$AE$7690,"&lt;&gt;1",'3way'!$Z$3:$Z$7690,"="  &amp;A17)</f>
        <v>67</v>
      </c>
      <c r="P17">
        <f>COUNTIFS('3way'!$S$3:$S$7690,"&gt;=  26% ",'3way'!$AE$3:$AE$7690,"X",'3way'!$Z$3:$Z$7690,"="  &amp;A17)</f>
        <v>13</v>
      </c>
      <c r="Q17">
        <f>COUNTIFS('3way'!$S$3:$S$7690,"&gt;=  26% ",'3way'!$AE$3:$AE$7690,"&lt;&gt;X",'3way'!$Z$3:$Z$7690,"="  &amp;A17)</f>
        <v>41</v>
      </c>
      <c r="R17">
        <f>COUNTIFS('3way'!$T$3:$T$7690,"&gt;=  28% ",'3way'!$AE$3:$AE$7690,"2",'3way'!$Z$3:$Z$7690,"="  &amp;A17)</f>
        <v>37</v>
      </c>
      <c r="S17" s="80">
        <f>COUNTIFS('3way'!$T$3:$T$7690,"&gt;=  28% ",'3way'!$AE$3:$AE$7690,"&lt;&gt;2",'3way'!$Z$3:$Z$7690,"="  &amp;A17)</f>
        <v>75</v>
      </c>
      <c r="T17" s="6">
        <f>(N17/(COUNTIF('3way'!$Z$3:$Z$7690,"="&amp;A17)))</f>
        <v>0.28472222222222221</v>
      </c>
      <c r="U17" s="6">
        <f>(O17/(COUNTIF('3way'!$Z$3:$Z$7690,"="&amp;A17)))</f>
        <v>0.46527777777777779</v>
      </c>
      <c r="V17" s="6">
        <f>(P17/(COUNTIF('3way'!$Z$3:$Z$7690,"="&amp;A17)))</f>
        <v>9.0277777777777776E-2</v>
      </c>
      <c r="W17" s="6">
        <f>(Q17/(COUNTIF('3way'!$Z$3:$Z$7690,"="&amp;A17)))</f>
        <v>0.28472222222222221</v>
      </c>
      <c r="X17" s="6">
        <f>(R17/(COUNTIF('3way'!$Z$3:$Z$7690,"="&amp;A17)))</f>
        <v>0.25694444444444442</v>
      </c>
      <c r="Y17" s="6">
        <f>(S17/(COUNTIF('3way'!$Z$3:$Z$7690,"="&amp;A17)))</f>
        <v>0.52083333333333337</v>
      </c>
      <c r="Z17">
        <f t="shared" si="0"/>
        <v>68</v>
      </c>
      <c r="AA17" s="6">
        <f>(Z17/(COUNTIF('3way'!$Z$3:$Z$7690,"="&amp;A17)))</f>
        <v>0.47222222222222221</v>
      </c>
      <c r="AB17">
        <f t="shared" si="1"/>
        <v>91</v>
      </c>
      <c r="AC17" s="6">
        <f>(AB17/(COUNTIF('3way'!$Z$3:$Z$7690,"="&amp;A17)))</f>
        <v>0.63194444444444442</v>
      </c>
      <c r="AD17">
        <f t="shared" si="2"/>
        <v>150</v>
      </c>
      <c r="AE17" s="6">
        <f>(AD17/(COUNTIF('3way'!$Z$3:$Z$7690,"="&amp;A17)))</f>
        <v>1.0416666666666667</v>
      </c>
      <c r="AF17">
        <f t="shared" si="3"/>
        <v>183</v>
      </c>
      <c r="AG17" s="6">
        <f>(AF17/(COUNTIF('3way'!$Z$3:$Z$7690,"="&amp;A17)))</f>
        <v>1.2708333333333333</v>
      </c>
    </row>
    <row r="18" spans="1:33" x14ac:dyDescent="0.25">
      <c r="A18" s="65" t="s">
        <v>142</v>
      </c>
      <c r="B18" s="65">
        <f>COUNTIFS('3way'!$A$3:$A$7690,"&gt;=  45% ",'3way'!$AE$3:$AE$7690,"1",'3way'!$Z$3:$Z$7690,"="  &amp;A18)</f>
        <v>24</v>
      </c>
      <c r="C18" s="65">
        <f>COUNTIFS('3way'!$A$3:$A$7690,"&gt;=  45% ",'3way'!$AE$3:$AE$7690,"&lt;&gt;1",'3way'!$Z$3:$Z$7690,"="  &amp;A18)</f>
        <v>40</v>
      </c>
      <c r="D18" s="65">
        <f>COUNTIFS('3way'!$B$3:$B$7690,"&gt;=  26% ",'3way'!$AE$3:$AE$7690,"X",'3way'!$Z$3:$Z$7690,"="  &amp;A18)</f>
        <v>13</v>
      </c>
      <c r="E18" s="65">
        <f>COUNTIFS('3way'!$B$3:$B$7690,"&gt;=  26% ",'3way'!$AE$3:$AE$7690,"&lt;&gt;X",'3way'!$Z$3:$Z$7690,"="  &amp;A18)</f>
        <v>29</v>
      </c>
      <c r="F18" s="65">
        <f>COUNTIFS('3way'!$C$3:$C$7690,"&gt;=  28% ",'3way'!$AE$3:$AE$7690,"2",'3way'!$Z$3:$Z$7690,"="  &amp;A18)</f>
        <v>31</v>
      </c>
      <c r="G18" s="65">
        <f>COUNTIFS('3way'!$C$3:$C$7690,"&gt;=  28% ",'3way'!$AE$3:$AE$7690,"&lt;&gt;2",'3way'!$Z$3:$Z$7690,"="  &amp;A18)</f>
        <v>56</v>
      </c>
      <c r="H18" s="6">
        <f>(B18/((COUNTIF('3way'!$Z$3:$Z$7690,"="&amp;A18))))</f>
        <v>0.192</v>
      </c>
      <c r="I18" s="6">
        <f>(C18/(COUNTIF('3way'!$Z$3:$Z$7690,"="&amp;A18)))</f>
        <v>0.32</v>
      </c>
      <c r="J18" s="6">
        <f>(D18/(COUNTIF('3way'!$Z$3:$Z$7690,"="&amp;A18)))</f>
        <v>0.104</v>
      </c>
      <c r="K18" s="6">
        <f>(E18/(COUNTIF('3way'!$Z$3:$Z$7690,"="&amp;A18)))</f>
        <v>0.23200000000000001</v>
      </c>
      <c r="L18" s="6">
        <f>(F18/(COUNTIF('3way'!$Z$3:$Z$7690,"="&amp;A18)))</f>
        <v>0.248</v>
      </c>
      <c r="M18" s="6">
        <f>(G18/(COUNTIF('3way'!$Z$3:$Z$7690,"="&amp;A18)))</f>
        <v>0.44800000000000001</v>
      </c>
      <c r="N18" s="65">
        <f>COUNTIFS('3way'!$R$3:$R$7690,"&gt;=  45% ",'3way'!$AE$3:$AE$7690,"1",'3way'!$Z$3:$Z$7690,"="  &amp;A18)</f>
        <v>32</v>
      </c>
      <c r="O18">
        <f>COUNTIFS('3way'!$R$3:$R$7690,"&gt;=  45% ",'3way'!$AE$3:$AE$7690,"&lt;&gt;1",'3way'!$Z$3:$Z$7690,"="  &amp;A18)</f>
        <v>48</v>
      </c>
      <c r="P18">
        <f>COUNTIFS('3way'!$S$3:$S$7690,"&gt;=  26% ",'3way'!$AE$3:$AE$7690,"X",'3way'!$Z$3:$Z$7690,"="  &amp;A18)</f>
        <v>30</v>
      </c>
      <c r="Q18">
        <f>COUNTIFS('3way'!$S$3:$S$7690,"&gt;=  26% ",'3way'!$AE$3:$AE$7690,"&lt;&gt;X",'3way'!$Z$3:$Z$7690,"="  &amp;A18)</f>
        <v>45</v>
      </c>
      <c r="R18">
        <f>COUNTIFS('3way'!$T$3:$T$7690,"&gt;=  28% ",'3way'!$AE$3:$AE$7690,"2",'3way'!$Z$3:$Z$7690,"="  &amp;A18)</f>
        <v>35</v>
      </c>
      <c r="S18" s="80">
        <f>COUNTIFS('3way'!$T$3:$T$7690,"&gt;=  28% ",'3way'!$AE$3:$AE$7690,"&lt;&gt;2",'3way'!$Z$3:$Z$7690,"="  &amp;A18)</f>
        <v>71</v>
      </c>
      <c r="T18" s="6">
        <f>(N18/(COUNTIF('3way'!$Z$3:$Z$7690,"="&amp;A18)))</f>
        <v>0.25600000000000001</v>
      </c>
      <c r="U18" s="6">
        <f>(O18/(COUNTIF('3way'!$Z$3:$Z$7690,"="&amp;A18)))</f>
        <v>0.38400000000000001</v>
      </c>
      <c r="V18" s="6">
        <f>(P18/(COUNTIF('3way'!$Z$3:$Z$7690,"="&amp;A18)))</f>
        <v>0.24</v>
      </c>
      <c r="W18" s="6">
        <f>(Q18/(COUNTIF('3way'!$Z$3:$Z$7690,"="&amp;A18)))</f>
        <v>0.36</v>
      </c>
      <c r="X18" s="6">
        <f>(R18/(COUNTIF('3way'!$Z$3:$Z$7690,"="&amp;A18)))</f>
        <v>0.28000000000000003</v>
      </c>
      <c r="Y18" s="6">
        <f>(S18/(COUNTIF('3way'!$Z$3:$Z$7690,"="&amp;A18)))</f>
        <v>0.56799999999999995</v>
      </c>
      <c r="Z18">
        <f t="shared" si="0"/>
        <v>68</v>
      </c>
      <c r="AA18" s="6">
        <f>(Z18/(COUNTIF('3way'!$Z$3:$Z$7690,"="&amp;A18)))</f>
        <v>0.54400000000000004</v>
      </c>
      <c r="AB18">
        <f t="shared" si="1"/>
        <v>97</v>
      </c>
      <c r="AC18" s="6">
        <f>(AB18/(COUNTIF('3way'!$Z$3:$Z$7690,"="&amp;A18)))</f>
        <v>0.77600000000000002</v>
      </c>
      <c r="AD18">
        <f t="shared" si="2"/>
        <v>125</v>
      </c>
      <c r="AE18" s="6">
        <f>(AD18/(COUNTIF('3way'!$Z$3:$Z$7690,"="&amp;A18)))</f>
        <v>1</v>
      </c>
      <c r="AF18">
        <f t="shared" si="3"/>
        <v>164</v>
      </c>
      <c r="AG18" s="6">
        <f>(AF18/(COUNTIF('3way'!$Z$3:$Z$7690,"="&amp;A18)))</f>
        <v>1.3120000000000001</v>
      </c>
    </row>
    <row r="19" spans="1:33" x14ac:dyDescent="0.25">
      <c r="A19" s="65" t="s">
        <v>143</v>
      </c>
      <c r="B19" s="65">
        <f>COUNTIFS('3way'!$A$3:$A$7690,"&gt;=  45% ",'3way'!$AE$3:$AE$7690,"1",'3way'!$Z$3:$Z$7690,"="  &amp;A19)</f>
        <v>23</v>
      </c>
      <c r="C19" s="65">
        <f>COUNTIFS('3way'!$A$3:$A$7690,"&gt;=  45% ",'3way'!$AE$3:$AE$7690,"&lt;&gt;1",'3way'!$Z$3:$Z$7690,"="  &amp;A19)</f>
        <v>44</v>
      </c>
      <c r="D19" s="65">
        <f>COUNTIFS('3way'!$B$3:$B$7690,"&gt;=  26% ",'3way'!$AE$3:$AE$7690,"X",'3way'!$Z$3:$Z$7690,"="  &amp;A19)</f>
        <v>12</v>
      </c>
      <c r="E19" s="65">
        <f>COUNTIFS('3way'!$B$3:$B$7690,"&gt;=  26% ",'3way'!$AE$3:$AE$7690,"&lt;&gt;X",'3way'!$Z$3:$Z$7690,"="  &amp;A19)</f>
        <v>40</v>
      </c>
      <c r="F19" s="65">
        <f>COUNTIFS('3way'!$C$3:$C$7690,"&gt;=  28% ",'3way'!$AE$3:$AE$7690,"2",'3way'!$Z$3:$Z$7690,"="  &amp;A19)</f>
        <v>20</v>
      </c>
      <c r="G19" s="65">
        <f>COUNTIFS('3way'!$C$3:$C$7690,"&gt;=  28% ",'3way'!$AE$3:$AE$7690,"&lt;&gt;2",'3way'!$Z$3:$Z$7690,"="  &amp;A19)</f>
        <v>53</v>
      </c>
      <c r="H19" s="6">
        <f>(B19/((COUNTIF('3way'!$Z$3:$Z$7690,"="&amp;A19))))</f>
        <v>0.21495327102803738</v>
      </c>
      <c r="I19" s="6">
        <f>(C19/(COUNTIF('3way'!$Z$3:$Z$7690,"="&amp;A19)))</f>
        <v>0.41121495327102803</v>
      </c>
      <c r="J19" s="6">
        <f>(D19/(COUNTIF('3way'!$Z$3:$Z$7690,"="&amp;A19)))</f>
        <v>0.11214953271028037</v>
      </c>
      <c r="K19" s="6">
        <f>(E19/(COUNTIF('3way'!$Z$3:$Z$7690,"="&amp;A19)))</f>
        <v>0.37383177570093457</v>
      </c>
      <c r="L19" s="6">
        <f>(F19/(COUNTIF('3way'!$Z$3:$Z$7690,"="&amp;A19)))</f>
        <v>0.18691588785046728</v>
      </c>
      <c r="M19" s="6">
        <f>(G19/(COUNTIF('3way'!$Z$3:$Z$7690,"="&amp;A19)))</f>
        <v>0.49532710280373832</v>
      </c>
      <c r="N19" s="65">
        <f>COUNTIFS('3way'!$R$3:$R$7690,"&gt;=  45% ",'3way'!$AE$3:$AE$7690,"1",'3way'!$Z$3:$Z$7690,"="  &amp;A19)</f>
        <v>23</v>
      </c>
      <c r="O19">
        <f>COUNTIFS('3way'!$R$3:$R$7690,"&gt;=  45% ",'3way'!$AE$3:$AE$7690,"&lt;&gt;1",'3way'!$Z$3:$Z$7690,"="  &amp;A19)</f>
        <v>40</v>
      </c>
      <c r="P19">
        <f>COUNTIFS('3way'!$S$3:$S$7690,"&gt;=  26% ",'3way'!$AE$3:$AE$7690,"X",'3way'!$Z$3:$Z$7690,"="  &amp;A19)</f>
        <v>16</v>
      </c>
      <c r="Q19">
        <f>COUNTIFS('3way'!$S$3:$S$7690,"&gt;=  26% ",'3way'!$AE$3:$AE$7690,"&lt;&gt;X",'3way'!$Z$3:$Z$7690,"="  &amp;A19)</f>
        <v>44</v>
      </c>
      <c r="R19">
        <f>COUNTIFS('3way'!$T$3:$T$7690,"&gt;=  28% ",'3way'!$AE$3:$AE$7690,"2",'3way'!$Z$3:$Z$7690,"="  &amp;A19)</f>
        <v>27</v>
      </c>
      <c r="S19" s="80">
        <f>COUNTIFS('3way'!$T$3:$T$7690,"&gt;=  28% ",'3way'!$AE$3:$AE$7690,"&lt;&gt;2",'3way'!$Z$3:$Z$7690,"="  &amp;A19)</f>
        <v>63</v>
      </c>
      <c r="T19" s="6">
        <f>(N19/(COUNTIF('3way'!$Z$3:$Z$7690,"="&amp;A19)))</f>
        <v>0.21495327102803738</v>
      </c>
      <c r="U19" s="6">
        <f>(O19/(COUNTIF('3way'!$Z$3:$Z$7690,"="&amp;A19)))</f>
        <v>0.37383177570093457</v>
      </c>
      <c r="V19" s="6">
        <f>(P19/(COUNTIF('3way'!$Z$3:$Z$7690,"="&amp;A19)))</f>
        <v>0.14953271028037382</v>
      </c>
      <c r="W19" s="6">
        <f>(Q19/(COUNTIF('3way'!$Z$3:$Z$7690,"="&amp;A19)))</f>
        <v>0.41121495327102803</v>
      </c>
      <c r="X19" s="6">
        <f>(R19/(COUNTIF('3way'!$Z$3:$Z$7690,"="&amp;A19)))</f>
        <v>0.25233644859813081</v>
      </c>
      <c r="Y19" s="6">
        <f>(S19/(COUNTIF('3way'!$Z$3:$Z$7690,"="&amp;A19)))</f>
        <v>0.58878504672897192</v>
      </c>
      <c r="Z19">
        <f t="shared" si="0"/>
        <v>55</v>
      </c>
      <c r="AA19" s="6">
        <f>(Z19/(COUNTIF('3way'!$Z$3:$Z$7690,"="&amp;A19)))</f>
        <v>0.51401869158878499</v>
      </c>
      <c r="AB19">
        <f t="shared" si="1"/>
        <v>66</v>
      </c>
      <c r="AC19" s="6">
        <f>(AB19/(COUNTIF('3way'!$Z$3:$Z$7690,"="&amp;A19)))</f>
        <v>0.61682242990654201</v>
      </c>
      <c r="AD19">
        <f t="shared" si="2"/>
        <v>137</v>
      </c>
      <c r="AE19" s="6">
        <f>(AD19/(COUNTIF('3way'!$Z$3:$Z$7690,"="&amp;A19)))</f>
        <v>1.280373831775701</v>
      </c>
      <c r="AF19">
        <f t="shared" si="3"/>
        <v>147</v>
      </c>
      <c r="AG19" s="6">
        <f>(AF19/(COUNTIF('3way'!$Z$3:$Z$7690,"="&amp;A19)))</f>
        <v>1.3738317757009346</v>
      </c>
    </row>
    <row r="20" spans="1:33" x14ac:dyDescent="0.25">
      <c r="A20" s="65" t="s">
        <v>262</v>
      </c>
      <c r="B20" s="65">
        <f>COUNTIFS('3way'!$A$3:$A$7690,"&gt;=  45% ",'3way'!$AE$3:$AE$7690,"1",'3way'!$Z$3:$Z$7690,"="  &amp;A20)</f>
        <v>14</v>
      </c>
      <c r="C20" s="65">
        <f>COUNTIFS('3way'!$A$3:$A$7690,"&gt;=  45% ",'3way'!$AE$3:$AE$7690,"&lt;&gt;1",'3way'!$Z$3:$Z$7690,"="  &amp;A20)</f>
        <v>33</v>
      </c>
      <c r="D20" s="65">
        <f>COUNTIFS('3way'!$B$3:$B$7690,"&gt;=  26% ",'3way'!$AE$3:$AE$7690,"X",'3way'!$Z$3:$Z$7690,"="  &amp;A20)</f>
        <v>11</v>
      </c>
      <c r="E20" s="65">
        <f>COUNTIFS('3way'!$B$3:$B$7690,"&gt;=  26% ",'3way'!$AE$3:$AE$7690,"&lt;&gt;X",'3way'!$Z$3:$Z$7690,"="  &amp;A20)</f>
        <v>24</v>
      </c>
      <c r="F20" s="65">
        <f>COUNTIFS('3way'!$C$3:$C$7690,"&gt;=  28% ",'3way'!$AE$3:$AE$7690,"2",'3way'!$Z$3:$Z$7690,"="  &amp;A20)</f>
        <v>18</v>
      </c>
      <c r="G20" s="65">
        <f>COUNTIFS('3way'!$C$3:$C$7690,"&gt;=  28% ",'3way'!$AE$3:$AE$7690,"&lt;&gt;2",'3way'!$Z$3:$Z$7690,"="  &amp;A20)</f>
        <v>45</v>
      </c>
      <c r="H20" s="6">
        <f>(B20/((COUNTIF('3way'!$Z$3:$Z$7690,"="&amp;A20))))</f>
        <v>0.16470588235294117</v>
      </c>
      <c r="I20" s="6">
        <f>(C20/(COUNTIF('3way'!$Z$3:$Z$7690,"="&amp;A20)))</f>
        <v>0.38823529411764707</v>
      </c>
      <c r="J20" s="6">
        <f>(D20/(COUNTIF('3way'!$Z$3:$Z$7690,"="&amp;A20)))</f>
        <v>0.12941176470588237</v>
      </c>
      <c r="K20" s="6">
        <f>(E20/(COUNTIF('3way'!$Z$3:$Z$7690,"="&amp;A20)))</f>
        <v>0.28235294117647058</v>
      </c>
      <c r="L20" s="6">
        <f>(F20/(COUNTIF('3way'!$Z$3:$Z$7690,"="&amp;A20)))</f>
        <v>0.21176470588235294</v>
      </c>
      <c r="M20" s="6">
        <f>(G20/(COUNTIF('3way'!$Z$3:$Z$7690,"="&amp;A20)))</f>
        <v>0.52941176470588236</v>
      </c>
      <c r="N20" s="65">
        <f>COUNTIFS('3way'!$R$3:$R$7690,"&gt;=  45% ",'3way'!$AE$3:$AE$7690,"1",'3way'!$Z$3:$Z$7690,"="  &amp;A20)</f>
        <v>15</v>
      </c>
      <c r="O20">
        <f>COUNTIFS('3way'!$R$3:$R$7690,"&gt;=  45% ",'3way'!$AE$3:$AE$7690,"&lt;&gt;1",'3way'!$Z$3:$Z$7690,"="  &amp;A20)</f>
        <v>27</v>
      </c>
      <c r="P20">
        <f>COUNTIFS('3way'!$S$3:$S$7690,"&gt;=  26% ",'3way'!$AE$3:$AE$7690,"X",'3way'!$Z$3:$Z$7690,"="  &amp;A20)</f>
        <v>23</v>
      </c>
      <c r="Q20">
        <f>COUNTIFS('3way'!$S$3:$S$7690,"&gt;=  26% ",'3way'!$AE$3:$AE$7690,"&lt;&gt;X",'3way'!$Z$3:$Z$7690,"="  &amp;A20)</f>
        <v>38</v>
      </c>
      <c r="R20">
        <f>COUNTIFS('3way'!$T$3:$T$7690,"&gt;=  28% ",'3way'!$AE$3:$AE$7690,"2",'3way'!$Z$3:$Z$7690,"="  &amp;A20)</f>
        <v>20</v>
      </c>
      <c r="S20" s="80">
        <f>COUNTIFS('3way'!$T$3:$T$7690,"&gt;=  28% ",'3way'!$AE$3:$AE$7690,"&lt;&gt;2",'3way'!$Z$3:$Z$7690,"="  &amp;A20)</f>
        <v>56</v>
      </c>
      <c r="T20" s="6">
        <f>(N20/(COUNTIF('3way'!$Z$3:$Z$7690,"="&amp;A20)))</f>
        <v>0.17647058823529413</v>
      </c>
      <c r="U20" s="6">
        <f>(O20/(COUNTIF('3way'!$Z$3:$Z$7690,"="&amp;A20)))</f>
        <v>0.31764705882352939</v>
      </c>
      <c r="V20" s="6">
        <f>(P20/(COUNTIF('3way'!$Z$3:$Z$7690,"="&amp;A20)))</f>
        <v>0.27058823529411763</v>
      </c>
      <c r="W20" s="6">
        <f>(Q20/(COUNTIF('3way'!$Z$3:$Z$7690,"="&amp;A20)))</f>
        <v>0.44705882352941179</v>
      </c>
      <c r="X20" s="6">
        <f>(R20/(COUNTIF('3way'!$Z$3:$Z$7690,"="&amp;A20)))</f>
        <v>0.23529411764705882</v>
      </c>
      <c r="Y20" s="6">
        <f>(S20/(COUNTIF('3way'!$Z$3:$Z$7690,"="&amp;A20)))</f>
        <v>0.6588235294117647</v>
      </c>
      <c r="Z20">
        <f t="shared" si="0"/>
        <v>43</v>
      </c>
      <c r="AA20" s="6">
        <f>(Z20/(COUNTIF('3way'!$Z$3:$Z$7690,"="&amp;A20)))</f>
        <v>0.50588235294117645</v>
      </c>
      <c r="AB20">
        <f t="shared" si="1"/>
        <v>58</v>
      </c>
      <c r="AC20" s="6">
        <f>(AB20/(COUNTIF('3way'!$Z$3:$Z$7690,"="&amp;A20)))</f>
        <v>0.68235294117647061</v>
      </c>
      <c r="AD20">
        <f t="shared" si="2"/>
        <v>102</v>
      </c>
      <c r="AE20" s="6">
        <f>(AD20/(COUNTIF('3way'!$Z$3:$Z$7690,"="&amp;A20)))</f>
        <v>1.2</v>
      </c>
      <c r="AF20">
        <f t="shared" si="3"/>
        <v>121</v>
      </c>
      <c r="AG20" s="6">
        <f>(AF20/(COUNTIF('3way'!$Z$3:$Z$7690,"="&amp;A20)))</f>
        <v>1.4235294117647059</v>
      </c>
    </row>
    <row r="21" spans="1:33" x14ac:dyDescent="0.25">
      <c r="A21" s="65" t="s">
        <v>144</v>
      </c>
      <c r="B21" s="65">
        <f>COUNTIFS('3way'!$A$3:$A$7690,"&gt;=  45% ",'3way'!$AE$3:$AE$7690,"1",'3way'!$Z$3:$Z$7690,"="  &amp;A21)</f>
        <v>20</v>
      </c>
      <c r="C21" s="65">
        <f>COUNTIFS('3way'!$A$3:$A$7690,"&gt;=  45% ",'3way'!$AE$3:$AE$7690,"&lt;&gt;1",'3way'!$Z$3:$Z$7690,"="  &amp;A21)</f>
        <v>43</v>
      </c>
      <c r="D21" s="65">
        <f>COUNTIFS('3way'!$B$3:$B$7690,"&gt;=  26% ",'3way'!$AE$3:$AE$7690,"X",'3way'!$Z$3:$Z$7690,"="  &amp;A21)</f>
        <v>8</v>
      </c>
      <c r="E21" s="65">
        <f>COUNTIFS('3way'!$B$3:$B$7690,"&gt;=  26% ",'3way'!$AE$3:$AE$7690,"&lt;&gt;X",'3way'!$Z$3:$Z$7690,"="  &amp;A21)</f>
        <v>23</v>
      </c>
      <c r="F21" s="65">
        <f>COUNTIFS('3way'!$C$3:$C$7690,"&gt;=  28% ",'3way'!$AE$3:$AE$7690,"2",'3way'!$Z$3:$Z$7690,"="  &amp;A21)</f>
        <v>14</v>
      </c>
      <c r="G21" s="65">
        <f>COUNTIFS('3way'!$C$3:$C$7690,"&gt;=  28% ",'3way'!$AE$3:$AE$7690,"&lt;&gt;2",'3way'!$Z$3:$Z$7690,"="  &amp;A21)</f>
        <v>37</v>
      </c>
      <c r="H21" s="6">
        <f>(B21/((COUNTIF('3way'!$Z$3:$Z$7690,"="&amp;A21))))</f>
        <v>0.23529411764705882</v>
      </c>
      <c r="I21" s="6">
        <f>(C21/(COUNTIF('3way'!$Z$3:$Z$7690,"="&amp;A21)))</f>
        <v>0.50588235294117645</v>
      </c>
      <c r="J21" s="6">
        <f>(D21/(COUNTIF('3way'!$Z$3:$Z$7690,"="&amp;A21)))</f>
        <v>9.4117647058823528E-2</v>
      </c>
      <c r="K21" s="6">
        <f>(E21/(COUNTIF('3way'!$Z$3:$Z$7690,"="&amp;A21)))</f>
        <v>0.27058823529411763</v>
      </c>
      <c r="L21" s="6">
        <f>(F21/(COUNTIF('3way'!$Z$3:$Z$7690,"="&amp;A21)))</f>
        <v>0.16470588235294117</v>
      </c>
      <c r="M21" s="6">
        <f>(G21/(COUNTIF('3way'!$Z$3:$Z$7690,"="&amp;A21)))</f>
        <v>0.43529411764705883</v>
      </c>
      <c r="N21" s="65">
        <f>COUNTIFS('3way'!$R$3:$R$7690,"&gt;=  45% ",'3way'!$AE$3:$AE$7690,"1",'3way'!$Z$3:$Z$7690,"="  &amp;A21)</f>
        <v>17</v>
      </c>
      <c r="O21">
        <f>COUNTIFS('3way'!$R$3:$R$7690,"&gt;=  45% ",'3way'!$AE$3:$AE$7690,"&lt;&gt;1",'3way'!$Z$3:$Z$7690,"="  &amp;A21)</f>
        <v>32</v>
      </c>
      <c r="P21">
        <f>COUNTIFS('3way'!$S$3:$S$7690,"&gt;=  26% ",'3way'!$AE$3:$AE$7690,"X",'3way'!$Z$3:$Z$7690,"="  &amp;A21)</f>
        <v>12</v>
      </c>
      <c r="Q21">
        <f>COUNTIFS('3way'!$S$3:$S$7690,"&gt;=  26% ",'3way'!$AE$3:$AE$7690,"&lt;&gt;X",'3way'!$Z$3:$Z$7690,"="  &amp;A21)</f>
        <v>32</v>
      </c>
      <c r="R21">
        <f>COUNTIFS('3way'!$T$3:$T$7690,"&gt;=  28% ",'3way'!$AE$3:$AE$7690,"2",'3way'!$Z$3:$Z$7690,"="  &amp;A21)</f>
        <v>19</v>
      </c>
      <c r="S21" s="80">
        <f>COUNTIFS('3way'!$T$3:$T$7690,"&gt;=  28% ",'3way'!$AE$3:$AE$7690,"&lt;&gt;2",'3way'!$Z$3:$Z$7690,"="  &amp;A21)</f>
        <v>53</v>
      </c>
      <c r="T21" s="6">
        <f>(N21/(COUNTIF('3way'!$Z$3:$Z$7690,"="&amp;A21)))</f>
        <v>0.2</v>
      </c>
      <c r="U21" s="6">
        <f>(O21/(COUNTIF('3way'!$Z$3:$Z$7690,"="&amp;A21)))</f>
        <v>0.37647058823529411</v>
      </c>
      <c r="V21" s="6">
        <f>(P21/(COUNTIF('3way'!$Z$3:$Z$7690,"="&amp;A21)))</f>
        <v>0.14117647058823529</v>
      </c>
      <c r="W21" s="6">
        <f>(Q21/(COUNTIF('3way'!$Z$3:$Z$7690,"="&amp;A21)))</f>
        <v>0.37647058823529411</v>
      </c>
      <c r="X21" s="6">
        <f>(R21/(COUNTIF('3way'!$Z$3:$Z$7690,"="&amp;A21)))</f>
        <v>0.22352941176470589</v>
      </c>
      <c r="Y21" s="6">
        <f>(S21/(COUNTIF('3way'!$Z$3:$Z$7690,"="&amp;A21)))</f>
        <v>0.62352941176470589</v>
      </c>
      <c r="Z21">
        <f t="shared" si="0"/>
        <v>42</v>
      </c>
      <c r="AA21" s="6">
        <f>(Z21/(COUNTIF('3way'!$Z$3:$Z$7690,"="&amp;A21)))</f>
        <v>0.49411764705882355</v>
      </c>
      <c r="AB21">
        <f t="shared" si="1"/>
        <v>48</v>
      </c>
      <c r="AC21" s="6">
        <f>(AB21/(COUNTIF('3way'!$Z$3:$Z$7690,"="&amp;A21)))</f>
        <v>0.56470588235294117</v>
      </c>
      <c r="AD21">
        <f t="shared" si="2"/>
        <v>103</v>
      </c>
      <c r="AE21" s="6">
        <f>(AD21/(COUNTIF('3way'!$Z$3:$Z$7690,"="&amp;A21)))</f>
        <v>1.2117647058823529</v>
      </c>
      <c r="AF21">
        <f t="shared" si="3"/>
        <v>117</v>
      </c>
      <c r="AG21" s="6">
        <f>(AF21/(COUNTIF('3way'!$Z$3:$Z$7690,"="&amp;A21)))</f>
        <v>1.3764705882352941</v>
      </c>
    </row>
    <row r="22" spans="1:33" x14ac:dyDescent="0.25">
      <c r="A22" s="65" t="s">
        <v>145</v>
      </c>
      <c r="B22" s="65">
        <f>COUNTIFS('3way'!$A$3:$A$7690,"&gt;=  45% ",'3way'!$AE$3:$AE$7690,"1",'3way'!$Z$3:$Z$7690,"="  &amp;A22)</f>
        <v>13</v>
      </c>
      <c r="C22" s="65">
        <f>COUNTIFS('3way'!$A$3:$A$7690,"&gt;=  45% ",'3way'!$AE$3:$AE$7690,"&lt;&gt;1",'3way'!$Z$3:$Z$7690,"="  &amp;A22)</f>
        <v>24</v>
      </c>
      <c r="D22" s="65">
        <f>COUNTIFS('3way'!$B$3:$B$7690,"&gt;=  26% ",'3way'!$AE$3:$AE$7690,"X",'3way'!$Z$3:$Z$7690,"="  &amp;A22)</f>
        <v>8</v>
      </c>
      <c r="E22" s="65">
        <f>COUNTIFS('3way'!$B$3:$B$7690,"&gt;=  26% ",'3way'!$AE$3:$AE$7690,"&lt;&gt;X",'3way'!$Z$3:$Z$7690,"="  &amp;A22)</f>
        <v>23</v>
      </c>
      <c r="F22" s="65">
        <f>COUNTIFS('3way'!$C$3:$C$7690,"&gt;=  28% ",'3way'!$AE$3:$AE$7690,"2",'3way'!$Z$3:$Z$7690,"="  &amp;A22)</f>
        <v>14</v>
      </c>
      <c r="G22" s="65">
        <f>COUNTIFS('3way'!$C$3:$C$7690,"&gt;=  28% ",'3way'!$AE$3:$AE$7690,"&lt;&gt;2",'3way'!$Z$3:$Z$7690,"="  &amp;A22)</f>
        <v>40</v>
      </c>
      <c r="H22" s="6">
        <f>(B22/((COUNTIF('3way'!$Z$3:$Z$7690,"="&amp;A22))))</f>
        <v>0.16455696202531644</v>
      </c>
      <c r="I22" s="6">
        <f>(C22/(COUNTIF('3way'!$Z$3:$Z$7690,"="&amp;A22)))</f>
        <v>0.30379746835443039</v>
      </c>
      <c r="J22" s="6">
        <f>(D22/(COUNTIF('3way'!$Z$3:$Z$7690,"="&amp;A22)))</f>
        <v>0.10126582278481013</v>
      </c>
      <c r="K22" s="6">
        <f>(E22/(COUNTIF('3way'!$Z$3:$Z$7690,"="&amp;A22)))</f>
        <v>0.29113924050632911</v>
      </c>
      <c r="L22" s="6">
        <f>(F22/(COUNTIF('3way'!$Z$3:$Z$7690,"="&amp;A22)))</f>
        <v>0.17721518987341772</v>
      </c>
      <c r="M22" s="6">
        <f>(G22/(COUNTIF('3way'!$Z$3:$Z$7690,"="&amp;A22)))</f>
        <v>0.50632911392405067</v>
      </c>
      <c r="N22" s="65">
        <f>COUNTIFS('3way'!$R$3:$R$7690,"&gt;=  45% ",'3way'!$AE$3:$AE$7690,"1",'3way'!$Z$3:$Z$7690,"="  &amp;A22)</f>
        <v>20</v>
      </c>
      <c r="O22">
        <f>COUNTIFS('3way'!$R$3:$R$7690,"&gt;=  45% ",'3way'!$AE$3:$AE$7690,"&lt;&gt;1",'3way'!$Z$3:$Z$7690,"="  &amp;A22)</f>
        <v>33</v>
      </c>
      <c r="P22">
        <f>COUNTIFS('3way'!$S$3:$S$7690,"&gt;=  26% ",'3way'!$AE$3:$AE$7690,"X",'3way'!$Z$3:$Z$7690,"="  &amp;A22)</f>
        <v>8</v>
      </c>
      <c r="Q22">
        <f>COUNTIFS('3way'!$S$3:$S$7690,"&gt;=  26% ",'3way'!$AE$3:$AE$7690,"&lt;&gt;X",'3way'!$Z$3:$Z$7690,"="  &amp;A22)</f>
        <v>27</v>
      </c>
      <c r="R22">
        <f>COUNTIFS('3way'!$T$3:$T$7690,"&gt;=  28% ",'3way'!$AE$3:$AE$7690,"2",'3way'!$Z$3:$Z$7690,"="  &amp;A22)</f>
        <v>20</v>
      </c>
      <c r="S22" s="80">
        <f>COUNTIFS('3way'!$T$3:$T$7690,"&gt;=  28% ",'3way'!$AE$3:$AE$7690,"&lt;&gt;2",'3way'!$Z$3:$Z$7690,"="  &amp;A22)</f>
        <v>51</v>
      </c>
      <c r="T22" s="6">
        <f>(N22/(COUNTIF('3way'!$Z$3:$Z$7690,"="&amp;A22)))</f>
        <v>0.25316455696202533</v>
      </c>
      <c r="U22" s="6">
        <f>(O22/(COUNTIF('3way'!$Z$3:$Z$7690,"="&amp;A22)))</f>
        <v>0.41772151898734178</v>
      </c>
      <c r="V22" s="6">
        <f>(P22/(COUNTIF('3way'!$Z$3:$Z$7690,"="&amp;A22)))</f>
        <v>0.10126582278481013</v>
      </c>
      <c r="W22" s="6">
        <f>(Q22/(COUNTIF('3way'!$Z$3:$Z$7690,"="&amp;A22)))</f>
        <v>0.34177215189873417</v>
      </c>
      <c r="X22" s="6">
        <f>(R22/(COUNTIF('3way'!$Z$3:$Z$7690,"="&amp;A22)))</f>
        <v>0.25316455696202533</v>
      </c>
      <c r="Y22" s="6">
        <f>(S22/(COUNTIF('3way'!$Z$3:$Z$7690,"="&amp;A22)))</f>
        <v>0.64556962025316456</v>
      </c>
      <c r="Z22">
        <f t="shared" si="0"/>
        <v>35</v>
      </c>
      <c r="AA22" s="6">
        <f>(Z22/(COUNTIF('3way'!$Z$3:$Z$7690,"="&amp;A22)))</f>
        <v>0.44303797468354428</v>
      </c>
      <c r="AB22">
        <f t="shared" si="1"/>
        <v>48</v>
      </c>
      <c r="AC22" s="6">
        <f>(AB22/(COUNTIF('3way'!$Z$3:$Z$7690,"="&amp;A22)))</f>
        <v>0.60759493670886078</v>
      </c>
      <c r="AD22">
        <f t="shared" si="2"/>
        <v>87</v>
      </c>
      <c r="AE22" s="6">
        <f>(AD22/(COUNTIF('3way'!$Z$3:$Z$7690,"="&amp;A22)))</f>
        <v>1.1012658227848102</v>
      </c>
      <c r="AF22">
        <f t="shared" si="3"/>
        <v>111</v>
      </c>
      <c r="AG22" s="6">
        <f>(AF22/(COUNTIF('3way'!$Z$3:$Z$7690,"="&amp;A22)))</f>
        <v>1.4050632911392404</v>
      </c>
    </row>
    <row r="23" spans="1:33" x14ac:dyDescent="0.25">
      <c r="A23" s="65" t="s">
        <v>146</v>
      </c>
      <c r="B23" s="65">
        <f>COUNTIFS('3way'!$A$3:$A$7690,"&gt;=  45% ",'3way'!$AE$3:$AE$7690,"1",'3way'!$Z$3:$Z$7690,"="  &amp;A23)</f>
        <v>45</v>
      </c>
      <c r="C23" s="65">
        <f>COUNTIFS('3way'!$A$3:$A$7690,"&gt;=  45% ",'3way'!$AE$3:$AE$7690,"&lt;&gt;1",'3way'!$Z$3:$Z$7690,"="  &amp;A23)</f>
        <v>85</v>
      </c>
      <c r="D23" s="65">
        <f>COUNTIFS('3way'!$B$3:$B$7690,"&gt;=  26% ",'3way'!$AE$3:$AE$7690,"X",'3way'!$Z$3:$Z$7690,"="  &amp;A23)</f>
        <v>28</v>
      </c>
      <c r="E23" s="65">
        <f>COUNTIFS('3way'!$B$3:$B$7690,"&gt;=  26% ",'3way'!$AE$3:$AE$7690,"&lt;&gt;X",'3way'!$Z$3:$Z$7690,"="  &amp;A23)</f>
        <v>49</v>
      </c>
      <c r="F23" s="65">
        <f>COUNTIFS('3way'!$C$3:$C$7690,"&gt;=  28% ",'3way'!$AE$3:$AE$7690,"2",'3way'!$Z$3:$Z$7690,"="  &amp;A23)</f>
        <v>28</v>
      </c>
      <c r="G23" s="65">
        <f>COUNTIFS('3way'!$C$3:$C$7690,"&gt;=  28% ",'3way'!$AE$3:$AE$7690,"&lt;&gt;2",'3way'!$Z$3:$Z$7690,"="  &amp;A23)</f>
        <v>65</v>
      </c>
      <c r="H23" s="6">
        <f>(B23/((COUNTIF('3way'!$Z$3:$Z$7690,"="&amp;A23))))</f>
        <v>0.26946107784431139</v>
      </c>
      <c r="I23" s="6">
        <f>(C23/(COUNTIF('3way'!$Z$3:$Z$7690,"="&amp;A23)))</f>
        <v>0.50898203592814373</v>
      </c>
      <c r="J23" s="6">
        <f>(D23/(COUNTIF('3way'!$Z$3:$Z$7690,"="&amp;A23)))</f>
        <v>0.16766467065868262</v>
      </c>
      <c r="K23" s="6">
        <f>(E23/(COUNTIF('3way'!$Z$3:$Z$7690,"="&amp;A23)))</f>
        <v>0.29341317365269459</v>
      </c>
      <c r="L23" s="6">
        <f>(F23/(COUNTIF('3way'!$Z$3:$Z$7690,"="&amp;A23)))</f>
        <v>0.16766467065868262</v>
      </c>
      <c r="M23" s="6">
        <f>(G23/(COUNTIF('3way'!$Z$3:$Z$7690,"="&amp;A23)))</f>
        <v>0.38922155688622756</v>
      </c>
      <c r="N23" s="65">
        <f>COUNTIFS('3way'!$R$3:$R$7690,"&gt;=  45% ",'3way'!$AE$3:$AE$7690,"1",'3way'!$Z$3:$Z$7690,"="  &amp;A23)</f>
        <v>48</v>
      </c>
      <c r="O23">
        <f>COUNTIFS('3way'!$R$3:$R$7690,"&gt;=  45% ",'3way'!$AE$3:$AE$7690,"&lt;&gt;1",'3way'!$Z$3:$Z$7690,"="  &amp;A23)</f>
        <v>77</v>
      </c>
      <c r="P23">
        <f>COUNTIFS('3way'!$S$3:$S$7690,"&gt;=  26% ",'3way'!$AE$3:$AE$7690,"X",'3way'!$Z$3:$Z$7690,"="  &amp;A23)</f>
        <v>43</v>
      </c>
      <c r="Q23">
        <f>COUNTIFS('3way'!$S$3:$S$7690,"&gt;=  26% ",'3way'!$AE$3:$AE$7690,"&lt;&gt;X",'3way'!$Z$3:$Z$7690,"="  &amp;A23)</f>
        <v>62</v>
      </c>
      <c r="R23">
        <f>COUNTIFS('3way'!$T$3:$T$7690,"&gt;=  28% ",'3way'!$AE$3:$AE$7690,"2",'3way'!$Z$3:$Z$7690,"="  &amp;A23)</f>
        <v>33</v>
      </c>
      <c r="S23" s="80">
        <f>COUNTIFS('3way'!$T$3:$T$7690,"&gt;=  28% ",'3way'!$AE$3:$AE$7690,"&lt;&gt;2",'3way'!$Z$3:$Z$7690,"="  &amp;A23)</f>
        <v>85</v>
      </c>
      <c r="T23" s="6">
        <f>(N23/(COUNTIF('3way'!$Z$3:$Z$7690,"="&amp;A23)))</f>
        <v>0.28742514970059879</v>
      </c>
      <c r="U23" s="6">
        <f>(O23/(COUNTIF('3way'!$Z$3:$Z$7690,"="&amp;A23)))</f>
        <v>0.46107784431137727</v>
      </c>
      <c r="V23" s="6">
        <f>(P23/(COUNTIF('3way'!$Z$3:$Z$7690,"="&amp;A23)))</f>
        <v>0.25748502994011974</v>
      </c>
      <c r="W23" s="6">
        <f>(Q23/(COUNTIF('3way'!$Z$3:$Z$7690,"="&amp;A23)))</f>
        <v>0.3712574850299401</v>
      </c>
      <c r="X23" s="6">
        <f>(R23/(COUNTIF('3way'!$Z$3:$Z$7690,"="&amp;A23)))</f>
        <v>0.19760479041916168</v>
      </c>
      <c r="Y23" s="6">
        <f>(S23/(COUNTIF('3way'!$Z$3:$Z$7690,"="&amp;A23)))</f>
        <v>0.50898203592814373</v>
      </c>
      <c r="Z23">
        <f t="shared" si="0"/>
        <v>101</v>
      </c>
      <c r="AA23" s="6">
        <f>(Z23/(COUNTIF('3way'!$Z$3:$Z$7690,"="&amp;A23)))</f>
        <v>0.60479041916167664</v>
      </c>
      <c r="AB23">
        <f t="shared" si="1"/>
        <v>124</v>
      </c>
      <c r="AC23" s="6">
        <f>(AB23/(COUNTIF('3way'!$Z$3:$Z$7690,"="&amp;A23)))</f>
        <v>0.74251497005988021</v>
      </c>
      <c r="AD23">
        <f t="shared" si="2"/>
        <v>199</v>
      </c>
      <c r="AE23" s="6">
        <f>(AD23/(COUNTIF('3way'!$Z$3:$Z$7690,"="&amp;A23)))</f>
        <v>1.1916167664670658</v>
      </c>
      <c r="AF23">
        <f t="shared" si="3"/>
        <v>224</v>
      </c>
      <c r="AG23" s="6">
        <f>(AF23/(COUNTIF('3way'!$Z$3:$Z$7690,"="&amp;A23)))</f>
        <v>1.341317365269461</v>
      </c>
    </row>
    <row r="24" spans="1:33" x14ac:dyDescent="0.25">
      <c r="A24" s="65" t="s">
        <v>349</v>
      </c>
      <c r="B24" s="65">
        <f>COUNTIFS('3way'!$A$3:$A$7690,"&gt;=  45% ",'3way'!$AE$3:$AE$7690,"1",'3way'!$Z$3:$Z$7690,"="  &amp;A24)</f>
        <v>54</v>
      </c>
      <c r="C24" s="65">
        <f>COUNTIFS('3way'!$A$3:$A$7690,"&gt;=  45% ",'3way'!$AE$3:$AE$7690,"&lt;&gt;1",'3way'!$Z$3:$Z$7690,"="  &amp;A24)</f>
        <v>95</v>
      </c>
      <c r="D24" s="65">
        <f>COUNTIFS('3way'!$B$3:$B$7690,"&gt;=  26% ",'3way'!$AE$3:$AE$7690,"X",'3way'!$Z$3:$Z$7690,"="  &amp;A24)</f>
        <v>42</v>
      </c>
      <c r="E24" s="65">
        <f>COUNTIFS('3way'!$B$3:$B$7690,"&gt;=  26% ",'3way'!$AE$3:$AE$7690,"&lt;&gt;X",'3way'!$Z$3:$Z$7690,"="  &amp;A24)</f>
        <v>100</v>
      </c>
      <c r="F24" s="65">
        <f>COUNTIFS('3way'!$C$3:$C$7690,"&gt;=  28% ",'3way'!$AE$3:$AE$7690,"2",'3way'!$Z$3:$Z$7690,"="  &amp;A24)</f>
        <v>19</v>
      </c>
      <c r="G24" s="65">
        <f>COUNTIFS('3way'!$C$3:$C$7690,"&gt;=  28% ",'3way'!$AE$3:$AE$7690,"&lt;&gt;2",'3way'!$Z$3:$Z$7690,"="  &amp;A24)</f>
        <v>65</v>
      </c>
      <c r="H24" s="6">
        <f>(B24/((COUNTIF('3way'!$Z$3:$Z$7690,"="&amp;A24))))</f>
        <v>0.24434389140271492</v>
      </c>
      <c r="I24" s="6">
        <f>(C24/(COUNTIF('3way'!$Z$3:$Z$7690,"="&amp;A24)))</f>
        <v>0.42986425339366519</v>
      </c>
      <c r="J24" s="6">
        <f>(D24/(COUNTIF('3way'!$Z$3:$Z$7690,"="&amp;A24)))</f>
        <v>0.19004524886877827</v>
      </c>
      <c r="K24" s="6">
        <f>(E24/(COUNTIF('3way'!$Z$3:$Z$7690,"="&amp;A24)))</f>
        <v>0.45248868778280543</v>
      </c>
      <c r="L24" s="6">
        <f>(F24/(COUNTIF('3way'!$Z$3:$Z$7690,"="&amp;A24)))</f>
        <v>8.5972850678733032E-2</v>
      </c>
      <c r="M24" s="6">
        <f>(G24/(COUNTIF('3way'!$Z$3:$Z$7690,"="&amp;A24)))</f>
        <v>0.29411764705882354</v>
      </c>
      <c r="N24" s="65">
        <f>COUNTIFS('3way'!$R$3:$R$7690,"&gt;=  45% ",'3way'!$AE$3:$AE$7690,"1",'3way'!$Z$3:$Z$7690,"="  &amp;A24)</f>
        <v>44</v>
      </c>
      <c r="O24">
        <f>COUNTIFS('3way'!$R$3:$R$7690,"&gt;=  45% ",'3way'!$AE$3:$AE$7690,"&lt;&gt;1",'3way'!$Z$3:$Z$7690,"="  &amp;A24)</f>
        <v>79</v>
      </c>
      <c r="P24">
        <f>COUNTIFS('3way'!$S$3:$S$7690,"&gt;=  26% ",'3way'!$AE$3:$AE$7690,"X",'3way'!$Z$3:$Z$7690,"="  &amp;A24)</f>
        <v>71</v>
      </c>
      <c r="Q24">
        <f>COUNTIFS('3way'!$S$3:$S$7690,"&gt;=  26% ",'3way'!$AE$3:$AE$7690,"&lt;&gt;X",'3way'!$Z$3:$Z$7690,"="  &amp;A24)</f>
        <v>140</v>
      </c>
      <c r="R24">
        <f>COUNTIFS('3way'!$T$3:$T$7690,"&gt;=  28% ",'3way'!$AE$3:$AE$7690,"2",'3way'!$Z$3:$Z$7690,"="  &amp;A24)</f>
        <v>31</v>
      </c>
      <c r="S24" s="80">
        <f>COUNTIFS('3way'!$T$3:$T$7690,"&gt;=  28% ",'3way'!$AE$3:$AE$7690,"&lt;&gt;2",'3way'!$Z$3:$Z$7690,"="  &amp;A24)</f>
        <v>99</v>
      </c>
      <c r="T24" s="6">
        <f>(N24/(COUNTIF('3way'!$Z$3:$Z$7690,"="&amp;A24)))</f>
        <v>0.19909502262443438</v>
      </c>
      <c r="U24" s="6">
        <f>(O24/(COUNTIF('3way'!$Z$3:$Z$7690,"="&amp;A24)))</f>
        <v>0.3574660633484163</v>
      </c>
      <c r="V24" s="6">
        <f>(P24/(COUNTIF('3way'!$Z$3:$Z$7690,"="&amp;A24)))</f>
        <v>0.32126696832579188</v>
      </c>
      <c r="W24" s="6">
        <f>(Q24/(COUNTIF('3way'!$Z$3:$Z$7690,"="&amp;A24)))</f>
        <v>0.63348416289592757</v>
      </c>
      <c r="X24" s="6">
        <f>(R24/(COUNTIF('3way'!$Z$3:$Z$7690,"="&amp;A24)))</f>
        <v>0.14027149321266968</v>
      </c>
      <c r="Y24" s="6">
        <f>(S24/(COUNTIF('3way'!$Z$3:$Z$7690,"="&amp;A24)))</f>
        <v>0.44796380090497739</v>
      </c>
      <c r="Z24">
        <f t="shared" si="0"/>
        <v>115</v>
      </c>
      <c r="AA24" s="6">
        <f>(Z24/(COUNTIF('3way'!$Z$3:$Z$7690,"="&amp;A24)))</f>
        <v>0.52036199095022628</v>
      </c>
      <c r="AB24">
        <f t="shared" si="1"/>
        <v>146</v>
      </c>
      <c r="AC24" s="6">
        <f>(AB24/(COUNTIF('3way'!$Z$3:$Z$7690,"="&amp;A24)))</f>
        <v>0.66063348416289591</v>
      </c>
      <c r="AD24">
        <f t="shared" si="2"/>
        <v>260</v>
      </c>
      <c r="AE24" s="6">
        <f>(AD24/(COUNTIF('3way'!$Z$3:$Z$7690,"="&amp;A24)))</f>
        <v>1.1764705882352942</v>
      </c>
      <c r="AF24">
        <f t="shared" si="3"/>
        <v>318</v>
      </c>
      <c r="AG24" s="6">
        <f>(AF24/(COUNTIF('3way'!$Z$3:$Z$7690,"="&amp;A24)))</f>
        <v>1.4389140271493213</v>
      </c>
    </row>
    <row r="25" spans="1:33" x14ac:dyDescent="0.25">
      <c r="A25" s="65" t="s">
        <v>147</v>
      </c>
      <c r="B25" s="65">
        <f>COUNTIFS('3way'!$A$3:$A$7690,"&gt;=  45% ",'3way'!$AE$3:$AE$7690,"1",'3way'!$Z$3:$Z$7690,"="  &amp;A25)</f>
        <v>46</v>
      </c>
      <c r="C25" s="65">
        <f>COUNTIFS('3way'!$A$3:$A$7690,"&gt;=  45% ",'3way'!$AE$3:$AE$7690,"&lt;&gt;1",'3way'!$Z$3:$Z$7690,"="  &amp;A25)</f>
        <v>79</v>
      </c>
      <c r="D25" s="65">
        <f>COUNTIFS('3way'!$B$3:$B$7690,"&gt;=  26% ",'3way'!$AE$3:$AE$7690,"X",'3way'!$Z$3:$Z$7690,"="  &amp;A25)</f>
        <v>11</v>
      </c>
      <c r="E25" s="65">
        <f>COUNTIFS('3way'!$B$3:$B$7690,"&gt;=  26% ",'3way'!$AE$3:$AE$7690,"&lt;&gt;X",'3way'!$Z$3:$Z$7690,"="  &amp;A25)</f>
        <v>45</v>
      </c>
      <c r="F25" s="65">
        <f>COUNTIFS('3way'!$C$3:$C$7690,"&gt;=  28% ",'3way'!$AE$3:$AE$7690,"2",'3way'!$Z$3:$Z$7690,"="  &amp;A25)</f>
        <v>19</v>
      </c>
      <c r="G25" s="65">
        <f>COUNTIFS('3way'!$C$3:$C$7690,"&gt;=  28% ",'3way'!$AE$3:$AE$7690,"&lt;&gt;2",'3way'!$Z$3:$Z$7690,"="  &amp;A25)</f>
        <v>46</v>
      </c>
      <c r="H25" s="6">
        <f>(B25/((COUNTIF('3way'!$Z$3:$Z$7690,"="&amp;A25))))</f>
        <v>0.28749999999999998</v>
      </c>
      <c r="I25" s="6">
        <f>(C25/(COUNTIF('3way'!$Z$3:$Z$7690,"="&amp;A25)))</f>
        <v>0.49375000000000002</v>
      </c>
      <c r="J25" s="6">
        <f>(D25/(COUNTIF('3way'!$Z$3:$Z$7690,"="&amp;A25)))</f>
        <v>6.8750000000000006E-2</v>
      </c>
      <c r="K25" s="6">
        <f>(E25/(COUNTIF('3way'!$Z$3:$Z$7690,"="&amp;A25)))</f>
        <v>0.28125</v>
      </c>
      <c r="L25" s="6">
        <f>(F25/(COUNTIF('3way'!$Z$3:$Z$7690,"="&amp;A25)))</f>
        <v>0.11874999999999999</v>
      </c>
      <c r="M25" s="6">
        <f>(G25/(COUNTIF('3way'!$Z$3:$Z$7690,"="&amp;A25)))</f>
        <v>0.28749999999999998</v>
      </c>
      <c r="N25" s="65">
        <f>COUNTIFS('3way'!$R$3:$R$7690,"&gt;=  45% ",'3way'!$AE$3:$AE$7690,"1",'3way'!$Z$3:$Z$7690,"="  &amp;A25)</f>
        <v>38</v>
      </c>
      <c r="O25">
        <f>COUNTIFS('3way'!$R$3:$R$7690,"&gt;=  45% ",'3way'!$AE$3:$AE$7690,"&lt;&gt;1",'3way'!$Z$3:$Z$7690,"="  &amp;A25)</f>
        <v>62</v>
      </c>
      <c r="P25">
        <f>COUNTIFS('3way'!$S$3:$S$7690,"&gt;=  26% ",'3way'!$AE$3:$AE$7690,"X",'3way'!$Z$3:$Z$7690,"="  &amp;A25)</f>
        <v>23</v>
      </c>
      <c r="Q25">
        <f>COUNTIFS('3way'!$S$3:$S$7690,"&gt;=  26% ",'3way'!$AE$3:$AE$7690,"&lt;&gt;X",'3way'!$Z$3:$Z$7690,"="  &amp;A25)</f>
        <v>85</v>
      </c>
      <c r="R25">
        <f>COUNTIFS('3way'!$T$3:$T$7690,"&gt;=  28% ",'3way'!$AE$3:$AE$7690,"2",'3way'!$Z$3:$Z$7690,"="  &amp;A25)</f>
        <v>32</v>
      </c>
      <c r="S25" s="80">
        <f>COUNTIFS('3way'!$T$3:$T$7690,"&gt;=  28% ",'3way'!$AE$3:$AE$7690,"&lt;&gt;2",'3way'!$Z$3:$Z$7690,"="  &amp;A25)</f>
        <v>93</v>
      </c>
      <c r="T25" s="6">
        <f>(N25/(COUNTIF('3way'!$Z$3:$Z$7690,"="&amp;A25)))</f>
        <v>0.23749999999999999</v>
      </c>
      <c r="U25" s="6">
        <f>(O25/(COUNTIF('3way'!$Z$3:$Z$7690,"="&amp;A25)))</f>
        <v>0.38750000000000001</v>
      </c>
      <c r="V25" s="6">
        <f>(P25/(COUNTIF('3way'!$Z$3:$Z$7690,"="&amp;A25)))</f>
        <v>0.14374999999999999</v>
      </c>
      <c r="W25" s="6">
        <f>(Q25/(COUNTIF('3way'!$Z$3:$Z$7690,"="&amp;A25)))</f>
        <v>0.53125</v>
      </c>
      <c r="X25" s="6">
        <f>(R25/(COUNTIF('3way'!$Z$3:$Z$7690,"="&amp;A25)))</f>
        <v>0.2</v>
      </c>
      <c r="Y25" s="6">
        <f>(S25/(COUNTIF('3way'!$Z$3:$Z$7690,"="&amp;A25)))</f>
        <v>0.58125000000000004</v>
      </c>
      <c r="Z25">
        <f t="shared" si="0"/>
        <v>76</v>
      </c>
      <c r="AA25" s="6">
        <f>(Z25/(COUNTIF('3way'!$Z$3:$Z$7690,"="&amp;A25)))</f>
        <v>0.47499999999999998</v>
      </c>
      <c r="AB25">
        <f t="shared" si="1"/>
        <v>93</v>
      </c>
      <c r="AC25" s="6">
        <f>(AB25/(COUNTIF('3way'!$Z$3:$Z$7690,"="&amp;A25)))</f>
        <v>0.58125000000000004</v>
      </c>
      <c r="AD25">
        <f t="shared" si="2"/>
        <v>170</v>
      </c>
      <c r="AE25" s="6">
        <f>(AD25/(COUNTIF('3way'!$Z$3:$Z$7690,"="&amp;A25)))</f>
        <v>1.0625</v>
      </c>
      <c r="AF25">
        <f t="shared" si="3"/>
        <v>240</v>
      </c>
      <c r="AG25" s="6">
        <f>(AF25/(COUNTIF('3way'!$Z$3:$Z$7690,"="&amp;A25)))</f>
        <v>1.5</v>
      </c>
    </row>
    <row r="26" spans="1:33" s="2" customFormat="1" x14ac:dyDescent="0.25">
      <c r="A26" s="67" t="s">
        <v>469</v>
      </c>
      <c r="B26" s="2">
        <f t="shared" ref="B26:G26" si="4">SUM(B4:B25)</f>
        <v>768</v>
      </c>
      <c r="C26" s="2">
        <f t="shared" si="4"/>
        <v>1524</v>
      </c>
      <c r="D26" s="2">
        <f t="shared" si="4"/>
        <v>420</v>
      </c>
      <c r="E26" s="2">
        <f t="shared" si="4"/>
        <v>1082</v>
      </c>
      <c r="F26" s="2">
        <f t="shared" si="4"/>
        <v>587</v>
      </c>
      <c r="G26" s="2">
        <f t="shared" si="4"/>
        <v>1541</v>
      </c>
      <c r="H26" s="6">
        <f>(B26/((COUNTIF('3way'!$Z$3:$Z$7690,"&lt;&gt;"))))</f>
        <v>0.21573033707865169</v>
      </c>
      <c r="I26" s="6">
        <f>(C26/((COUNTIF('3way'!$Z$3:$Z$7690,"&lt;&gt;"))))</f>
        <v>0.42808988764044942</v>
      </c>
      <c r="J26" s="6">
        <f>(D26/((COUNTIF('3way'!$Z$3:$Z$7690,"&lt;&gt;"))))</f>
        <v>0.11797752808988764</v>
      </c>
      <c r="K26" s="6">
        <f>(E26/((COUNTIF('3way'!$Z$3:$Z$7690,"&lt;&gt;"))))</f>
        <v>0.30393258426966291</v>
      </c>
      <c r="L26" s="6">
        <f>(F26/((COUNTIF('3way'!$Z$3:$Z$7690,"&lt;&gt;"))))</f>
        <v>0.16488764044943821</v>
      </c>
      <c r="M26" s="6">
        <f>(G26/((COUNTIF('3way'!$Z$3:$Z$7690,"&lt;&gt;"))))</f>
        <v>0.43286516853932583</v>
      </c>
      <c r="N26" s="2">
        <f t="shared" ref="N26:S26" si="5">SUM(N4:N25)</f>
        <v>792</v>
      </c>
      <c r="O26" s="2">
        <f t="shared" si="5"/>
        <v>1401</v>
      </c>
      <c r="P26" s="2">
        <f t="shared" si="5"/>
        <v>701</v>
      </c>
      <c r="Q26" s="2">
        <f t="shared" si="5"/>
        <v>1652</v>
      </c>
      <c r="R26" s="2">
        <f t="shared" si="5"/>
        <v>791</v>
      </c>
      <c r="S26" s="2">
        <f t="shared" si="5"/>
        <v>1984</v>
      </c>
      <c r="T26" s="68">
        <f>(N26/((COUNTIF('3way'!$Z$3:$Z$7690,"&lt;&gt;"))))</f>
        <v>0.22247191011235956</v>
      </c>
      <c r="U26" s="68">
        <f>(O26/((COUNTIF('3way'!$Z$3:$Z$7690,"&lt;&gt;"))))</f>
        <v>0.39353932584269663</v>
      </c>
      <c r="V26" s="68">
        <f>(P26/((COUNTIF('3way'!$Z$3:$Z$7690,"&lt;&gt;"))))</f>
        <v>0.19691011235955055</v>
      </c>
      <c r="W26" s="68">
        <f>(Q26/((COUNTIF('3way'!$Z$3:$Z$7690,"&lt;&gt;"))))</f>
        <v>0.46404494382022471</v>
      </c>
      <c r="X26" s="68">
        <f>(R26/((COUNTIF('3way'!$Z$3:$Z$7690,"&lt;&gt;"))))</f>
        <v>0.22219101123595505</v>
      </c>
      <c r="Y26" s="68">
        <f>(S26/((COUNTIF('3way'!$Z$3:$Z$7690,"&lt;&gt;"))))</f>
        <v>0.55730337078651682</v>
      </c>
      <c r="Z26">
        <f t="shared" si="0"/>
        <v>1775</v>
      </c>
      <c r="AA26" s="68">
        <f>(Z26/((COUNTIF('3way'!$Z$3:$Z$7690,"&lt;&gt;"))))</f>
        <v>0.49859550561797755</v>
      </c>
      <c r="AB26">
        <f t="shared" si="1"/>
        <v>2284</v>
      </c>
      <c r="AC26" s="68">
        <f>(AB26/((COUNTIF('3way'!$Z$3:$Z$7690,"&lt;&gt;"))))</f>
        <v>0.64157303370786511</v>
      </c>
      <c r="AD26">
        <f t="shared" si="2"/>
        <v>4147</v>
      </c>
      <c r="AE26" s="68">
        <f>(AD26/((COUNTIF('3way'!$Z$3:$Z$7690,"&lt;&gt;"))))</f>
        <v>1.1648876404494382</v>
      </c>
      <c r="AF26">
        <f t="shared" si="3"/>
        <v>5037</v>
      </c>
      <c r="AG26" s="68">
        <f>(AF26/((COUNTIF('3way'!$Z$3:$Z$7690,"&lt;&gt;"))))</f>
        <v>1.4148876404494382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77" t="s">
        <v>459</v>
      </c>
      <c r="C1" s="143" t="s">
        <v>149</v>
      </c>
      <c r="D1" s="143"/>
      <c r="E1" s="78" t="s">
        <v>473</v>
      </c>
      <c r="F1" s="148" t="s">
        <v>154</v>
      </c>
      <c r="G1" s="148"/>
      <c r="H1" s="78" t="s">
        <v>473</v>
      </c>
      <c r="I1" s="148" t="s">
        <v>152</v>
      </c>
      <c r="J1" s="148"/>
      <c r="K1" s="78" t="s">
        <v>473</v>
      </c>
      <c r="L1" s="148" t="s">
        <v>151</v>
      </c>
      <c r="M1" s="148"/>
      <c r="N1" s="78" t="s">
        <v>473</v>
      </c>
      <c r="O1" s="148" t="s">
        <v>170</v>
      </c>
      <c r="P1" s="148"/>
      <c r="Q1" s="78" t="s">
        <v>473</v>
      </c>
      <c r="R1" s="148" t="s">
        <v>153</v>
      </c>
      <c r="S1" s="148"/>
      <c r="T1" s="78" t="s">
        <v>473</v>
      </c>
      <c r="U1" s="148" t="s">
        <v>150</v>
      </c>
      <c r="V1" s="148"/>
      <c r="W1" s="78" t="s">
        <v>473</v>
      </c>
      <c r="X1" s="148" t="s">
        <v>162</v>
      </c>
      <c r="Y1" s="148"/>
      <c r="Z1" s="78" t="s">
        <v>473</v>
      </c>
      <c r="AA1" s="148" t="s">
        <v>155</v>
      </c>
      <c r="AB1" s="148"/>
      <c r="AC1" s="78" t="s">
        <v>473</v>
      </c>
      <c r="AD1" s="148" t="s">
        <v>169</v>
      </c>
      <c r="AE1" s="148"/>
      <c r="AF1" s="78" t="s">
        <v>473</v>
      </c>
      <c r="AG1" s="148" t="s">
        <v>176</v>
      </c>
      <c r="AH1" s="148"/>
      <c r="AI1" s="78" t="s">
        <v>473</v>
      </c>
      <c r="AJ1" s="148" t="s">
        <v>163</v>
      </c>
      <c r="AK1" s="148"/>
      <c r="AL1" s="78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3" t="s">
        <v>134</v>
      </c>
      <c r="B3" s="73"/>
    </row>
    <row r="4" spans="1:38" x14ac:dyDescent="0.25">
      <c r="A4" s="65" t="s">
        <v>186</v>
      </c>
      <c r="B4" s="65">
        <f>COUNTIF('2way'!$S$3:$S$7690,"="&amp;A4)</f>
        <v>162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6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12</v>
      </c>
      <c r="H4" s="76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14</v>
      </c>
      <c r="K4" s="76">
        <f>I4/J4</f>
        <v>7.1428571428571425E-2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20</v>
      </c>
      <c r="N4" s="76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11</v>
      </c>
      <c r="Q4" s="76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76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14</v>
      </c>
      <c r="W4" s="76">
        <f>U4/V4</f>
        <v>0.14285714285714285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14</v>
      </c>
      <c r="Z4" s="76">
        <f>X4/Y4</f>
        <v>0.21428571428571427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13</v>
      </c>
      <c r="AC4" s="76">
        <f>AA4/AB4</f>
        <v>0.15384615384615385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6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7</v>
      </c>
      <c r="AI4" s="76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6</v>
      </c>
      <c r="AL4" s="76">
        <f>AJ4/AK4</f>
        <v>0</v>
      </c>
    </row>
    <row r="5" spans="1:38" x14ac:dyDescent="0.25">
      <c r="A5" s="65" t="s">
        <v>305</v>
      </c>
      <c r="B5" s="65">
        <f>COUNTIF('2way'!$S$3:$S$7690,"="&amp;A5)</f>
        <v>135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6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12</v>
      </c>
      <c r="H5" s="76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6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20</v>
      </c>
      <c r="N5" s="76">
        <f t="shared" ref="N5:N25" si="3">L5/M5</f>
        <v>0.1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9</v>
      </c>
      <c r="Q5" s="76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7</v>
      </c>
      <c r="T5" s="76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5</v>
      </c>
      <c r="W5" s="76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15</v>
      </c>
      <c r="Z5" s="76">
        <f t="shared" ref="Z5:Z25" si="7">X5/Y5</f>
        <v>0.13333333333333333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8</v>
      </c>
      <c r="AC5" s="76">
        <f t="shared" ref="AC5:AC25" si="8">AA5/AB5</f>
        <v>0.125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6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4</v>
      </c>
      <c r="AI5" s="76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6" t="e">
        <f t="shared" ref="AL5:AL25" si="11">AJ5/AK5</f>
        <v>#DIV/0!</v>
      </c>
    </row>
    <row r="6" spans="1:38" x14ac:dyDescent="0.25">
      <c r="A6" s="65" t="s">
        <v>320</v>
      </c>
      <c r="B6" s="65">
        <f>COUNTIF('2way'!$S$3:$S$7690,"="&amp;A6)</f>
        <v>153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6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8</v>
      </c>
      <c r="H6" s="76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8</v>
      </c>
      <c r="K6" s="76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22</v>
      </c>
      <c r="N6" s="76">
        <f t="shared" si="3"/>
        <v>4.5454545454545456E-2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6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6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9</v>
      </c>
      <c r="W6" s="76">
        <f t="shared" si="6"/>
        <v>0.1111111111111111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13</v>
      </c>
      <c r="Z6" s="76">
        <f t="shared" si="7"/>
        <v>7.6923076923076927E-2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11</v>
      </c>
      <c r="AC6" s="76">
        <f t="shared" si="8"/>
        <v>9.0909090909090912E-2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6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15</v>
      </c>
      <c r="AI6" s="76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6">
        <f t="shared" si="11"/>
        <v>0</v>
      </c>
    </row>
    <row r="7" spans="1:38" x14ac:dyDescent="0.25">
      <c r="A7" s="65" t="s">
        <v>189</v>
      </c>
      <c r="B7" s="65">
        <f>COUNTIF('2way'!$S$3:$S$7690,"="&amp;A7)</f>
        <v>159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11</v>
      </c>
      <c r="E7" s="76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16</v>
      </c>
      <c r="H7" s="76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13</v>
      </c>
      <c r="K7" s="76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17</v>
      </c>
      <c r="N7" s="76">
        <f t="shared" si="3"/>
        <v>0.11764705882352941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10</v>
      </c>
      <c r="Q7" s="76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6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11</v>
      </c>
      <c r="W7" s="76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10</v>
      </c>
      <c r="Z7" s="76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11</v>
      </c>
      <c r="AC7" s="76">
        <f t="shared" si="8"/>
        <v>0.18181818181818182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6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8</v>
      </c>
      <c r="AI7" s="76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6">
        <f t="shared" si="11"/>
        <v>0</v>
      </c>
    </row>
    <row r="8" spans="1:38" x14ac:dyDescent="0.25">
      <c r="A8" s="65" t="s">
        <v>202</v>
      </c>
      <c r="B8" s="65">
        <f>COUNTIF('2way'!$S$3:$S$7690,"="&amp;A8)</f>
        <v>264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24</v>
      </c>
      <c r="E8" s="76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29</v>
      </c>
      <c r="H8" s="76">
        <f t="shared" si="1"/>
        <v>3.4482758620689655E-2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76">
        <f t="shared" si="2"/>
        <v>5.2631578947368418E-2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36</v>
      </c>
      <c r="N8" s="76">
        <f t="shared" si="3"/>
        <v>0.3888888888888889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21</v>
      </c>
      <c r="Q8" s="76">
        <f t="shared" si="4"/>
        <v>4.7619047619047616E-2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13</v>
      </c>
      <c r="T8" s="76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11</v>
      </c>
      <c r="W8" s="76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27</v>
      </c>
      <c r="Z8" s="76">
        <f t="shared" si="7"/>
        <v>0.22222222222222221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23</v>
      </c>
      <c r="AC8" s="76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6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6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4</v>
      </c>
      <c r="AL8" s="76">
        <f t="shared" si="11"/>
        <v>0</v>
      </c>
    </row>
    <row r="9" spans="1:38" x14ac:dyDescent="0.25">
      <c r="A9" s="65" t="s">
        <v>135</v>
      </c>
      <c r="B9" s="65">
        <f>COUNTIF('2way'!$S$3:$S$7690,"="&amp;A9)</f>
        <v>258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10</v>
      </c>
      <c r="E9" s="76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28</v>
      </c>
      <c r="H9" s="76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14</v>
      </c>
      <c r="K9" s="76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32</v>
      </c>
      <c r="N9" s="76">
        <f t="shared" si="3"/>
        <v>0.25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22</v>
      </c>
      <c r="Q9" s="76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13</v>
      </c>
      <c r="T9" s="76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22</v>
      </c>
      <c r="W9" s="76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34</v>
      </c>
      <c r="Z9" s="76">
        <f t="shared" si="7"/>
        <v>0.11764705882352941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17</v>
      </c>
      <c r="AC9" s="76">
        <f t="shared" si="8"/>
        <v>0.29411764705882354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6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8</v>
      </c>
      <c r="AI9" s="76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4</v>
      </c>
      <c r="AL9" s="76">
        <f t="shared" si="11"/>
        <v>0</v>
      </c>
    </row>
    <row r="10" spans="1:38" x14ac:dyDescent="0.25">
      <c r="A10" s="65" t="s">
        <v>136</v>
      </c>
      <c r="B10" s="65">
        <f>COUNTIF('2way'!$S$3:$S$7690,"="&amp;A10)</f>
        <v>250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25</v>
      </c>
      <c r="E10" s="76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21</v>
      </c>
      <c r="H10" s="76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19</v>
      </c>
      <c r="K10" s="76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33</v>
      </c>
      <c r="N10" s="76">
        <f t="shared" si="3"/>
        <v>0.30303030303030304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18</v>
      </c>
      <c r="Q10" s="76">
        <f t="shared" si="4"/>
        <v>5.5555555555555552E-2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11</v>
      </c>
      <c r="T10" s="76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17</v>
      </c>
      <c r="W10" s="76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27</v>
      </c>
      <c r="Z10" s="76">
        <f t="shared" si="7"/>
        <v>0.14814814814814814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18</v>
      </c>
      <c r="AC10" s="76">
        <f t="shared" si="8"/>
        <v>0.16666666666666666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6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9</v>
      </c>
      <c r="AI10" s="76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6">
        <f t="shared" si="11"/>
        <v>0</v>
      </c>
    </row>
    <row r="11" spans="1:38" x14ac:dyDescent="0.25">
      <c r="A11" s="65" t="s">
        <v>137</v>
      </c>
      <c r="B11" s="65">
        <f>COUNTIF('2way'!$S$3:$S$7690,"="&amp;A11)</f>
        <v>215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11</v>
      </c>
      <c r="E11" s="76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23</v>
      </c>
      <c r="H11" s="76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17</v>
      </c>
      <c r="K11" s="76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18</v>
      </c>
      <c r="N11" s="76">
        <f t="shared" si="3"/>
        <v>0.22222222222222221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19</v>
      </c>
      <c r="Q11" s="76">
        <f t="shared" si="4"/>
        <v>0.10526315789473684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14</v>
      </c>
      <c r="T11" s="76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76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14</v>
      </c>
      <c r="Z11" s="76">
        <f t="shared" si="7"/>
        <v>7.1428571428571425E-2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18</v>
      </c>
      <c r="AC11" s="76">
        <f t="shared" si="8"/>
        <v>0.22222222222222221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6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5</v>
      </c>
      <c r="AI11" s="76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3</v>
      </c>
      <c r="AL11" s="76">
        <f t="shared" si="11"/>
        <v>0</v>
      </c>
    </row>
    <row r="12" spans="1:38" x14ac:dyDescent="0.25">
      <c r="A12" s="65" t="s">
        <v>138</v>
      </c>
      <c r="B12" s="65">
        <f>COUNTIF('2way'!$S$3:$S$7690,"="&amp;A12)</f>
        <v>181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8</v>
      </c>
      <c r="E12" s="76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13</v>
      </c>
      <c r="H12" s="76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10</v>
      </c>
      <c r="K12" s="76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29</v>
      </c>
      <c r="N12" s="76">
        <f t="shared" si="3"/>
        <v>0.17241379310344829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17</v>
      </c>
      <c r="Q12" s="76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10</v>
      </c>
      <c r="T12" s="76">
        <f t="shared" si="5"/>
        <v>0.1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12</v>
      </c>
      <c r="W12" s="76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10</v>
      </c>
      <c r="Z12" s="76">
        <f t="shared" si="7"/>
        <v>0.3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17</v>
      </c>
      <c r="AC12" s="76">
        <f t="shared" si="8"/>
        <v>0.17647058823529413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6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6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3</v>
      </c>
      <c r="AL12" s="76">
        <f t="shared" si="11"/>
        <v>0</v>
      </c>
    </row>
    <row r="13" spans="1:38" x14ac:dyDescent="0.25">
      <c r="A13" s="65" t="s">
        <v>139</v>
      </c>
      <c r="B13" s="65">
        <f>COUNTIF('2way'!$S$3:$S$7690,"="&amp;A13)</f>
        <v>180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22</v>
      </c>
      <c r="E13" s="76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24</v>
      </c>
      <c r="H13" s="76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17</v>
      </c>
      <c r="K13" s="76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18</v>
      </c>
      <c r="N13" s="76">
        <f t="shared" si="3"/>
        <v>0.1111111111111111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15</v>
      </c>
      <c r="Q13" s="76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9</v>
      </c>
      <c r="T13" s="76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11</v>
      </c>
      <c r="W13" s="76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15</v>
      </c>
      <c r="Z13" s="76">
        <f t="shared" si="7"/>
        <v>0.2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17</v>
      </c>
      <c r="AC13" s="76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6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4</v>
      </c>
      <c r="AI13" s="76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6">
        <f t="shared" si="11"/>
        <v>0</v>
      </c>
    </row>
    <row r="14" spans="1:38" x14ac:dyDescent="0.25">
      <c r="A14" s="65" t="s">
        <v>370</v>
      </c>
      <c r="B14" s="65">
        <f>COUNTIF('2way'!$S$3:$S$7690,"="&amp;A14)</f>
        <v>91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12</v>
      </c>
      <c r="E14" s="76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10</v>
      </c>
      <c r="H14" s="76">
        <f t="shared" si="1"/>
        <v>0.2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7</v>
      </c>
      <c r="K14" s="76">
        <f t="shared" si="2"/>
        <v>0.14285714285714285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5</v>
      </c>
      <c r="N14" s="76">
        <f t="shared" si="3"/>
        <v>0.4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5</v>
      </c>
      <c r="Q14" s="76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6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76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8</v>
      </c>
      <c r="Z14" s="76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10</v>
      </c>
      <c r="AC14" s="76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6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6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6" t="e">
        <f t="shared" si="11"/>
        <v>#DIV/0!</v>
      </c>
    </row>
    <row r="15" spans="1:38" x14ac:dyDescent="0.25">
      <c r="A15" s="65" t="s">
        <v>140</v>
      </c>
      <c r="B15" s="65">
        <f>COUNTIF('2way'!$S$3:$S$7690,"="&amp;A15)</f>
        <v>170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6</v>
      </c>
      <c r="E15" s="76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13</v>
      </c>
      <c r="H15" s="76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12</v>
      </c>
      <c r="K15" s="76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15</v>
      </c>
      <c r="N15" s="76">
        <f t="shared" si="3"/>
        <v>6.6666666666666666E-2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11</v>
      </c>
      <c r="Q15" s="76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7</v>
      </c>
      <c r="T15" s="76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14</v>
      </c>
      <c r="W15" s="76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12</v>
      </c>
      <c r="Z15" s="76">
        <f t="shared" si="7"/>
        <v>0.16666666666666666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17</v>
      </c>
      <c r="AC15" s="76">
        <f t="shared" si="8"/>
        <v>0.17647058823529413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6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6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3</v>
      </c>
      <c r="AL15" s="76">
        <f t="shared" si="11"/>
        <v>0</v>
      </c>
    </row>
    <row r="16" spans="1:38" x14ac:dyDescent="0.25">
      <c r="A16" s="65" t="s">
        <v>141</v>
      </c>
      <c r="B16" s="65">
        <f>COUNTIF('2way'!$S$3:$S$7690,"="&amp;A16)</f>
        <v>169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10</v>
      </c>
      <c r="E16" s="76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22</v>
      </c>
      <c r="H16" s="76">
        <f t="shared" si="1"/>
        <v>4.5454545454545456E-2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17</v>
      </c>
      <c r="K16" s="76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31</v>
      </c>
      <c r="N16" s="76">
        <f t="shared" si="3"/>
        <v>0.12903225806451613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11</v>
      </c>
      <c r="Q16" s="76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11</v>
      </c>
      <c r="T16" s="76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8</v>
      </c>
      <c r="W16" s="76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9</v>
      </c>
      <c r="Z16" s="76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8</v>
      </c>
      <c r="AC16" s="76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6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6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6">
        <f t="shared" si="11"/>
        <v>0</v>
      </c>
    </row>
    <row r="17" spans="1:38" x14ac:dyDescent="0.25">
      <c r="A17" s="65" t="s">
        <v>409</v>
      </c>
      <c r="B17" s="65">
        <f>COUNTIF('2way'!$S$3:$S$7690,"="&amp;A17)</f>
        <v>144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9</v>
      </c>
      <c r="E17" s="76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12</v>
      </c>
      <c r="H17" s="76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15</v>
      </c>
      <c r="K17" s="76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17</v>
      </c>
      <c r="N17" s="76">
        <f t="shared" si="3"/>
        <v>0.17647058823529413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6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6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6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15</v>
      </c>
      <c r="Z17" s="76">
        <f t="shared" si="7"/>
        <v>6.6666666666666666E-2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11</v>
      </c>
      <c r="AC17" s="76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6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6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6">
        <f t="shared" si="11"/>
        <v>0</v>
      </c>
    </row>
    <row r="18" spans="1:38" x14ac:dyDescent="0.25">
      <c r="A18" s="65" t="s">
        <v>142</v>
      </c>
      <c r="B18" s="65">
        <f>COUNTIF('2way'!$S$3:$S$7690,"="&amp;A18)</f>
        <v>125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6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5</v>
      </c>
      <c r="H18" s="76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10</v>
      </c>
      <c r="K18" s="76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17</v>
      </c>
      <c r="N18" s="76">
        <f t="shared" si="3"/>
        <v>0.29411764705882354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11</v>
      </c>
      <c r="Q18" s="76">
        <f t="shared" si="4"/>
        <v>0.18181818181818182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6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10</v>
      </c>
      <c r="W18" s="76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13</v>
      </c>
      <c r="Z18" s="76">
        <f t="shared" si="7"/>
        <v>7.6923076923076927E-2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10</v>
      </c>
      <c r="AC18" s="76">
        <f t="shared" si="8"/>
        <v>0.2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6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6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4</v>
      </c>
      <c r="AL18" s="76">
        <f t="shared" si="11"/>
        <v>0</v>
      </c>
    </row>
    <row r="19" spans="1:38" x14ac:dyDescent="0.25">
      <c r="A19" s="65" t="s">
        <v>143</v>
      </c>
      <c r="B19" s="65">
        <f>COUNTIF('2way'!$S$3:$S$7690,"="&amp;A19)</f>
        <v>107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76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15</v>
      </c>
      <c r="H19" s="76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10</v>
      </c>
      <c r="K19" s="76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13</v>
      </c>
      <c r="N19" s="76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76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76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6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7</v>
      </c>
      <c r="Z19" s="76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7</v>
      </c>
      <c r="AC19" s="76">
        <f t="shared" si="8"/>
        <v>0.14285714285714285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6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6</v>
      </c>
      <c r="AI19" s="76">
        <f t="shared" si="10"/>
        <v>0.16666666666666666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3</v>
      </c>
      <c r="AL19" s="76">
        <f t="shared" si="11"/>
        <v>0</v>
      </c>
    </row>
    <row r="20" spans="1:38" x14ac:dyDescent="0.25">
      <c r="A20" s="65" t="s">
        <v>262</v>
      </c>
      <c r="B20" s="65">
        <f>COUNTIF('2way'!$S$3:$S$7690,"="&amp;A20)</f>
        <v>85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10</v>
      </c>
      <c r="E20" s="76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9</v>
      </c>
      <c r="H20" s="76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10</v>
      </c>
      <c r="K20" s="76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9</v>
      </c>
      <c r="N20" s="76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6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6</v>
      </c>
      <c r="T20" s="76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6</v>
      </c>
      <c r="W20" s="76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7</v>
      </c>
      <c r="Z20" s="76">
        <f t="shared" si="7"/>
        <v>0.2857142857142857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76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76">
        <f t="shared" si="9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2</v>
      </c>
      <c r="AI20" s="76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3</v>
      </c>
      <c r="AL20" s="76">
        <f t="shared" si="11"/>
        <v>0</v>
      </c>
    </row>
    <row r="21" spans="1:38" x14ac:dyDescent="0.25">
      <c r="A21" s="65" t="s">
        <v>144</v>
      </c>
      <c r="B21" s="65">
        <f>COUNTIF('2way'!$S$3:$S$7690,"="&amp;A21)</f>
        <v>85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6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6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5</v>
      </c>
      <c r="K21" s="76">
        <f t="shared" si="2"/>
        <v>0.2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11</v>
      </c>
      <c r="N21" s="76">
        <f t="shared" si="3"/>
        <v>0.18181818181818182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4</v>
      </c>
      <c r="Q21" s="76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4</v>
      </c>
      <c r="T21" s="76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6</v>
      </c>
      <c r="W21" s="76">
        <f t="shared" si="6"/>
        <v>0.16666666666666666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10</v>
      </c>
      <c r="Z21" s="76">
        <f t="shared" si="7"/>
        <v>0.2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6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6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6</v>
      </c>
      <c r="AI21" s="76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6</v>
      </c>
      <c r="AL21" s="76">
        <f t="shared" si="11"/>
        <v>0</v>
      </c>
    </row>
    <row r="22" spans="1:38" x14ac:dyDescent="0.25">
      <c r="A22" s="65" t="s">
        <v>145</v>
      </c>
      <c r="B22" s="65">
        <f>COUNTIF('2way'!$S$3:$S$7690,"="&amp;A22)</f>
        <v>79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6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11</v>
      </c>
      <c r="H22" s="76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5</v>
      </c>
      <c r="K22" s="76">
        <f t="shared" si="2"/>
        <v>0.2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12</v>
      </c>
      <c r="N22" s="76">
        <f t="shared" si="3"/>
        <v>0.33333333333333331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11</v>
      </c>
      <c r="Q22" s="76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6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5</v>
      </c>
      <c r="W22" s="76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6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3</v>
      </c>
      <c r="AC22" s="76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6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6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6">
        <f t="shared" si="11"/>
        <v>0</v>
      </c>
    </row>
    <row r="23" spans="1:38" x14ac:dyDescent="0.25">
      <c r="A23" s="65" t="s">
        <v>146</v>
      </c>
      <c r="B23" s="65">
        <f>COUNTIF('2way'!$S$3:$S$7690,"="&amp;A23)</f>
        <v>167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20</v>
      </c>
      <c r="E23" s="76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24</v>
      </c>
      <c r="H23" s="76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10</v>
      </c>
      <c r="K23" s="76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23</v>
      </c>
      <c r="N23" s="76">
        <f t="shared" si="3"/>
        <v>0.17391304347826086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11</v>
      </c>
      <c r="Q23" s="76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8</v>
      </c>
      <c r="T23" s="76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10</v>
      </c>
      <c r="W23" s="76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10</v>
      </c>
      <c r="Z23" s="76">
        <f t="shared" si="7"/>
        <v>0.1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13</v>
      </c>
      <c r="AC23" s="76">
        <f t="shared" si="8"/>
        <v>0.15384615384615385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6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6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6">
        <f t="shared" si="11"/>
        <v>0</v>
      </c>
    </row>
    <row r="24" spans="1:38" x14ac:dyDescent="0.25">
      <c r="A24" s="65" t="s">
        <v>349</v>
      </c>
      <c r="B24" s="65">
        <f>COUNTIF('2way'!$S$3:$S$7690,"="&amp;A24)</f>
        <v>221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22</v>
      </c>
      <c r="E24" s="76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24</v>
      </c>
      <c r="H24" s="76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15</v>
      </c>
      <c r="K24" s="76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41</v>
      </c>
      <c r="N24" s="76">
        <f t="shared" si="3"/>
        <v>0.17073170731707318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21</v>
      </c>
      <c r="Q24" s="76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9</v>
      </c>
      <c r="T24" s="76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7</v>
      </c>
      <c r="W24" s="76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22</v>
      </c>
      <c r="Z24" s="76">
        <f t="shared" si="7"/>
        <v>0.13636363636363635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18</v>
      </c>
      <c r="AC24" s="76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6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6</v>
      </c>
      <c r="AI24" s="76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6" t="e">
        <f t="shared" si="11"/>
        <v>#DIV/0!</v>
      </c>
    </row>
    <row r="25" spans="1:38" x14ac:dyDescent="0.25">
      <c r="A25" s="65" t="s">
        <v>147</v>
      </c>
      <c r="B25" s="65">
        <f>COUNTIF('2way'!$S$3:$S$7690,"="&amp;A25)</f>
        <v>160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9</v>
      </c>
      <c r="E25" s="76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12</v>
      </c>
      <c r="H25" s="76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13</v>
      </c>
      <c r="K25" s="76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17</v>
      </c>
      <c r="N25" s="76">
        <f t="shared" si="3"/>
        <v>0.23529411764705882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16</v>
      </c>
      <c r="Q25" s="76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8</v>
      </c>
      <c r="T25" s="76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9</v>
      </c>
      <c r="W25" s="76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23</v>
      </c>
      <c r="Z25" s="76">
        <f t="shared" si="7"/>
        <v>0.30434782608695654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11</v>
      </c>
      <c r="AC25" s="76">
        <f t="shared" si="8"/>
        <v>9.0909090909090912E-2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6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8</v>
      </c>
      <c r="AI25" s="76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76">
        <f t="shared" si="11"/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3">
        <v>1</v>
      </c>
      <c r="D1" s="143"/>
      <c r="E1" s="2" t="s">
        <v>473</v>
      </c>
      <c r="F1" s="143" t="s">
        <v>166</v>
      </c>
      <c r="G1" s="143"/>
      <c r="H1" s="2" t="s">
        <v>473</v>
      </c>
      <c r="I1" s="143">
        <v>2</v>
      </c>
      <c r="J1" s="143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162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65</v>
      </c>
      <c r="E4" s="6">
        <f>C4/D4</f>
        <v>0.18461538461538463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37</v>
      </c>
      <c r="H4" s="6">
        <f>F4/G4</f>
        <v>0.29729729729729731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58</v>
      </c>
      <c r="K4" s="6">
        <f>I4/J4</f>
        <v>0.10344827586206896</v>
      </c>
    </row>
    <row r="5" spans="1:11" x14ac:dyDescent="0.25">
      <c r="A5" t="s">
        <v>305</v>
      </c>
      <c r="B5">
        <f>COUNTIF('3way'!$Z$3:$Z$7690,"="&amp;A5)</f>
        <v>135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67</v>
      </c>
      <c r="E5" s="6">
        <f t="shared" ref="E5:E25" si="0">C5/D5</f>
        <v>0.26865671641791045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31</v>
      </c>
      <c r="H5" s="6">
        <f t="shared" ref="H5:H25" si="1">F5/G5</f>
        <v>0.22580645161290322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36</v>
      </c>
      <c r="K5" s="6">
        <f t="shared" ref="K5:K25" si="2">I5/J5</f>
        <v>8.3333333333333329E-2</v>
      </c>
    </row>
    <row r="6" spans="1:11" x14ac:dyDescent="0.25">
      <c r="A6" t="s">
        <v>320</v>
      </c>
      <c r="B6">
        <f>COUNTIF('3way'!$Z$3:$Z$7690,"="&amp;A6)</f>
        <v>153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63</v>
      </c>
      <c r="E6" s="6">
        <f t="shared" si="0"/>
        <v>0.19047619047619047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40</v>
      </c>
      <c r="H6" s="6">
        <f t="shared" si="1"/>
        <v>0.22500000000000001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50</v>
      </c>
      <c r="K6" s="6">
        <f t="shared" si="2"/>
        <v>0.12</v>
      </c>
    </row>
    <row r="7" spans="1:11" x14ac:dyDescent="0.25">
      <c r="A7" t="s">
        <v>189</v>
      </c>
      <c r="B7">
        <f>COUNTIF('3way'!$Z$3:$Z$7690,"="&amp;A7)</f>
        <v>159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68</v>
      </c>
      <c r="E7" s="6">
        <f t="shared" si="0"/>
        <v>0.19117647058823528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42</v>
      </c>
      <c r="H7" s="6">
        <f t="shared" si="1"/>
        <v>0.14285714285714285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48</v>
      </c>
      <c r="K7" s="6">
        <f t="shared" si="2"/>
        <v>0.25</v>
      </c>
    </row>
    <row r="8" spans="1:11" x14ac:dyDescent="0.25">
      <c r="A8" t="s">
        <v>202</v>
      </c>
      <c r="B8">
        <f>COUNTIF('3way'!$Z$3:$Z$7690,"="&amp;A8)</f>
        <v>264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112</v>
      </c>
      <c r="E8" s="6">
        <f t="shared" si="0"/>
        <v>0.16964285714285715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74</v>
      </c>
      <c r="H8" s="6">
        <f t="shared" si="1"/>
        <v>0.3783783783783784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77</v>
      </c>
      <c r="K8" s="6">
        <f t="shared" si="2"/>
        <v>9.0909090909090912E-2</v>
      </c>
    </row>
    <row r="9" spans="1:11" x14ac:dyDescent="0.25">
      <c r="A9" t="s">
        <v>135</v>
      </c>
      <c r="B9">
        <f>COUNTIF('3way'!$Z$3:$Z$7690,"="&amp;A9)</f>
        <v>258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118</v>
      </c>
      <c r="E9" s="6">
        <f t="shared" si="0"/>
        <v>0.1440677966101695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69</v>
      </c>
      <c r="H9" s="6">
        <f t="shared" si="1"/>
        <v>0.28985507246376813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70</v>
      </c>
      <c r="K9" s="6">
        <f t="shared" si="2"/>
        <v>0.11428571428571428</v>
      </c>
    </row>
    <row r="10" spans="1:11" x14ac:dyDescent="0.25">
      <c r="A10" t="s">
        <v>136</v>
      </c>
      <c r="B10">
        <f>COUNTIF('3way'!$Z$3:$Z$7690,"="&amp;A10)</f>
        <v>250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100</v>
      </c>
      <c r="E10" s="6">
        <f t="shared" si="0"/>
        <v>0.17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76</v>
      </c>
      <c r="H10" s="6">
        <f t="shared" si="1"/>
        <v>0.39473684210526316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71</v>
      </c>
      <c r="K10" s="6">
        <f t="shared" si="2"/>
        <v>0.11267605633802817</v>
      </c>
    </row>
    <row r="11" spans="1:11" x14ac:dyDescent="0.25">
      <c r="A11" t="s">
        <v>137</v>
      </c>
      <c r="B11">
        <f>COUNTIF('3way'!$Z$3:$Z$7690,"="&amp;A11)</f>
        <v>215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93</v>
      </c>
      <c r="E11" s="6">
        <f t="shared" si="0"/>
        <v>0.23655913978494625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40</v>
      </c>
      <c r="H11" s="6">
        <f t="shared" si="1"/>
        <v>0.22500000000000001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78</v>
      </c>
      <c r="K11" s="6">
        <f t="shared" si="2"/>
        <v>0.23076923076923078</v>
      </c>
    </row>
    <row r="12" spans="1:11" x14ac:dyDescent="0.25">
      <c r="A12" t="s">
        <v>138</v>
      </c>
      <c r="B12">
        <f>COUNTIF('3way'!$Z$3:$Z$7690,"="&amp;A12)</f>
        <v>181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72</v>
      </c>
      <c r="E12" s="6">
        <f t="shared" si="0"/>
        <v>0.2361111111111111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54</v>
      </c>
      <c r="H12" s="6">
        <f t="shared" si="1"/>
        <v>0.25925925925925924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53</v>
      </c>
      <c r="K12" s="6">
        <f t="shared" si="2"/>
        <v>0.15094339622641509</v>
      </c>
    </row>
    <row r="13" spans="1:11" x14ac:dyDescent="0.25">
      <c r="A13" t="s">
        <v>139</v>
      </c>
      <c r="B13">
        <f>COUNTIF('3way'!$Z$3:$Z$7690,"="&amp;A13)</f>
        <v>180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71</v>
      </c>
      <c r="E13" s="6">
        <f t="shared" si="0"/>
        <v>0.19718309859154928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52</v>
      </c>
      <c r="H13" s="6">
        <f t="shared" si="1"/>
        <v>0.26923076923076922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56</v>
      </c>
      <c r="K13" s="6">
        <f t="shared" si="2"/>
        <v>0.10714285714285714</v>
      </c>
    </row>
    <row r="14" spans="1:11" x14ac:dyDescent="0.25">
      <c r="A14" t="s">
        <v>370</v>
      </c>
      <c r="B14">
        <f>COUNTIF('3way'!$Z$3:$Z$7690,"="&amp;A14)</f>
        <v>91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37</v>
      </c>
      <c r="E14" s="6">
        <f t="shared" si="0"/>
        <v>0.13513513513513514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23</v>
      </c>
      <c r="H14" s="6">
        <f t="shared" si="1"/>
        <v>0.17391304347826086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30</v>
      </c>
      <c r="K14" s="6">
        <f t="shared" si="2"/>
        <v>0.16666666666666666</v>
      </c>
    </row>
    <row r="15" spans="1:11" x14ac:dyDescent="0.25">
      <c r="A15" t="s">
        <v>140</v>
      </c>
      <c r="B15">
        <f>COUNTIF('3way'!$Z$3:$Z$7690,"="&amp;A15)</f>
        <v>170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73</v>
      </c>
      <c r="E15" s="6">
        <f t="shared" si="0"/>
        <v>0.24657534246575341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38</v>
      </c>
      <c r="H15" s="6">
        <f t="shared" si="1"/>
        <v>0.13157894736842105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59</v>
      </c>
      <c r="K15" s="6">
        <f t="shared" si="2"/>
        <v>0.22033898305084745</v>
      </c>
    </row>
    <row r="16" spans="1:11" x14ac:dyDescent="0.25">
      <c r="A16" t="s">
        <v>141</v>
      </c>
      <c r="B16">
        <f>COUNTIF('3way'!$Z$3:$Z$7690,"="&amp;A16)</f>
        <v>169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65</v>
      </c>
      <c r="E16" s="6">
        <f t="shared" si="0"/>
        <v>0.1076923076923077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50</v>
      </c>
      <c r="H16" s="6">
        <f t="shared" si="1"/>
        <v>0.18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54</v>
      </c>
      <c r="K16" s="6">
        <f t="shared" si="2"/>
        <v>3.7037037037037035E-2</v>
      </c>
    </row>
    <row r="17" spans="1:11" x14ac:dyDescent="0.25">
      <c r="A17" t="s">
        <v>409</v>
      </c>
      <c r="B17">
        <f>COUNTIF('3way'!$Z$3:$Z$7690,"="&amp;A17)</f>
        <v>144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66</v>
      </c>
      <c r="E17" s="6">
        <f t="shared" si="0"/>
        <v>0.15151515151515152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29</v>
      </c>
      <c r="H17" s="6">
        <f t="shared" si="1"/>
        <v>0.17241379310344829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49</v>
      </c>
      <c r="K17" s="6">
        <f t="shared" si="2"/>
        <v>0.12244897959183673</v>
      </c>
    </row>
    <row r="18" spans="1:11" x14ac:dyDescent="0.25">
      <c r="A18" t="s">
        <v>142</v>
      </c>
      <c r="B18">
        <f>COUNTIF('3way'!$Z$3:$Z$7690,"="&amp;A18)</f>
        <v>125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48</v>
      </c>
      <c r="E18" s="6">
        <f t="shared" si="0"/>
        <v>0.20833333333333334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36</v>
      </c>
      <c r="H18" s="6">
        <f t="shared" si="1"/>
        <v>0.3611111111111111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41</v>
      </c>
      <c r="K18" s="6">
        <f t="shared" si="2"/>
        <v>0.21951219512195122</v>
      </c>
    </row>
    <row r="19" spans="1:11" x14ac:dyDescent="0.25">
      <c r="A19" t="s">
        <v>143</v>
      </c>
      <c r="B19">
        <f>COUNTIF('3way'!$Z$3:$Z$7690,"="&amp;A19)</f>
        <v>107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44</v>
      </c>
      <c r="E19" s="6">
        <f t="shared" si="0"/>
        <v>0.20454545454545456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27</v>
      </c>
      <c r="H19" s="6">
        <f t="shared" si="1"/>
        <v>0.22222222222222221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33</v>
      </c>
      <c r="K19" s="6">
        <f t="shared" si="2"/>
        <v>0.27272727272727271</v>
      </c>
    </row>
    <row r="20" spans="1:11" x14ac:dyDescent="0.25">
      <c r="A20" t="s">
        <v>262</v>
      </c>
      <c r="B20">
        <f>COUNTIF('3way'!$Z$3:$Z$7690,"="&amp;A20)</f>
        <v>85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29</v>
      </c>
      <c r="E20" s="6">
        <f t="shared" si="0"/>
        <v>0.2413793103448276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27</v>
      </c>
      <c r="H20" s="6">
        <f t="shared" si="1"/>
        <v>0.14814814814814814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28</v>
      </c>
      <c r="K20" s="6">
        <f t="shared" si="2"/>
        <v>0.17857142857142858</v>
      </c>
    </row>
    <row r="21" spans="1:11" x14ac:dyDescent="0.25">
      <c r="A21" t="s">
        <v>144</v>
      </c>
      <c r="B21">
        <f>COUNTIF('3way'!$Z$3:$Z$7690,"="&amp;A21)</f>
        <v>85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34</v>
      </c>
      <c r="E21" s="6">
        <f t="shared" si="0"/>
        <v>0.35294117647058826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23</v>
      </c>
      <c r="H21" s="6">
        <f t="shared" si="1"/>
        <v>0.17391304347826086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27</v>
      </c>
      <c r="K21" s="6">
        <f t="shared" si="2"/>
        <v>0.14814814814814814</v>
      </c>
    </row>
    <row r="22" spans="1:11" x14ac:dyDescent="0.25">
      <c r="A22" t="s">
        <v>145</v>
      </c>
      <c r="B22">
        <f>COUNTIF('3way'!$Z$3:$Z$7690,"="&amp;A22)</f>
        <v>79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35</v>
      </c>
      <c r="E22" s="6">
        <f t="shared" si="0"/>
        <v>0.14285714285714285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17</v>
      </c>
      <c r="H22" s="6">
        <f t="shared" si="1"/>
        <v>0.29411764705882354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25</v>
      </c>
      <c r="K22" s="6">
        <f t="shared" si="2"/>
        <v>0.16</v>
      </c>
    </row>
    <row r="23" spans="1:11" x14ac:dyDescent="0.25">
      <c r="A23" t="s">
        <v>146</v>
      </c>
      <c r="B23">
        <f>COUNTIF('3way'!$Z$3:$Z$7690,"="&amp;A23)</f>
        <v>167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67</v>
      </c>
      <c r="E23" s="6">
        <f t="shared" si="0"/>
        <v>0.34328358208955223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57</v>
      </c>
      <c r="H23" s="6">
        <f t="shared" si="1"/>
        <v>0.15789473684210525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43</v>
      </c>
      <c r="K23" s="6">
        <f t="shared" si="2"/>
        <v>0.20930232558139536</v>
      </c>
    </row>
    <row r="24" spans="1:11" x14ac:dyDescent="0.25">
      <c r="A24" t="s">
        <v>349</v>
      </c>
      <c r="B24">
        <f>COUNTIF('3way'!$Z$3:$Z$7690,"="&amp;A24)</f>
        <v>221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96</v>
      </c>
      <c r="E24" s="6">
        <f t="shared" si="0"/>
        <v>0.10416666666666667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72</v>
      </c>
      <c r="H24" s="6">
        <f t="shared" si="1"/>
        <v>0.22222222222222221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53</v>
      </c>
      <c r="K24" s="6">
        <f t="shared" si="2"/>
        <v>3.7735849056603772E-2</v>
      </c>
    </row>
    <row r="25" spans="1:11" x14ac:dyDescent="0.25">
      <c r="A25" t="s">
        <v>147</v>
      </c>
      <c r="B25">
        <f>COUNTIF('3way'!$Z$3:$Z$7690,"="&amp;A25)</f>
        <v>160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80</v>
      </c>
      <c r="E25" s="6">
        <f t="shared" si="0"/>
        <v>0.23749999999999999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36</v>
      </c>
      <c r="H25" s="6">
        <f t="shared" si="1"/>
        <v>0.30555555555555558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44</v>
      </c>
      <c r="K25" s="6">
        <f t="shared" si="2"/>
        <v>0.13636363636363635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9" t="s">
        <v>503</v>
      </c>
      <c r="C1" s="149"/>
      <c r="D1" s="149"/>
      <c r="E1" s="149" t="s">
        <v>453</v>
      </c>
      <c r="F1" s="149"/>
      <c r="G1" s="149"/>
      <c r="H1" s="149" t="s">
        <v>454</v>
      </c>
      <c r="I1" s="149"/>
      <c r="J1" s="149"/>
      <c r="K1" s="85"/>
      <c r="L1" s="85"/>
      <c r="M1" s="85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5" t="s">
        <v>186</v>
      </c>
      <c r="B3">
        <f>SUMIFS('2way'!$Z$3:$Z$7690,'2way'!$S$3:$S$7690,"=" &amp;A3,'2way'!$Y$3:$Y$7690,"&lt;&gt;P")</f>
        <v>16200</v>
      </c>
      <c r="C3" t="e">
        <f>SUMIFS('2way'!$AB$3:$AB$7690,'2way'!$S$3:$S$7690,"="&amp;A3,'2way'!$Z$3:$Z$7690,"&lt;&gt;P")</f>
        <v>#N/A</v>
      </c>
      <c r="D3" s="76" t="e">
        <f>C3/B3</f>
        <v>#N/A</v>
      </c>
      <c r="E3">
        <f>SUMIFS('2way'!$Z$3:$Z$7690,'2way'!$S$3:$S$7690,"=" &amp;A3,'2way'!$Y$3:$Y$7690,"&lt;&gt;P")</f>
        <v>16200</v>
      </c>
      <c r="F3" t="e">
        <f>SUMIFS('2way'!$AD$3:$AD$7690,'2way'!$S$3:$S$7690,"="&amp;A3,'2way'!$Y$3:$Y$7690,"&lt;&gt;P")</f>
        <v>#N/A</v>
      </c>
      <c r="G3" s="76" t="e">
        <f>F3/E3</f>
        <v>#N/A</v>
      </c>
      <c r="H3">
        <f>SUMIFS('2way'!$Z$3:$Z$7690,'2way'!$S$3:$S$7690,"=" &amp;A3,'2way'!$Y$3:$Y$7690,"&lt;&gt;P")</f>
        <v>16200</v>
      </c>
      <c r="I3" t="e">
        <f>SUMIFS('2way'!$AF$3:$AF$7690,'2way'!$S$3:$S$7690,"="&amp;A3,'2way'!$Y$3:$Y$7690,"&lt;&gt;P")</f>
        <v>#N/A</v>
      </c>
      <c r="J3" s="76" t="e">
        <f>I3/H3</f>
        <v>#N/A</v>
      </c>
    </row>
    <row r="4" spans="1:13" x14ac:dyDescent="0.25">
      <c r="A4" s="65" t="s">
        <v>305</v>
      </c>
      <c r="B4">
        <f>SUMIFS('2way'!$Z$3:$Z$7690,'2way'!$S$3:$S$7690,"=" &amp;A4,'2way'!$Y$3:$Y$7690,"&lt;&gt;P")</f>
        <v>13500</v>
      </c>
      <c r="C4">
        <f>SUMIFS('2way'!$AB$3:$AB$7690,'2way'!$S$3:$S$7690,"="&amp;A4,'2way'!$Z$3:$Z$7690,"&lt;&gt;P")</f>
        <v>-1578</v>
      </c>
      <c r="D4" s="76">
        <f t="shared" ref="D4:D24" si="0">C4/B4</f>
        <v>-0.11688888888888889</v>
      </c>
      <c r="E4">
        <f>SUMIFS('2way'!$Z$3:$Z$7690,'2way'!$S$3:$S$7690,"=" &amp;A4,'2way'!$Y$3:$Y$7690,"&lt;&gt;P")</f>
        <v>13500</v>
      </c>
      <c r="F4">
        <f>SUMIFS('2way'!$AD$3:$AD$7690,'2way'!$S$3:$S$7690,"="&amp;A4,'2way'!$Y$3:$Y$7690,"&lt;&gt;P")</f>
        <v>-7891</v>
      </c>
      <c r="G4" s="76">
        <f t="shared" ref="G4:G24" si="1">F4/E4</f>
        <v>-0.58451851851851855</v>
      </c>
      <c r="H4">
        <f>SUMIFS('2way'!$Z$3:$Z$7690,'2way'!$S$3:$S$7690,"=" &amp;A4,'2way'!$Y$3:$Y$7690,"&lt;&gt;P")</f>
        <v>13500</v>
      </c>
      <c r="I4">
        <f>SUMIFS('2way'!$AF$3:$AF$7690,'2way'!$S$3:$S$7690,"="&amp;A4,'2way'!$Y$3:$Y$7690,"&lt;&gt;P")</f>
        <v>-7163</v>
      </c>
      <c r="J4" s="76">
        <f t="shared" ref="J4:J24" si="2">I4/H4</f>
        <v>-0.53059259259259262</v>
      </c>
    </row>
    <row r="5" spans="1:13" x14ac:dyDescent="0.25">
      <c r="A5" s="65" t="s">
        <v>320</v>
      </c>
      <c r="B5">
        <f>SUMIFS('2way'!$Z$3:$Z$7690,'2way'!$S$3:$S$7690,"=" &amp;A5,'2way'!$Y$3:$Y$7690,"&lt;&gt;P")</f>
        <v>15300</v>
      </c>
      <c r="C5" t="e">
        <f>SUMIFS('2way'!$AB$3:$AB$7690,'2way'!$S$3:$S$7690,"="&amp;A5,'2way'!$Z$3:$Z$7690,"&lt;&gt;P")</f>
        <v>#N/A</v>
      </c>
      <c r="D5" s="76" t="e">
        <f t="shared" si="0"/>
        <v>#N/A</v>
      </c>
      <c r="E5">
        <f>SUMIFS('2way'!$Z$3:$Z$7690,'2way'!$S$3:$S$7690,"=" &amp;A5,'2way'!$Y$3:$Y$7690,"&lt;&gt;P")</f>
        <v>15300</v>
      </c>
      <c r="F5" t="e">
        <f>SUMIFS('2way'!$AD$3:$AD$7690,'2way'!$S$3:$S$7690,"="&amp;A5,'2way'!$Y$3:$Y$7690,"&lt;&gt;P")</f>
        <v>#N/A</v>
      </c>
      <c r="G5" s="76" t="e">
        <f t="shared" si="1"/>
        <v>#N/A</v>
      </c>
      <c r="H5">
        <f>SUMIFS('2way'!$Z$3:$Z$7690,'2way'!$S$3:$S$7690,"=" &amp;A5,'2way'!$Y$3:$Y$7690,"&lt;&gt;P")</f>
        <v>15300</v>
      </c>
      <c r="I5" t="e">
        <f>SUMIFS('2way'!$AF$3:$AF$7690,'2way'!$S$3:$S$7690,"="&amp;A5,'2way'!$Y$3:$Y$7690,"&lt;&gt;P")</f>
        <v>#N/A</v>
      </c>
      <c r="J5" s="76" t="e">
        <f t="shared" si="2"/>
        <v>#N/A</v>
      </c>
    </row>
    <row r="6" spans="1:13" x14ac:dyDescent="0.25">
      <c r="A6" s="65" t="s">
        <v>189</v>
      </c>
      <c r="B6">
        <f>SUMIFS('2way'!$Z$3:$Z$7690,'2way'!$S$3:$S$7690,"=" &amp;A6,'2way'!$Y$3:$Y$7690,"&lt;&gt;P")</f>
        <v>15900</v>
      </c>
      <c r="C6">
        <f>SUMIFS('2way'!$AB$3:$AB$7690,'2way'!$S$3:$S$7690,"="&amp;A6,'2way'!$Z$3:$Z$7690,"&lt;&gt;P")</f>
        <v>-1798</v>
      </c>
      <c r="D6" s="76">
        <f t="shared" si="0"/>
        <v>-0.11308176100628931</v>
      </c>
      <c r="E6">
        <f>SUMIFS('2way'!$Z$3:$Z$7690,'2way'!$S$3:$S$7690,"=" &amp;A6,'2way'!$Y$3:$Y$7690,"&lt;&gt;P")</f>
        <v>15900</v>
      </c>
      <c r="F6">
        <f>SUMIFS('2way'!$AD$3:$AD$7690,'2way'!$S$3:$S$7690,"="&amp;A6,'2way'!$Y$3:$Y$7690,"&lt;&gt;P")</f>
        <v>-8837</v>
      </c>
      <c r="G6" s="76">
        <f t="shared" si="1"/>
        <v>-0.5557861635220126</v>
      </c>
      <c r="H6">
        <f>SUMIFS('2way'!$Z$3:$Z$7690,'2way'!$S$3:$S$7690,"=" &amp;A6,'2way'!$Y$3:$Y$7690,"&lt;&gt;P")</f>
        <v>15900</v>
      </c>
      <c r="I6">
        <f>SUMIFS('2way'!$AF$3:$AF$7690,'2way'!$S$3:$S$7690,"="&amp;A6,'2way'!$Y$3:$Y$7690,"&lt;&gt;P")</f>
        <v>-8226</v>
      </c>
      <c r="J6" s="76">
        <f t="shared" si="2"/>
        <v>-0.51735849056603778</v>
      </c>
    </row>
    <row r="7" spans="1:13" x14ac:dyDescent="0.25">
      <c r="A7" s="65" t="s">
        <v>202</v>
      </c>
      <c r="B7">
        <f>SUMIFS('2way'!$Z$3:$Z$7690,'2way'!$S$3:$S$7690,"=" &amp;A7,'2way'!$Y$3:$Y$7690,"&lt;&gt;P")</f>
        <v>26400</v>
      </c>
      <c r="C7">
        <f>SUMIFS('2way'!$AB$3:$AB$7690,'2way'!$S$3:$S$7690,"="&amp;A7,'2way'!$Z$3:$Z$7690,"&lt;&gt;P")</f>
        <v>-678</v>
      </c>
      <c r="D7" s="76">
        <f t="shared" si="0"/>
        <v>-2.5681818181818181E-2</v>
      </c>
      <c r="E7">
        <f>SUMIFS('2way'!$Z$3:$Z$7690,'2way'!$S$3:$S$7690,"=" &amp;A7,'2way'!$Y$3:$Y$7690,"&lt;&gt;P")</f>
        <v>26400</v>
      </c>
      <c r="F7">
        <f>SUMIFS('2way'!$AD$3:$AD$7690,'2way'!$S$3:$S$7690,"="&amp;A7,'2way'!$Y$3:$Y$7690,"&lt;&gt;P")</f>
        <v>-19076</v>
      </c>
      <c r="G7" s="76">
        <f t="shared" si="1"/>
        <v>-0.72257575757575754</v>
      </c>
      <c r="H7">
        <f>SUMIFS('2way'!$Z$3:$Z$7690,'2way'!$S$3:$S$7690,"=" &amp;A7,'2way'!$Y$3:$Y$7690,"&lt;&gt;P")</f>
        <v>26400</v>
      </c>
      <c r="I7">
        <f>SUMIFS('2way'!$AF$3:$AF$7690,'2way'!$S$3:$S$7690,"="&amp;A7,'2way'!$Y$3:$Y$7690,"&lt;&gt;P")</f>
        <v>-6628</v>
      </c>
      <c r="J7" s="76">
        <f t="shared" si="2"/>
        <v>-0.25106060606060604</v>
      </c>
    </row>
    <row r="8" spans="1:13" x14ac:dyDescent="0.25">
      <c r="A8" s="65" t="s">
        <v>135</v>
      </c>
      <c r="B8">
        <f>SUMIFS('2way'!$Z$3:$Z$7690,'2way'!$S$3:$S$7690,"=" &amp;A8,'2way'!$Y$3:$Y$7690,"&lt;&gt;P")</f>
        <v>25800</v>
      </c>
      <c r="C8">
        <f>SUMIFS('2way'!$AB$3:$AB$7690,'2way'!$S$3:$S$7690,"="&amp;A8,'2way'!$Z$3:$Z$7690,"&lt;&gt;P")</f>
        <v>-1583</v>
      </c>
      <c r="D8" s="76">
        <f t="shared" si="0"/>
        <v>-6.1356589147286825E-2</v>
      </c>
      <c r="E8">
        <f>SUMIFS('2way'!$Z$3:$Z$7690,'2way'!$S$3:$S$7690,"=" &amp;A8,'2way'!$Y$3:$Y$7690,"&lt;&gt;P")</f>
        <v>25800</v>
      </c>
      <c r="F8">
        <f>SUMIFS('2way'!$AD$3:$AD$7690,'2way'!$S$3:$S$7690,"="&amp;A8,'2way'!$Y$3:$Y$7690,"&lt;&gt;P")</f>
        <v>-13499</v>
      </c>
      <c r="G8" s="76">
        <f t="shared" si="1"/>
        <v>-0.52321705426356591</v>
      </c>
      <c r="H8">
        <f>SUMIFS('2way'!$Z$3:$Z$7690,'2way'!$S$3:$S$7690,"=" &amp;A8,'2way'!$Y$3:$Y$7690,"&lt;&gt;P")</f>
        <v>25800</v>
      </c>
      <c r="I8">
        <f>SUMIFS('2way'!$AF$3:$AF$7690,'2way'!$S$3:$S$7690,"="&amp;A8,'2way'!$Y$3:$Y$7690,"&lt;&gt;P")</f>
        <v>-13664</v>
      </c>
      <c r="J8" s="76">
        <f t="shared" si="2"/>
        <v>-0.52961240310077518</v>
      </c>
    </row>
    <row r="9" spans="1:13" x14ac:dyDescent="0.25">
      <c r="A9" s="65" t="s">
        <v>136</v>
      </c>
      <c r="B9">
        <f>SUMIFS('2way'!$Z$3:$Z$7690,'2way'!$S$3:$S$7690,"=" &amp;A9,'2way'!$Y$3:$Y$7690,"&lt;&gt;P")</f>
        <v>25000</v>
      </c>
      <c r="C9">
        <f>SUMIFS('2way'!$AB$3:$AB$7690,'2way'!$S$3:$S$7690,"="&amp;A9,'2way'!$Z$3:$Z$7690,"&lt;&gt;P")</f>
        <v>-822</v>
      </c>
      <c r="D9" s="76">
        <f t="shared" si="0"/>
        <v>-3.288E-2</v>
      </c>
      <c r="E9">
        <f>SUMIFS('2way'!$Z$3:$Z$7690,'2way'!$S$3:$S$7690,"=" &amp;A9,'2way'!$Y$3:$Y$7690,"&lt;&gt;P")</f>
        <v>25000</v>
      </c>
      <c r="F9">
        <f>SUMIFS('2way'!$AD$3:$AD$7690,'2way'!$S$3:$S$7690,"="&amp;A9,'2way'!$Y$3:$Y$7690,"&lt;&gt;P")</f>
        <v>-18142</v>
      </c>
      <c r="G9" s="76">
        <f t="shared" si="1"/>
        <v>-0.72567999999999999</v>
      </c>
      <c r="H9">
        <f>SUMIFS('2way'!$Z$3:$Z$7690,'2way'!$S$3:$S$7690,"=" &amp;A9,'2way'!$Y$3:$Y$7690,"&lt;&gt;P")</f>
        <v>25000</v>
      </c>
      <c r="I9">
        <f>SUMIFS('2way'!$AF$3:$AF$7690,'2way'!$S$3:$S$7690,"="&amp;A9,'2way'!$Y$3:$Y$7690,"&lt;&gt;P")</f>
        <v>-8498</v>
      </c>
      <c r="J9" s="76">
        <f t="shared" si="2"/>
        <v>-0.33992</v>
      </c>
    </row>
    <row r="10" spans="1:13" x14ac:dyDescent="0.25">
      <c r="A10" s="65" t="s">
        <v>137</v>
      </c>
      <c r="B10">
        <f>SUMIFS('2way'!$Z$3:$Z$7690,'2way'!$S$3:$S$7690,"=" &amp;A10,'2way'!$Y$3:$Y$7690,"&lt;&gt;P")</f>
        <v>21500</v>
      </c>
      <c r="C10">
        <f>SUMIFS('2way'!$AB$3:$AB$7690,'2way'!$S$3:$S$7690,"="&amp;A10,'2way'!$Z$3:$Z$7690,"&lt;&gt;P")</f>
        <v>345</v>
      </c>
      <c r="D10" s="76">
        <f t="shared" si="0"/>
        <v>1.6046511627906976E-2</v>
      </c>
      <c r="E10">
        <f>SUMIFS('2way'!$Z$3:$Z$7690,'2way'!$S$3:$S$7690,"=" &amp;A10,'2way'!$Y$3:$Y$7690,"&lt;&gt;P")</f>
        <v>21500</v>
      </c>
      <c r="F10">
        <f>SUMIFS('2way'!$AD$3:$AD$7690,'2way'!$S$3:$S$7690,"="&amp;A10,'2way'!$Y$3:$Y$7690,"&lt;&gt;P")</f>
        <v>-12420</v>
      </c>
      <c r="G10" s="76">
        <f t="shared" si="1"/>
        <v>-0.57767441860465119</v>
      </c>
      <c r="H10">
        <f>SUMIFS('2way'!$Z$3:$Z$7690,'2way'!$S$3:$S$7690,"=" &amp;A10,'2way'!$Y$3:$Y$7690,"&lt;&gt;P")</f>
        <v>21500</v>
      </c>
      <c r="I10">
        <f>SUMIFS('2way'!$AF$3:$AF$7690,'2way'!$S$3:$S$7690,"="&amp;A10,'2way'!$Y$3:$Y$7690,"&lt;&gt;P")</f>
        <v>-10369</v>
      </c>
      <c r="J10" s="76">
        <f t="shared" si="2"/>
        <v>-0.48227906976744184</v>
      </c>
    </row>
    <row r="11" spans="1:13" x14ac:dyDescent="0.25">
      <c r="A11" s="65" t="s">
        <v>138</v>
      </c>
      <c r="B11">
        <f>SUMIFS('2way'!$Z$3:$Z$7690,'2way'!$S$3:$S$7690,"=" &amp;A11,'2way'!$Y$3:$Y$7690,"&lt;&gt;P")</f>
        <v>18100</v>
      </c>
      <c r="C11">
        <f>SUMIFS('2way'!$AB$3:$AB$7690,'2way'!$S$3:$S$7690,"="&amp;A11,'2way'!$Z$3:$Z$7690,"&lt;&gt;P")</f>
        <v>-3261</v>
      </c>
      <c r="D11" s="76">
        <f t="shared" si="0"/>
        <v>-0.18016574585635359</v>
      </c>
      <c r="E11">
        <f>SUMIFS('2way'!$Z$3:$Z$7690,'2way'!$S$3:$S$7690,"=" &amp;A11,'2way'!$Y$3:$Y$7690,"&lt;&gt;P")</f>
        <v>18100</v>
      </c>
      <c r="F11">
        <f>SUMIFS('2way'!$AD$3:$AD$7690,'2way'!$S$3:$S$7690,"="&amp;A11,'2way'!$Y$3:$Y$7690,"&lt;&gt;P")</f>
        <v>-11311</v>
      </c>
      <c r="G11" s="76">
        <f t="shared" si="1"/>
        <v>-0.62491712707182323</v>
      </c>
      <c r="H11">
        <f>SUMIFS('2way'!$Z$3:$Z$7690,'2way'!$S$3:$S$7690,"=" &amp;A11,'2way'!$Y$3:$Y$7690,"&lt;&gt;P")</f>
        <v>18100</v>
      </c>
      <c r="I11">
        <f>SUMIFS('2way'!$AF$3:$AF$7690,'2way'!$S$3:$S$7690,"="&amp;A11,'2way'!$Y$3:$Y$7690,"&lt;&gt;P")</f>
        <v>-9829</v>
      </c>
      <c r="J11" s="76">
        <f t="shared" si="2"/>
        <v>-0.5430386740331492</v>
      </c>
    </row>
    <row r="12" spans="1:13" x14ac:dyDescent="0.25">
      <c r="A12" s="65" t="s">
        <v>139</v>
      </c>
      <c r="B12">
        <f>SUMIFS('2way'!$Z$3:$Z$7690,'2way'!$S$3:$S$7690,"=" &amp;A12,'2way'!$Y$3:$Y$7690,"&lt;&gt;P")</f>
        <v>18000</v>
      </c>
      <c r="C12" t="e">
        <f>SUMIFS('2way'!$AB$3:$AB$7690,'2way'!$S$3:$S$7690,"="&amp;A12,'2way'!$Z$3:$Z$7690,"&lt;&gt;P")</f>
        <v>#N/A</v>
      </c>
      <c r="D12" s="76" t="e">
        <f t="shared" si="0"/>
        <v>#N/A</v>
      </c>
      <c r="E12">
        <f>SUMIFS('2way'!$Z$3:$Z$7690,'2way'!$S$3:$S$7690,"=" &amp;A12,'2way'!$Y$3:$Y$7690,"&lt;&gt;P")</f>
        <v>18000</v>
      </c>
      <c r="F12" t="e">
        <f>SUMIFS('2way'!$AD$3:$AD$7690,'2way'!$S$3:$S$7690,"="&amp;A12,'2way'!$Y$3:$Y$7690,"&lt;&gt;P")</f>
        <v>#N/A</v>
      </c>
      <c r="G12" s="76" t="e">
        <f t="shared" si="1"/>
        <v>#N/A</v>
      </c>
      <c r="H12">
        <f>SUMIFS('2way'!$Z$3:$Z$7690,'2way'!$S$3:$S$7690,"=" &amp;A12,'2way'!$Y$3:$Y$7690,"&lt;&gt;P")</f>
        <v>18000</v>
      </c>
      <c r="I12" t="e">
        <f>SUMIFS('2way'!$AF$3:$AF$7690,'2way'!$S$3:$S$7690,"="&amp;A12,'2way'!$Y$3:$Y$7690,"&lt;&gt;P")</f>
        <v>#N/A</v>
      </c>
      <c r="J12" s="76" t="e">
        <f t="shared" si="2"/>
        <v>#N/A</v>
      </c>
    </row>
    <row r="13" spans="1:13" x14ac:dyDescent="0.25">
      <c r="A13" s="65" t="s">
        <v>370</v>
      </c>
      <c r="B13">
        <f>SUMIFS('2way'!$Z$3:$Z$7690,'2way'!$S$3:$S$7690,"=" &amp;A13,'2way'!$Y$3:$Y$7690,"&lt;&gt;P")</f>
        <v>9100</v>
      </c>
      <c r="C13" t="e">
        <f>SUMIFS('2way'!$AB$3:$AB$7690,'2way'!$S$3:$S$7690,"="&amp;A13,'2way'!$Z$3:$Z$7690,"&lt;&gt;P")</f>
        <v>#N/A</v>
      </c>
      <c r="D13" s="76" t="e">
        <f t="shared" si="0"/>
        <v>#N/A</v>
      </c>
      <c r="E13">
        <f>SUMIFS('2way'!$Z$3:$Z$7690,'2way'!$S$3:$S$7690,"=" &amp;A13,'2way'!$Y$3:$Y$7690,"&lt;&gt;P")</f>
        <v>9100</v>
      </c>
      <c r="F13" t="e">
        <f>SUMIFS('2way'!$AD$3:$AD$7690,'2way'!$S$3:$S$7690,"="&amp;A13,'2way'!$Y$3:$Y$7690,"&lt;&gt;P")</f>
        <v>#N/A</v>
      </c>
      <c r="G13" s="76" t="e">
        <f t="shared" si="1"/>
        <v>#N/A</v>
      </c>
      <c r="H13">
        <f>SUMIFS('2way'!$Z$3:$Z$7690,'2way'!$S$3:$S$7690,"=" &amp;A13,'2way'!$Y$3:$Y$7690,"&lt;&gt;P")</f>
        <v>9100</v>
      </c>
      <c r="I13" t="e">
        <f>SUMIFS('2way'!$AF$3:$AF$7690,'2way'!$S$3:$S$7690,"="&amp;A13,'2way'!$Y$3:$Y$7690,"&lt;&gt;P")</f>
        <v>#N/A</v>
      </c>
      <c r="J13" s="76" t="e">
        <f t="shared" si="2"/>
        <v>#N/A</v>
      </c>
    </row>
    <row r="14" spans="1:13" x14ac:dyDescent="0.25">
      <c r="A14" s="65" t="s">
        <v>140</v>
      </c>
      <c r="B14">
        <f>SUMIFS('2way'!$Z$3:$Z$7690,'2way'!$S$3:$S$7690,"=" &amp;A14,'2way'!$Y$3:$Y$7690,"&lt;&gt;P")</f>
        <v>17000</v>
      </c>
      <c r="C14" t="e">
        <f>SUMIFS('2way'!$AB$3:$AB$7690,'2way'!$S$3:$S$7690,"="&amp;A14,'2way'!$Z$3:$Z$7690,"&lt;&gt;P")</f>
        <v>#DIV/0!</v>
      </c>
      <c r="D14" s="76" t="e">
        <f t="shared" si="0"/>
        <v>#DIV/0!</v>
      </c>
      <c r="E14">
        <f>SUMIFS('2way'!$Z$3:$Z$7690,'2way'!$S$3:$S$7690,"=" &amp;A14,'2way'!$Y$3:$Y$7690,"&lt;&gt;P")</f>
        <v>17000</v>
      </c>
      <c r="F14">
        <f>SUMIFS('2way'!$AD$3:$AD$7690,'2way'!$S$3:$S$7690,"="&amp;A14,'2way'!$Y$3:$Y$7690,"&lt;&gt;P")</f>
        <v>-6467</v>
      </c>
      <c r="G14" s="76">
        <f t="shared" si="1"/>
        <v>-0.38041176470588234</v>
      </c>
      <c r="H14">
        <f>SUMIFS('2way'!$Z$3:$Z$7690,'2way'!$S$3:$S$7690,"=" &amp;A14,'2way'!$Y$3:$Y$7690,"&lt;&gt;P")</f>
        <v>17000</v>
      </c>
      <c r="I14">
        <f>SUMIFS('2way'!$AF$3:$AF$7690,'2way'!$S$3:$S$7690,"="&amp;A14,'2way'!$Y$3:$Y$7690,"&lt;&gt;P")</f>
        <v>-11739</v>
      </c>
      <c r="J14" s="76">
        <f t="shared" si="2"/>
        <v>-0.69052941176470584</v>
      </c>
    </row>
    <row r="15" spans="1:13" x14ac:dyDescent="0.25">
      <c r="A15" s="65" t="s">
        <v>141</v>
      </c>
      <c r="B15">
        <f>SUMIFS('2way'!$Z$3:$Z$7690,'2way'!$S$3:$S$7690,"=" &amp;A15,'2way'!$Y$3:$Y$7690,"&lt;&gt;P")</f>
        <v>16900</v>
      </c>
      <c r="C15" t="e">
        <f>SUMIFS('2way'!$AB$3:$AB$7690,'2way'!$S$3:$S$7690,"="&amp;A15,'2way'!$Z$3:$Z$7690,"&lt;&gt;P")</f>
        <v>#N/A</v>
      </c>
      <c r="D15" s="76" t="e">
        <f t="shared" si="0"/>
        <v>#N/A</v>
      </c>
      <c r="E15">
        <f>SUMIFS('2way'!$Z$3:$Z$7690,'2way'!$S$3:$S$7690,"=" &amp;A15,'2way'!$Y$3:$Y$7690,"&lt;&gt;P")</f>
        <v>16900</v>
      </c>
      <c r="F15" t="e">
        <f>SUMIFS('2way'!$AD$3:$AD$7690,'2way'!$S$3:$S$7690,"="&amp;A15,'2way'!$Y$3:$Y$7690,"&lt;&gt;P")</f>
        <v>#N/A</v>
      </c>
      <c r="G15" s="76" t="e">
        <f t="shared" si="1"/>
        <v>#N/A</v>
      </c>
      <c r="H15">
        <f>SUMIFS('2way'!$Z$3:$Z$7690,'2way'!$S$3:$S$7690,"=" &amp;A15,'2way'!$Y$3:$Y$7690,"&lt;&gt;P")</f>
        <v>16900</v>
      </c>
      <c r="I15" t="e">
        <f>SUMIFS('2way'!$AF$3:$AF$7690,'2way'!$S$3:$S$7690,"="&amp;A15,'2way'!$Y$3:$Y$7690,"&lt;&gt;P")</f>
        <v>#N/A</v>
      </c>
      <c r="J15" s="76" t="e">
        <f t="shared" si="2"/>
        <v>#N/A</v>
      </c>
    </row>
    <row r="16" spans="1:13" x14ac:dyDescent="0.25">
      <c r="A16" s="65" t="s">
        <v>409</v>
      </c>
      <c r="B16">
        <f>SUMIFS('2way'!$Z$3:$Z$7690,'2way'!$S$3:$S$7690,"=" &amp;A16,'2way'!$Y$3:$Y$7690,"&lt;&gt;P")</f>
        <v>14400</v>
      </c>
      <c r="C16" t="e">
        <f>SUMIFS('2way'!$AB$3:$AB$7690,'2way'!$S$3:$S$7690,"="&amp;A16,'2way'!$Z$3:$Z$7690,"&lt;&gt;P")</f>
        <v>#N/A</v>
      </c>
      <c r="D16" s="76" t="e">
        <f t="shared" si="0"/>
        <v>#N/A</v>
      </c>
      <c r="E16">
        <f>SUMIFS('2way'!$Z$3:$Z$7690,'2way'!$S$3:$S$7690,"=" &amp;A16,'2way'!$Y$3:$Y$7690,"&lt;&gt;P")</f>
        <v>14400</v>
      </c>
      <c r="F16" t="e">
        <f>SUMIFS('2way'!$AD$3:$AD$7690,'2way'!$S$3:$S$7690,"="&amp;A16,'2way'!$Y$3:$Y$7690,"&lt;&gt;P")</f>
        <v>#N/A</v>
      </c>
      <c r="G16" s="76" t="e">
        <f t="shared" si="1"/>
        <v>#N/A</v>
      </c>
      <c r="H16">
        <f>SUMIFS('2way'!$Z$3:$Z$7690,'2way'!$S$3:$S$7690,"=" &amp;A16,'2way'!$Y$3:$Y$7690,"&lt;&gt;P")</f>
        <v>14400</v>
      </c>
      <c r="I16" t="e">
        <f>SUMIFS('2way'!$AF$3:$AF$7690,'2way'!$S$3:$S$7690,"="&amp;A16,'2way'!$Y$3:$Y$7690,"&lt;&gt;P")</f>
        <v>#N/A</v>
      </c>
      <c r="J16" s="76" t="e">
        <f t="shared" si="2"/>
        <v>#N/A</v>
      </c>
    </row>
    <row r="17" spans="1:10" x14ac:dyDescent="0.25">
      <c r="A17" s="65" t="s">
        <v>142</v>
      </c>
      <c r="B17">
        <f>SUMIFS('2way'!$Z$3:$Z$7690,'2way'!$S$3:$S$7690,"=" &amp;A17,'2way'!$Y$3:$Y$7690,"&lt;&gt;P")</f>
        <v>12500</v>
      </c>
      <c r="C17" t="e">
        <f>SUMIFS('2way'!$AB$3:$AB$7690,'2way'!$S$3:$S$7690,"="&amp;A17,'2way'!$Z$3:$Z$7690,"&lt;&gt;P")</f>
        <v>#N/A</v>
      </c>
      <c r="D17" s="76" t="e">
        <f t="shared" si="0"/>
        <v>#N/A</v>
      </c>
      <c r="E17">
        <f>SUMIFS('2way'!$Z$3:$Z$7690,'2way'!$S$3:$S$7690,"=" &amp;A17,'2way'!$Y$3:$Y$7690,"&lt;&gt;P")</f>
        <v>12500</v>
      </c>
      <c r="F17" t="e">
        <f>SUMIFS('2way'!$AD$3:$AD$7690,'2way'!$S$3:$S$7690,"="&amp;A17,'2way'!$Y$3:$Y$7690,"&lt;&gt;P")</f>
        <v>#N/A</v>
      </c>
      <c r="G17" s="76" t="e">
        <f t="shared" si="1"/>
        <v>#N/A</v>
      </c>
      <c r="H17">
        <f>SUMIFS('2way'!$Z$3:$Z$7690,'2way'!$S$3:$S$7690,"=" &amp;A17,'2way'!$Y$3:$Y$7690,"&lt;&gt;P")</f>
        <v>12500</v>
      </c>
      <c r="I17" t="e">
        <f>SUMIFS('2way'!$AF$3:$AF$7690,'2way'!$S$3:$S$7690,"="&amp;A17,'2way'!$Y$3:$Y$7690,"&lt;&gt;P")</f>
        <v>#N/A</v>
      </c>
      <c r="J17" s="76" t="e">
        <f t="shared" si="2"/>
        <v>#N/A</v>
      </c>
    </row>
    <row r="18" spans="1:10" x14ac:dyDescent="0.25">
      <c r="A18" s="65" t="s">
        <v>143</v>
      </c>
      <c r="B18">
        <f>SUMIFS('2way'!$Z$3:$Z$7690,'2way'!$S$3:$S$7690,"=" &amp;A18,'2way'!$Y$3:$Y$7690,"&lt;&gt;P")</f>
        <v>10700</v>
      </c>
      <c r="C18" t="e">
        <f>SUMIFS('2way'!$AB$3:$AB$7690,'2way'!$S$3:$S$7690,"="&amp;A18,'2way'!$Z$3:$Z$7690,"&lt;&gt;P")</f>
        <v>#N/A</v>
      </c>
      <c r="D18" s="76" t="e">
        <f t="shared" si="0"/>
        <v>#N/A</v>
      </c>
      <c r="E18">
        <f>SUMIFS('2way'!$Z$3:$Z$7690,'2way'!$S$3:$S$7690,"=" &amp;A18,'2way'!$Y$3:$Y$7690,"&lt;&gt;P")</f>
        <v>10700</v>
      </c>
      <c r="F18" t="e">
        <f>SUMIFS('2way'!$AD$3:$AD$7690,'2way'!$S$3:$S$7690,"="&amp;A18,'2way'!$Y$3:$Y$7690,"&lt;&gt;P")</f>
        <v>#N/A</v>
      </c>
      <c r="G18" s="76" t="e">
        <f t="shared" si="1"/>
        <v>#N/A</v>
      </c>
      <c r="H18">
        <f>SUMIFS('2way'!$Z$3:$Z$7690,'2way'!$S$3:$S$7690,"=" &amp;A18,'2way'!$Y$3:$Y$7690,"&lt;&gt;P")</f>
        <v>10700</v>
      </c>
      <c r="I18" t="e">
        <f>SUMIFS('2way'!$AF$3:$AF$7690,'2way'!$S$3:$S$7690,"="&amp;A18,'2way'!$Y$3:$Y$7690,"&lt;&gt;P")</f>
        <v>#N/A</v>
      </c>
      <c r="J18" s="76" t="e">
        <f t="shared" si="2"/>
        <v>#N/A</v>
      </c>
    </row>
    <row r="19" spans="1:10" x14ac:dyDescent="0.25">
      <c r="A19" s="65" t="s">
        <v>262</v>
      </c>
      <c r="B19">
        <f>SUMIFS('2way'!$Z$3:$Z$7690,'2way'!$S$3:$S$7690,"=" &amp;A19,'2way'!$Y$3:$Y$7690,"&lt;&gt;P")</f>
        <v>8500</v>
      </c>
      <c r="C19">
        <f>SUMIFS('2way'!$AB$3:$AB$7690,'2way'!$S$3:$S$7690,"="&amp;A19,'2way'!$Z$3:$Z$7690,"&lt;&gt;P")</f>
        <v>113</v>
      </c>
      <c r="D19" s="76">
        <f t="shared" si="0"/>
        <v>1.3294117647058824E-2</v>
      </c>
      <c r="E19">
        <f>SUMIFS('2way'!$Z$3:$Z$7690,'2way'!$S$3:$S$7690,"=" &amp;A19,'2way'!$Y$3:$Y$7690,"&lt;&gt;P")</f>
        <v>8500</v>
      </c>
      <c r="F19">
        <f>SUMIFS('2way'!$AD$3:$AD$7690,'2way'!$S$3:$S$7690,"="&amp;A19,'2way'!$Y$3:$Y$7690,"&lt;&gt;P")</f>
        <v>-5545</v>
      </c>
      <c r="G19" s="76">
        <f t="shared" si="1"/>
        <v>-0.65235294117647058</v>
      </c>
      <c r="H19">
        <f>SUMIFS('2way'!$Z$3:$Z$7690,'2way'!$S$3:$S$7690,"=" &amp;A19,'2way'!$Y$3:$Y$7690,"&lt;&gt;P")</f>
        <v>8500</v>
      </c>
      <c r="I19">
        <f>SUMIFS('2way'!$AF$3:$AF$7690,'2way'!$S$3:$S$7690,"="&amp;A19,'2way'!$Y$3:$Y$7690,"&lt;&gt;P")</f>
        <v>-3685</v>
      </c>
      <c r="J19" s="76">
        <f t="shared" si="2"/>
        <v>-0.43352941176470589</v>
      </c>
    </row>
    <row r="20" spans="1:10" x14ac:dyDescent="0.25">
      <c r="A20" s="65" t="s">
        <v>144</v>
      </c>
      <c r="B20">
        <f>SUMIFS('2way'!$Z$3:$Z$7690,'2way'!$S$3:$S$7690,"=" &amp;A20,'2way'!$Y$3:$Y$7690,"&lt;&gt;P")</f>
        <v>8500</v>
      </c>
      <c r="C20">
        <f>SUMIFS('2way'!$AB$3:$AB$7690,'2way'!$S$3:$S$7690,"="&amp;A20,'2way'!$Z$3:$Z$7690,"&lt;&gt;P")</f>
        <v>-1051</v>
      </c>
      <c r="D20" s="76">
        <f t="shared" si="0"/>
        <v>-0.12364705882352942</v>
      </c>
      <c r="E20">
        <f>SUMIFS('2way'!$Z$3:$Z$7690,'2way'!$S$3:$S$7690,"=" &amp;A20,'2way'!$Y$3:$Y$7690,"&lt;&gt;P")</f>
        <v>8500</v>
      </c>
      <c r="F20">
        <f>SUMIFS('2way'!$AD$3:$AD$7690,'2way'!$S$3:$S$7690,"="&amp;A20,'2way'!$Y$3:$Y$7690,"&lt;&gt;P")</f>
        <v>-3820</v>
      </c>
      <c r="G20" s="76">
        <f t="shared" si="1"/>
        <v>-0.44941176470588234</v>
      </c>
      <c r="H20">
        <f>SUMIFS('2way'!$Z$3:$Z$7690,'2way'!$S$3:$S$7690,"=" &amp;A20,'2way'!$Y$3:$Y$7690,"&lt;&gt;P")</f>
        <v>8500</v>
      </c>
      <c r="I20">
        <f>SUMIFS('2way'!$AF$3:$AF$7690,'2way'!$S$3:$S$7690,"="&amp;A20,'2way'!$Y$3:$Y$7690,"&lt;&gt;P")</f>
        <v>-5980</v>
      </c>
      <c r="J20" s="76">
        <f t="shared" si="2"/>
        <v>-0.70352941176470585</v>
      </c>
    </row>
    <row r="21" spans="1:10" x14ac:dyDescent="0.25">
      <c r="A21" s="65" t="s">
        <v>145</v>
      </c>
      <c r="B21">
        <f>SUMIFS('2way'!$Z$3:$Z$7690,'2way'!$S$3:$S$7690,"=" &amp;A21,'2way'!$Y$3:$Y$7690,"&lt;&gt;P")</f>
        <v>7900</v>
      </c>
      <c r="C21" t="e">
        <f>SUMIFS('2way'!$AB$3:$AB$7690,'2way'!$S$3:$S$7690,"="&amp;A21,'2way'!$Z$3:$Z$7690,"&lt;&gt;P")</f>
        <v>#N/A</v>
      </c>
      <c r="D21" s="76" t="e">
        <f t="shared" si="0"/>
        <v>#N/A</v>
      </c>
      <c r="E21">
        <f>SUMIFS('2way'!$Z$3:$Z$7690,'2way'!$S$3:$S$7690,"=" &amp;A21,'2way'!$Y$3:$Y$7690,"&lt;&gt;P")</f>
        <v>7900</v>
      </c>
      <c r="F21" t="e">
        <f>SUMIFS('2way'!$AD$3:$AD$7690,'2way'!$S$3:$S$7690,"="&amp;A21,'2way'!$Y$3:$Y$7690,"&lt;&gt;P")</f>
        <v>#N/A</v>
      </c>
      <c r="G21" s="76" t="e">
        <f t="shared" si="1"/>
        <v>#N/A</v>
      </c>
      <c r="H21">
        <f>SUMIFS('2way'!$Z$3:$Z$7690,'2way'!$S$3:$S$7690,"=" &amp;A21,'2way'!$Y$3:$Y$7690,"&lt;&gt;P")</f>
        <v>7900</v>
      </c>
      <c r="I21" t="e">
        <f>SUMIFS('2way'!$AF$3:$AF$7690,'2way'!$S$3:$S$7690,"="&amp;A21,'2way'!$Y$3:$Y$7690,"&lt;&gt;P")</f>
        <v>#N/A</v>
      </c>
      <c r="J21" s="76" t="e">
        <f t="shared" si="2"/>
        <v>#N/A</v>
      </c>
    </row>
    <row r="22" spans="1:10" x14ac:dyDescent="0.25">
      <c r="A22" s="65" t="s">
        <v>146</v>
      </c>
      <c r="B22">
        <f>SUMIFS('2way'!$Z$3:$Z$7690,'2way'!$S$3:$S$7690,"=" &amp;A22,'2way'!$Y$3:$Y$7690,"&lt;&gt;P")</f>
        <v>16700</v>
      </c>
      <c r="C22">
        <f>SUMIFS('2way'!$AB$3:$AB$7690,'2way'!$S$3:$S$7690,"="&amp;A22,'2way'!$Z$3:$Z$7690,"&lt;&gt;P")</f>
        <v>-544</v>
      </c>
      <c r="D22" s="76">
        <f t="shared" si="0"/>
        <v>-3.2574850299401201E-2</v>
      </c>
      <c r="E22">
        <f>SUMIFS('2way'!$Z$3:$Z$7690,'2way'!$S$3:$S$7690,"=" &amp;A22,'2way'!$Y$3:$Y$7690,"&lt;&gt;P")</f>
        <v>16700</v>
      </c>
      <c r="F22">
        <f>SUMIFS('2way'!$AD$3:$AD$7690,'2way'!$S$3:$S$7690,"="&amp;A22,'2way'!$Y$3:$Y$7690,"&lt;&gt;P")</f>
        <v>-10786</v>
      </c>
      <c r="G22" s="76">
        <f t="shared" si="1"/>
        <v>-0.64586826347305393</v>
      </c>
      <c r="H22">
        <f>SUMIFS('2way'!$Z$3:$Z$7690,'2way'!$S$3:$S$7690,"=" &amp;A22,'2way'!$Y$3:$Y$7690,"&lt;&gt;P")</f>
        <v>16700</v>
      </c>
      <c r="I22">
        <f>SUMIFS('2way'!$AF$3:$AF$7690,'2way'!$S$3:$S$7690,"="&amp;A22,'2way'!$Y$3:$Y$7690,"&lt;&gt;P")</f>
        <v>-6046</v>
      </c>
      <c r="J22" s="76">
        <f t="shared" si="2"/>
        <v>-0.36203592814371255</v>
      </c>
    </row>
    <row r="23" spans="1:10" x14ac:dyDescent="0.25">
      <c r="A23" s="65" t="s">
        <v>349</v>
      </c>
      <c r="B23">
        <f>SUMIFS('2way'!$Z$3:$Z$7690,'2way'!$S$3:$S$7690,"=" &amp;A23,'2way'!$Y$3:$Y$7690,"&lt;&gt;P")</f>
        <v>22100</v>
      </c>
      <c r="C23" t="e">
        <f>SUMIFS('2way'!$AB$3:$AB$7690,'2way'!$S$3:$S$7690,"="&amp;A23,'2way'!$Z$3:$Z$7690,"&lt;&gt;P")</f>
        <v>#N/A</v>
      </c>
      <c r="D23" s="76" t="e">
        <f t="shared" si="0"/>
        <v>#N/A</v>
      </c>
      <c r="E23">
        <f>SUMIFS('2way'!$Z$3:$Z$7690,'2way'!$S$3:$S$7690,"=" &amp;A23,'2way'!$Y$3:$Y$7690,"&lt;&gt;P")</f>
        <v>22100</v>
      </c>
      <c r="F23" t="e">
        <f>SUMIFS('2way'!$AD$3:$AD$7690,'2way'!$S$3:$S$7690,"="&amp;A23,'2way'!$Y$3:$Y$7690,"&lt;&gt;P")</f>
        <v>#N/A</v>
      </c>
      <c r="G23" s="76" t="e">
        <f t="shared" si="1"/>
        <v>#N/A</v>
      </c>
      <c r="H23">
        <f>SUMIFS('2way'!$Z$3:$Z$7690,'2way'!$S$3:$S$7690,"=" &amp;A23,'2way'!$Y$3:$Y$7690,"&lt;&gt;P")</f>
        <v>22100</v>
      </c>
      <c r="I23" t="e">
        <f>SUMIFS('2way'!$AF$3:$AF$7690,'2way'!$S$3:$S$7690,"="&amp;A23,'2way'!$Y$3:$Y$7690,"&lt;&gt;P")</f>
        <v>#N/A</v>
      </c>
      <c r="J23" s="76" t="e">
        <f t="shared" si="2"/>
        <v>#N/A</v>
      </c>
    </row>
    <row r="24" spans="1:10" x14ac:dyDescent="0.25">
      <c r="A24" s="65" t="s">
        <v>147</v>
      </c>
      <c r="B24">
        <f>SUMIFS('2way'!$Z$3:$Z$7690,'2way'!$S$3:$S$7690,"=" &amp;A24,'2way'!$Y$3:$Y$7690,"&lt;&gt;P")</f>
        <v>16000</v>
      </c>
      <c r="C24" t="e">
        <f>SUMIFS('2way'!$AB$3:$AB$7690,'2way'!$S$3:$S$7690,"="&amp;A24,'2way'!$Z$3:$Z$7690,"&lt;&gt;P")</f>
        <v>#N/A</v>
      </c>
      <c r="D24" s="76" t="e">
        <f t="shared" si="0"/>
        <v>#N/A</v>
      </c>
      <c r="E24">
        <f>SUMIFS('2way'!$Z$3:$Z$7690,'2way'!$S$3:$S$7690,"=" &amp;A24,'2way'!$Y$3:$Y$7690,"&lt;&gt;P")</f>
        <v>16000</v>
      </c>
      <c r="F24" t="e">
        <f>SUMIFS('2way'!$AD$3:$AD$7690,'2way'!$S$3:$S$7690,"="&amp;A24,'2way'!$Y$3:$Y$7690,"&lt;&gt;P")</f>
        <v>#N/A</v>
      </c>
      <c r="G24" s="76" t="e">
        <f t="shared" si="1"/>
        <v>#N/A</v>
      </c>
      <c r="H24">
        <f>SUMIFS('2way'!$Z$3:$Z$7690,'2way'!$S$3:$S$7690,"=" &amp;A24,'2way'!$Y$3:$Y$7690,"&lt;&gt;P")</f>
        <v>16000</v>
      </c>
      <c r="I24" t="e">
        <f>SUMIFS('2way'!$AF$3:$AF$7690,'2way'!$S$3:$S$7690,"="&amp;A24,'2way'!$Y$3:$Y$7690,"&lt;&gt;P")</f>
        <v>#N/A</v>
      </c>
      <c r="J24" s="76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Q168" sqref="Q168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9" t="s">
        <v>503</v>
      </c>
      <c r="D1" s="149"/>
      <c r="E1" s="149"/>
      <c r="F1" s="149" t="s">
        <v>453</v>
      </c>
      <c r="G1" s="149"/>
      <c r="H1" s="149"/>
      <c r="I1" s="149" t="s">
        <v>454</v>
      </c>
      <c r="J1" s="149"/>
      <c r="K1" s="149"/>
      <c r="L1" s="85"/>
      <c r="M1" s="85"/>
      <c r="N1" s="85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1600</v>
      </c>
      <c r="D3">
        <f>SUMIFS('2way'!$AB$3:$AB$7690,'2way'!$Q$3:$Q$7690,"="&amp;B3,'2way'!$Y$3:$Y$7690,"&lt;&gt;P") + SUMIFS('2way'!$AB$3:$AB$7690,'2way'!$R$3:$R$7690,"="&amp;B3,'2way'!$Y$3:$Y$7690,"&lt;&gt;P")</f>
        <v>-282</v>
      </c>
      <c r="E3" s="76">
        <f>D3/C3</f>
        <v>-0.17624999999999999</v>
      </c>
      <c r="F3">
        <f>SUMIFS('2way'!$Z$3:$Z$7690,'2way'!$Q$3:$Q$7690,"=" &amp;B3,'2way'!$Y$3:$Y$7690,"&lt;&gt;P") + SUMIFS('2way'!$Z$3:$Z$7690,'2way'!$R$3:$R$7690,"=" &amp;B3,'2way'!$Y$3:$Y$7690,"&lt;&gt;P")</f>
        <v>1600</v>
      </c>
      <c r="G3">
        <f>SUMIFS('2way'!$AD$3:$AD$7690,'2way'!$Q$3:$Q$7690,"="&amp;B3,'2way'!$Y$3:$Y$7690,"&lt;&gt;P") + SUMIFS('2way'!$AD$3:$AD$7690,'2way'!$R$3:$R$7690,"="&amp;D3,'2way'!$Y$3:$Y$7690,"&lt;&gt;P")</f>
        <v>-433</v>
      </c>
      <c r="H3" s="76">
        <f>G3/F3</f>
        <v>-0.270625</v>
      </c>
      <c r="I3">
        <f>SUMIFS('2way'!$Z$3:$Z$7690,'2way'!$Q$3:$Q$7690,"=" &amp;B3,'2way'!$Y$3:$Y$7690,"&lt;&gt;P") + SUMIFS('2way'!$Z$3:$Z$7690,'2way'!$R$3:$R$7690,"=" &amp;B3,'2way'!$Y$3:$Y$7690,"&lt;&gt;P")</f>
        <v>1600</v>
      </c>
      <c r="J3">
        <f>SUMIFS('2way'!$AF$3:$AF$7690,'2way'!$Q$3:$Q$7690,"="&amp;B3,'2way'!$Y$3:$Y$7690,"&lt;&gt;P") + SUMIFS('2way'!$AF$3:$AF$7690,'2way'!$R$3:$R$7690,"="&amp;B3,'2way'!$Y$3:$Y$7690,"&lt;&gt;P")</f>
        <v>-712</v>
      </c>
      <c r="K3" s="76">
        <f>J3/I3</f>
        <v>-0.44500000000000001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1600</v>
      </c>
      <c r="D4">
        <f>SUMIFS('2way'!$AB$3:$AB$7690,'2way'!$Q$3:$Q$7690,"="&amp;B4,'2way'!$Y$3:$Y$7690,"&lt;&gt;P") + SUMIFS('2way'!$AB$3:$AB$7690,'2way'!$R$3:$R$7690,"="&amp;B4,'2way'!$Y$3:$Y$7690,"&lt;&gt;P")</f>
        <v>-64</v>
      </c>
      <c r="E4" s="76">
        <f t="shared" ref="E4:E67" si="0">D4/C4</f>
        <v>-0.04</v>
      </c>
      <c r="F4">
        <f>SUMIFS('2way'!$Z$3:$Z$7690,'2way'!$Q$3:$Q$7690,"=" &amp;B4,'2way'!$Y$3:$Y$7690,"&lt;&gt;P") + SUMIFS('2way'!$Z$3:$Z$7690,'2way'!$R$3:$R$7690,"=" &amp;B4,'2way'!$Y$3:$Y$7690,"&lt;&gt;P")</f>
        <v>1600</v>
      </c>
      <c r="G4">
        <f>SUMIFS('2way'!$AD$3:$AD$7690,'2way'!$Q$3:$Q$7690,"="&amp;B4,'2way'!$Y$3:$Y$7690,"&lt;&gt;P") + SUMIFS('2way'!$AD$3:$AD$7690,'2way'!$R$3:$R$7690,"="&amp;D4,'2way'!$Y$3:$Y$7690,"&lt;&gt;P")</f>
        <v>-332</v>
      </c>
      <c r="H4" s="76">
        <f t="shared" ref="H4:H67" si="1">G4/F4</f>
        <v>-0.20749999999999999</v>
      </c>
      <c r="I4">
        <f>SUMIFS('2way'!$Z$3:$Z$7690,'2way'!$Q$3:$Q$7690,"=" &amp;B4,'2way'!$Y$3:$Y$7690,"&lt;&gt;P") + SUMIFS('2way'!$Z$3:$Z$7690,'2way'!$R$3:$R$7690,"=" &amp;B4,'2way'!$Y$3:$Y$7690,"&lt;&gt;P")</f>
        <v>1600</v>
      </c>
      <c r="J4">
        <f>SUMIFS('2way'!$AF$3:$AF$7690,'2way'!$Q$3:$Q$7690,"="&amp;B4,'2way'!$Y$3:$Y$7690,"&lt;&gt;P") + SUMIFS('2way'!$AF$3:$AF$7690,'2way'!$R$3:$R$7690,"="&amp;B4,'2way'!$Y$3:$Y$7690,"&lt;&gt;P")</f>
        <v>-1193</v>
      </c>
      <c r="K4" s="76">
        <f t="shared" ref="K4:K67" si="2">J4/I4</f>
        <v>-0.74562499999999998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1600</v>
      </c>
      <c r="D5">
        <f>SUMIFS('2way'!$AB$3:$AB$7690,'2way'!$Q$3:$Q$7690,"="&amp;B5,'2way'!$Y$3:$Y$7690,"&lt;&gt;P") + SUMIFS('2way'!$AB$3:$AB$7690,'2way'!$R$3:$R$7690,"="&amp;B5,'2way'!$Y$3:$Y$7690,"&lt;&gt;P")</f>
        <v>316</v>
      </c>
      <c r="E5" s="76">
        <f t="shared" si="0"/>
        <v>0.19750000000000001</v>
      </c>
      <c r="F5">
        <f>SUMIFS('2way'!$Z$3:$Z$7690,'2way'!$Q$3:$Q$7690,"=" &amp;B5,'2way'!$Y$3:$Y$7690,"&lt;&gt;P") + SUMIFS('2way'!$Z$3:$Z$7690,'2way'!$R$3:$R$7690,"=" &amp;B5,'2way'!$Y$3:$Y$7690,"&lt;&gt;P")</f>
        <v>1600</v>
      </c>
      <c r="G5">
        <f>SUMIFS('2way'!$AD$3:$AD$7690,'2way'!$Q$3:$Q$7690,"="&amp;B5,'2way'!$Y$3:$Y$7690,"&lt;&gt;P") + SUMIFS('2way'!$AD$3:$AD$7690,'2way'!$R$3:$R$7690,"="&amp;D5,'2way'!$Y$3:$Y$7690,"&lt;&gt;P")</f>
        <v>-800</v>
      </c>
      <c r="H5" s="76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1600</v>
      </c>
      <c r="J5">
        <f>SUMIFS('2way'!$AF$3:$AF$7690,'2way'!$Q$3:$Q$7690,"="&amp;B5,'2way'!$Y$3:$Y$7690,"&lt;&gt;P") + SUMIFS('2way'!$AF$3:$AF$7690,'2way'!$R$3:$R$7690,"="&amp;B5,'2way'!$Y$3:$Y$7690,"&lt;&gt;P")</f>
        <v>-387</v>
      </c>
      <c r="K5" s="76">
        <f t="shared" si="2"/>
        <v>-0.24187500000000001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1600</v>
      </c>
      <c r="D6">
        <f>SUMIFS('2way'!$AB$3:$AB$7690,'2way'!$Q$3:$Q$7690,"="&amp;B6,'2way'!$Y$3:$Y$7690,"&lt;&gt;P") + SUMIFS('2way'!$AB$3:$AB$7690,'2way'!$R$3:$R$7690,"="&amp;B6,'2way'!$Y$3:$Y$7690,"&lt;&gt;P")</f>
        <v>-129</v>
      </c>
      <c r="E6" s="76">
        <f t="shared" si="0"/>
        <v>-8.0625000000000002E-2</v>
      </c>
      <c r="F6">
        <f>SUMIFS('2way'!$Z$3:$Z$7690,'2way'!$Q$3:$Q$7690,"=" &amp;B6,'2way'!$Y$3:$Y$7690,"&lt;&gt;P") + SUMIFS('2way'!$Z$3:$Z$7690,'2way'!$R$3:$R$7690,"=" &amp;B6,'2way'!$Y$3:$Y$7690,"&lt;&gt;P")</f>
        <v>1600</v>
      </c>
      <c r="G6">
        <f>SUMIFS('2way'!$AD$3:$AD$7690,'2way'!$Q$3:$Q$7690,"="&amp;B6,'2way'!$Y$3:$Y$7690,"&lt;&gt;P") + SUMIFS('2way'!$AD$3:$AD$7690,'2way'!$R$3:$R$7690,"="&amp;D6,'2way'!$Y$3:$Y$7690,"&lt;&gt;P")</f>
        <v>-114</v>
      </c>
      <c r="H6" s="76">
        <f t="shared" si="1"/>
        <v>-7.1249999999999994E-2</v>
      </c>
      <c r="I6">
        <f>SUMIFS('2way'!$Z$3:$Z$7690,'2way'!$Q$3:$Q$7690,"=" &amp;B6,'2way'!$Y$3:$Y$7690,"&lt;&gt;P") + SUMIFS('2way'!$Z$3:$Z$7690,'2way'!$R$3:$R$7690,"=" &amp;B6,'2way'!$Y$3:$Y$7690,"&lt;&gt;P")</f>
        <v>1600</v>
      </c>
      <c r="J6">
        <f>SUMIFS('2way'!$AF$3:$AF$7690,'2way'!$Q$3:$Q$7690,"="&amp;B6,'2way'!$Y$3:$Y$7690,"&lt;&gt;P") + SUMIFS('2way'!$AF$3:$AF$7690,'2way'!$R$3:$R$7690,"="&amp;B6,'2way'!$Y$3:$Y$7690,"&lt;&gt;P")</f>
        <v>-876</v>
      </c>
      <c r="K6" s="76">
        <f t="shared" si="2"/>
        <v>-0.54749999999999999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1600</v>
      </c>
      <c r="D7">
        <f>SUMIFS('2way'!$AB$3:$AB$7690,'2way'!$Q$3:$Q$7690,"="&amp;B7,'2way'!$Y$3:$Y$7690,"&lt;&gt;P") + SUMIFS('2way'!$AB$3:$AB$7690,'2way'!$R$3:$R$7690,"="&amp;B7,'2way'!$Y$3:$Y$7690,"&lt;&gt;P")</f>
        <v>-667</v>
      </c>
      <c r="E7" s="76">
        <f t="shared" si="0"/>
        <v>-0.416875</v>
      </c>
      <c r="F7">
        <f>SUMIFS('2way'!$Z$3:$Z$7690,'2way'!$Q$3:$Q$7690,"=" &amp;B7,'2way'!$Y$3:$Y$7690,"&lt;&gt;P") + SUMIFS('2way'!$Z$3:$Z$7690,'2way'!$R$3:$R$7690,"=" &amp;B7,'2way'!$Y$3:$Y$7690,"&lt;&gt;P")</f>
        <v>1600</v>
      </c>
      <c r="G7">
        <f>SUMIFS('2way'!$AD$3:$AD$7690,'2way'!$Q$3:$Q$7690,"="&amp;B7,'2way'!$Y$3:$Y$7690,"&lt;&gt;P") + SUMIFS('2way'!$AD$3:$AD$7690,'2way'!$R$3:$R$7690,"="&amp;D7,'2way'!$Y$3:$Y$7690,"&lt;&gt;P")</f>
        <v>-212</v>
      </c>
      <c r="H7" s="76">
        <f t="shared" si="1"/>
        <v>-0.13250000000000001</v>
      </c>
      <c r="I7">
        <f>SUMIFS('2way'!$Z$3:$Z$7690,'2way'!$Q$3:$Q$7690,"=" &amp;B7,'2way'!$Y$3:$Y$7690,"&lt;&gt;P") + SUMIFS('2way'!$Z$3:$Z$7690,'2way'!$R$3:$R$7690,"=" &amp;B7,'2way'!$Y$3:$Y$7690,"&lt;&gt;P")</f>
        <v>1600</v>
      </c>
      <c r="J7">
        <f>SUMIFS('2way'!$AF$3:$AF$7690,'2way'!$Q$3:$Q$7690,"="&amp;B7,'2way'!$Y$3:$Y$7690,"&lt;&gt;P") + SUMIFS('2way'!$AF$3:$AF$7690,'2way'!$R$3:$R$7690,"="&amp;B7,'2way'!$Y$3:$Y$7690,"&lt;&gt;P")</f>
        <v>-1255</v>
      </c>
      <c r="K7" s="76">
        <f t="shared" si="2"/>
        <v>-0.78437500000000004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1600</v>
      </c>
      <c r="D8">
        <f>SUMIFS('2way'!$AB$3:$AB$7690,'2way'!$Q$3:$Q$7690,"="&amp;B8,'2way'!$Z$3:$Z$7690,"&lt;&gt;P") + SUMIFS('2way'!$AB$3:$AB$7690,'2way'!$R$3:$R$7690,"="&amp;B8,'2way'!$Z$3:$Z$7690,"&lt;&gt;P")</f>
        <v>-250</v>
      </c>
      <c r="E8" s="76">
        <f t="shared" si="0"/>
        <v>-0.15625</v>
      </c>
      <c r="F8">
        <f>SUMIFS('2way'!$Z$3:$Z$7690,'2way'!$Q$3:$Q$7690,"=" &amp;B8,'2way'!$Y$3:$Y$7690,"&lt;&gt;P") + SUMIFS('2way'!$Z$3:$Z$7690,'2way'!$R$3:$R$7690,"=" &amp;B8,'2way'!$Y$3:$Y$7690,"&lt;&gt;P")</f>
        <v>1600</v>
      </c>
      <c r="G8">
        <f>SUMIFS('2way'!$AD$3:$AD$7690,'2way'!$Q$3:$Q$7690,"="&amp;B8,'2way'!$Y$3:$Y$7690,"&lt;&gt;P") + SUMIFS('2way'!$AD$3:$AD$7690,'2way'!$R$3:$R$7690,"="&amp;D8,'2way'!$Y$3:$Y$7690,"&lt;&gt;P")</f>
        <v>-273</v>
      </c>
      <c r="H8" s="76">
        <f t="shared" si="1"/>
        <v>-0.170625</v>
      </c>
      <c r="I8">
        <f>SUMIFS('2way'!$Z$3:$Z$7690,'2way'!$Q$3:$Q$7690,"=" &amp;B8,'2way'!$Y$3:$Y$7690,"&lt;&gt;P") + SUMIFS('2way'!$Z$3:$Z$7690,'2way'!$R$3:$R$7690,"=" &amp;B8,'2way'!$Y$3:$Y$7690,"&lt;&gt;P")</f>
        <v>1600</v>
      </c>
      <c r="J8">
        <f>SUMIFS('2way'!$AF$3:$AF$7690,'2way'!$Q$3:$Q$7690,"="&amp;B8,'2way'!$Y$3:$Y$7690,"&lt;&gt;P") + SUMIFS('2way'!$AF$3:$AF$7690,'2way'!$R$3:$R$7690,"="&amp;B8,'2way'!$Y$3:$Y$7690,"&lt;&gt;P")</f>
        <v>-1389</v>
      </c>
      <c r="K8" s="76">
        <f t="shared" si="2"/>
        <v>-0.86812500000000004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1600</v>
      </c>
      <c r="D9">
        <f>SUMIFS('2way'!$AB$3:$AB$7690,'2way'!$Q$3:$Q$7690,"="&amp;B9,'2way'!$Z$3:$Z$7690,"&lt;&gt;P") + SUMIFS('2way'!$AB$3:$AB$7690,'2way'!$R$3:$R$7690,"="&amp;B9,'2way'!$Z$3:$Z$7690,"&lt;&gt;P")</f>
        <v>-590</v>
      </c>
      <c r="E9" s="76">
        <f t="shared" si="0"/>
        <v>-0.36875000000000002</v>
      </c>
      <c r="F9">
        <f>SUMIFS('2way'!$Z$3:$Z$7690,'2way'!$Q$3:$Q$7690,"=" &amp;B9,'2way'!$Y$3:$Y$7690,"&lt;&gt;P") + SUMIFS('2way'!$Z$3:$Z$7690,'2way'!$R$3:$R$7690,"=" &amp;B9,'2way'!$Y$3:$Y$7690,"&lt;&gt;P")</f>
        <v>1600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6">
        <f t="shared" si="1"/>
        <v>-0.1875</v>
      </c>
      <c r="I9">
        <f>SUMIFS('2way'!$Z$3:$Z$7690,'2way'!$Q$3:$Q$7690,"=" &amp;B9,'2way'!$Y$3:$Y$7690,"&lt;&gt;P") + SUMIFS('2way'!$Z$3:$Z$7690,'2way'!$R$3:$R$7690,"=" &amp;B9,'2way'!$Y$3:$Y$7690,"&lt;&gt;P")</f>
        <v>1600</v>
      </c>
      <c r="J9">
        <f>SUMIFS('2way'!$AF$3:$AF$7690,'2way'!$Q$3:$Q$7690,"="&amp;B9,'2way'!$Y$3:$Y$7690,"&lt;&gt;P") + SUMIFS('2way'!$AF$3:$AF$7690,'2way'!$R$3:$R$7690,"="&amp;B9,'2way'!$Y$3:$Y$7690,"&lt;&gt;P")</f>
        <v>-839</v>
      </c>
      <c r="K9" s="76">
        <f t="shared" si="2"/>
        <v>-0.52437500000000004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1600</v>
      </c>
      <c r="D10">
        <f>SUMIFS('2way'!$AB$3:$AB$7690,'2way'!$Q$3:$Q$7690,"="&amp;B10,'2way'!$Z$3:$Z$7690,"&lt;&gt;P") + SUMIFS('2way'!$AB$3:$AB$7690,'2way'!$R$3:$R$7690,"="&amp;B10,'2way'!$Z$3:$Z$7690,"&lt;&gt;P")</f>
        <v>-620</v>
      </c>
      <c r="E10" s="76">
        <f t="shared" si="0"/>
        <v>-0.38750000000000001</v>
      </c>
      <c r="F10">
        <f>SUMIFS('2way'!$Z$3:$Z$7690,'2way'!$Q$3:$Q$7690,"=" &amp;B10,'2way'!$Y$3:$Y$7690,"&lt;&gt;P") + SUMIFS('2way'!$Z$3:$Z$7690,'2way'!$R$3:$R$7690,"=" &amp;B10,'2way'!$Y$3:$Y$7690,"&lt;&gt;P")</f>
        <v>1600</v>
      </c>
      <c r="G10">
        <f>SUMIFS('2way'!$AD$3:$AD$7690,'2way'!$Q$3:$Q$7690,"="&amp;B10,'2way'!$Y$3:$Y$7690,"&lt;&gt;P") + SUMIFS('2way'!$AD$3:$AD$7690,'2way'!$R$3:$R$7690,"="&amp;D10,'2way'!$Y$3:$Y$7690,"&lt;&gt;P")</f>
        <v>-644</v>
      </c>
      <c r="H10" s="76">
        <f t="shared" si="1"/>
        <v>-0.40250000000000002</v>
      </c>
      <c r="I10">
        <f>SUMIFS('2way'!$Z$3:$Z$7690,'2way'!$Q$3:$Q$7690,"=" &amp;B10,'2way'!$Y$3:$Y$7690,"&lt;&gt;P") + SUMIFS('2way'!$Z$3:$Z$7690,'2way'!$R$3:$R$7690,"=" &amp;B10,'2way'!$Y$3:$Y$7690,"&lt;&gt;P")</f>
        <v>1600</v>
      </c>
      <c r="J10">
        <f>SUMIFS('2way'!$AF$3:$AF$7690,'2way'!$Q$3:$Q$7690,"="&amp;B10,'2way'!$Y$3:$Y$7690,"&lt;&gt;P") + SUMIFS('2way'!$AF$3:$AF$7690,'2way'!$R$3:$R$7690,"="&amp;B10,'2way'!$Y$3:$Y$7690,"&lt;&gt;P")</f>
        <v>-620</v>
      </c>
      <c r="K10" s="76">
        <f t="shared" si="2"/>
        <v>-0.38750000000000001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1600</v>
      </c>
      <c r="D11">
        <f>SUMIFS('2way'!$AB$3:$AB$7690,'2way'!$Q$3:$Q$7690,"="&amp;B11,'2way'!$Z$3:$Z$7690,"&lt;&gt;P") + SUMIFS('2way'!$AB$3:$AB$7690,'2way'!$R$3:$R$7690,"="&amp;B11,'2way'!$Z$3:$Z$7690,"&lt;&gt;P")</f>
        <v>182</v>
      </c>
      <c r="E11" s="76">
        <f t="shared" si="0"/>
        <v>0.11375</v>
      </c>
      <c r="F11">
        <f>SUMIFS('2way'!$Z$3:$Z$7690,'2way'!$Q$3:$Q$7690,"=" &amp;B11,'2way'!$Y$3:$Y$7690,"&lt;&gt;P") + SUMIFS('2way'!$Z$3:$Z$7690,'2way'!$R$3:$R$7690,"=" &amp;B11,'2way'!$Y$3:$Y$7690,"&lt;&gt;P")</f>
        <v>1600</v>
      </c>
      <c r="G11">
        <f>SUMIFS('2way'!$AD$3:$AD$7690,'2way'!$Q$3:$Q$7690,"="&amp;B11,'2way'!$Y$3:$Y$7690,"&lt;&gt;P") + SUMIFS('2way'!$AD$3:$AD$7690,'2way'!$R$3:$R$7690,"="&amp;D11,'2way'!$Y$3:$Y$7690,"&lt;&gt;P")</f>
        <v>140</v>
      </c>
      <c r="H11" s="76">
        <f t="shared" si="1"/>
        <v>8.7499999999999994E-2</v>
      </c>
      <c r="I11">
        <f>SUMIFS('2way'!$Z$3:$Z$7690,'2way'!$Q$3:$Q$7690,"=" &amp;B11,'2way'!$Y$3:$Y$7690,"&lt;&gt;P") + SUMIFS('2way'!$Z$3:$Z$7690,'2way'!$R$3:$R$7690,"=" &amp;B11,'2way'!$Y$3:$Y$7690,"&lt;&gt;P")</f>
        <v>1600</v>
      </c>
      <c r="J11">
        <f>SUMIFS('2way'!$AF$3:$AF$7690,'2way'!$Q$3:$Q$7690,"="&amp;B11,'2way'!$Y$3:$Y$7690,"&lt;&gt;P") + SUMIFS('2way'!$AF$3:$AF$7690,'2way'!$R$3:$R$7690,"="&amp;B11,'2way'!$Y$3:$Y$7690,"&lt;&gt;P")</f>
        <v>-973</v>
      </c>
      <c r="K11" s="76">
        <f t="shared" si="2"/>
        <v>-0.60812500000000003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1500</v>
      </c>
      <c r="D12">
        <f>SUMIFS('2way'!$AB$3:$AB$7690,'2way'!$Q$3:$Q$7690,"="&amp;B12,'2way'!$Z$3:$Z$7690,"&lt;&gt;P") + SUMIFS('2way'!$AB$3:$AB$7690,'2way'!$R$3:$R$7690,"="&amp;B12,'2way'!$Z$3:$Z$7690,"&lt;&gt;P")</f>
        <v>-56</v>
      </c>
      <c r="E12" s="76">
        <f t="shared" si="0"/>
        <v>-3.7333333333333336E-2</v>
      </c>
      <c r="F12">
        <f>SUMIFS('2way'!$Z$3:$Z$7690,'2way'!$Q$3:$Q$7690,"=" &amp;B12,'2way'!$Y$3:$Y$7690,"&lt;&gt;P") + SUMIFS('2way'!$Z$3:$Z$7690,'2way'!$R$3:$R$7690,"=" &amp;B12,'2way'!$Y$3:$Y$7690,"&lt;&gt;P")</f>
        <v>1500</v>
      </c>
      <c r="G12">
        <f>SUMIFS('2way'!$AD$3:$AD$7690,'2way'!$Q$3:$Q$7690,"="&amp;B12,'2way'!$Y$3:$Y$7690,"&lt;&gt;P") + SUMIFS('2way'!$AD$3:$AD$7690,'2way'!$R$3:$R$7690,"="&amp;D12,'2way'!$Y$3:$Y$7690,"&lt;&gt;P")</f>
        <v>-800</v>
      </c>
      <c r="H12" s="76">
        <f t="shared" si="1"/>
        <v>-0.53333333333333333</v>
      </c>
      <c r="I12">
        <f>SUMIFS('2way'!$Z$3:$Z$7690,'2way'!$Q$3:$Q$7690,"=" &amp;B12,'2way'!$Y$3:$Y$7690,"&lt;&gt;P") + SUMIFS('2way'!$Z$3:$Z$7690,'2way'!$R$3:$R$7690,"=" &amp;B12,'2way'!$Y$3:$Y$7690,"&lt;&gt;P")</f>
        <v>1500</v>
      </c>
      <c r="J12">
        <f>SUMIFS('2way'!$AF$3:$AF$7690,'2way'!$Q$3:$Q$7690,"="&amp;B12,'2way'!$Y$3:$Y$7690,"&lt;&gt;P") + SUMIFS('2way'!$AF$3:$AF$7690,'2way'!$R$3:$R$7690,"="&amp;B12,'2way'!$Y$3:$Y$7690,"&lt;&gt;P")</f>
        <v>-1098</v>
      </c>
      <c r="K12" s="76">
        <f t="shared" si="2"/>
        <v>-0.73199999999999998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1600</v>
      </c>
      <c r="D13">
        <f>SUMIFS('2way'!$AB$3:$AB$7690,'2way'!$Q$3:$Q$7690,"="&amp;B13,'2way'!$Z$3:$Z$7690,"&lt;&gt;P") + SUMIFS('2way'!$AB$3:$AB$7690,'2way'!$R$3:$R$7690,"="&amp;B13,'2way'!$Z$3:$Z$7690,"&lt;&gt;P")</f>
        <v>-283</v>
      </c>
      <c r="E13" s="76">
        <f t="shared" si="0"/>
        <v>-0.176875</v>
      </c>
      <c r="F13">
        <f>SUMIFS('2way'!$Z$3:$Z$7690,'2way'!$Q$3:$Q$7690,"=" &amp;B13,'2way'!$Y$3:$Y$7690,"&lt;&gt;P") + SUMIFS('2way'!$Z$3:$Z$7690,'2way'!$R$3:$R$7690,"=" &amp;B13,'2way'!$Y$3:$Y$7690,"&lt;&gt;P")</f>
        <v>1600</v>
      </c>
      <c r="G13">
        <f>SUMIFS('2way'!$AD$3:$AD$7690,'2way'!$Q$3:$Q$7690,"="&amp;B13,'2way'!$Y$3:$Y$7690,"&lt;&gt;P") + SUMIFS('2way'!$AD$3:$AD$7690,'2way'!$R$3:$R$7690,"="&amp;D13,'2way'!$Y$3:$Y$7690,"&lt;&gt;P")</f>
        <v>-507</v>
      </c>
      <c r="H13" s="76">
        <f t="shared" si="1"/>
        <v>-0.31687500000000002</v>
      </c>
      <c r="I13">
        <f>SUMIFS('2way'!$Z$3:$Z$7690,'2way'!$Q$3:$Q$7690,"=" &amp;B13,'2way'!$Y$3:$Y$7690,"&lt;&gt;P") + SUMIFS('2way'!$Z$3:$Z$7690,'2way'!$R$3:$R$7690,"=" &amp;B13,'2way'!$Y$3:$Y$7690,"&lt;&gt;P")</f>
        <v>1600</v>
      </c>
      <c r="J13">
        <f>SUMIFS('2way'!$AF$3:$AF$7690,'2way'!$Q$3:$Q$7690,"="&amp;B13,'2way'!$Y$3:$Y$7690,"&lt;&gt;P") + SUMIFS('2way'!$AF$3:$AF$7690,'2way'!$R$3:$R$7690,"="&amp;B13,'2way'!$Y$3:$Y$7690,"&lt;&gt;P")</f>
        <v>-933</v>
      </c>
      <c r="K13" s="76">
        <f t="shared" si="2"/>
        <v>-0.583125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1600</v>
      </c>
      <c r="D14">
        <f>SUMIFS('2way'!$AB$3:$AB$7690,'2way'!$Q$3:$Q$7690,"="&amp;B14,'2way'!$Z$3:$Z$7690,"&lt;&gt;P") + SUMIFS('2way'!$AB$3:$AB$7690,'2way'!$R$3:$R$7690,"="&amp;B14,'2way'!$Z$3:$Z$7690,"&lt;&gt;P")</f>
        <v>-367</v>
      </c>
      <c r="E14" s="76">
        <f t="shared" si="0"/>
        <v>-0.229375</v>
      </c>
      <c r="F14">
        <f>SUMIFS('2way'!$Z$3:$Z$7690,'2way'!$Q$3:$Q$7690,"=" &amp;B14,'2way'!$Y$3:$Y$7690,"&lt;&gt;P") + SUMIFS('2way'!$Z$3:$Z$7690,'2way'!$R$3:$R$7690,"=" &amp;B14,'2way'!$Y$3:$Y$7690,"&lt;&gt;P")</f>
        <v>1600</v>
      </c>
      <c r="G14">
        <f>SUMIFS('2way'!$AD$3:$AD$7690,'2way'!$Q$3:$Q$7690,"="&amp;B14,'2way'!$Y$3:$Y$7690,"&lt;&gt;P") + SUMIFS('2way'!$AD$3:$AD$7690,'2way'!$R$3:$R$7690,"="&amp;D14,'2way'!$Y$3:$Y$7690,"&lt;&gt;P")</f>
        <v>-608</v>
      </c>
      <c r="H14" s="76">
        <f t="shared" si="1"/>
        <v>-0.38</v>
      </c>
      <c r="I14">
        <f>SUMIFS('2way'!$Z$3:$Z$7690,'2way'!$Q$3:$Q$7690,"=" &amp;B14,'2way'!$Y$3:$Y$7690,"&lt;&gt;P") + SUMIFS('2way'!$Z$3:$Z$7690,'2way'!$R$3:$R$7690,"=" &amp;B14,'2way'!$Y$3:$Y$7690,"&lt;&gt;P")</f>
        <v>1600</v>
      </c>
      <c r="J14">
        <f>SUMIFS('2way'!$AF$3:$AF$7690,'2way'!$Q$3:$Q$7690,"="&amp;B14,'2way'!$Y$3:$Y$7690,"&lt;&gt;P") + SUMIFS('2way'!$AF$3:$AF$7690,'2way'!$R$3:$R$7690,"="&amp;B14,'2way'!$Y$3:$Y$7690,"&lt;&gt;P")</f>
        <v>-1200</v>
      </c>
      <c r="K14" s="76">
        <f t="shared" si="2"/>
        <v>-0.75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1600</v>
      </c>
      <c r="D15">
        <f>SUMIFS('2way'!$AB$3:$AB$7690,'2way'!$Q$3:$Q$7690,"="&amp;B15,'2way'!$Z$3:$Z$7690,"&lt;&gt;P") + SUMIFS('2way'!$AB$3:$AB$7690,'2way'!$R$3:$R$7690,"="&amp;B15,'2way'!$Z$3:$Z$7690,"&lt;&gt;P")</f>
        <v>-474</v>
      </c>
      <c r="E15" s="76">
        <f t="shared" si="0"/>
        <v>-0.29625000000000001</v>
      </c>
      <c r="F15">
        <f>SUMIFS('2way'!$Z$3:$Z$7690,'2way'!$Q$3:$Q$7690,"=" &amp;B15,'2way'!$Y$3:$Y$7690,"&lt;&gt;P") + SUMIFS('2way'!$Z$3:$Z$7690,'2way'!$R$3:$R$7690,"=" &amp;B15,'2way'!$Y$3:$Y$7690,"&lt;&gt;P")</f>
        <v>1600</v>
      </c>
      <c r="G15">
        <f>SUMIFS('2way'!$AD$3:$AD$7690,'2way'!$Q$3:$Q$7690,"="&amp;B15,'2way'!$Y$3:$Y$7690,"&lt;&gt;P") + SUMIFS('2way'!$AD$3:$AD$7690,'2way'!$R$3:$R$7690,"="&amp;D15,'2way'!$Y$3:$Y$7690,"&lt;&gt;P")</f>
        <v>-373</v>
      </c>
      <c r="H15" s="76">
        <f t="shared" si="1"/>
        <v>-0.233125</v>
      </c>
      <c r="I15">
        <f>SUMIFS('2way'!$Z$3:$Z$7690,'2way'!$Q$3:$Q$7690,"=" &amp;B15,'2way'!$Y$3:$Y$7690,"&lt;&gt;P") + SUMIFS('2way'!$Z$3:$Z$7690,'2way'!$R$3:$R$7690,"=" &amp;B15,'2way'!$Y$3:$Y$7690,"&lt;&gt;P")</f>
        <v>1600</v>
      </c>
      <c r="J15">
        <f>SUMIFS('2way'!$AF$3:$AF$7690,'2way'!$Q$3:$Q$7690,"="&amp;B15,'2way'!$Y$3:$Y$7690,"&lt;&gt;P") + SUMIFS('2way'!$AF$3:$AF$7690,'2way'!$R$3:$R$7690,"="&amp;B15,'2way'!$Y$3:$Y$7690,"&lt;&gt;P")</f>
        <v>-1274</v>
      </c>
      <c r="K15" s="76">
        <f t="shared" si="2"/>
        <v>-0.79625000000000001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1600</v>
      </c>
      <c r="D16">
        <f>SUMIFS('2way'!$AB$3:$AB$7690,'2way'!$Q$3:$Q$7690,"="&amp;B16,'2way'!$Z$3:$Z$7690,"&lt;&gt;P") + SUMIFS('2way'!$AB$3:$AB$7690,'2way'!$R$3:$R$7690,"="&amp;B16,'2way'!$Z$3:$Z$7690,"&lt;&gt;P")</f>
        <v>-598</v>
      </c>
      <c r="E16" s="76">
        <f t="shared" si="0"/>
        <v>-0.37375000000000003</v>
      </c>
      <c r="F16">
        <f>SUMIFS('2way'!$Z$3:$Z$7690,'2way'!$Q$3:$Q$7690,"=" &amp;B16,'2way'!$Y$3:$Y$7690,"&lt;&gt;P") + SUMIFS('2way'!$Z$3:$Z$7690,'2way'!$R$3:$R$7690,"=" &amp;B16,'2way'!$Y$3:$Y$7690,"&lt;&gt;P")</f>
        <v>1600</v>
      </c>
      <c r="G16">
        <f>SUMIFS('2way'!$AD$3:$AD$7690,'2way'!$Q$3:$Q$7690,"="&amp;B16,'2way'!$Y$3:$Y$7690,"&lt;&gt;P") + SUMIFS('2way'!$AD$3:$AD$7690,'2way'!$R$3:$R$7690,"="&amp;D16,'2way'!$Y$3:$Y$7690,"&lt;&gt;P")</f>
        <v>-478</v>
      </c>
      <c r="H16" s="76">
        <f t="shared" si="1"/>
        <v>-0.29875000000000002</v>
      </c>
      <c r="I16">
        <f>SUMIFS('2way'!$Z$3:$Z$7690,'2way'!$Q$3:$Q$7690,"=" &amp;B16,'2way'!$Y$3:$Y$7690,"&lt;&gt;P") + SUMIFS('2way'!$Z$3:$Z$7690,'2way'!$R$3:$R$7690,"=" &amp;B16,'2way'!$Y$3:$Y$7690,"&lt;&gt;P")</f>
        <v>1600</v>
      </c>
      <c r="J16">
        <f>SUMIFS('2way'!$AF$3:$AF$7690,'2way'!$Q$3:$Q$7690,"="&amp;B16,'2way'!$Y$3:$Y$7690,"&lt;&gt;P") + SUMIFS('2way'!$AF$3:$AF$7690,'2way'!$R$3:$R$7690,"="&amp;B16,'2way'!$Y$3:$Y$7690,"&lt;&gt;P")</f>
        <v>-979</v>
      </c>
      <c r="K16" s="76">
        <f t="shared" si="2"/>
        <v>-0.61187499999999995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1600</v>
      </c>
      <c r="D17">
        <f>SUMIFS('2way'!$AB$3:$AB$7690,'2way'!$Q$3:$Q$7690,"="&amp;B17,'2way'!$Z$3:$Z$7690,"&lt;&gt;P") + SUMIFS('2way'!$AB$3:$AB$7690,'2way'!$R$3:$R$7690,"="&amp;B17,'2way'!$Z$3:$Z$7690,"&lt;&gt;P")</f>
        <v>-671</v>
      </c>
      <c r="E17" s="76">
        <f t="shared" si="0"/>
        <v>-0.419375</v>
      </c>
      <c r="F17">
        <f>SUMIFS('2way'!$Z$3:$Z$7690,'2way'!$Q$3:$Q$7690,"=" &amp;B17,'2way'!$Y$3:$Y$7690,"&lt;&gt;P") + SUMIFS('2way'!$Z$3:$Z$7690,'2way'!$R$3:$R$7690,"=" &amp;B17,'2way'!$Y$3:$Y$7690,"&lt;&gt;P")</f>
        <v>1600</v>
      </c>
      <c r="G17">
        <f>SUMIFS('2way'!$AD$3:$AD$7690,'2way'!$Q$3:$Q$7690,"="&amp;B17,'2way'!$Y$3:$Y$7690,"&lt;&gt;P") + SUMIFS('2way'!$AD$3:$AD$7690,'2way'!$R$3:$R$7690,"="&amp;D17,'2way'!$Y$3:$Y$7690,"&lt;&gt;P")</f>
        <v>-512</v>
      </c>
      <c r="H17" s="76">
        <f t="shared" si="1"/>
        <v>-0.32</v>
      </c>
      <c r="I17">
        <f>SUMIFS('2way'!$Z$3:$Z$7690,'2way'!$Q$3:$Q$7690,"=" &amp;B17,'2way'!$Y$3:$Y$7690,"&lt;&gt;P") + SUMIFS('2way'!$Z$3:$Z$7690,'2way'!$R$3:$R$7690,"=" &amp;B17,'2way'!$Y$3:$Y$7690,"&lt;&gt;P")</f>
        <v>1600</v>
      </c>
      <c r="J17">
        <f>SUMIFS('2way'!$AF$3:$AF$7690,'2way'!$Q$3:$Q$7690,"="&amp;B17,'2way'!$Y$3:$Y$7690,"&lt;&gt;P") + SUMIFS('2way'!$AF$3:$AF$7690,'2way'!$R$3:$R$7690,"="&amp;B17,'2way'!$Y$3:$Y$7690,"&lt;&gt;P")</f>
        <v>-1173</v>
      </c>
      <c r="K17" s="76">
        <f t="shared" si="2"/>
        <v>-0.73312500000000003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1500</v>
      </c>
      <c r="D18">
        <f>SUMIFS('2way'!$AB$3:$AB$7690,'2way'!$Q$3:$Q$7690,"="&amp;B18,'2way'!$Z$3:$Z$7690,"&lt;&gt;P") + SUMIFS('2way'!$AB$3:$AB$7690,'2way'!$R$3:$R$7690,"="&amp;B18,'2way'!$Z$3:$Z$7690,"&lt;&gt;P")</f>
        <v>277</v>
      </c>
      <c r="E18" s="76">
        <f t="shared" si="0"/>
        <v>0.18466666666666667</v>
      </c>
      <c r="F18">
        <f>SUMIFS('2way'!$Z$3:$Z$7690,'2way'!$Q$3:$Q$7690,"=" &amp;B18,'2way'!$Y$3:$Y$7690,"&lt;&gt;P") + SUMIFS('2way'!$Z$3:$Z$7690,'2way'!$R$3:$R$7690,"=" &amp;B18,'2way'!$Y$3:$Y$7690,"&lt;&gt;P")</f>
        <v>1500</v>
      </c>
      <c r="G18">
        <f>SUMIFS('2way'!$AD$3:$AD$7690,'2way'!$Q$3:$Q$7690,"="&amp;B18,'2way'!$Y$3:$Y$7690,"&lt;&gt;P") + SUMIFS('2way'!$AD$3:$AD$7690,'2way'!$R$3:$R$7690,"="&amp;D18,'2way'!$Y$3:$Y$7690,"&lt;&gt;P")</f>
        <v>-700</v>
      </c>
      <c r="H18" s="76">
        <f t="shared" si="1"/>
        <v>-0.46666666666666667</v>
      </c>
      <c r="I18">
        <f>SUMIFS('2way'!$Z$3:$Z$7690,'2way'!$Q$3:$Q$7690,"=" &amp;B18,'2way'!$Y$3:$Y$7690,"&lt;&gt;P") + SUMIFS('2way'!$Z$3:$Z$7690,'2way'!$R$3:$R$7690,"=" &amp;B18,'2way'!$Y$3:$Y$7690,"&lt;&gt;P")</f>
        <v>1500</v>
      </c>
      <c r="J18">
        <f>SUMIFS('2way'!$AF$3:$AF$7690,'2way'!$Q$3:$Q$7690,"="&amp;B18,'2way'!$Y$3:$Y$7690,"&lt;&gt;P") + SUMIFS('2way'!$AF$3:$AF$7690,'2way'!$R$3:$R$7690,"="&amp;B18,'2way'!$Y$3:$Y$7690,"&lt;&gt;P")</f>
        <v>435</v>
      </c>
      <c r="K18" s="76">
        <f t="shared" si="2"/>
        <v>0.28999999999999998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1600</v>
      </c>
      <c r="D19">
        <f>SUMIFS('2way'!$AB$3:$AB$7690,'2way'!$Q$3:$Q$7690,"="&amp;B19,'2way'!$Z$3:$Z$7690,"&lt;&gt;P") + SUMIFS('2way'!$AB$3:$AB$7690,'2way'!$R$3:$R$7690,"="&amp;B19,'2way'!$Z$3:$Z$7690,"&lt;&gt;P")</f>
        <v>-230.99999999999997</v>
      </c>
      <c r="E19" s="76">
        <f t="shared" si="0"/>
        <v>-0.14437499999999998</v>
      </c>
      <c r="F19">
        <f>SUMIFS('2way'!$Z$3:$Z$7690,'2way'!$Q$3:$Q$7690,"=" &amp;B19,'2way'!$Y$3:$Y$7690,"&lt;&gt;P") + SUMIFS('2way'!$Z$3:$Z$7690,'2way'!$R$3:$R$7690,"=" &amp;B19,'2way'!$Y$3:$Y$7690,"&lt;&gt;P")</f>
        <v>1600</v>
      </c>
      <c r="G19">
        <f>SUMIFS('2way'!$AD$3:$AD$7690,'2way'!$Q$3:$Q$7690,"="&amp;B19,'2way'!$Y$3:$Y$7690,"&lt;&gt;P") + SUMIFS('2way'!$AD$3:$AD$7690,'2way'!$R$3:$R$7690,"="&amp;D19,'2way'!$Y$3:$Y$7690,"&lt;&gt;P")</f>
        <v>-800</v>
      </c>
      <c r="H19" s="76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1600</v>
      </c>
      <c r="J19">
        <f>SUMIFS('2way'!$AF$3:$AF$7690,'2way'!$Q$3:$Q$7690,"="&amp;B19,'2way'!$Y$3:$Y$7690,"&lt;&gt;P") + SUMIFS('2way'!$AF$3:$AF$7690,'2way'!$R$3:$R$7690,"="&amp;B19,'2way'!$Y$3:$Y$7690,"&lt;&gt;P")</f>
        <v>-1026</v>
      </c>
      <c r="K19" s="76">
        <f t="shared" si="2"/>
        <v>-0.64124999999999999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1600</v>
      </c>
      <c r="D20">
        <f>SUMIFS('2way'!$AB$3:$AB$7690,'2way'!$Q$3:$Q$7690,"="&amp;B20,'2way'!$Z$3:$Z$7690,"&lt;&gt;P") + SUMIFS('2way'!$AB$3:$AB$7690,'2way'!$R$3:$R$7690,"="&amp;B20,'2way'!$Z$3:$Z$7690,"&lt;&gt;P")</f>
        <v>341.99999999999994</v>
      </c>
      <c r="E20" s="76">
        <f t="shared" si="0"/>
        <v>0.21374999999999997</v>
      </c>
      <c r="F20">
        <f>SUMIFS('2way'!$Z$3:$Z$7690,'2way'!$Q$3:$Q$7690,"=" &amp;B20,'2way'!$Y$3:$Y$7690,"&lt;&gt;P") + SUMIFS('2way'!$Z$3:$Z$7690,'2way'!$R$3:$R$7690,"=" &amp;B20,'2way'!$Y$3:$Y$7690,"&lt;&gt;P")</f>
        <v>1600</v>
      </c>
      <c r="G20">
        <f>SUMIFS('2way'!$AD$3:$AD$7690,'2way'!$Q$3:$Q$7690,"="&amp;B20,'2way'!$Y$3:$Y$7690,"&lt;&gt;P") + SUMIFS('2way'!$AD$3:$AD$7690,'2way'!$R$3:$R$7690,"="&amp;D20,'2way'!$Y$3:$Y$7690,"&lt;&gt;P")</f>
        <v>-571</v>
      </c>
      <c r="H20" s="76">
        <f t="shared" si="1"/>
        <v>-0.356875</v>
      </c>
      <c r="I20">
        <f>SUMIFS('2way'!$Z$3:$Z$7690,'2way'!$Q$3:$Q$7690,"=" &amp;B20,'2way'!$Y$3:$Y$7690,"&lt;&gt;P") + SUMIFS('2way'!$Z$3:$Z$7690,'2way'!$R$3:$R$7690,"=" &amp;B20,'2way'!$Y$3:$Y$7690,"&lt;&gt;P")</f>
        <v>1600</v>
      </c>
      <c r="J20">
        <f>SUMIFS('2way'!$AF$3:$AF$7690,'2way'!$Q$3:$Q$7690,"="&amp;B20,'2way'!$Y$3:$Y$7690,"&lt;&gt;P") + SUMIFS('2way'!$AF$3:$AF$7690,'2way'!$R$3:$R$7690,"="&amp;B20,'2way'!$Y$3:$Y$7690,"&lt;&gt;P")</f>
        <v>277.99999999999994</v>
      </c>
      <c r="K20" s="76">
        <f t="shared" si="2"/>
        <v>0.17374999999999996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1600</v>
      </c>
      <c r="D21">
        <f>SUMIFS('2way'!$AB$3:$AB$7690,'2way'!$Q$3:$Q$7690,"="&amp;B21,'2way'!$Z$3:$Z$7690,"&lt;&gt;P") + SUMIFS('2way'!$AB$3:$AB$7690,'2way'!$R$3:$R$7690,"="&amp;B21,'2way'!$Z$3:$Z$7690,"&lt;&gt;P")</f>
        <v>470</v>
      </c>
      <c r="E21" s="76">
        <f t="shared" si="0"/>
        <v>0.29375000000000001</v>
      </c>
      <c r="F21">
        <f>SUMIFS('2way'!$Z$3:$Z$7690,'2way'!$Q$3:$Q$7690,"=" &amp;B21,'2way'!$Y$3:$Y$7690,"&lt;&gt;P") + SUMIFS('2way'!$Z$3:$Z$7690,'2way'!$R$3:$R$7690,"=" &amp;B21,'2way'!$Y$3:$Y$7690,"&lt;&gt;P")</f>
        <v>1600</v>
      </c>
      <c r="G21">
        <f>SUMIFS('2way'!$AD$3:$AD$7690,'2way'!$Q$3:$Q$7690,"="&amp;B21,'2way'!$Y$3:$Y$7690,"&lt;&gt;P") + SUMIFS('2way'!$AD$3:$AD$7690,'2way'!$R$3:$R$7690,"="&amp;D21,'2way'!$Y$3:$Y$7690,"&lt;&gt;P")</f>
        <v>-440</v>
      </c>
      <c r="H21" s="76">
        <f t="shared" si="1"/>
        <v>-0.27500000000000002</v>
      </c>
      <c r="I21">
        <f>SUMIFS('2way'!$Z$3:$Z$7690,'2way'!$Q$3:$Q$7690,"=" &amp;B21,'2way'!$Y$3:$Y$7690,"&lt;&gt;P") + SUMIFS('2way'!$Z$3:$Z$7690,'2way'!$R$3:$R$7690,"=" &amp;B21,'2way'!$Y$3:$Y$7690,"&lt;&gt;P")</f>
        <v>1600</v>
      </c>
      <c r="J21">
        <f>SUMIFS('2way'!$AF$3:$AF$7690,'2way'!$Q$3:$Q$7690,"="&amp;B21,'2way'!$Y$3:$Y$7690,"&lt;&gt;P") + SUMIFS('2way'!$AF$3:$AF$7690,'2way'!$R$3:$R$7690,"="&amp;B21,'2way'!$Y$3:$Y$7690,"&lt;&gt;P")</f>
        <v>-208</v>
      </c>
      <c r="K21" s="76">
        <f t="shared" si="2"/>
        <v>-0.13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1600</v>
      </c>
      <c r="D22">
        <f>SUMIFS('2way'!$AB$3:$AB$7690,'2way'!$Q$3:$Q$7690,"="&amp;B22,'2way'!$Z$3:$Z$7690,"&lt;&gt;P") + SUMIFS('2way'!$AB$3:$AB$7690,'2way'!$R$3:$R$7690,"="&amp;B22,'2way'!$Z$3:$Z$7690,"&lt;&gt;P")</f>
        <v>98.999999999999972</v>
      </c>
      <c r="E22" s="76">
        <f t="shared" si="0"/>
        <v>6.1874999999999986E-2</v>
      </c>
      <c r="F22">
        <f>SUMIFS('2way'!$Z$3:$Z$7690,'2way'!$Q$3:$Q$7690,"=" &amp;B22,'2way'!$Y$3:$Y$7690,"&lt;&gt;P") + SUMIFS('2way'!$Z$3:$Z$7690,'2way'!$R$3:$R$7690,"=" &amp;B22,'2way'!$Y$3:$Y$7690,"&lt;&gt;P")</f>
        <v>1600</v>
      </c>
      <c r="G22">
        <f>SUMIFS('2way'!$AD$3:$AD$7690,'2way'!$Q$3:$Q$7690,"="&amp;B22,'2way'!$Y$3:$Y$7690,"&lt;&gt;P") + SUMIFS('2way'!$AD$3:$AD$7690,'2way'!$R$3:$R$7690,"="&amp;D22,'2way'!$Y$3:$Y$7690,"&lt;&gt;P")</f>
        <v>-80</v>
      </c>
      <c r="H22" s="76">
        <f t="shared" si="1"/>
        <v>-0.05</v>
      </c>
      <c r="I22">
        <f>SUMIFS('2way'!$Z$3:$Z$7690,'2way'!$Q$3:$Q$7690,"=" &amp;B22,'2way'!$Y$3:$Y$7690,"&lt;&gt;P") + SUMIFS('2way'!$Z$3:$Z$7690,'2way'!$R$3:$R$7690,"=" &amp;B22,'2way'!$Y$3:$Y$7690,"&lt;&gt;P")</f>
        <v>1600</v>
      </c>
      <c r="J22">
        <f>SUMIFS('2way'!$AF$3:$AF$7690,'2way'!$Q$3:$Q$7690,"="&amp;B22,'2way'!$Y$3:$Y$7690,"&lt;&gt;P") + SUMIFS('2way'!$AF$3:$AF$7690,'2way'!$R$3:$R$7690,"="&amp;B22,'2way'!$Y$3:$Y$7690,"&lt;&gt;P")</f>
        <v>-1030</v>
      </c>
      <c r="K22" s="76">
        <f t="shared" si="2"/>
        <v>-0.64375000000000004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2200</v>
      </c>
      <c r="D23">
        <f>SUMIFS('2way'!$AB$3:$AB$7690,'2way'!$Q$3:$Q$7690,"="&amp;B23,'2way'!$Z$3:$Z$7690,"&lt;&gt;P") + SUMIFS('2way'!$AB$3:$AB$7690,'2way'!$R$3:$R$7690,"="&amp;B23,'2way'!$Z$3:$Z$7690,"&lt;&gt;P")</f>
        <v>155.99999999999997</v>
      </c>
      <c r="E23" s="76">
        <f t="shared" si="0"/>
        <v>7.0909090909090894E-2</v>
      </c>
      <c r="F23">
        <f>SUMIFS('2way'!$Z$3:$Z$7690,'2way'!$Q$3:$Q$7690,"=" &amp;B23,'2way'!$Y$3:$Y$7690,"&lt;&gt;P") + SUMIFS('2way'!$Z$3:$Z$7690,'2way'!$R$3:$R$7690,"=" &amp;B23,'2way'!$Y$3:$Y$7690,"&lt;&gt;P")</f>
        <v>2200</v>
      </c>
      <c r="G23">
        <f>SUMIFS('2way'!$AD$3:$AD$7690,'2way'!$Q$3:$Q$7690,"="&amp;B23,'2way'!$Y$3:$Y$7690,"&lt;&gt;P") + SUMIFS('2way'!$AD$3:$AD$7690,'2way'!$R$3:$R$7690,"="&amp;D23,'2way'!$Y$3:$Y$7690,"&lt;&gt;P")</f>
        <v>309</v>
      </c>
      <c r="H23" s="76">
        <f t="shared" si="1"/>
        <v>0.14045454545454544</v>
      </c>
      <c r="I23">
        <f>SUMIFS('2way'!$Z$3:$Z$7690,'2way'!$Q$3:$Q$7690,"=" &amp;B23,'2way'!$Y$3:$Y$7690,"&lt;&gt;P") + SUMIFS('2way'!$Z$3:$Z$7690,'2way'!$R$3:$R$7690,"=" &amp;B23,'2way'!$Y$3:$Y$7690,"&lt;&gt;P")</f>
        <v>2200</v>
      </c>
      <c r="J23">
        <f>SUMIFS('2way'!$AF$3:$AF$7690,'2way'!$Q$3:$Q$7690,"="&amp;B23,'2way'!$Y$3:$Y$7690,"&lt;&gt;P") + SUMIFS('2way'!$AF$3:$AF$7690,'2way'!$R$3:$R$7690,"="&amp;B23,'2way'!$Y$3:$Y$7690,"&lt;&gt;P")</f>
        <v>-1104</v>
      </c>
      <c r="K23" s="76">
        <f t="shared" si="2"/>
        <v>-0.50181818181818183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2200</v>
      </c>
      <c r="D24">
        <f>SUMIFS('2way'!$AB$3:$AB$7690,'2way'!$Q$3:$Q$7690,"="&amp;B24,'2way'!$Z$3:$Z$7690,"&lt;&gt;P") + SUMIFS('2way'!$AB$3:$AB$7690,'2way'!$R$3:$R$7690,"="&amp;B24,'2way'!$Z$3:$Z$7690,"&lt;&gt;P")</f>
        <v>313</v>
      </c>
      <c r="E24" s="76">
        <f t="shared" si="0"/>
        <v>0.14227272727272727</v>
      </c>
      <c r="F24">
        <f>SUMIFS('2way'!$Z$3:$Z$7690,'2way'!$Q$3:$Q$7690,"=" &amp;B24,'2way'!$Y$3:$Y$7690,"&lt;&gt;P") + SUMIFS('2way'!$Z$3:$Z$7690,'2way'!$R$3:$R$7690,"=" &amp;B24,'2way'!$Y$3:$Y$7690,"&lt;&gt;P")</f>
        <v>2200</v>
      </c>
      <c r="G24">
        <f>SUMIFS('2way'!$AD$3:$AD$7690,'2way'!$Q$3:$Q$7690,"="&amp;B24,'2way'!$Y$3:$Y$7690,"&lt;&gt;P") + SUMIFS('2way'!$AD$3:$AD$7690,'2way'!$R$3:$R$7690,"="&amp;D24,'2way'!$Y$3:$Y$7690,"&lt;&gt;P")</f>
        <v>304</v>
      </c>
      <c r="H24" s="76">
        <f t="shared" si="1"/>
        <v>0.13818181818181818</v>
      </c>
      <c r="I24">
        <f>SUMIFS('2way'!$Z$3:$Z$7690,'2way'!$Q$3:$Q$7690,"=" &amp;B24,'2way'!$Y$3:$Y$7690,"&lt;&gt;P") + SUMIFS('2way'!$Z$3:$Z$7690,'2way'!$R$3:$R$7690,"=" &amp;B24,'2way'!$Y$3:$Y$7690,"&lt;&gt;P")</f>
        <v>2200</v>
      </c>
      <c r="J24">
        <f>SUMIFS('2way'!$AF$3:$AF$7690,'2way'!$Q$3:$Q$7690,"="&amp;B24,'2way'!$Y$3:$Y$7690,"&lt;&gt;P") + SUMIFS('2way'!$AF$3:$AF$7690,'2way'!$R$3:$R$7690,"="&amp;B24,'2way'!$Y$3:$Y$7690,"&lt;&gt;P")</f>
        <v>-1091</v>
      </c>
      <c r="K24" s="76">
        <f t="shared" si="2"/>
        <v>-0.49590909090909091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2200</v>
      </c>
      <c r="D25">
        <f>SUMIFS('2way'!$AB$3:$AB$7690,'2way'!$Q$3:$Q$7690,"="&amp;B25,'2way'!$Z$3:$Z$7690,"&lt;&gt;P") + SUMIFS('2way'!$AB$3:$AB$7690,'2way'!$R$3:$R$7690,"="&amp;B25,'2way'!$Z$3:$Z$7690,"&lt;&gt;P")</f>
        <v>839</v>
      </c>
      <c r="E25" s="76">
        <f t="shared" si="0"/>
        <v>0.38136363636363635</v>
      </c>
      <c r="F25">
        <f>SUMIFS('2way'!$Z$3:$Z$7690,'2way'!$Q$3:$Q$7690,"=" &amp;B25,'2way'!$Y$3:$Y$7690,"&lt;&gt;P") + SUMIFS('2way'!$Z$3:$Z$7690,'2way'!$R$3:$R$7690,"=" &amp;B25,'2way'!$Y$3:$Y$7690,"&lt;&gt;P")</f>
        <v>2200</v>
      </c>
      <c r="G25">
        <f>SUMIFS('2way'!$AD$3:$AD$7690,'2way'!$Q$3:$Q$7690,"="&amp;B25,'2way'!$Y$3:$Y$7690,"&lt;&gt;P") + SUMIFS('2way'!$AD$3:$AD$7690,'2way'!$R$3:$R$7690,"="&amp;D25,'2way'!$Y$3:$Y$7690,"&lt;&gt;P")</f>
        <v>-1100</v>
      </c>
      <c r="H25" s="76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2200</v>
      </c>
      <c r="J25">
        <f>SUMIFS('2way'!$AF$3:$AF$7690,'2way'!$Q$3:$Q$7690,"="&amp;B25,'2way'!$Y$3:$Y$7690,"&lt;&gt;P") + SUMIFS('2way'!$AF$3:$AF$7690,'2way'!$R$3:$R$7690,"="&amp;B25,'2way'!$Y$3:$Y$7690,"&lt;&gt;P")</f>
        <v>-443</v>
      </c>
      <c r="K25" s="76">
        <f t="shared" si="2"/>
        <v>-0.20136363636363636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2200</v>
      </c>
      <c r="D26">
        <f>SUMIFS('2way'!$AB$3:$AB$7690,'2way'!$Q$3:$Q$7690,"="&amp;B26,'2way'!$Z$3:$Z$7690,"&lt;&gt;P") + SUMIFS('2way'!$AB$3:$AB$7690,'2way'!$R$3:$R$7690,"="&amp;B26,'2way'!$Z$3:$Z$7690,"&lt;&gt;P")</f>
        <v>443</v>
      </c>
      <c r="E26" s="76">
        <f t="shared" si="0"/>
        <v>0.20136363636363636</v>
      </c>
      <c r="F26">
        <f>SUMIFS('2way'!$Z$3:$Z$7690,'2way'!$Q$3:$Q$7690,"=" &amp;B26,'2way'!$Y$3:$Y$7690,"&lt;&gt;P") + SUMIFS('2way'!$Z$3:$Z$7690,'2way'!$R$3:$R$7690,"=" &amp;B26,'2way'!$Y$3:$Y$7690,"&lt;&gt;P")</f>
        <v>2200</v>
      </c>
      <c r="G26">
        <f>SUMIFS('2way'!$AD$3:$AD$7690,'2way'!$Q$3:$Q$7690,"="&amp;B26,'2way'!$Y$3:$Y$7690,"&lt;&gt;P") + SUMIFS('2way'!$AD$3:$AD$7690,'2way'!$R$3:$R$7690,"="&amp;D26,'2way'!$Y$3:$Y$7690,"&lt;&gt;P")</f>
        <v>-681</v>
      </c>
      <c r="H26" s="76">
        <f t="shared" si="1"/>
        <v>-0.30954545454545457</v>
      </c>
      <c r="I26">
        <f>SUMIFS('2way'!$Z$3:$Z$7690,'2way'!$Q$3:$Q$7690,"=" &amp;B26,'2way'!$Y$3:$Y$7690,"&lt;&gt;P") + SUMIFS('2way'!$Z$3:$Z$7690,'2way'!$R$3:$R$7690,"=" &amp;B26,'2way'!$Y$3:$Y$7690,"&lt;&gt;P")</f>
        <v>2200</v>
      </c>
      <c r="J26">
        <f>SUMIFS('2way'!$AF$3:$AF$7690,'2way'!$Q$3:$Q$7690,"="&amp;B26,'2way'!$Y$3:$Y$7690,"&lt;&gt;P") + SUMIFS('2way'!$AF$3:$AF$7690,'2way'!$R$3:$R$7690,"="&amp;B26,'2way'!$Y$3:$Y$7690,"&lt;&gt;P")</f>
        <v>-1105</v>
      </c>
      <c r="K26" s="76">
        <f t="shared" si="2"/>
        <v>-0.50227272727272732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2200</v>
      </c>
      <c r="D27">
        <f>SUMIFS('2way'!$AB$3:$AB$7690,'2way'!$Q$3:$Q$7690,"="&amp;B27,'2way'!$Z$3:$Z$7690,"&lt;&gt;P") + SUMIFS('2way'!$AB$3:$AB$7690,'2way'!$R$3:$R$7690,"="&amp;B27,'2way'!$Z$3:$Z$7690,"&lt;&gt;P")</f>
        <v>620</v>
      </c>
      <c r="E27" s="76">
        <f t="shared" si="0"/>
        <v>0.2818181818181818</v>
      </c>
      <c r="F27">
        <f>SUMIFS('2way'!$Z$3:$Z$7690,'2way'!$Q$3:$Q$7690,"=" &amp;B27,'2way'!$Y$3:$Y$7690,"&lt;&gt;P") + SUMIFS('2way'!$Z$3:$Z$7690,'2way'!$R$3:$R$7690,"=" &amp;B27,'2way'!$Y$3:$Y$7690,"&lt;&gt;P")</f>
        <v>2200</v>
      </c>
      <c r="G27">
        <f>SUMIFS('2way'!$AD$3:$AD$7690,'2way'!$Q$3:$Q$7690,"="&amp;B27,'2way'!$Y$3:$Y$7690,"&lt;&gt;P") + SUMIFS('2way'!$AD$3:$AD$7690,'2way'!$R$3:$R$7690,"="&amp;D27,'2way'!$Y$3:$Y$7690,"&lt;&gt;P")</f>
        <v>-892</v>
      </c>
      <c r="H27" s="76">
        <f t="shared" si="1"/>
        <v>-0.40545454545454546</v>
      </c>
      <c r="I27">
        <f>SUMIFS('2way'!$Z$3:$Z$7690,'2way'!$Q$3:$Q$7690,"=" &amp;B27,'2way'!$Y$3:$Y$7690,"&lt;&gt;P") + SUMIFS('2way'!$Z$3:$Z$7690,'2way'!$R$3:$R$7690,"=" &amp;B27,'2way'!$Y$3:$Y$7690,"&lt;&gt;P")</f>
        <v>2200</v>
      </c>
      <c r="J27">
        <f>SUMIFS('2way'!$AF$3:$AF$7690,'2way'!$Q$3:$Q$7690,"="&amp;B27,'2way'!$Y$3:$Y$7690,"&lt;&gt;P") + SUMIFS('2way'!$AF$3:$AF$7690,'2way'!$R$3:$R$7690,"="&amp;B27,'2way'!$Y$3:$Y$7690,"&lt;&gt;P")</f>
        <v>192</v>
      </c>
      <c r="K27" s="76">
        <f t="shared" si="2"/>
        <v>8.727272727272728E-2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2200</v>
      </c>
      <c r="D28">
        <f>SUMIFS('2way'!$AB$3:$AB$7690,'2way'!$Q$3:$Q$7690,"="&amp;B28,'2way'!$Z$3:$Z$7690,"&lt;&gt;P") + SUMIFS('2way'!$AB$3:$AB$7690,'2way'!$R$3:$R$7690,"="&amp;B28,'2way'!$Z$3:$Z$7690,"&lt;&gt;P")</f>
        <v>-1321</v>
      </c>
      <c r="E28" s="76">
        <f t="shared" si="0"/>
        <v>-0.60045454545454546</v>
      </c>
      <c r="F28">
        <f>SUMIFS('2way'!$Z$3:$Z$7690,'2way'!$Q$3:$Q$7690,"=" &amp;B28,'2way'!$Y$3:$Y$7690,"&lt;&gt;P") + SUMIFS('2way'!$Z$3:$Z$7690,'2way'!$R$3:$R$7690,"=" &amp;B28,'2way'!$Y$3:$Y$7690,"&lt;&gt;P")</f>
        <v>2200</v>
      </c>
      <c r="G28">
        <f>SUMIFS('2way'!$AD$3:$AD$7690,'2way'!$Q$3:$Q$7690,"="&amp;B28,'2way'!$Y$3:$Y$7690,"&lt;&gt;P") + SUMIFS('2way'!$AD$3:$AD$7690,'2way'!$R$3:$R$7690,"="&amp;D28,'2way'!$Y$3:$Y$7690,"&lt;&gt;P")</f>
        <v>-893</v>
      </c>
      <c r="H28" s="76">
        <f t="shared" si="1"/>
        <v>-0.40590909090909089</v>
      </c>
      <c r="I28">
        <f>SUMIFS('2way'!$Z$3:$Z$7690,'2way'!$Q$3:$Q$7690,"=" &amp;B28,'2way'!$Y$3:$Y$7690,"&lt;&gt;P") + SUMIFS('2way'!$Z$3:$Z$7690,'2way'!$R$3:$R$7690,"=" &amp;B28,'2way'!$Y$3:$Y$7690,"&lt;&gt;P")</f>
        <v>2200</v>
      </c>
      <c r="J28">
        <f>SUMIFS('2way'!$AF$3:$AF$7690,'2way'!$Q$3:$Q$7690,"="&amp;B28,'2way'!$Y$3:$Y$7690,"&lt;&gt;P") + SUMIFS('2way'!$AF$3:$AF$7690,'2way'!$R$3:$R$7690,"="&amp;B28,'2way'!$Y$3:$Y$7690,"&lt;&gt;P")</f>
        <v>-1010</v>
      </c>
      <c r="K28" s="76">
        <f t="shared" si="2"/>
        <v>-0.45909090909090911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2200</v>
      </c>
      <c r="D29">
        <f>SUMIFS('2way'!$AB$3:$AB$7690,'2way'!$Q$3:$Q$7690,"="&amp;B29,'2way'!$Z$3:$Z$7690,"&lt;&gt;P") + SUMIFS('2way'!$AB$3:$AB$7690,'2way'!$R$3:$R$7690,"="&amp;B29,'2way'!$Z$3:$Z$7690,"&lt;&gt;P")</f>
        <v>-352</v>
      </c>
      <c r="E29" s="76">
        <f t="shared" si="0"/>
        <v>-0.16</v>
      </c>
      <c r="F29">
        <f>SUMIFS('2way'!$Z$3:$Z$7690,'2way'!$Q$3:$Q$7690,"=" &amp;B29,'2way'!$Y$3:$Y$7690,"&lt;&gt;P") + SUMIFS('2way'!$Z$3:$Z$7690,'2way'!$R$3:$R$7690,"=" &amp;B29,'2way'!$Y$3:$Y$7690,"&lt;&gt;P")</f>
        <v>2200</v>
      </c>
      <c r="G29">
        <f>SUMIFS('2way'!$AD$3:$AD$7690,'2way'!$Q$3:$Q$7690,"="&amp;B29,'2way'!$Y$3:$Y$7690,"&lt;&gt;P") + SUMIFS('2way'!$AD$3:$AD$7690,'2way'!$R$3:$R$7690,"="&amp;D29,'2way'!$Y$3:$Y$7690,"&lt;&gt;P")</f>
        <v>-889</v>
      </c>
      <c r="H29" s="76">
        <f t="shared" si="1"/>
        <v>-0.40409090909090911</v>
      </c>
      <c r="I29">
        <f>SUMIFS('2way'!$Z$3:$Z$7690,'2way'!$Q$3:$Q$7690,"=" &amp;B29,'2way'!$Y$3:$Y$7690,"&lt;&gt;P") + SUMIFS('2way'!$Z$3:$Z$7690,'2way'!$R$3:$R$7690,"=" &amp;B29,'2way'!$Y$3:$Y$7690,"&lt;&gt;P")</f>
        <v>2200</v>
      </c>
      <c r="J29">
        <f>SUMIFS('2way'!$AF$3:$AF$7690,'2way'!$Q$3:$Q$7690,"="&amp;B29,'2way'!$Y$3:$Y$7690,"&lt;&gt;P") + SUMIFS('2way'!$AF$3:$AF$7690,'2way'!$R$3:$R$7690,"="&amp;B29,'2way'!$Y$3:$Y$7690,"&lt;&gt;P")</f>
        <v>-835</v>
      </c>
      <c r="K29" s="76">
        <f t="shared" si="2"/>
        <v>-0.37954545454545452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2200</v>
      </c>
      <c r="D30">
        <f>SUMIFS('2way'!$AB$3:$AB$7690,'2way'!$Q$3:$Q$7690,"="&amp;B30,'2way'!$Z$3:$Z$7690,"&lt;&gt;P") + SUMIFS('2way'!$AB$3:$AB$7690,'2way'!$R$3:$R$7690,"="&amp;B30,'2way'!$Z$3:$Z$7690,"&lt;&gt;P")</f>
        <v>143</v>
      </c>
      <c r="E30" s="76">
        <f t="shared" si="0"/>
        <v>6.5000000000000002E-2</v>
      </c>
      <c r="F30">
        <f>SUMIFS('2way'!$Z$3:$Z$7690,'2way'!$Q$3:$Q$7690,"=" &amp;B30,'2way'!$Y$3:$Y$7690,"&lt;&gt;P") + SUMIFS('2way'!$Z$3:$Z$7690,'2way'!$R$3:$R$7690,"=" &amp;B30,'2way'!$Y$3:$Y$7690,"&lt;&gt;P")</f>
        <v>2200</v>
      </c>
      <c r="G30">
        <f>SUMIFS('2way'!$AD$3:$AD$7690,'2way'!$Q$3:$Q$7690,"="&amp;B30,'2way'!$Y$3:$Y$7690,"&lt;&gt;P") + SUMIFS('2way'!$AD$3:$AD$7690,'2way'!$R$3:$R$7690,"="&amp;D30,'2way'!$Y$3:$Y$7690,"&lt;&gt;P")</f>
        <v>-508</v>
      </c>
      <c r="H30" s="76">
        <f t="shared" si="1"/>
        <v>-0.2309090909090909</v>
      </c>
      <c r="I30">
        <f>SUMIFS('2way'!$Z$3:$Z$7690,'2way'!$Q$3:$Q$7690,"=" &amp;B30,'2way'!$Y$3:$Y$7690,"&lt;&gt;P") + SUMIFS('2way'!$Z$3:$Z$7690,'2way'!$R$3:$R$7690,"=" &amp;B30,'2way'!$Y$3:$Y$7690,"&lt;&gt;P")</f>
        <v>2200</v>
      </c>
      <c r="J30">
        <f>SUMIFS('2way'!$AF$3:$AF$7690,'2way'!$Q$3:$Q$7690,"="&amp;B30,'2way'!$Y$3:$Y$7690,"&lt;&gt;P") + SUMIFS('2way'!$AF$3:$AF$7690,'2way'!$R$3:$R$7690,"="&amp;B30,'2way'!$Y$3:$Y$7690,"&lt;&gt;P")</f>
        <v>-848</v>
      </c>
      <c r="K30" s="76">
        <f t="shared" si="2"/>
        <v>-0.38545454545454544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2200</v>
      </c>
      <c r="D31">
        <f>SUMIFS('2way'!$AB$3:$AB$7690,'2way'!$Q$3:$Q$7690,"="&amp;B31,'2way'!$Z$3:$Z$7690,"&lt;&gt;P") + SUMIFS('2way'!$AB$3:$AB$7690,'2way'!$R$3:$R$7690,"="&amp;B31,'2way'!$Z$3:$Z$7690,"&lt;&gt;P")</f>
        <v>-354</v>
      </c>
      <c r="E31" s="76">
        <f t="shared" si="0"/>
        <v>-0.16090909090909092</v>
      </c>
      <c r="F31">
        <f>SUMIFS('2way'!$Z$3:$Z$7690,'2way'!$Q$3:$Q$7690,"=" &amp;B31,'2way'!$Y$3:$Y$7690,"&lt;&gt;P") + SUMIFS('2way'!$Z$3:$Z$7690,'2way'!$R$3:$R$7690,"=" &amp;B31,'2way'!$Y$3:$Y$7690,"&lt;&gt;P")</f>
        <v>2200</v>
      </c>
      <c r="G31">
        <f>SUMIFS('2way'!$AD$3:$AD$7690,'2way'!$Q$3:$Q$7690,"="&amp;B31,'2way'!$Y$3:$Y$7690,"&lt;&gt;P") + SUMIFS('2way'!$AD$3:$AD$7690,'2way'!$R$3:$R$7690,"="&amp;D31,'2way'!$Y$3:$Y$7690,"&lt;&gt;P")</f>
        <v>-878</v>
      </c>
      <c r="H31" s="76">
        <f t="shared" si="1"/>
        <v>-0.39909090909090911</v>
      </c>
      <c r="I31">
        <f>SUMIFS('2way'!$Z$3:$Z$7690,'2way'!$Q$3:$Q$7690,"=" &amp;B31,'2way'!$Y$3:$Y$7690,"&lt;&gt;P") + SUMIFS('2way'!$Z$3:$Z$7690,'2way'!$R$3:$R$7690,"=" &amp;B31,'2way'!$Y$3:$Y$7690,"&lt;&gt;P")</f>
        <v>2200</v>
      </c>
      <c r="J31">
        <f>SUMIFS('2way'!$AF$3:$AF$7690,'2way'!$Q$3:$Q$7690,"="&amp;B31,'2way'!$Y$3:$Y$7690,"&lt;&gt;P") + SUMIFS('2way'!$AF$3:$AF$7690,'2way'!$R$3:$R$7690,"="&amp;B31,'2way'!$Y$3:$Y$7690,"&lt;&gt;P")</f>
        <v>-478</v>
      </c>
      <c r="K31" s="76">
        <f t="shared" si="2"/>
        <v>-0.21727272727272728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2200</v>
      </c>
      <c r="D32">
        <f>SUMIFS('2way'!$AB$3:$AB$7690,'2way'!$Q$3:$Q$7690,"="&amp;B32,'2way'!$Z$3:$Z$7690,"&lt;&gt;P") + SUMIFS('2way'!$AB$3:$AB$7690,'2way'!$R$3:$R$7690,"="&amp;B32,'2way'!$Z$3:$Z$7690,"&lt;&gt;P")</f>
        <v>-596</v>
      </c>
      <c r="E32" s="76">
        <f t="shared" si="0"/>
        <v>-0.27090909090909093</v>
      </c>
      <c r="F32">
        <f>SUMIFS('2way'!$Z$3:$Z$7690,'2way'!$Q$3:$Q$7690,"=" &amp;B32,'2way'!$Y$3:$Y$7690,"&lt;&gt;P") + SUMIFS('2way'!$Z$3:$Z$7690,'2way'!$R$3:$R$7690,"=" &amp;B32,'2way'!$Y$3:$Y$7690,"&lt;&gt;P")</f>
        <v>2200</v>
      </c>
      <c r="G32">
        <f>SUMIFS('2way'!$AD$3:$AD$7690,'2way'!$Q$3:$Q$7690,"="&amp;B32,'2way'!$Y$3:$Y$7690,"&lt;&gt;P") + SUMIFS('2way'!$AD$3:$AD$7690,'2way'!$R$3:$R$7690,"="&amp;D32,'2way'!$Y$3:$Y$7690,"&lt;&gt;P")</f>
        <v>-1100</v>
      </c>
      <c r="H32" s="76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2200</v>
      </c>
      <c r="J32">
        <f>SUMIFS('2way'!$AF$3:$AF$7690,'2way'!$Q$3:$Q$7690,"="&amp;B32,'2way'!$Y$3:$Y$7690,"&lt;&gt;P") + SUMIFS('2way'!$AF$3:$AF$7690,'2way'!$R$3:$R$7690,"="&amp;B32,'2way'!$Y$3:$Y$7690,"&lt;&gt;P")</f>
        <v>-997</v>
      </c>
      <c r="K32" s="76">
        <f t="shared" si="2"/>
        <v>-0.45318181818181819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2200</v>
      </c>
      <c r="D33">
        <f>SUMIFS('2way'!$AB$3:$AB$7690,'2way'!$Q$3:$Q$7690,"="&amp;B33,'2way'!$Z$3:$Z$7690,"&lt;&gt;P") + SUMIFS('2way'!$AB$3:$AB$7690,'2way'!$R$3:$R$7690,"="&amp;B33,'2way'!$Z$3:$Z$7690,"&lt;&gt;P")</f>
        <v>-414</v>
      </c>
      <c r="E33" s="76">
        <f t="shared" si="0"/>
        <v>-0.18818181818181817</v>
      </c>
      <c r="F33">
        <f>SUMIFS('2way'!$Z$3:$Z$7690,'2way'!$Q$3:$Q$7690,"=" &amp;B33,'2way'!$Y$3:$Y$7690,"&lt;&gt;P") + SUMIFS('2way'!$Z$3:$Z$7690,'2way'!$R$3:$R$7690,"=" &amp;B33,'2way'!$Y$3:$Y$7690,"&lt;&gt;P")</f>
        <v>2200</v>
      </c>
      <c r="G33">
        <f>SUMIFS('2way'!$AD$3:$AD$7690,'2way'!$Q$3:$Q$7690,"="&amp;B33,'2way'!$Y$3:$Y$7690,"&lt;&gt;P") + SUMIFS('2way'!$AD$3:$AD$7690,'2way'!$R$3:$R$7690,"="&amp;D33,'2way'!$Y$3:$Y$7690,"&lt;&gt;P")</f>
        <v>-935</v>
      </c>
      <c r="H33" s="76">
        <f t="shared" si="1"/>
        <v>-0.42499999999999999</v>
      </c>
      <c r="I33">
        <f>SUMIFS('2way'!$Z$3:$Z$7690,'2way'!$Q$3:$Q$7690,"=" &amp;B33,'2way'!$Y$3:$Y$7690,"&lt;&gt;P") + SUMIFS('2way'!$Z$3:$Z$7690,'2way'!$R$3:$R$7690,"=" &amp;B33,'2way'!$Y$3:$Y$7690,"&lt;&gt;P")</f>
        <v>2200</v>
      </c>
      <c r="J33">
        <f>SUMIFS('2way'!$AF$3:$AF$7690,'2way'!$Q$3:$Q$7690,"="&amp;B33,'2way'!$Y$3:$Y$7690,"&lt;&gt;P") + SUMIFS('2way'!$AF$3:$AF$7690,'2way'!$R$3:$R$7690,"="&amp;B33,'2way'!$Y$3:$Y$7690,"&lt;&gt;P")</f>
        <v>-803</v>
      </c>
      <c r="K33" s="76">
        <f t="shared" si="2"/>
        <v>-0.36499999999999999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2200</v>
      </c>
      <c r="D34">
        <f>SUMIFS('2way'!$AB$3:$AB$7690,'2way'!$Q$3:$Q$7690,"="&amp;B34,'2way'!$Z$3:$Z$7690,"&lt;&gt;P") + SUMIFS('2way'!$AB$3:$AB$7690,'2way'!$R$3:$R$7690,"="&amp;B34,'2way'!$Z$3:$Z$7690,"&lt;&gt;P")</f>
        <v>374</v>
      </c>
      <c r="E34" s="76">
        <f t="shared" si="0"/>
        <v>0.17</v>
      </c>
      <c r="F34">
        <f>SUMIFS('2way'!$Z$3:$Z$7690,'2way'!$Q$3:$Q$7690,"=" &amp;B34,'2way'!$Y$3:$Y$7690,"&lt;&gt;P") + SUMIFS('2way'!$Z$3:$Z$7690,'2way'!$R$3:$R$7690,"=" &amp;B34,'2way'!$Y$3:$Y$7690,"&lt;&gt;P")</f>
        <v>2200</v>
      </c>
      <c r="G34">
        <f>SUMIFS('2way'!$AD$3:$AD$7690,'2way'!$Q$3:$Q$7690,"="&amp;B34,'2way'!$Y$3:$Y$7690,"&lt;&gt;P") + SUMIFS('2way'!$AD$3:$AD$7690,'2way'!$R$3:$R$7690,"="&amp;D34,'2way'!$Y$3:$Y$7690,"&lt;&gt;P")</f>
        <v>-463</v>
      </c>
      <c r="H34" s="76">
        <f t="shared" si="1"/>
        <v>-0.21045454545454545</v>
      </c>
      <c r="I34">
        <f>SUMIFS('2way'!$Z$3:$Z$7690,'2way'!$Q$3:$Q$7690,"=" &amp;B34,'2way'!$Y$3:$Y$7690,"&lt;&gt;P") + SUMIFS('2way'!$Z$3:$Z$7690,'2way'!$R$3:$R$7690,"=" &amp;B34,'2way'!$Y$3:$Y$7690,"&lt;&gt;P")</f>
        <v>2200</v>
      </c>
      <c r="J34">
        <f>SUMIFS('2way'!$AF$3:$AF$7690,'2way'!$Q$3:$Q$7690,"="&amp;B34,'2way'!$Y$3:$Y$7690,"&lt;&gt;P") + SUMIFS('2way'!$AF$3:$AF$7690,'2way'!$R$3:$R$7690,"="&amp;B34,'2way'!$Y$3:$Y$7690,"&lt;&gt;P")</f>
        <v>-500</v>
      </c>
      <c r="K34" s="76">
        <f t="shared" si="2"/>
        <v>-0.22727272727272727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2200</v>
      </c>
      <c r="D35">
        <f>SUMIFS('2way'!$AB$3:$AB$7690,'2way'!$Q$3:$Q$7690,"="&amp;B35,'2way'!$Z$3:$Z$7690,"&lt;&gt;P") + SUMIFS('2way'!$AB$3:$AB$7690,'2way'!$R$3:$R$7690,"="&amp;B35,'2way'!$Z$3:$Z$7690,"&lt;&gt;P")</f>
        <v>-72</v>
      </c>
      <c r="E35" s="76">
        <f t="shared" si="0"/>
        <v>-3.272727272727273E-2</v>
      </c>
      <c r="F35">
        <f>SUMIFS('2way'!$Z$3:$Z$7690,'2way'!$Q$3:$Q$7690,"=" &amp;B35,'2way'!$Y$3:$Y$7690,"&lt;&gt;P") + SUMIFS('2way'!$Z$3:$Z$7690,'2way'!$R$3:$R$7690,"=" &amp;B35,'2way'!$Y$3:$Y$7690,"&lt;&gt;P")</f>
        <v>2200</v>
      </c>
      <c r="G35">
        <f>SUMIFS('2way'!$AD$3:$AD$7690,'2way'!$Q$3:$Q$7690,"="&amp;B35,'2way'!$Y$3:$Y$7690,"&lt;&gt;P") + SUMIFS('2way'!$AD$3:$AD$7690,'2way'!$R$3:$R$7690,"="&amp;D35,'2way'!$Y$3:$Y$7690,"&lt;&gt;P")</f>
        <v>-493</v>
      </c>
      <c r="H35" s="76">
        <f t="shared" si="1"/>
        <v>-0.22409090909090909</v>
      </c>
      <c r="I35">
        <f>SUMIFS('2way'!$Z$3:$Z$7690,'2way'!$Q$3:$Q$7690,"=" &amp;B35,'2way'!$Y$3:$Y$7690,"&lt;&gt;P") + SUMIFS('2way'!$Z$3:$Z$7690,'2way'!$R$3:$R$7690,"=" &amp;B35,'2way'!$Y$3:$Y$7690,"&lt;&gt;P")</f>
        <v>2200</v>
      </c>
      <c r="J35">
        <f>SUMIFS('2way'!$AF$3:$AF$7690,'2way'!$Q$3:$Q$7690,"="&amp;B35,'2way'!$Y$3:$Y$7690,"&lt;&gt;P") + SUMIFS('2way'!$AF$3:$AF$7690,'2way'!$R$3:$R$7690,"="&amp;B35,'2way'!$Y$3:$Y$7690,"&lt;&gt;P")</f>
        <v>-1291</v>
      </c>
      <c r="K35" s="76">
        <f t="shared" si="2"/>
        <v>-0.58681818181818179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2200</v>
      </c>
      <c r="D36">
        <f>SUMIFS('2way'!$AB$3:$AB$7690,'2way'!$Q$3:$Q$7690,"="&amp;B36,'2way'!$Z$3:$Z$7690,"&lt;&gt;P") + SUMIFS('2way'!$AB$3:$AB$7690,'2way'!$R$3:$R$7690,"="&amp;B36,'2way'!$Z$3:$Z$7690,"&lt;&gt;P")</f>
        <v>-274</v>
      </c>
      <c r="E36" s="76">
        <f t="shared" si="0"/>
        <v>-0.12454545454545454</v>
      </c>
      <c r="F36">
        <f>SUMIFS('2way'!$Z$3:$Z$7690,'2way'!$Q$3:$Q$7690,"=" &amp;B36,'2way'!$Y$3:$Y$7690,"&lt;&gt;P") + SUMIFS('2way'!$Z$3:$Z$7690,'2way'!$R$3:$R$7690,"=" &amp;B36,'2way'!$Y$3:$Y$7690,"&lt;&gt;P")</f>
        <v>2200</v>
      </c>
      <c r="G36">
        <f>SUMIFS('2way'!$AD$3:$AD$7690,'2way'!$Q$3:$Q$7690,"="&amp;B36,'2way'!$Y$3:$Y$7690,"&lt;&gt;P") + SUMIFS('2way'!$AD$3:$AD$7690,'2way'!$R$3:$R$7690,"="&amp;D36,'2way'!$Y$3:$Y$7690,"&lt;&gt;P")</f>
        <v>-1100</v>
      </c>
      <c r="H36" s="76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2200</v>
      </c>
      <c r="J36">
        <f>SUMIFS('2way'!$AF$3:$AF$7690,'2way'!$Q$3:$Q$7690,"="&amp;B36,'2way'!$Y$3:$Y$7690,"&lt;&gt;P") + SUMIFS('2way'!$AF$3:$AF$7690,'2way'!$R$3:$R$7690,"="&amp;B36,'2way'!$Y$3:$Y$7690,"&lt;&gt;P")</f>
        <v>-185</v>
      </c>
      <c r="K36" s="76">
        <f t="shared" si="2"/>
        <v>-8.4090909090909091E-2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2200</v>
      </c>
      <c r="D37">
        <f>SUMIFS('2way'!$AB$3:$AB$7690,'2way'!$Q$3:$Q$7690,"="&amp;B37,'2way'!$Z$3:$Z$7690,"&lt;&gt;P") + SUMIFS('2way'!$AB$3:$AB$7690,'2way'!$R$3:$R$7690,"="&amp;B37,'2way'!$Z$3:$Z$7690,"&lt;&gt;P")</f>
        <v>-111</v>
      </c>
      <c r="E37" s="76">
        <f t="shared" si="0"/>
        <v>-5.0454545454545453E-2</v>
      </c>
      <c r="F37">
        <f>SUMIFS('2way'!$Z$3:$Z$7690,'2way'!$Q$3:$Q$7690,"=" &amp;B37,'2way'!$Y$3:$Y$7690,"&lt;&gt;P") + SUMIFS('2way'!$Z$3:$Z$7690,'2way'!$R$3:$R$7690,"=" &amp;B37,'2way'!$Y$3:$Y$7690,"&lt;&gt;P")</f>
        <v>2200</v>
      </c>
      <c r="G37">
        <f>SUMIFS('2way'!$AD$3:$AD$7690,'2way'!$Q$3:$Q$7690,"="&amp;B37,'2way'!$Y$3:$Y$7690,"&lt;&gt;P") + SUMIFS('2way'!$AD$3:$AD$7690,'2way'!$R$3:$R$7690,"="&amp;D37,'2way'!$Y$3:$Y$7690,"&lt;&gt;P")</f>
        <v>-1100</v>
      </c>
      <c r="H37" s="76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2200</v>
      </c>
      <c r="J37">
        <f>SUMIFS('2way'!$AF$3:$AF$7690,'2way'!$Q$3:$Q$7690,"="&amp;B37,'2way'!$Y$3:$Y$7690,"&lt;&gt;P") + SUMIFS('2way'!$AF$3:$AF$7690,'2way'!$R$3:$R$7690,"="&amp;B37,'2way'!$Y$3:$Y$7690,"&lt;&gt;P")</f>
        <v>-327</v>
      </c>
      <c r="K37" s="76">
        <f t="shared" si="2"/>
        <v>-0.14863636363636365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2200</v>
      </c>
      <c r="D38">
        <f>SUMIFS('2way'!$AB$3:$AB$7690,'2way'!$Q$3:$Q$7690,"="&amp;B38,'2way'!$Z$3:$Z$7690,"&lt;&gt;P") + SUMIFS('2way'!$AB$3:$AB$7690,'2way'!$R$3:$R$7690,"="&amp;B38,'2way'!$Z$3:$Z$7690,"&lt;&gt;P")</f>
        <v>291</v>
      </c>
      <c r="E38" s="76">
        <f t="shared" si="0"/>
        <v>0.13227272727272726</v>
      </c>
      <c r="F38">
        <f>SUMIFS('2way'!$Z$3:$Z$7690,'2way'!$Q$3:$Q$7690,"=" &amp;B38,'2way'!$Y$3:$Y$7690,"&lt;&gt;P") + SUMIFS('2way'!$Z$3:$Z$7690,'2way'!$R$3:$R$7690,"=" &amp;B38,'2way'!$Y$3:$Y$7690,"&lt;&gt;P")</f>
        <v>2200</v>
      </c>
      <c r="G38">
        <f>SUMIFS('2way'!$AD$3:$AD$7690,'2way'!$Q$3:$Q$7690,"="&amp;B38,'2way'!$Y$3:$Y$7690,"&lt;&gt;P") + SUMIFS('2way'!$AD$3:$AD$7690,'2way'!$R$3:$R$7690,"="&amp;D38,'2way'!$Y$3:$Y$7690,"&lt;&gt;P")</f>
        <v>-1100</v>
      </c>
      <c r="H38" s="76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2200</v>
      </c>
      <c r="J38">
        <f>SUMIFS('2way'!$AF$3:$AF$7690,'2way'!$Q$3:$Q$7690,"="&amp;B38,'2way'!$Y$3:$Y$7690,"&lt;&gt;P") + SUMIFS('2way'!$AF$3:$AF$7690,'2way'!$R$3:$R$7690,"="&amp;B38,'2way'!$Y$3:$Y$7690,"&lt;&gt;P")</f>
        <v>69</v>
      </c>
      <c r="K38" s="76">
        <f t="shared" si="2"/>
        <v>3.1363636363636364E-2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2200</v>
      </c>
      <c r="D39">
        <f>SUMIFS('2way'!$AB$3:$AB$7690,'2way'!$Q$3:$Q$7690,"="&amp;B39,'2way'!$Z$3:$Z$7690,"&lt;&gt;P") + SUMIFS('2way'!$AB$3:$AB$7690,'2way'!$R$3:$R$7690,"="&amp;B39,'2way'!$Z$3:$Z$7690,"&lt;&gt;P")</f>
        <v>-564</v>
      </c>
      <c r="E39" s="76">
        <f t="shared" si="0"/>
        <v>-0.25636363636363635</v>
      </c>
      <c r="F39">
        <f>SUMIFS('2way'!$Z$3:$Z$7690,'2way'!$Q$3:$Q$7690,"=" &amp;B39,'2way'!$Y$3:$Y$7690,"&lt;&gt;P") + SUMIFS('2way'!$Z$3:$Z$7690,'2way'!$R$3:$R$7690,"=" &amp;B39,'2way'!$Y$3:$Y$7690,"&lt;&gt;P")</f>
        <v>2200</v>
      </c>
      <c r="G39">
        <f>SUMIFS('2way'!$AD$3:$AD$7690,'2way'!$Q$3:$Q$7690,"="&amp;B39,'2way'!$Y$3:$Y$7690,"&lt;&gt;P") + SUMIFS('2way'!$AD$3:$AD$7690,'2way'!$R$3:$R$7690,"="&amp;D39,'2way'!$Y$3:$Y$7690,"&lt;&gt;P")</f>
        <v>-1100</v>
      </c>
      <c r="H39" s="76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2200</v>
      </c>
      <c r="J39">
        <f>SUMIFS('2way'!$AF$3:$AF$7690,'2way'!$Q$3:$Q$7690,"="&amp;B39,'2way'!$Y$3:$Y$7690,"&lt;&gt;P") + SUMIFS('2way'!$AF$3:$AF$7690,'2way'!$R$3:$R$7690,"="&amp;B39,'2way'!$Y$3:$Y$7690,"&lt;&gt;P")</f>
        <v>-336</v>
      </c>
      <c r="K39" s="76">
        <f t="shared" si="2"/>
        <v>-0.15272727272727274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2200</v>
      </c>
      <c r="D40">
        <f>SUMIFS('2way'!$AB$3:$AB$7690,'2way'!$Q$3:$Q$7690,"="&amp;B40,'2way'!$Z$3:$Z$7690,"&lt;&gt;P") + SUMIFS('2way'!$AB$3:$AB$7690,'2way'!$R$3:$R$7690,"="&amp;B40,'2way'!$Z$3:$Z$7690,"&lt;&gt;P")</f>
        <v>-74</v>
      </c>
      <c r="E40" s="76">
        <f t="shared" si="0"/>
        <v>-3.3636363636363638E-2</v>
      </c>
      <c r="F40">
        <f>SUMIFS('2way'!$Z$3:$Z$7690,'2way'!$Q$3:$Q$7690,"=" &amp;B40,'2way'!$Y$3:$Y$7690,"&lt;&gt;P") + SUMIFS('2way'!$Z$3:$Z$7690,'2way'!$R$3:$R$7690,"=" &amp;B40,'2way'!$Y$3:$Y$7690,"&lt;&gt;P")</f>
        <v>2200</v>
      </c>
      <c r="G40">
        <f>SUMIFS('2way'!$AD$3:$AD$7690,'2way'!$Q$3:$Q$7690,"="&amp;B40,'2way'!$Y$3:$Y$7690,"&lt;&gt;P") + SUMIFS('2way'!$AD$3:$AD$7690,'2way'!$R$3:$R$7690,"="&amp;D40,'2way'!$Y$3:$Y$7690,"&lt;&gt;P")</f>
        <v>-1100</v>
      </c>
      <c r="H40" s="76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2200</v>
      </c>
      <c r="J40">
        <f>SUMIFS('2way'!$AF$3:$AF$7690,'2way'!$Q$3:$Q$7690,"="&amp;B40,'2way'!$Y$3:$Y$7690,"&lt;&gt;P") + SUMIFS('2way'!$AF$3:$AF$7690,'2way'!$R$3:$R$7690,"="&amp;B40,'2way'!$Y$3:$Y$7690,"&lt;&gt;P")</f>
        <v>278</v>
      </c>
      <c r="K40" s="76">
        <f t="shared" si="2"/>
        <v>0.12636363636363637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2200</v>
      </c>
      <c r="D41">
        <f>SUMIFS('2way'!$AB$3:$AB$7690,'2way'!$Q$3:$Q$7690,"="&amp;B41,'2way'!$Z$3:$Z$7690,"&lt;&gt;P") + SUMIFS('2way'!$AB$3:$AB$7690,'2way'!$R$3:$R$7690,"="&amp;B41,'2way'!$Z$3:$Z$7690,"&lt;&gt;P")</f>
        <v>222</v>
      </c>
      <c r="E41" s="76">
        <f t="shared" si="0"/>
        <v>0.10090909090909091</v>
      </c>
      <c r="F41">
        <f>SUMIFS('2way'!$Z$3:$Z$7690,'2way'!$Q$3:$Q$7690,"=" &amp;B41,'2way'!$Y$3:$Y$7690,"&lt;&gt;P") + SUMIFS('2way'!$Z$3:$Z$7690,'2way'!$R$3:$R$7690,"=" &amp;B41,'2way'!$Y$3:$Y$7690,"&lt;&gt;P")</f>
        <v>2200</v>
      </c>
      <c r="G41">
        <f>SUMIFS('2way'!$AD$3:$AD$7690,'2way'!$Q$3:$Q$7690,"="&amp;B41,'2way'!$Y$3:$Y$7690,"&lt;&gt;P") + SUMIFS('2way'!$AD$3:$AD$7690,'2way'!$R$3:$R$7690,"="&amp;D41,'2way'!$Y$3:$Y$7690,"&lt;&gt;P")</f>
        <v>-877</v>
      </c>
      <c r="H41" s="76">
        <f t="shared" si="1"/>
        <v>-0.39863636363636362</v>
      </c>
      <c r="I41">
        <f>SUMIFS('2way'!$Z$3:$Z$7690,'2way'!$Q$3:$Q$7690,"=" &amp;B41,'2way'!$Y$3:$Y$7690,"&lt;&gt;P") + SUMIFS('2way'!$Z$3:$Z$7690,'2way'!$R$3:$R$7690,"=" &amp;B41,'2way'!$Y$3:$Y$7690,"&lt;&gt;P")</f>
        <v>2200</v>
      </c>
      <c r="J41">
        <f>SUMIFS('2way'!$AF$3:$AF$7690,'2way'!$Q$3:$Q$7690,"="&amp;B41,'2way'!$Y$3:$Y$7690,"&lt;&gt;P") + SUMIFS('2way'!$AF$3:$AF$7690,'2way'!$R$3:$R$7690,"="&amp;B41,'2way'!$Y$3:$Y$7690,"&lt;&gt;P")</f>
        <v>174</v>
      </c>
      <c r="K41" s="76">
        <f t="shared" si="2"/>
        <v>7.9090909090909087E-2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2200</v>
      </c>
      <c r="D42">
        <f>SUMIFS('2way'!$AB$3:$AB$7690,'2way'!$Q$3:$Q$7690,"="&amp;B42,'2way'!$Z$3:$Z$7690,"&lt;&gt;P") + SUMIFS('2way'!$AB$3:$AB$7690,'2way'!$R$3:$R$7690,"="&amp;B42,'2way'!$Z$3:$Z$7690,"&lt;&gt;P")</f>
        <v>46</v>
      </c>
      <c r="E42" s="76">
        <f t="shared" si="0"/>
        <v>2.0909090909090908E-2</v>
      </c>
      <c r="F42">
        <f>SUMIFS('2way'!$Z$3:$Z$7690,'2way'!$Q$3:$Q$7690,"=" &amp;B42,'2way'!$Y$3:$Y$7690,"&lt;&gt;P") + SUMIFS('2way'!$Z$3:$Z$7690,'2way'!$R$3:$R$7690,"=" &amp;B42,'2way'!$Y$3:$Y$7690,"&lt;&gt;P")</f>
        <v>2200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76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2200</v>
      </c>
      <c r="J42">
        <f>SUMIFS('2way'!$AF$3:$AF$7690,'2way'!$Q$3:$Q$7690,"="&amp;B42,'2way'!$Y$3:$Y$7690,"&lt;&gt;P") + SUMIFS('2way'!$AF$3:$AF$7690,'2way'!$R$3:$R$7690,"="&amp;B42,'2way'!$Y$3:$Y$7690,"&lt;&gt;P")</f>
        <v>133</v>
      </c>
      <c r="K42" s="76">
        <f t="shared" si="2"/>
        <v>6.0454545454545455E-2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2200</v>
      </c>
      <c r="D43">
        <f>SUMIFS('2way'!$AB$3:$AB$7690,'2way'!$Q$3:$Q$7690,"="&amp;B43,'2way'!$Z$3:$Z$7690,"&lt;&gt;P") + SUMIFS('2way'!$AB$3:$AB$7690,'2way'!$R$3:$R$7690,"="&amp;B43,'2way'!$Z$3:$Z$7690,"&lt;&gt;P")</f>
        <v>-458</v>
      </c>
      <c r="E43" s="76">
        <f t="shared" si="0"/>
        <v>-0.20818181818181819</v>
      </c>
      <c r="F43">
        <f>SUMIFS('2way'!$Z$3:$Z$7690,'2way'!$Q$3:$Q$7690,"=" &amp;B43,'2way'!$Y$3:$Y$7690,"&lt;&gt;P") + SUMIFS('2way'!$Z$3:$Z$7690,'2way'!$R$3:$R$7690,"=" &amp;B43,'2way'!$Y$3:$Y$7690,"&lt;&gt;P")</f>
        <v>2200</v>
      </c>
      <c r="G43">
        <f>SUMIFS('2way'!$AD$3:$AD$7690,'2way'!$Q$3:$Q$7690,"="&amp;B43,'2way'!$Y$3:$Y$7690,"&lt;&gt;P") + SUMIFS('2way'!$AD$3:$AD$7690,'2way'!$R$3:$R$7690,"="&amp;D43,'2way'!$Y$3:$Y$7690,"&lt;&gt;P")</f>
        <v>-897</v>
      </c>
      <c r="H43" s="76">
        <f t="shared" si="1"/>
        <v>-0.40772727272727272</v>
      </c>
      <c r="I43">
        <f>SUMIFS('2way'!$Z$3:$Z$7690,'2way'!$Q$3:$Q$7690,"=" &amp;B43,'2way'!$Y$3:$Y$7690,"&lt;&gt;P") + SUMIFS('2way'!$Z$3:$Z$7690,'2way'!$R$3:$R$7690,"=" &amp;B43,'2way'!$Y$3:$Y$7690,"&lt;&gt;P")</f>
        <v>2200</v>
      </c>
      <c r="J43">
        <f>SUMIFS('2way'!$AF$3:$AF$7690,'2way'!$Q$3:$Q$7690,"="&amp;B43,'2way'!$Y$3:$Y$7690,"&lt;&gt;P") + SUMIFS('2way'!$AF$3:$AF$7690,'2way'!$R$3:$R$7690,"="&amp;B43,'2way'!$Y$3:$Y$7690,"&lt;&gt;P")</f>
        <v>-493</v>
      </c>
      <c r="K43" s="76">
        <f t="shared" si="2"/>
        <v>-0.22409090909090909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2200</v>
      </c>
      <c r="D44">
        <f>SUMIFS('2way'!$AB$3:$AB$7690,'2way'!$Q$3:$Q$7690,"="&amp;B44,'2way'!$Z$3:$Z$7690,"&lt;&gt;P") + SUMIFS('2way'!$AB$3:$AB$7690,'2way'!$R$3:$R$7690,"="&amp;B44,'2way'!$Z$3:$Z$7690,"&lt;&gt;P")</f>
        <v>-411</v>
      </c>
      <c r="E44" s="76">
        <f t="shared" si="0"/>
        <v>-0.18681818181818183</v>
      </c>
      <c r="F44">
        <f>SUMIFS('2way'!$Z$3:$Z$7690,'2way'!$Q$3:$Q$7690,"=" &amp;B44,'2way'!$Y$3:$Y$7690,"&lt;&gt;P") + SUMIFS('2way'!$Z$3:$Z$7690,'2way'!$R$3:$R$7690,"=" &amp;B44,'2way'!$Y$3:$Y$7690,"&lt;&gt;P")</f>
        <v>2200</v>
      </c>
      <c r="G44">
        <f>SUMIFS('2way'!$AD$3:$AD$7690,'2way'!$Q$3:$Q$7690,"="&amp;B44,'2way'!$Y$3:$Y$7690,"&lt;&gt;P") + SUMIFS('2way'!$AD$3:$AD$7690,'2way'!$R$3:$R$7690,"="&amp;D44,'2way'!$Y$3:$Y$7690,"&lt;&gt;P")</f>
        <v>-473</v>
      </c>
      <c r="H44" s="76">
        <f t="shared" si="1"/>
        <v>-0.215</v>
      </c>
      <c r="I44">
        <f>SUMIFS('2way'!$Z$3:$Z$7690,'2way'!$Q$3:$Q$7690,"=" &amp;B44,'2way'!$Y$3:$Y$7690,"&lt;&gt;P") + SUMIFS('2way'!$Z$3:$Z$7690,'2way'!$R$3:$R$7690,"=" &amp;B44,'2way'!$Y$3:$Y$7690,"&lt;&gt;P")</f>
        <v>2200</v>
      </c>
      <c r="J44">
        <f>SUMIFS('2way'!$AF$3:$AF$7690,'2way'!$Q$3:$Q$7690,"="&amp;B44,'2way'!$Y$3:$Y$7690,"&lt;&gt;P") + SUMIFS('2way'!$AF$3:$AF$7690,'2way'!$R$3:$R$7690,"="&amp;B44,'2way'!$Y$3:$Y$7690,"&lt;&gt;P")</f>
        <v>-1093</v>
      </c>
      <c r="K44" s="76">
        <f t="shared" si="2"/>
        <v>-0.49681818181818183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2200</v>
      </c>
      <c r="D45">
        <f>SUMIFS('2way'!$AB$3:$AB$7690,'2way'!$Q$3:$Q$7690,"="&amp;B45,'2way'!$Z$3:$Z$7690,"&lt;&gt;P") + SUMIFS('2way'!$AB$3:$AB$7690,'2way'!$R$3:$R$7690,"="&amp;B45,'2way'!$Z$3:$Z$7690,"&lt;&gt;P")</f>
        <v>555</v>
      </c>
      <c r="E45" s="76">
        <f t="shared" si="0"/>
        <v>0.25227272727272726</v>
      </c>
      <c r="F45">
        <f>SUMIFS('2way'!$Z$3:$Z$7690,'2way'!$Q$3:$Q$7690,"=" &amp;B45,'2way'!$Y$3:$Y$7690,"&lt;&gt;P") + SUMIFS('2way'!$Z$3:$Z$7690,'2way'!$R$3:$R$7690,"=" &amp;B45,'2way'!$Y$3:$Y$7690,"&lt;&gt;P")</f>
        <v>2200</v>
      </c>
      <c r="G45">
        <f>SUMIFS('2way'!$AD$3:$AD$7690,'2way'!$Q$3:$Q$7690,"="&amp;B45,'2way'!$Y$3:$Y$7690,"&lt;&gt;P") + SUMIFS('2way'!$AD$3:$AD$7690,'2way'!$R$3:$R$7690,"="&amp;D45,'2way'!$Y$3:$Y$7690,"&lt;&gt;P")</f>
        <v>-910</v>
      </c>
      <c r="H45" s="76">
        <f t="shared" si="1"/>
        <v>-0.41363636363636364</v>
      </c>
      <c r="I45">
        <f>SUMIFS('2way'!$Z$3:$Z$7690,'2way'!$Q$3:$Q$7690,"=" &amp;B45,'2way'!$Y$3:$Y$7690,"&lt;&gt;P") + SUMIFS('2way'!$Z$3:$Z$7690,'2way'!$R$3:$R$7690,"=" &amp;B45,'2way'!$Y$3:$Y$7690,"&lt;&gt;P")</f>
        <v>2200</v>
      </c>
      <c r="J45">
        <f>SUMIFS('2way'!$AF$3:$AF$7690,'2way'!$Q$3:$Q$7690,"="&amp;B45,'2way'!$Y$3:$Y$7690,"&lt;&gt;P") + SUMIFS('2way'!$AF$3:$AF$7690,'2way'!$R$3:$R$7690,"="&amp;B45,'2way'!$Y$3:$Y$7690,"&lt;&gt;P")</f>
        <v>-316</v>
      </c>
      <c r="K45" s="76">
        <f t="shared" si="2"/>
        <v>-0.14363636363636365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2200</v>
      </c>
      <c r="D46">
        <f>SUMIFS('2way'!$AB$3:$AB$7690,'2way'!$Q$3:$Q$7690,"="&amp;B46,'2way'!$Z$3:$Z$7690,"&lt;&gt;P") + SUMIFS('2way'!$AB$3:$AB$7690,'2way'!$R$3:$R$7690,"="&amp;B46,'2way'!$Z$3:$Z$7690,"&lt;&gt;P")</f>
        <v>-357</v>
      </c>
      <c r="E46" s="76">
        <f t="shared" si="0"/>
        <v>-0.16227272727272726</v>
      </c>
      <c r="F46">
        <f>SUMIFS('2way'!$Z$3:$Z$7690,'2way'!$Q$3:$Q$7690,"=" &amp;B46,'2way'!$Y$3:$Y$7690,"&lt;&gt;P") + SUMIFS('2way'!$Z$3:$Z$7690,'2way'!$R$3:$R$7690,"=" &amp;B46,'2way'!$Y$3:$Y$7690,"&lt;&gt;P")</f>
        <v>2200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76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2200</v>
      </c>
      <c r="J46">
        <f>SUMIFS('2way'!$AF$3:$AF$7690,'2way'!$Q$3:$Q$7690,"="&amp;B46,'2way'!$Y$3:$Y$7690,"&lt;&gt;P") + SUMIFS('2way'!$AF$3:$AF$7690,'2way'!$R$3:$R$7690,"="&amp;B46,'2way'!$Y$3:$Y$7690,"&lt;&gt;P")</f>
        <v>-847</v>
      </c>
      <c r="K46" s="76">
        <f t="shared" si="2"/>
        <v>-0.38500000000000001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2200</v>
      </c>
      <c r="D47">
        <f>SUMIFS('2way'!$AB$3:$AB$7690,'2way'!$Q$3:$Q$7690,"="&amp;B47,'2way'!$Z$3:$Z$7690,"&lt;&gt;P") + SUMIFS('2way'!$AB$3:$AB$7690,'2way'!$R$3:$R$7690,"="&amp;B47,'2way'!$Z$3:$Z$7690,"&lt;&gt;P")</f>
        <v>122</v>
      </c>
      <c r="E47" s="76">
        <f t="shared" si="0"/>
        <v>5.5454545454545458E-2</v>
      </c>
      <c r="F47">
        <f>SUMIFS('2way'!$Z$3:$Z$7690,'2way'!$Q$3:$Q$7690,"=" &amp;B47,'2way'!$Y$3:$Y$7690,"&lt;&gt;P") + SUMIFS('2way'!$Z$3:$Z$7690,'2way'!$R$3:$R$7690,"=" &amp;B47,'2way'!$Y$3:$Y$7690,"&lt;&gt;P")</f>
        <v>2200</v>
      </c>
      <c r="G47">
        <f>SUMIFS('2way'!$AD$3:$AD$7690,'2way'!$Q$3:$Q$7690,"="&amp;B47,'2way'!$Y$3:$Y$7690,"&lt;&gt;P") + SUMIFS('2way'!$AD$3:$AD$7690,'2way'!$R$3:$R$7690,"="&amp;D47,'2way'!$Y$3:$Y$7690,"&lt;&gt;P")</f>
        <v>-619</v>
      </c>
      <c r="H47" s="76">
        <f t="shared" si="1"/>
        <v>-0.28136363636363637</v>
      </c>
      <c r="I47">
        <f>SUMIFS('2way'!$Z$3:$Z$7690,'2way'!$Q$3:$Q$7690,"=" &amp;B47,'2way'!$Y$3:$Y$7690,"&lt;&gt;P") + SUMIFS('2way'!$Z$3:$Z$7690,'2way'!$R$3:$R$7690,"=" &amp;B47,'2way'!$Y$3:$Y$7690,"&lt;&gt;P")</f>
        <v>2200</v>
      </c>
      <c r="J47">
        <f>SUMIFS('2way'!$AF$3:$AF$7690,'2way'!$Q$3:$Q$7690,"="&amp;B47,'2way'!$Y$3:$Y$7690,"&lt;&gt;P") + SUMIFS('2way'!$AF$3:$AF$7690,'2way'!$R$3:$R$7690,"="&amp;B47,'2way'!$Y$3:$Y$7690,"&lt;&gt;P")</f>
        <v>-1036</v>
      </c>
      <c r="K47" s="76">
        <f t="shared" si="2"/>
        <v>-0.47090909090909089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2200</v>
      </c>
      <c r="D48">
        <f>SUMIFS('2way'!$AB$3:$AB$7690,'2way'!$Q$3:$Q$7690,"="&amp;B48,'2way'!$Z$3:$Z$7690,"&lt;&gt;P") + SUMIFS('2way'!$AB$3:$AB$7690,'2way'!$R$3:$R$7690,"="&amp;B48,'2way'!$Z$3:$Z$7690,"&lt;&gt;P")</f>
        <v>-281</v>
      </c>
      <c r="E48" s="76">
        <f t="shared" si="0"/>
        <v>-0.12772727272727272</v>
      </c>
      <c r="F48">
        <f>SUMIFS('2way'!$Z$3:$Z$7690,'2way'!$Q$3:$Q$7690,"=" &amp;B48,'2way'!$Y$3:$Y$7690,"&lt;&gt;P") + SUMIFS('2way'!$Z$3:$Z$7690,'2way'!$R$3:$R$7690,"=" &amp;B48,'2way'!$Y$3:$Y$7690,"&lt;&gt;P")</f>
        <v>2200</v>
      </c>
      <c r="G48">
        <f>SUMIFS('2way'!$AD$3:$AD$7690,'2way'!$Q$3:$Q$7690,"="&amp;B48,'2way'!$Y$3:$Y$7690,"&lt;&gt;P") + SUMIFS('2way'!$AD$3:$AD$7690,'2way'!$R$3:$R$7690,"="&amp;D48,'2way'!$Y$3:$Y$7690,"&lt;&gt;P")</f>
        <v>-703</v>
      </c>
      <c r="H48" s="76">
        <f t="shared" si="1"/>
        <v>-0.31954545454545452</v>
      </c>
      <c r="I48">
        <f>SUMIFS('2way'!$Z$3:$Z$7690,'2way'!$Q$3:$Q$7690,"=" &amp;B48,'2way'!$Y$3:$Y$7690,"&lt;&gt;P") + SUMIFS('2way'!$Z$3:$Z$7690,'2way'!$R$3:$R$7690,"=" &amp;B48,'2way'!$Y$3:$Y$7690,"&lt;&gt;P")</f>
        <v>2200</v>
      </c>
      <c r="J48">
        <f>SUMIFS('2way'!$AF$3:$AF$7690,'2way'!$Q$3:$Q$7690,"="&amp;B48,'2way'!$Y$3:$Y$7690,"&lt;&gt;P") + SUMIFS('2way'!$AF$3:$AF$7690,'2way'!$R$3:$R$7690,"="&amp;B48,'2way'!$Y$3:$Y$7690,"&lt;&gt;P")</f>
        <v>-1653</v>
      </c>
      <c r="K48" s="76">
        <f t="shared" si="2"/>
        <v>-0.75136363636363634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2200</v>
      </c>
      <c r="D49">
        <f>SUMIFS('2way'!$AB$3:$AB$7690,'2way'!$Q$3:$Q$7690,"="&amp;B49,'2way'!$Z$3:$Z$7690,"&lt;&gt;P") + SUMIFS('2way'!$AB$3:$AB$7690,'2way'!$R$3:$R$7690,"="&amp;B49,'2way'!$Z$3:$Z$7690,"&lt;&gt;P")</f>
        <v>472</v>
      </c>
      <c r="E49" s="76">
        <f t="shared" si="0"/>
        <v>0.21454545454545454</v>
      </c>
      <c r="F49">
        <f>SUMIFS('2way'!$Z$3:$Z$7690,'2way'!$Q$3:$Q$7690,"=" &amp;B49,'2way'!$Y$3:$Y$7690,"&lt;&gt;P") + SUMIFS('2way'!$Z$3:$Z$7690,'2way'!$R$3:$R$7690,"=" &amp;B49,'2way'!$Y$3:$Y$7690,"&lt;&gt;P")</f>
        <v>2200</v>
      </c>
      <c r="G49">
        <f>SUMIFS('2way'!$AD$3:$AD$7690,'2way'!$Q$3:$Q$7690,"="&amp;B49,'2way'!$Y$3:$Y$7690,"&lt;&gt;P") + SUMIFS('2way'!$AD$3:$AD$7690,'2way'!$R$3:$R$7690,"="&amp;D49,'2way'!$Y$3:$Y$7690,"&lt;&gt;P")</f>
        <v>-500</v>
      </c>
      <c r="H49" s="76">
        <f t="shared" si="1"/>
        <v>-0.22727272727272727</v>
      </c>
      <c r="I49">
        <f>SUMIFS('2way'!$Z$3:$Z$7690,'2way'!$Q$3:$Q$7690,"=" &amp;B49,'2way'!$Y$3:$Y$7690,"&lt;&gt;P") + SUMIFS('2way'!$Z$3:$Z$7690,'2way'!$R$3:$R$7690,"=" &amp;B49,'2way'!$Y$3:$Y$7690,"&lt;&gt;P")</f>
        <v>2200</v>
      </c>
      <c r="J49">
        <f>SUMIFS('2way'!$AF$3:$AF$7690,'2way'!$Q$3:$Q$7690,"="&amp;B49,'2way'!$Y$3:$Y$7690,"&lt;&gt;P") + SUMIFS('2way'!$AF$3:$AF$7690,'2way'!$R$3:$R$7690,"="&amp;B49,'2way'!$Y$3:$Y$7690,"&lt;&gt;P")</f>
        <v>-334</v>
      </c>
      <c r="K49" s="76">
        <f t="shared" si="2"/>
        <v>-0.15181818181818182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2100</v>
      </c>
      <c r="D50">
        <f>SUMIFS('2way'!$AB$3:$AB$7690,'2way'!$Q$3:$Q$7690,"="&amp;B50,'2way'!$Z$3:$Z$7690,"&lt;&gt;P") + SUMIFS('2way'!$AB$3:$AB$7690,'2way'!$R$3:$R$7690,"="&amp;B50,'2way'!$Z$3:$Z$7690,"&lt;&gt;P")</f>
        <v>-405</v>
      </c>
      <c r="E50" s="76">
        <f t="shared" si="0"/>
        <v>-0.19285714285714287</v>
      </c>
      <c r="F50">
        <f>SUMIFS('2way'!$Z$3:$Z$7690,'2way'!$Q$3:$Q$7690,"=" &amp;B50,'2way'!$Y$3:$Y$7690,"&lt;&gt;P") + SUMIFS('2way'!$Z$3:$Z$7690,'2way'!$R$3:$R$7690,"=" &amp;B50,'2way'!$Y$3:$Y$7690,"&lt;&gt;P")</f>
        <v>2100</v>
      </c>
      <c r="G50">
        <f>SUMIFS('2way'!$AD$3:$AD$7690,'2way'!$Q$3:$Q$7690,"="&amp;B50,'2way'!$Y$3:$Y$7690,"&lt;&gt;P") + SUMIFS('2way'!$AD$3:$AD$7690,'2way'!$R$3:$R$7690,"="&amp;D50,'2way'!$Y$3:$Y$7690,"&lt;&gt;P")</f>
        <v>-601</v>
      </c>
      <c r="H50" s="76">
        <f t="shared" si="1"/>
        <v>-0.28619047619047622</v>
      </c>
      <c r="I50">
        <f>SUMIFS('2way'!$Z$3:$Z$7690,'2way'!$Q$3:$Q$7690,"=" &amp;B50,'2way'!$Y$3:$Y$7690,"&lt;&gt;P") + SUMIFS('2way'!$Z$3:$Z$7690,'2way'!$R$3:$R$7690,"=" &amp;B50,'2way'!$Y$3:$Y$7690,"&lt;&gt;P")</f>
        <v>2100</v>
      </c>
      <c r="J50">
        <f>SUMIFS('2way'!$AF$3:$AF$7690,'2way'!$Q$3:$Q$7690,"="&amp;B50,'2way'!$Y$3:$Y$7690,"&lt;&gt;P") + SUMIFS('2way'!$AF$3:$AF$7690,'2way'!$R$3:$R$7690,"="&amp;B50,'2way'!$Y$3:$Y$7690,"&lt;&gt;P")</f>
        <v>-1024</v>
      </c>
      <c r="K50" s="76">
        <f t="shared" si="2"/>
        <v>-0.48761904761904762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2100</v>
      </c>
      <c r="D51">
        <f>SUMIFS('2way'!$AB$3:$AB$7690,'2way'!$Q$3:$Q$7690,"="&amp;B51,'2way'!$Z$3:$Z$7690,"&lt;&gt;P") + SUMIFS('2way'!$AB$3:$AB$7690,'2way'!$R$3:$R$7690,"="&amp;B51,'2way'!$Z$3:$Z$7690,"&lt;&gt;P")</f>
        <v>-58</v>
      </c>
      <c r="E51" s="76">
        <f t="shared" si="0"/>
        <v>-2.7619047619047619E-2</v>
      </c>
      <c r="F51">
        <f>SUMIFS('2way'!$Z$3:$Z$7690,'2way'!$Q$3:$Q$7690,"=" &amp;B51,'2way'!$Y$3:$Y$7690,"&lt;&gt;P") + SUMIFS('2way'!$Z$3:$Z$7690,'2way'!$R$3:$R$7690,"=" &amp;B51,'2way'!$Y$3:$Y$7690,"&lt;&gt;P")</f>
        <v>2100</v>
      </c>
      <c r="G51">
        <f>SUMIFS('2way'!$AD$3:$AD$7690,'2way'!$Q$3:$Q$7690,"="&amp;B51,'2way'!$Y$3:$Y$7690,"&lt;&gt;P") + SUMIFS('2way'!$AD$3:$AD$7690,'2way'!$R$3:$R$7690,"="&amp;D51,'2way'!$Y$3:$Y$7690,"&lt;&gt;P")</f>
        <v>-334</v>
      </c>
      <c r="H51" s="76">
        <f t="shared" si="1"/>
        <v>-0.15904761904761905</v>
      </c>
      <c r="I51">
        <f>SUMIFS('2way'!$Z$3:$Z$7690,'2way'!$Q$3:$Q$7690,"=" &amp;B51,'2way'!$Y$3:$Y$7690,"&lt;&gt;P") + SUMIFS('2way'!$Z$3:$Z$7690,'2way'!$R$3:$R$7690,"=" &amp;B51,'2way'!$Y$3:$Y$7690,"&lt;&gt;P")</f>
        <v>2100</v>
      </c>
      <c r="J51">
        <f>SUMIFS('2way'!$AF$3:$AF$7690,'2way'!$Q$3:$Q$7690,"="&amp;B51,'2way'!$Y$3:$Y$7690,"&lt;&gt;P") + SUMIFS('2way'!$AF$3:$AF$7690,'2way'!$R$3:$R$7690,"="&amp;B51,'2way'!$Y$3:$Y$7690,"&lt;&gt;P")</f>
        <v>-1589</v>
      </c>
      <c r="K51" s="76">
        <f t="shared" si="2"/>
        <v>-0.75666666666666671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2200</v>
      </c>
      <c r="D52">
        <f>SUMIFS('2way'!$AB$3:$AB$7690,'2way'!$Q$3:$Q$7690,"="&amp;B52,'2way'!$Z$3:$Z$7690,"&lt;&gt;P") + SUMIFS('2way'!$AB$3:$AB$7690,'2way'!$R$3:$R$7690,"="&amp;B52,'2way'!$Z$3:$Z$7690,"&lt;&gt;P")</f>
        <v>312</v>
      </c>
      <c r="E52" s="76">
        <f t="shared" si="0"/>
        <v>0.14181818181818182</v>
      </c>
      <c r="F52">
        <f>SUMIFS('2way'!$Z$3:$Z$7690,'2way'!$Q$3:$Q$7690,"=" &amp;B52,'2way'!$Y$3:$Y$7690,"&lt;&gt;P") + SUMIFS('2way'!$Z$3:$Z$7690,'2way'!$R$3:$R$7690,"=" &amp;B52,'2way'!$Y$3:$Y$7690,"&lt;&gt;P")</f>
        <v>2200</v>
      </c>
      <c r="G52">
        <f>SUMIFS('2way'!$AD$3:$AD$7690,'2way'!$Q$3:$Q$7690,"="&amp;B52,'2way'!$Y$3:$Y$7690,"&lt;&gt;P") + SUMIFS('2way'!$AD$3:$AD$7690,'2way'!$R$3:$R$7690,"="&amp;D52,'2way'!$Y$3:$Y$7690,"&lt;&gt;P")</f>
        <v>-607</v>
      </c>
      <c r="H52" s="76">
        <f t="shared" si="1"/>
        <v>-0.27590909090909088</v>
      </c>
      <c r="I52">
        <f>SUMIFS('2way'!$Z$3:$Z$7690,'2way'!$Q$3:$Q$7690,"=" &amp;B52,'2way'!$Y$3:$Y$7690,"&lt;&gt;P") + SUMIFS('2way'!$Z$3:$Z$7690,'2way'!$R$3:$R$7690,"=" &amp;B52,'2way'!$Y$3:$Y$7690,"&lt;&gt;P")</f>
        <v>2200</v>
      </c>
      <c r="J52">
        <f>SUMIFS('2way'!$AF$3:$AF$7690,'2way'!$Q$3:$Q$7690,"="&amp;B52,'2way'!$Y$3:$Y$7690,"&lt;&gt;P") + SUMIFS('2way'!$AF$3:$AF$7690,'2way'!$R$3:$R$7690,"="&amp;B52,'2way'!$Y$3:$Y$7690,"&lt;&gt;P")</f>
        <v>-320</v>
      </c>
      <c r="K52" s="76">
        <f t="shared" si="2"/>
        <v>-0.14545454545454545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2200</v>
      </c>
      <c r="D53">
        <f>SUMIFS('2way'!$AB$3:$AB$7690,'2way'!$Q$3:$Q$7690,"="&amp;B53,'2way'!$Z$3:$Z$7690,"&lt;&gt;P") + SUMIFS('2way'!$AB$3:$AB$7690,'2way'!$R$3:$R$7690,"="&amp;B53,'2way'!$Z$3:$Z$7690,"&lt;&gt;P")</f>
        <v>-433</v>
      </c>
      <c r="E53" s="76">
        <f t="shared" si="0"/>
        <v>-0.19681818181818181</v>
      </c>
      <c r="F53">
        <f>SUMIFS('2way'!$Z$3:$Z$7690,'2way'!$Q$3:$Q$7690,"=" &amp;B53,'2way'!$Y$3:$Y$7690,"&lt;&gt;P") + SUMIFS('2way'!$Z$3:$Z$7690,'2way'!$R$3:$R$7690,"=" &amp;B53,'2way'!$Y$3:$Y$7690,"&lt;&gt;P")</f>
        <v>2200</v>
      </c>
      <c r="G53">
        <f>SUMIFS('2way'!$AD$3:$AD$7690,'2way'!$Q$3:$Q$7690,"="&amp;B53,'2way'!$Y$3:$Y$7690,"&lt;&gt;P") + SUMIFS('2way'!$AD$3:$AD$7690,'2way'!$R$3:$R$7690,"="&amp;D53,'2way'!$Y$3:$Y$7690,"&lt;&gt;P")</f>
        <v>-729</v>
      </c>
      <c r="H53" s="76">
        <f t="shared" si="1"/>
        <v>-0.33136363636363636</v>
      </c>
      <c r="I53">
        <f>SUMIFS('2way'!$Z$3:$Z$7690,'2way'!$Q$3:$Q$7690,"=" &amp;B53,'2way'!$Y$3:$Y$7690,"&lt;&gt;P") + SUMIFS('2way'!$Z$3:$Z$7690,'2way'!$R$3:$R$7690,"=" &amp;B53,'2way'!$Y$3:$Y$7690,"&lt;&gt;P")</f>
        <v>2200</v>
      </c>
      <c r="J53">
        <f>SUMIFS('2way'!$AF$3:$AF$7690,'2way'!$Q$3:$Q$7690,"="&amp;B53,'2way'!$Y$3:$Y$7690,"&lt;&gt;P") + SUMIFS('2way'!$AF$3:$AF$7690,'2way'!$R$3:$R$7690,"="&amp;B53,'2way'!$Y$3:$Y$7690,"&lt;&gt;P")</f>
        <v>-1302</v>
      </c>
      <c r="K53" s="76">
        <f t="shared" si="2"/>
        <v>-0.5918181818181818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2100</v>
      </c>
      <c r="D54">
        <f>SUMIFS('2way'!$AB$3:$AB$7690,'2way'!$Q$3:$Q$7690,"="&amp;B54,'2way'!$Z$3:$Z$7690,"&lt;&gt;P") + SUMIFS('2way'!$AB$3:$AB$7690,'2way'!$R$3:$R$7690,"="&amp;B54,'2way'!$Z$3:$Z$7690,"&lt;&gt;P")</f>
        <v>850</v>
      </c>
      <c r="E54" s="76">
        <f t="shared" si="0"/>
        <v>0.40476190476190477</v>
      </c>
      <c r="F54">
        <f>SUMIFS('2way'!$Z$3:$Z$7690,'2way'!$Q$3:$Q$7690,"=" &amp;B54,'2way'!$Y$3:$Y$7690,"&lt;&gt;P") + SUMIFS('2way'!$Z$3:$Z$7690,'2way'!$R$3:$R$7690,"=" &amp;B54,'2way'!$Y$3:$Y$7690,"&lt;&gt;P")</f>
        <v>2100</v>
      </c>
      <c r="G54">
        <f>SUMIFS('2way'!$AD$3:$AD$7690,'2way'!$Q$3:$Q$7690,"="&amp;B54,'2way'!$Y$3:$Y$7690,"&lt;&gt;P") + SUMIFS('2way'!$AD$3:$AD$7690,'2way'!$R$3:$R$7690,"="&amp;D54,'2way'!$Y$3:$Y$7690,"&lt;&gt;P")</f>
        <v>-169</v>
      </c>
      <c r="H54" s="76">
        <f t="shared" si="1"/>
        <v>-8.0476190476190479E-2</v>
      </c>
      <c r="I54">
        <f>SUMIFS('2way'!$Z$3:$Z$7690,'2way'!$Q$3:$Q$7690,"=" &amp;B54,'2way'!$Y$3:$Y$7690,"&lt;&gt;P") + SUMIFS('2way'!$Z$3:$Z$7690,'2way'!$R$3:$R$7690,"=" &amp;B54,'2way'!$Y$3:$Y$7690,"&lt;&gt;P")</f>
        <v>2100</v>
      </c>
      <c r="J54">
        <f>SUMIFS('2way'!$AF$3:$AF$7690,'2way'!$Q$3:$Q$7690,"="&amp;B54,'2way'!$Y$3:$Y$7690,"&lt;&gt;P") + SUMIFS('2way'!$AF$3:$AF$7690,'2way'!$R$3:$R$7690,"="&amp;B54,'2way'!$Y$3:$Y$7690,"&lt;&gt;P")</f>
        <v>-602</v>
      </c>
      <c r="K54" s="76">
        <f t="shared" si="2"/>
        <v>-0.28666666666666668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2100</v>
      </c>
      <c r="D55">
        <f>SUMIFS('2way'!$AB$3:$AB$7690,'2way'!$Q$3:$Q$7690,"="&amp;B55,'2way'!$Z$3:$Z$7690,"&lt;&gt;P") + SUMIFS('2way'!$AB$3:$AB$7690,'2way'!$R$3:$R$7690,"="&amp;B55,'2way'!$Z$3:$Z$7690,"&lt;&gt;P")</f>
        <v>193</v>
      </c>
      <c r="E55" s="76">
        <f t="shared" si="0"/>
        <v>9.1904761904761906E-2</v>
      </c>
      <c r="F55">
        <f>SUMIFS('2way'!$Z$3:$Z$7690,'2way'!$Q$3:$Q$7690,"=" &amp;B55,'2way'!$Y$3:$Y$7690,"&lt;&gt;P") + SUMIFS('2way'!$Z$3:$Z$7690,'2way'!$R$3:$R$7690,"=" &amp;B55,'2way'!$Y$3:$Y$7690,"&lt;&gt;P")</f>
        <v>2100</v>
      </c>
      <c r="G55">
        <f>SUMIFS('2way'!$AD$3:$AD$7690,'2way'!$Q$3:$Q$7690,"="&amp;B55,'2way'!$Y$3:$Y$7690,"&lt;&gt;P") + SUMIFS('2way'!$AD$3:$AD$7690,'2way'!$R$3:$R$7690,"="&amp;D55,'2way'!$Y$3:$Y$7690,"&lt;&gt;P")</f>
        <v>-550</v>
      </c>
      <c r="H55" s="76">
        <f t="shared" si="1"/>
        <v>-0.26190476190476192</v>
      </c>
      <c r="I55">
        <f>SUMIFS('2way'!$Z$3:$Z$7690,'2way'!$Q$3:$Q$7690,"=" &amp;B55,'2way'!$Y$3:$Y$7690,"&lt;&gt;P") + SUMIFS('2way'!$Z$3:$Z$7690,'2way'!$R$3:$R$7690,"=" &amp;B55,'2way'!$Y$3:$Y$7690,"&lt;&gt;P")</f>
        <v>2100</v>
      </c>
      <c r="J55">
        <f>SUMIFS('2way'!$AF$3:$AF$7690,'2way'!$Q$3:$Q$7690,"="&amp;B55,'2way'!$Y$3:$Y$7690,"&lt;&gt;P") + SUMIFS('2way'!$AF$3:$AF$7690,'2way'!$R$3:$R$7690,"="&amp;B55,'2way'!$Y$3:$Y$7690,"&lt;&gt;P")</f>
        <v>-207</v>
      </c>
      <c r="K55" s="76">
        <f t="shared" si="2"/>
        <v>-9.8571428571428574E-2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2100</v>
      </c>
      <c r="D56">
        <f>SUMIFS('2way'!$AB$3:$AB$7690,'2way'!$Q$3:$Q$7690,"="&amp;B56,'2way'!$Z$3:$Z$7690,"&lt;&gt;P") + SUMIFS('2way'!$AB$3:$AB$7690,'2way'!$R$3:$R$7690,"="&amp;B56,'2way'!$Z$3:$Z$7690,"&lt;&gt;P")</f>
        <v>-953</v>
      </c>
      <c r="E56" s="76">
        <f t="shared" si="0"/>
        <v>-0.45380952380952383</v>
      </c>
      <c r="F56">
        <f>SUMIFS('2way'!$Z$3:$Z$7690,'2way'!$Q$3:$Q$7690,"=" &amp;B56,'2way'!$Y$3:$Y$7690,"&lt;&gt;P") + SUMIFS('2way'!$Z$3:$Z$7690,'2way'!$R$3:$R$7690,"=" &amp;B56,'2way'!$Y$3:$Y$7690,"&lt;&gt;P")</f>
        <v>2100</v>
      </c>
      <c r="G56">
        <f>SUMIFS('2way'!$AD$3:$AD$7690,'2way'!$Q$3:$Q$7690,"="&amp;B56,'2way'!$Y$3:$Y$7690,"&lt;&gt;P") + SUMIFS('2way'!$AD$3:$AD$7690,'2way'!$R$3:$R$7690,"="&amp;D56,'2way'!$Y$3:$Y$7690,"&lt;&gt;P")</f>
        <v>-731</v>
      </c>
      <c r="H56" s="76">
        <f t="shared" si="1"/>
        <v>-0.34809523809523807</v>
      </c>
      <c r="I56">
        <f>SUMIFS('2way'!$Z$3:$Z$7690,'2way'!$Q$3:$Q$7690,"=" &amp;B56,'2way'!$Y$3:$Y$7690,"&lt;&gt;P") + SUMIFS('2way'!$Z$3:$Z$7690,'2way'!$R$3:$R$7690,"=" &amp;B56,'2way'!$Y$3:$Y$7690,"&lt;&gt;P")</f>
        <v>2100</v>
      </c>
      <c r="J56">
        <f>SUMIFS('2way'!$AF$3:$AF$7690,'2way'!$Q$3:$Q$7690,"="&amp;B56,'2way'!$Y$3:$Y$7690,"&lt;&gt;P") + SUMIFS('2way'!$AF$3:$AF$7690,'2way'!$R$3:$R$7690,"="&amp;B56,'2way'!$Y$3:$Y$7690,"&lt;&gt;P")</f>
        <v>-1721</v>
      </c>
      <c r="K56" s="76">
        <f t="shared" si="2"/>
        <v>-0.81952380952380954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2200</v>
      </c>
      <c r="D57">
        <f>SUMIFS('2way'!$AB$3:$AB$7690,'2way'!$Q$3:$Q$7690,"="&amp;B57,'2way'!$Z$3:$Z$7690,"&lt;&gt;P") + SUMIFS('2way'!$AB$3:$AB$7690,'2way'!$R$3:$R$7690,"="&amp;B57,'2way'!$Z$3:$Z$7690,"&lt;&gt;P")</f>
        <v>-938</v>
      </c>
      <c r="E57" s="76">
        <f t="shared" si="0"/>
        <v>-0.42636363636363639</v>
      </c>
      <c r="F57">
        <f>SUMIFS('2way'!$Z$3:$Z$7690,'2way'!$Q$3:$Q$7690,"=" &amp;B57,'2way'!$Y$3:$Y$7690,"&lt;&gt;P") + SUMIFS('2way'!$Z$3:$Z$7690,'2way'!$R$3:$R$7690,"=" &amp;B57,'2way'!$Y$3:$Y$7690,"&lt;&gt;P")</f>
        <v>2200</v>
      </c>
      <c r="G57">
        <f>SUMIFS('2way'!$AD$3:$AD$7690,'2way'!$Q$3:$Q$7690,"="&amp;B57,'2way'!$Y$3:$Y$7690,"&lt;&gt;P") + SUMIFS('2way'!$AD$3:$AD$7690,'2way'!$R$3:$R$7690,"="&amp;D57,'2way'!$Y$3:$Y$7690,"&lt;&gt;P")</f>
        <v>-708</v>
      </c>
      <c r="H57" s="76">
        <f t="shared" si="1"/>
        <v>-0.32181818181818184</v>
      </c>
      <c r="I57">
        <f>SUMIFS('2way'!$Z$3:$Z$7690,'2way'!$Q$3:$Q$7690,"=" &amp;B57,'2way'!$Y$3:$Y$7690,"&lt;&gt;P") + SUMIFS('2way'!$Z$3:$Z$7690,'2way'!$R$3:$R$7690,"=" &amp;B57,'2way'!$Y$3:$Y$7690,"&lt;&gt;P")</f>
        <v>2200</v>
      </c>
      <c r="J57">
        <f>SUMIFS('2way'!$AF$3:$AF$7690,'2way'!$Q$3:$Q$7690,"="&amp;B57,'2way'!$Y$3:$Y$7690,"&lt;&gt;P") + SUMIFS('2way'!$AF$3:$AF$7690,'2way'!$R$3:$R$7690,"="&amp;B57,'2way'!$Y$3:$Y$7690,"&lt;&gt;P")</f>
        <v>-1814</v>
      </c>
      <c r="K57" s="76">
        <f t="shared" si="2"/>
        <v>-0.82454545454545458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2200</v>
      </c>
      <c r="D58">
        <f>SUMIFS('2way'!$AB$3:$AB$7690,'2way'!$Q$3:$Q$7690,"="&amp;B58,'2way'!$Z$3:$Z$7690,"&lt;&gt;P") + SUMIFS('2way'!$AB$3:$AB$7690,'2way'!$R$3:$R$7690,"="&amp;B58,'2way'!$Z$3:$Z$7690,"&lt;&gt;P")</f>
        <v>-640</v>
      </c>
      <c r="E58" s="76">
        <f t="shared" si="0"/>
        <v>-0.29090909090909089</v>
      </c>
      <c r="F58">
        <f>SUMIFS('2way'!$Z$3:$Z$7690,'2way'!$Q$3:$Q$7690,"=" &amp;B58,'2way'!$Y$3:$Y$7690,"&lt;&gt;P") + SUMIFS('2way'!$Z$3:$Z$7690,'2way'!$R$3:$R$7690,"=" &amp;B58,'2way'!$Y$3:$Y$7690,"&lt;&gt;P")</f>
        <v>2200</v>
      </c>
      <c r="G58">
        <f>SUMIFS('2way'!$AD$3:$AD$7690,'2way'!$Q$3:$Q$7690,"="&amp;B58,'2way'!$Y$3:$Y$7690,"&lt;&gt;P") + SUMIFS('2way'!$AD$3:$AD$7690,'2way'!$R$3:$R$7690,"="&amp;D58,'2way'!$Y$3:$Y$7690,"&lt;&gt;P")</f>
        <v>-383</v>
      </c>
      <c r="H58" s="76">
        <f t="shared" si="1"/>
        <v>-0.1740909090909091</v>
      </c>
      <c r="I58">
        <f>SUMIFS('2way'!$Z$3:$Z$7690,'2way'!$Q$3:$Q$7690,"=" &amp;B58,'2way'!$Y$3:$Y$7690,"&lt;&gt;P") + SUMIFS('2way'!$Z$3:$Z$7690,'2way'!$R$3:$R$7690,"=" &amp;B58,'2way'!$Y$3:$Y$7690,"&lt;&gt;P")</f>
        <v>2200</v>
      </c>
      <c r="J58">
        <f>SUMIFS('2way'!$AF$3:$AF$7690,'2way'!$Q$3:$Q$7690,"="&amp;B58,'2way'!$Y$3:$Y$7690,"&lt;&gt;P") + SUMIFS('2way'!$AF$3:$AF$7690,'2way'!$R$3:$R$7690,"="&amp;B58,'2way'!$Y$3:$Y$7690,"&lt;&gt;P")</f>
        <v>-1457</v>
      </c>
      <c r="K58" s="76">
        <f t="shared" si="2"/>
        <v>-0.66227272727272724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2200</v>
      </c>
      <c r="D59">
        <f>SUMIFS('2way'!$AB$3:$AB$7690,'2way'!$Q$3:$Q$7690,"="&amp;B59,'2way'!$Z$3:$Z$7690,"&lt;&gt;P") + SUMIFS('2way'!$AB$3:$AB$7690,'2way'!$R$3:$R$7690,"="&amp;B59,'2way'!$Z$3:$Z$7690,"&lt;&gt;P")</f>
        <v>-249</v>
      </c>
      <c r="E59" s="76">
        <f t="shared" si="0"/>
        <v>-0.11318181818181818</v>
      </c>
      <c r="F59">
        <f>SUMIFS('2way'!$Z$3:$Z$7690,'2way'!$Q$3:$Q$7690,"=" &amp;B59,'2way'!$Y$3:$Y$7690,"&lt;&gt;P") + SUMIFS('2way'!$Z$3:$Z$7690,'2way'!$R$3:$R$7690,"=" &amp;B59,'2way'!$Y$3:$Y$7690,"&lt;&gt;P")</f>
        <v>2200</v>
      </c>
      <c r="G59">
        <f>SUMIFS('2way'!$AD$3:$AD$7690,'2way'!$Q$3:$Q$7690,"="&amp;B59,'2way'!$Y$3:$Y$7690,"&lt;&gt;P") + SUMIFS('2way'!$AD$3:$AD$7690,'2way'!$R$3:$R$7690,"="&amp;D59,'2way'!$Y$3:$Y$7690,"&lt;&gt;P")</f>
        <v>-518</v>
      </c>
      <c r="H59" s="76">
        <f t="shared" si="1"/>
        <v>-0.23545454545454544</v>
      </c>
      <c r="I59">
        <f>SUMIFS('2way'!$Z$3:$Z$7690,'2way'!$Q$3:$Q$7690,"=" &amp;B59,'2way'!$Y$3:$Y$7690,"&lt;&gt;P") + SUMIFS('2way'!$Z$3:$Z$7690,'2way'!$R$3:$R$7690,"=" &amp;B59,'2way'!$Y$3:$Y$7690,"&lt;&gt;P")</f>
        <v>2200</v>
      </c>
      <c r="J59">
        <f>SUMIFS('2way'!$AF$3:$AF$7690,'2way'!$Q$3:$Q$7690,"="&amp;B59,'2way'!$Y$3:$Y$7690,"&lt;&gt;P") + SUMIFS('2way'!$AF$3:$AF$7690,'2way'!$R$3:$R$7690,"="&amp;B59,'2way'!$Y$3:$Y$7690,"&lt;&gt;P")</f>
        <v>-1266</v>
      </c>
      <c r="K59" s="76">
        <f t="shared" si="2"/>
        <v>-0.57545454545454544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2000</v>
      </c>
      <c r="D60">
        <f>SUMIFS('2way'!$AB$3:$AB$7690,'2way'!$Q$3:$Q$7690,"="&amp;B60,'2way'!$Z$3:$Z$7690,"&lt;&gt;P") + SUMIFS('2way'!$AB$3:$AB$7690,'2way'!$R$3:$R$7690,"="&amp;B60,'2way'!$Z$3:$Z$7690,"&lt;&gt;P")</f>
        <v>198</v>
      </c>
      <c r="E60" s="76">
        <f t="shared" si="0"/>
        <v>9.9000000000000005E-2</v>
      </c>
      <c r="F60">
        <f>SUMIFS('2way'!$Z$3:$Z$7690,'2way'!$Q$3:$Q$7690,"=" &amp;B60,'2way'!$Y$3:$Y$7690,"&lt;&gt;P") + SUMIFS('2way'!$Z$3:$Z$7690,'2way'!$R$3:$R$7690,"=" &amp;B60,'2way'!$Y$3:$Y$7690,"&lt;&gt;P")</f>
        <v>2000</v>
      </c>
      <c r="G60">
        <f>SUMIFS('2way'!$AD$3:$AD$7690,'2way'!$Q$3:$Q$7690,"="&amp;B60,'2way'!$Y$3:$Y$7690,"&lt;&gt;P") + SUMIFS('2way'!$AD$3:$AD$7690,'2way'!$R$3:$R$7690,"="&amp;D60,'2way'!$Y$3:$Y$7690,"&lt;&gt;P")</f>
        <v>-89.999999999999972</v>
      </c>
      <c r="H60" s="76">
        <f t="shared" si="1"/>
        <v>-4.4999999999999984E-2</v>
      </c>
      <c r="I60">
        <f>SUMIFS('2way'!$Z$3:$Z$7690,'2way'!$Q$3:$Q$7690,"=" &amp;B60,'2way'!$Y$3:$Y$7690,"&lt;&gt;P") + SUMIFS('2way'!$Z$3:$Z$7690,'2way'!$R$3:$R$7690,"=" &amp;B60,'2way'!$Y$3:$Y$7690,"&lt;&gt;P")</f>
        <v>2000</v>
      </c>
      <c r="J60">
        <f>SUMIFS('2way'!$AF$3:$AF$7690,'2way'!$Q$3:$Q$7690,"="&amp;B60,'2way'!$Y$3:$Y$7690,"&lt;&gt;P") + SUMIFS('2way'!$AF$3:$AF$7690,'2way'!$R$3:$R$7690,"="&amp;B60,'2way'!$Y$3:$Y$7690,"&lt;&gt;P")</f>
        <v>-1429</v>
      </c>
      <c r="K60" s="76">
        <f t="shared" si="2"/>
        <v>-0.71450000000000002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2200</v>
      </c>
      <c r="D61">
        <f>SUMIFS('2way'!$AB$3:$AB$7690,'2way'!$Q$3:$Q$7690,"="&amp;B61,'2way'!$Z$3:$Z$7690,"&lt;&gt;P") + SUMIFS('2way'!$AB$3:$AB$7690,'2way'!$R$3:$R$7690,"="&amp;B61,'2way'!$Z$3:$Z$7690,"&lt;&gt;P")</f>
        <v>345</v>
      </c>
      <c r="E61" s="76">
        <f t="shared" si="0"/>
        <v>0.15681818181818183</v>
      </c>
      <c r="F61">
        <f>SUMIFS('2way'!$Z$3:$Z$7690,'2way'!$Q$3:$Q$7690,"=" &amp;B61,'2way'!$Y$3:$Y$7690,"&lt;&gt;P") + SUMIFS('2way'!$Z$3:$Z$7690,'2way'!$R$3:$R$7690,"=" &amp;B61,'2way'!$Y$3:$Y$7690,"&lt;&gt;P")</f>
        <v>2200</v>
      </c>
      <c r="G61">
        <f>SUMIFS('2way'!$AD$3:$AD$7690,'2way'!$Q$3:$Q$7690,"="&amp;B61,'2way'!$Y$3:$Y$7690,"&lt;&gt;P") + SUMIFS('2way'!$AD$3:$AD$7690,'2way'!$R$3:$R$7690,"="&amp;D61,'2way'!$Y$3:$Y$7690,"&lt;&gt;P")</f>
        <v>-479</v>
      </c>
      <c r="H61" s="76">
        <f t="shared" si="1"/>
        <v>-0.21772727272727271</v>
      </c>
      <c r="I61">
        <f>SUMIFS('2way'!$Z$3:$Z$7690,'2way'!$Q$3:$Q$7690,"=" &amp;B61,'2way'!$Y$3:$Y$7690,"&lt;&gt;P") + SUMIFS('2way'!$Z$3:$Z$7690,'2way'!$R$3:$R$7690,"=" &amp;B61,'2way'!$Y$3:$Y$7690,"&lt;&gt;P")</f>
        <v>2200</v>
      </c>
      <c r="J61">
        <f>SUMIFS('2way'!$AF$3:$AF$7690,'2way'!$Q$3:$Q$7690,"="&amp;B61,'2way'!$Y$3:$Y$7690,"&lt;&gt;P") + SUMIFS('2way'!$AF$3:$AF$7690,'2way'!$R$3:$R$7690,"="&amp;B61,'2way'!$Y$3:$Y$7690,"&lt;&gt;P")</f>
        <v>-561</v>
      </c>
      <c r="K61" s="76">
        <f t="shared" si="2"/>
        <v>-0.255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2100</v>
      </c>
      <c r="D62">
        <f>SUMIFS('2way'!$AB$3:$AB$7690,'2way'!$Q$3:$Q$7690,"="&amp;B62,'2way'!$Z$3:$Z$7690,"&lt;&gt;P") + SUMIFS('2way'!$AB$3:$AB$7690,'2way'!$R$3:$R$7690,"="&amp;B62,'2way'!$Z$3:$Z$7690,"&lt;&gt;P")</f>
        <v>-160</v>
      </c>
      <c r="E62" s="76">
        <f t="shared" si="0"/>
        <v>-7.6190476190476197E-2</v>
      </c>
      <c r="F62">
        <f>SUMIFS('2way'!$Z$3:$Z$7690,'2way'!$Q$3:$Q$7690,"=" &amp;B62,'2way'!$Y$3:$Y$7690,"&lt;&gt;P") + SUMIFS('2way'!$Z$3:$Z$7690,'2way'!$R$3:$R$7690,"=" &amp;B62,'2way'!$Y$3:$Y$7690,"&lt;&gt;P")</f>
        <v>2100</v>
      </c>
      <c r="G62">
        <f>SUMIFS('2way'!$AD$3:$AD$7690,'2way'!$Q$3:$Q$7690,"="&amp;B62,'2way'!$Y$3:$Y$7690,"&lt;&gt;P") + SUMIFS('2way'!$AD$3:$AD$7690,'2way'!$R$3:$R$7690,"="&amp;D62,'2way'!$Y$3:$Y$7690,"&lt;&gt;P")</f>
        <v>-494</v>
      </c>
      <c r="H62" s="76">
        <f t="shared" si="1"/>
        <v>-0.23523809523809525</v>
      </c>
      <c r="I62">
        <f>SUMIFS('2way'!$Z$3:$Z$7690,'2way'!$Q$3:$Q$7690,"=" &amp;B62,'2way'!$Y$3:$Y$7690,"&lt;&gt;P") + SUMIFS('2way'!$Z$3:$Z$7690,'2way'!$R$3:$R$7690,"=" &amp;B62,'2way'!$Y$3:$Y$7690,"&lt;&gt;P")</f>
        <v>2100</v>
      </c>
      <c r="J62">
        <f>SUMIFS('2way'!$AF$3:$AF$7690,'2way'!$Q$3:$Q$7690,"="&amp;B62,'2way'!$Y$3:$Y$7690,"&lt;&gt;P") + SUMIFS('2way'!$AF$3:$AF$7690,'2way'!$R$3:$R$7690,"="&amp;B62,'2way'!$Y$3:$Y$7690,"&lt;&gt;P")</f>
        <v>-1028</v>
      </c>
      <c r="K62" s="76">
        <f t="shared" si="2"/>
        <v>-0.48952380952380953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2100</v>
      </c>
      <c r="D63">
        <f>SUMIFS('2way'!$AB$3:$AB$7690,'2way'!$Q$3:$Q$7690,"="&amp;B63,'2way'!$Z$3:$Z$7690,"&lt;&gt;P") + SUMIFS('2way'!$AB$3:$AB$7690,'2way'!$R$3:$R$7690,"="&amp;B63,'2way'!$Z$3:$Z$7690,"&lt;&gt;P")</f>
        <v>-61</v>
      </c>
      <c r="E63" s="76">
        <f t="shared" si="0"/>
        <v>-2.9047619047619048E-2</v>
      </c>
      <c r="F63">
        <f>SUMIFS('2way'!$Z$3:$Z$7690,'2way'!$Q$3:$Q$7690,"=" &amp;B63,'2way'!$Y$3:$Y$7690,"&lt;&gt;P") + SUMIFS('2way'!$Z$3:$Z$7690,'2way'!$R$3:$R$7690,"=" &amp;B63,'2way'!$Y$3:$Y$7690,"&lt;&gt;P")</f>
        <v>2100</v>
      </c>
      <c r="G63">
        <f>SUMIFS('2way'!$AD$3:$AD$7690,'2way'!$Q$3:$Q$7690,"="&amp;B63,'2way'!$Y$3:$Y$7690,"&lt;&gt;P") + SUMIFS('2way'!$AD$3:$AD$7690,'2way'!$R$3:$R$7690,"="&amp;D63,'2way'!$Y$3:$Y$7690,"&lt;&gt;P")</f>
        <v>-809</v>
      </c>
      <c r="H63" s="76">
        <f t="shared" si="1"/>
        <v>-0.38523809523809521</v>
      </c>
      <c r="I63">
        <f>SUMIFS('2way'!$Z$3:$Z$7690,'2way'!$Q$3:$Q$7690,"=" &amp;B63,'2way'!$Y$3:$Y$7690,"&lt;&gt;P") + SUMIFS('2way'!$Z$3:$Z$7690,'2way'!$R$3:$R$7690,"=" &amp;B63,'2way'!$Y$3:$Y$7690,"&lt;&gt;P")</f>
        <v>2100</v>
      </c>
      <c r="J63">
        <f>SUMIFS('2way'!$AF$3:$AF$7690,'2way'!$Q$3:$Q$7690,"="&amp;B63,'2way'!$Y$3:$Y$7690,"&lt;&gt;P") + SUMIFS('2way'!$AF$3:$AF$7690,'2way'!$R$3:$R$7690,"="&amp;B63,'2way'!$Y$3:$Y$7690,"&lt;&gt;P")</f>
        <v>-458</v>
      </c>
      <c r="K63" s="76">
        <f t="shared" si="2"/>
        <v>-0.21809523809523809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2100</v>
      </c>
      <c r="D64">
        <f>SUMIFS('2way'!$AB$3:$AB$7690,'2way'!$Q$3:$Q$7690,"="&amp;B64,'2way'!$Z$3:$Z$7690,"&lt;&gt;P") + SUMIFS('2way'!$AB$3:$AB$7690,'2way'!$R$3:$R$7690,"="&amp;B64,'2way'!$Z$3:$Z$7690,"&lt;&gt;P")</f>
        <v>-536</v>
      </c>
      <c r="E64" s="76">
        <f t="shared" si="0"/>
        <v>-0.25523809523809526</v>
      </c>
      <c r="F64">
        <f>SUMIFS('2way'!$Z$3:$Z$7690,'2way'!$Q$3:$Q$7690,"=" &amp;B64,'2way'!$Y$3:$Y$7690,"&lt;&gt;P") + SUMIFS('2way'!$Z$3:$Z$7690,'2way'!$R$3:$R$7690,"=" &amp;B64,'2way'!$Y$3:$Y$7690,"&lt;&gt;P")</f>
        <v>2100</v>
      </c>
      <c r="G64">
        <f>SUMIFS('2way'!$AD$3:$AD$7690,'2way'!$Q$3:$Q$7690,"="&amp;B64,'2way'!$Y$3:$Y$7690,"&lt;&gt;P") + SUMIFS('2way'!$AD$3:$AD$7690,'2way'!$R$3:$R$7690,"="&amp;D64,'2way'!$Y$3:$Y$7690,"&lt;&gt;P")</f>
        <v>-918</v>
      </c>
      <c r="H64" s="76">
        <f t="shared" si="1"/>
        <v>-0.43714285714285717</v>
      </c>
      <c r="I64">
        <f>SUMIFS('2way'!$Z$3:$Z$7690,'2way'!$Q$3:$Q$7690,"=" &amp;B64,'2way'!$Y$3:$Y$7690,"&lt;&gt;P") + SUMIFS('2way'!$Z$3:$Z$7690,'2way'!$R$3:$R$7690,"=" &amp;B64,'2way'!$Y$3:$Y$7690,"&lt;&gt;P")</f>
        <v>2100</v>
      </c>
      <c r="J64">
        <f>SUMIFS('2way'!$AF$3:$AF$7690,'2way'!$Q$3:$Q$7690,"="&amp;B64,'2way'!$Y$3:$Y$7690,"&lt;&gt;P") + SUMIFS('2way'!$AF$3:$AF$7690,'2way'!$R$3:$R$7690,"="&amp;B64,'2way'!$Y$3:$Y$7690,"&lt;&gt;P")</f>
        <v>-1298</v>
      </c>
      <c r="K64" s="76">
        <f t="shared" si="2"/>
        <v>-0.61809523809523814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2100</v>
      </c>
      <c r="D65">
        <f>SUMIFS('2way'!$AB$3:$AB$7690,'2way'!$Q$3:$Q$7690,"="&amp;B65,'2way'!$Z$3:$Z$7690,"&lt;&gt;P") + SUMIFS('2way'!$AB$3:$AB$7690,'2way'!$R$3:$R$7690,"="&amp;B65,'2way'!$Z$3:$Z$7690,"&lt;&gt;P")</f>
        <v>44.999999999999943</v>
      </c>
      <c r="E65" s="76">
        <f t="shared" si="0"/>
        <v>2.1428571428571401E-2</v>
      </c>
      <c r="F65">
        <f>SUMIFS('2way'!$Z$3:$Z$7690,'2way'!$Q$3:$Q$7690,"=" &amp;B65,'2way'!$Y$3:$Y$7690,"&lt;&gt;P") + SUMIFS('2way'!$Z$3:$Z$7690,'2way'!$R$3:$R$7690,"=" &amp;B65,'2way'!$Y$3:$Y$7690,"&lt;&gt;P")</f>
        <v>2100</v>
      </c>
      <c r="G65">
        <f>SUMIFS('2way'!$AD$3:$AD$7690,'2way'!$Q$3:$Q$7690,"="&amp;B65,'2way'!$Y$3:$Y$7690,"&lt;&gt;P") + SUMIFS('2way'!$AD$3:$AD$7690,'2way'!$R$3:$R$7690,"="&amp;D65,'2way'!$Y$3:$Y$7690,"&lt;&gt;P")</f>
        <v>-399</v>
      </c>
      <c r="H65" s="76">
        <f t="shared" si="1"/>
        <v>-0.19</v>
      </c>
      <c r="I65">
        <f>SUMIFS('2way'!$Z$3:$Z$7690,'2way'!$Q$3:$Q$7690,"=" &amp;B65,'2way'!$Y$3:$Y$7690,"&lt;&gt;P") + SUMIFS('2way'!$Z$3:$Z$7690,'2way'!$R$3:$R$7690,"=" &amp;B65,'2way'!$Y$3:$Y$7690,"&lt;&gt;P")</f>
        <v>2100</v>
      </c>
      <c r="J65">
        <f>SUMIFS('2way'!$AF$3:$AF$7690,'2way'!$Q$3:$Q$7690,"="&amp;B65,'2way'!$Y$3:$Y$7690,"&lt;&gt;P") + SUMIFS('2way'!$AF$3:$AF$7690,'2way'!$R$3:$R$7690,"="&amp;B65,'2way'!$Y$3:$Y$7690,"&lt;&gt;P")</f>
        <v>-1725</v>
      </c>
      <c r="K65" s="76">
        <f t="shared" si="2"/>
        <v>-0.8214285714285714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2200</v>
      </c>
      <c r="D66">
        <f>SUMIFS('2way'!$AB$3:$AB$7690,'2way'!$Q$3:$Q$7690,"="&amp;B66,'2way'!$Z$3:$Z$7690,"&lt;&gt;P") + SUMIFS('2way'!$AB$3:$AB$7690,'2way'!$R$3:$R$7690,"="&amp;B66,'2way'!$Z$3:$Z$7690,"&lt;&gt;P")</f>
        <v>-525</v>
      </c>
      <c r="E66" s="76">
        <f t="shared" si="0"/>
        <v>-0.23863636363636365</v>
      </c>
      <c r="F66">
        <f>SUMIFS('2way'!$Z$3:$Z$7690,'2way'!$Q$3:$Q$7690,"=" &amp;B66,'2way'!$Y$3:$Y$7690,"&lt;&gt;P") + SUMIFS('2way'!$Z$3:$Z$7690,'2way'!$R$3:$R$7690,"=" &amp;B66,'2way'!$Y$3:$Y$7690,"&lt;&gt;P")</f>
        <v>2200</v>
      </c>
      <c r="G66">
        <f>SUMIFS('2way'!$AD$3:$AD$7690,'2way'!$Q$3:$Q$7690,"="&amp;B66,'2way'!$Y$3:$Y$7690,"&lt;&gt;P") + SUMIFS('2way'!$AD$3:$AD$7690,'2way'!$R$3:$R$7690,"="&amp;D66,'2way'!$Y$3:$Y$7690,"&lt;&gt;P")</f>
        <v>-572</v>
      </c>
      <c r="H66" s="76">
        <f t="shared" si="1"/>
        <v>-0.26</v>
      </c>
      <c r="I66">
        <f>SUMIFS('2way'!$Z$3:$Z$7690,'2way'!$Q$3:$Q$7690,"=" &amp;B66,'2way'!$Y$3:$Y$7690,"&lt;&gt;P") + SUMIFS('2way'!$Z$3:$Z$7690,'2way'!$R$3:$R$7690,"=" &amp;B66,'2way'!$Y$3:$Y$7690,"&lt;&gt;P")</f>
        <v>2200</v>
      </c>
      <c r="J66">
        <f>SUMIFS('2way'!$AF$3:$AF$7690,'2way'!$Q$3:$Q$7690,"="&amp;B66,'2way'!$Y$3:$Y$7690,"&lt;&gt;P") + SUMIFS('2way'!$AF$3:$AF$7690,'2way'!$R$3:$R$7690,"="&amp;B66,'2way'!$Y$3:$Y$7690,"&lt;&gt;P")</f>
        <v>-1426</v>
      </c>
      <c r="K66" s="76">
        <f t="shared" si="2"/>
        <v>-0.64818181818181819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2200</v>
      </c>
      <c r="D67">
        <f>SUMIFS('2way'!$AB$3:$AB$7690,'2way'!$Q$3:$Q$7690,"="&amp;B67,'2way'!$Z$3:$Z$7690,"&lt;&gt;P") + SUMIFS('2way'!$AB$3:$AB$7690,'2way'!$R$3:$R$7690,"="&amp;B67,'2way'!$Z$3:$Z$7690,"&lt;&gt;P")</f>
        <v>-203</v>
      </c>
      <c r="E67" s="76">
        <f t="shared" si="0"/>
        <v>-9.227272727272727E-2</v>
      </c>
      <c r="F67">
        <f>SUMIFS('2way'!$Z$3:$Z$7690,'2way'!$Q$3:$Q$7690,"=" &amp;B67,'2way'!$Y$3:$Y$7690,"&lt;&gt;P") + SUMIFS('2way'!$Z$3:$Z$7690,'2way'!$R$3:$R$7690,"=" &amp;B67,'2way'!$Y$3:$Y$7690,"&lt;&gt;P")</f>
        <v>2200</v>
      </c>
      <c r="G67">
        <f>SUMIFS('2way'!$AD$3:$AD$7690,'2way'!$Q$3:$Q$7690,"="&amp;B67,'2way'!$Y$3:$Y$7690,"&lt;&gt;P") + SUMIFS('2way'!$AD$3:$AD$7690,'2way'!$R$3:$R$7690,"="&amp;D67,'2way'!$Y$3:$Y$7690,"&lt;&gt;P")</f>
        <v>-102</v>
      </c>
      <c r="H67" s="76">
        <f t="shared" si="1"/>
        <v>-4.6363636363636364E-2</v>
      </c>
      <c r="I67">
        <f>SUMIFS('2way'!$Z$3:$Z$7690,'2way'!$Q$3:$Q$7690,"=" &amp;B67,'2way'!$Y$3:$Y$7690,"&lt;&gt;P") + SUMIFS('2way'!$Z$3:$Z$7690,'2way'!$R$3:$R$7690,"=" &amp;B67,'2way'!$Y$3:$Y$7690,"&lt;&gt;P")</f>
        <v>2200</v>
      </c>
      <c r="J67">
        <f>SUMIFS('2way'!$AF$3:$AF$7690,'2way'!$Q$3:$Q$7690,"="&amp;B67,'2way'!$Y$3:$Y$7690,"&lt;&gt;P") + SUMIFS('2way'!$AF$3:$AF$7690,'2way'!$R$3:$R$7690,"="&amp;B67,'2way'!$Y$3:$Y$7690,"&lt;&gt;P")</f>
        <v>-1615</v>
      </c>
      <c r="K67" s="76">
        <f t="shared" si="2"/>
        <v>-0.73409090909090913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2200</v>
      </c>
      <c r="D68">
        <f>SUMIFS('2way'!$AB$3:$AB$7690,'2way'!$Q$3:$Q$7690,"="&amp;B68,'2way'!$Z$3:$Z$7690,"&lt;&gt;P") + SUMIFS('2way'!$AB$3:$AB$7690,'2way'!$R$3:$R$7690,"="&amp;B68,'2way'!$Z$3:$Z$7690,"&lt;&gt;P")</f>
        <v>-650</v>
      </c>
      <c r="E68" s="76">
        <f t="shared" ref="E68:E131" si="3">D68/C68</f>
        <v>-0.29545454545454547</v>
      </c>
      <c r="F68">
        <f>SUMIFS('2way'!$Z$3:$Z$7690,'2way'!$Q$3:$Q$7690,"=" &amp;B68,'2way'!$Y$3:$Y$7690,"&lt;&gt;P") + SUMIFS('2way'!$Z$3:$Z$7690,'2way'!$R$3:$R$7690,"=" &amp;B68,'2way'!$Y$3:$Y$7690,"&lt;&gt;P")</f>
        <v>2200</v>
      </c>
      <c r="G68">
        <f>SUMIFS('2way'!$AD$3:$AD$7690,'2way'!$Q$3:$Q$7690,"="&amp;B68,'2way'!$Y$3:$Y$7690,"&lt;&gt;P") + SUMIFS('2way'!$AD$3:$AD$7690,'2way'!$R$3:$R$7690,"="&amp;D68,'2way'!$Y$3:$Y$7690,"&lt;&gt;P")</f>
        <v>-915</v>
      </c>
      <c r="H68" s="76">
        <f t="shared" ref="H68:H131" si="4">G68/F68</f>
        <v>-0.41590909090909089</v>
      </c>
      <c r="I68">
        <f>SUMIFS('2way'!$Z$3:$Z$7690,'2way'!$Q$3:$Q$7690,"=" &amp;B68,'2way'!$Y$3:$Y$7690,"&lt;&gt;P") + SUMIFS('2way'!$Z$3:$Z$7690,'2way'!$R$3:$R$7690,"=" &amp;B68,'2way'!$Y$3:$Y$7690,"&lt;&gt;P")</f>
        <v>2200</v>
      </c>
      <c r="J68">
        <f>SUMIFS('2way'!$AF$3:$AF$7690,'2way'!$Q$3:$Q$7690,"="&amp;B68,'2way'!$Y$3:$Y$7690,"&lt;&gt;P") + SUMIFS('2way'!$AF$3:$AF$7690,'2way'!$R$3:$R$7690,"="&amp;B68,'2way'!$Y$3:$Y$7690,"&lt;&gt;P")</f>
        <v>-1485</v>
      </c>
      <c r="K68" s="76">
        <f t="shared" ref="K68:K131" si="5">J68/I68</f>
        <v>-0.67500000000000004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2200</v>
      </c>
      <c r="D69">
        <f>SUMIFS('2way'!$AB$3:$AB$7690,'2way'!$Q$3:$Q$7690,"="&amp;B69,'2way'!$Z$3:$Z$7690,"&lt;&gt;P") + SUMIFS('2way'!$AB$3:$AB$7690,'2way'!$R$3:$R$7690,"="&amp;B69,'2way'!$Z$3:$Z$7690,"&lt;&gt;P")</f>
        <v>316</v>
      </c>
      <c r="E69" s="76">
        <f t="shared" si="3"/>
        <v>0.14363636363636365</v>
      </c>
      <c r="F69">
        <f>SUMIFS('2way'!$Z$3:$Z$7690,'2way'!$Q$3:$Q$7690,"=" &amp;B69,'2way'!$Y$3:$Y$7690,"&lt;&gt;P") + SUMIFS('2way'!$Z$3:$Z$7690,'2way'!$R$3:$R$7690,"=" &amp;B69,'2way'!$Y$3:$Y$7690,"&lt;&gt;P")</f>
        <v>2200</v>
      </c>
      <c r="G69">
        <f>SUMIFS('2way'!$AD$3:$AD$7690,'2way'!$Q$3:$Q$7690,"="&amp;B69,'2way'!$Y$3:$Y$7690,"&lt;&gt;P") + SUMIFS('2way'!$AD$3:$AD$7690,'2way'!$R$3:$R$7690,"="&amp;D69,'2way'!$Y$3:$Y$7690,"&lt;&gt;P")</f>
        <v>-1000</v>
      </c>
      <c r="H69" s="76">
        <f t="shared" si="4"/>
        <v>-0.45454545454545453</v>
      </c>
      <c r="I69">
        <f>SUMIFS('2way'!$Z$3:$Z$7690,'2way'!$Q$3:$Q$7690,"=" &amp;B69,'2way'!$Y$3:$Y$7690,"&lt;&gt;P") + SUMIFS('2way'!$Z$3:$Z$7690,'2way'!$R$3:$R$7690,"=" &amp;B69,'2way'!$Y$3:$Y$7690,"&lt;&gt;P")</f>
        <v>2200</v>
      </c>
      <c r="J69">
        <f>SUMIFS('2way'!$AF$3:$AF$7690,'2way'!$Q$3:$Q$7690,"="&amp;B69,'2way'!$Y$3:$Y$7690,"&lt;&gt;P") + SUMIFS('2way'!$AF$3:$AF$7690,'2way'!$R$3:$R$7690,"="&amp;B69,'2way'!$Y$3:$Y$7690,"&lt;&gt;P")</f>
        <v>-600</v>
      </c>
      <c r="K69" s="76">
        <f t="shared" si="5"/>
        <v>-0.27272727272727271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2100</v>
      </c>
      <c r="D70">
        <f>SUMIFS('2way'!$AB$3:$AB$7690,'2way'!$Q$3:$Q$7690,"="&amp;B70,'2way'!$Z$3:$Z$7690,"&lt;&gt;P") + SUMIFS('2way'!$AB$3:$AB$7690,'2way'!$R$3:$R$7690,"="&amp;B70,'2way'!$Z$3:$Z$7690,"&lt;&gt;P")</f>
        <v>72.999999999999972</v>
      </c>
      <c r="E70" s="76">
        <f t="shared" si="3"/>
        <v>3.4761904761904751E-2</v>
      </c>
      <c r="F70">
        <f>SUMIFS('2way'!$Z$3:$Z$7690,'2way'!$Q$3:$Q$7690,"=" &amp;B70,'2way'!$Y$3:$Y$7690,"&lt;&gt;P") + SUMIFS('2way'!$Z$3:$Z$7690,'2way'!$R$3:$R$7690,"=" &amp;B70,'2way'!$Y$3:$Y$7690,"&lt;&gt;P")</f>
        <v>2100</v>
      </c>
      <c r="G70">
        <f>SUMIFS('2way'!$AD$3:$AD$7690,'2way'!$Q$3:$Q$7690,"="&amp;B70,'2way'!$Y$3:$Y$7690,"&lt;&gt;P") + SUMIFS('2way'!$AD$3:$AD$7690,'2way'!$R$3:$R$7690,"="&amp;D70,'2way'!$Y$3:$Y$7690,"&lt;&gt;P")</f>
        <v>-569</v>
      </c>
      <c r="H70" s="76">
        <f t="shared" si="4"/>
        <v>-0.27095238095238094</v>
      </c>
      <c r="I70">
        <f>SUMIFS('2way'!$Z$3:$Z$7690,'2way'!$Q$3:$Q$7690,"=" &amp;B70,'2way'!$Y$3:$Y$7690,"&lt;&gt;P") + SUMIFS('2way'!$Z$3:$Z$7690,'2way'!$R$3:$R$7690,"=" &amp;B70,'2way'!$Y$3:$Y$7690,"&lt;&gt;P")</f>
        <v>2100</v>
      </c>
      <c r="J70">
        <f>SUMIFS('2way'!$AF$3:$AF$7690,'2way'!$Q$3:$Q$7690,"="&amp;B70,'2way'!$Y$3:$Y$7690,"&lt;&gt;P") + SUMIFS('2way'!$AF$3:$AF$7690,'2way'!$R$3:$R$7690,"="&amp;B70,'2way'!$Y$3:$Y$7690,"&lt;&gt;P")</f>
        <v>-1378</v>
      </c>
      <c r="K70" s="76">
        <f t="shared" si="5"/>
        <v>-0.65619047619047621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2100</v>
      </c>
      <c r="D71">
        <f>SUMIFS('2way'!$AB$3:$AB$7690,'2way'!$Q$3:$Q$7690,"="&amp;B71,'2way'!$Z$3:$Z$7690,"&lt;&gt;P") + SUMIFS('2way'!$AB$3:$AB$7690,'2way'!$R$3:$R$7690,"="&amp;B71,'2way'!$Z$3:$Z$7690,"&lt;&gt;P")</f>
        <v>-264</v>
      </c>
      <c r="E71" s="76">
        <f t="shared" si="3"/>
        <v>-0.12571428571428572</v>
      </c>
      <c r="F71">
        <f>SUMIFS('2way'!$Z$3:$Z$7690,'2way'!$Q$3:$Q$7690,"=" &amp;B71,'2way'!$Y$3:$Y$7690,"&lt;&gt;P") + SUMIFS('2way'!$Z$3:$Z$7690,'2way'!$R$3:$R$7690,"=" &amp;B71,'2way'!$Y$3:$Y$7690,"&lt;&gt;P")</f>
        <v>2100</v>
      </c>
      <c r="G71">
        <f>SUMIFS('2way'!$AD$3:$AD$7690,'2way'!$Q$3:$Q$7690,"="&amp;B71,'2way'!$Y$3:$Y$7690,"&lt;&gt;P") + SUMIFS('2way'!$AD$3:$AD$7690,'2way'!$R$3:$R$7690,"="&amp;D71,'2way'!$Y$3:$Y$7690,"&lt;&gt;P")</f>
        <v>-788</v>
      </c>
      <c r="H71" s="76">
        <f t="shared" si="4"/>
        <v>-0.37523809523809526</v>
      </c>
      <c r="I71">
        <f>SUMIFS('2way'!$Z$3:$Z$7690,'2way'!$Q$3:$Q$7690,"=" &amp;B71,'2way'!$Y$3:$Y$7690,"&lt;&gt;P") + SUMIFS('2way'!$Z$3:$Z$7690,'2way'!$R$3:$R$7690,"=" &amp;B71,'2way'!$Y$3:$Y$7690,"&lt;&gt;P")</f>
        <v>2100</v>
      </c>
      <c r="J71">
        <f>SUMIFS('2way'!$AF$3:$AF$7690,'2way'!$Q$3:$Q$7690,"="&amp;B71,'2way'!$Y$3:$Y$7690,"&lt;&gt;P") + SUMIFS('2way'!$AF$3:$AF$7690,'2way'!$R$3:$R$7690,"="&amp;B71,'2way'!$Y$3:$Y$7690,"&lt;&gt;P")</f>
        <v>-380</v>
      </c>
      <c r="K71" s="76">
        <f t="shared" si="5"/>
        <v>-0.18095238095238095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2100</v>
      </c>
      <c r="D72">
        <f>SUMIFS('2way'!$AB$3:$AB$7690,'2way'!$Q$3:$Q$7690,"="&amp;B72,'2way'!$Z$3:$Z$7690,"&lt;&gt;P") + SUMIFS('2way'!$AB$3:$AB$7690,'2way'!$R$3:$R$7690,"="&amp;B72,'2way'!$Z$3:$Z$7690,"&lt;&gt;P")</f>
        <v>-93.999999999999972</v>
      </c>
      <c r="E72" s="76">
        <f t="shared" si="3"/>
        <v>-4.4761904761904746E-2</v>
      </c>
      <c r="F72">
        <f>SUMIFS('2way'!$Z$3:$Z$7690,'2way'!$Q$3:$Q$7690,"=" &amp;B72,'2way'!$Y$3:$Y$7690,"&lt;&gt;P") + SUMIFS('2way'!$Z$3:$Z$7690,'2way'!$R$3:$R$7690,"=" &amp;B72,'2way'!$Y$3:$Y$7690,"&lt;&gt;P")</f>
        <v>2100</v>
      </c>
      <c r="G72">
        <f>SUMIFS('2way'!$AD$3:$AD$7690,'2way'!$Q$3:$Q$7690,"="&amp;B72,'2way'!$Y$3:$Y$7690,"&lt;&gt;P") + SUMIFS('2way'!$AD$3:$AD$7690,'2way'!$R$3:$R$7690,"="&amp;D72,'2way'!$Y$3:$Y$7690,"&lt;&gt;P")</f>
        <v>-903</v>
      </c>
      <c r="H72" s="76">
        <f t="shared" si="4"/>
        <v>-0.43</v>
      </c>
      <c r="I72">
        <f>SUMIFS('2way'!$Z$3:$Z$7690,'2way'!$Q$3:$Q$7690,"=" &amp;B72,'2way'!$Y$3:$Y$7690,"&lt;&gt;P") + SUMIFS('2way'!$Z$3:$Z$7690,'2way'!$R$3:$R$7690,"=" &amp;B72,'2way'!$Y$3:$Y$7690,"&lt;&gt;P")</f>
        <v>2100</v>
      </c>
      <c r="J72">
        <f>SUMIFS('2way'!$AF$3:$AF$7690,'2way'!$Q$3:$Q$7690,"="&amp;B72,'2way'!$Y$3:$Y$7690,"&lt;&gt;P") + SUMIFS('2way'!$AF$3:$AF$7690,'2way'!$R$3:$R$7690,"="&amp;B72,'2way'!$Y$3:$Y$7690,"&lt;&gt;P")</f>
        <v>-1221</v>
      </c>
      <c r="K72" s="76">
        <f t="shared" si="5"/>
        <v>-0.58142857142857141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2000</v>
      </c>
      <c r="D73">
        <f>SUMIFS('2way'!$AB$3:$AB$7690,'2way'!$Q$3:$Q$7690,"="&amp;B73,'2way'!$Z$3:$Z$7690,"&lt;&gt;P") + SUMIFS('2way'!$AB$3:$AB$7690,'2way'!$R$3:$R$7690,"="&amp;B73,'2way'!$Z$3:$Z$7690,"&lt;&gt;P")</f>
        <v>244</v>
      </c>
      <c r="E73" s="76">
        <f t="shared" si="3"/>
        <v>0.122</v>
      </c>
      <c r="F73">
        <f>SUMIFS('2way'!$Z$3:$Z$7690,'2way'!$Q$3:$Q$7690,"=" &amp;B73,'2way'!$Y$3:$Y$7690,"&lt;&gt;P") + SUMIFS('2way'!$Z$3:$Z$7690,'2way'!$R$3:$R$7690,"=" &amp;B73,'2way'!$Y$3:$Y$7690,"&lt;&gt;P")</f>
        <v>2000</v>
      </c>
      <c r="G73">
        <f>SUMIFS('2way'!$AD$3:$AD$7690,'2way'!$Q$3:$Q$7690,"="&amp;B73,'2way'!$Y$3:$Y$7690,"&lt;&gt;P") + SUMIFS('2way'!$AD$3:$AD$7690,'2way'!$R$3:$R$7690,"="&amp;D73,'2way'!$Y$3:$Y$7690,"&lt;&gt;P")</f>
        <v>-494</v>
      </c>
      <c r="H73" s="76">
        <f t="shared" si="4"/>
        <v>-0.247</v>
      </c>
      <c r="I73">
        <f>SUMIFS('2way'!$Z$3:$Z$7690,'2way'!$Q$3:$Q$7690,"=" &amp;B73,'2way'!$Y$3:$Y$7690,"&lt;&gt;P") + SUMIFS('2way'!$Z$3:$Z$7690,'2way'!$R$3:$R$7690,"=" &amp;B73,'2way'!$Y$3:$Y$7690,"&lt;&gt;P")</f>
        <v>2000</v>
      </c>
      <c r="J73">
        <f>SUMIFS('2way'!$AF$3:$AF$7690,'2way'!$Q$3:$Q$7690,"="&amp;B73,'2way'!$Y$3:$Y$7690,"&lt;&gt;P") + SUMIFS('2way'!$AF$3:$AF$7690,'2way'!$R$3:$R$7690,"="&amp;B73,'2way'!$Y$3:$Y$7690,"&lt;&gt;P")</f>
        <v>-556</v>
      </c>
      <c r="K73" s="76">
        <f t="shared" si="5"/>
        <v>-0.27800000000000002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2000</v>
      </c>
      <c r="D74">
        <f>SUMIFS('2way'!$AB$3:$AB$7690,'2way'!$Q$3:$Q$7690,"="&amp;B74,'2way'!$Z$3:$Z$7690,"&lt;&gt;P") + SUMIFS('2way'!$AB$3:$AB$7690,'2way'!$R$3:$R$7690,"="&amp;B74,'2way'!$Z$3:$Z$7690,"&lt;&gt;P")</f>
        <v>-74</v>
      </c>
      <c r="E74" s="76">
        <f t="shared" si="3"/>
        <v>-3.6999999999999998E-2</v>
      </c>
      <c r="F74">
        <f>SUMIFS('2way'!$Z$3:$Z$7690,'2way'!$Q$3:$Q$7690,"=" &amp;B74,'2way'!$Y$3:$Y$7690,"&lt;&gt;P") + SUMIFS('2way'!$Z$3:$Z$7690,'2way'!$R$3:$R$7690,"=" &amp;B74,'2way'!$Y$3:$Y$7690,"&lt;&gt;P")</f>
        <v>2000</v>
      </c>
      <c r="G74">
        <f>SUMIFS('2way'!$AD$3:$AD$7690,'2way'!$Q$3:$Q$7690,"="&amp;B74,'2way'!$Y$3:$Y$7690,"&lt;&gt;P") + SUMIFS('2way'!$AD$3:$AD$7690,'2way'!$R$3:$R$7690,"="&amp;D74,'2way'!$Y$3:$Y$7690,"&lt;&gt;P")</f>
        <v>-903</v>
      </c>
      <c r="H74" s="76">
        <f t="shared" si="4"/>
        <v>-0.45150000000000001</v>
      </c>
      <c r="I74">
        <f>SUMIFS('2way'!$Z$3:$Z$7690,'2way'!$Q$3:$Q$7690,"=" &amp;B74,'2way'!$Y$3:$Y$7690,"&lt;&gt;P") + SUMIFS('2way'!$Z$3:$Z$7690,'2way'!$R$3:$R$7690,"=" &amp;B74,'2way'!$Y$3:$Y$7690,"&lt;&gt;P")</f>
        <v>2000</v>
      </c>
      <c r="J74">
        <f>SUMIFS('2way'!$AF$3:$AF$7690,'2way'!$Q$3:$Q$7690,"="&amp;B74,'2way'!$Y$3:$Y$7690,"&lt;&gt;P") + SUMIFS('2way'!$AF$3:$AF$7690,'2way'!$R$3:$R$7690,"="&amp;B74,'2way'!$Y$3:$Y$7690,"&lt;&gt;P")</f>
        <v>-1270</v>
      </c>
      <c r="K74" s="76">
        <f t="shared" si="5"/>
        <v>-0.63500000000000001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2100</v>
      </c>
      <c r="D75">
        <f>SUMIFS('2way'!$AB$3:$AB$7690,'2way'!$Q$3:$Q$7690,"="&amp;B75,'2way'!$Z$3:$Z$7690,"&lt;&gt;P") + SUMIFS('2way'!$AB$3:$AB$7690,'2way'!$R$3:$R$7690,"="&amp;B75,'2way'!$Z$3:$Z$7690,"&lt;&gt;P")</f>
        <v>-225.99999999999997</v>
      </c>
      <c r="E75" s="76">
        <f t="shared" si="3"/>
        <v>-0.1076190476190476</v>
      </c>
      <c r="F75">
        <f>SUMIFS('2way'!$Z$3:$Z$7690,'2way'!$Q$3:$Q$7690,"=" &amp;B75,'2way'!$Y$3:$Y$7690,"&lt;&gt;P") + SUMIFS('2way'!$Z$3:$Z$7690,'2way'!$R$3:$R$7690,"=" &amp;B75,'2way'!$Y$3:$Y$7690,"&lt;&gt;P")</f>
        <v>2100</v>
      </c>
      <c r="G75">
        <f>SUMIFS('2way'!$AD$3:$AD$7690,'2way'!$Q$3:$Q$7690,"="&amp;B75,'2way'!$Y$3:$Y$7690,"&lt;&gt;P") + SUMIFS('2way'!$AD$3:$AD$7690,'2way'!$R$3:$R$7690,"="&amp;D75,'2way'!$Y$3:$Y$7690,"&lt;&gt;P")</f>
        <v>-900</v>
      </c>
      <c r="H75" s="76">
        <f t="shared" si="4"/>
        <v>-0.42857142857142855</v>
      </c>
      <c r="I75">
        <f>SUMIFS('2way'!$Z$3:$Z$7690,'2way'!$Q$3:$Q$7690,"=" &amp;B75,'2way'!$Y$3:$Y$7690,"&lt;&gt;P") + SUMIFS('2way'!$Z$3:$Z$7690,'2way'!$R$3:$R$7690,"=" &amp;B75,'2way'!$Y$3:$Y$7690,"&lt;&gt;P")</f>
        <v>2100</v>
      </c>
      <c r="J75">
        <f>SUMIFS('2way'!$AF$3:$AF$7690,'2way'!$Q$3:$Q$7690,"="&amp;B75,'2way'!$Y$3:$Y$7690,"&lt;&gt;P") + SUMIFS('2way'!$AF$3:$AF$7690,'2way'!$R$3:$R$7690,"="&amp;B75,'2way'!$Y$3:$Y$7690,"&lt;&gt;P")</f>
        <v>-781</v>
      </c>
      <c r="K75" s="76">
        <f t="shared" si="5"/>
        <v>-0.3719047619047619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2100</v>
      </c>
      <c r="D76">
        <f>SUMIFS('2way'!$AB$3:$AB$7690,'2way'!$Q$3:$Q$7690,"="&amp;B76,'2way'!$Z$3:$Z$7690,"&lt;&gt;P") + SUMIFS('2way'!$AB$3:$AB$7690,'2way'!$R$3:$R$7690,"="&amp;B76,'2way'!$Z$3:$Z$7690,"&lt;&gt;P")</f>
        <v>-172</v>
      </c>
      <c r="E76" s="76">
        <f t="shared" si="3"/>
        <v>-8.1904761904761911E-2</v>
      </c>
      <c r="F76">
        <f>SUMIFS('2way'!$Z$3:$Z$7690,'2way'!$Q$3:$Q$7690,"=" &amp;B76,'2way'!$Y$3:$Y$7690,"&lt;&gt;P") + SUMIFS('2way'!$Z$3:$Z$7690,'2way'!$R$3:$R$7690,"=" &amp;B76,'2way'!$Y$3:$Y$7690,"&lt;&gt;P")</f>
        <v>2100</v>
      </c>
      <c r="G76">
        <f>SUMIFS('2way'!$AD$3:$AD$7690,'2way'!$Q$3:$Q$7690,"="&amp;B76,'2way'!$Y$3:$Y$7690,"&lt;&gt;P") + SUMIFS('2way'!$AD$3:$AD$7690,'2way'!$R$3:$R$7690,"="&amp;D76,'2way'!$Y$3:$Y$7690,"&lt;&gt;P")</f>
        <v>-572</v>
      </c>
      <c r="H76" s="76">
        <f t="shared" si="4"/>
        <v>-0.27238095238095239</v>
      </c>
      <c r="I76">
        <f>SUMIFS('2way'!$Z$3:$Z$7690,'2way'!$Q$3:$Q$7690,"=" &amp;B76,'2way'!$Y$3:$Y$7690,"&lt;&gt;P") + SUMIFS('2way'!$Z$3:$Z$7690,'2way'!$R$3:$R$7690,"=" &amp;B76,'2way'!$Y$3:$Y$7690,"&lt;&gt;P")</f>
        <v>2100</v>
      </c>
      <c r="J76">
        <f>SUMIFS('2way'!$AF$3:$AF$7690,'2way'!$Q$3:$Q$7690,"="&amp;B76,'2way'!$Y$3:$Y$7690,"&lt;&gt;P") + SUMIFS('2way'!$AF$3:$AF$7690,'2way'!$R$3:$R$7690,"="&amp;B76,'2way'!$Y$3:$Y$7690,"&lt;&gt;P")</f>
        <v>-898</v>
      </c>
      <c r="K76" s="76">
        <f t="shared" si="5"/>
        <v>-0.42761904761904762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2100</v>
      </c>
      <c r="D77">
        <f>SUMIFS('2way'!$AB$3:$AB$7690,'2way'!$Q$3:$Q$7690,"="&amp;B77,'2way'!$Z$3:$Z$7690,"&lt;&gt;P") + SUMIFS('2way'!$AB$3:$AB$7690,'2way'!$R$3:$R$7690,"="&amp;B77,'2way'!$Z$3:$Z$7690,"&lt;&gt;P")</f>
        <v>-58.999999999999972</v>
      </c>
      <c r="E77" s="76">
        <f t="shared" si="3"/>
        <v>-2.8095238095238083E-2</v>
      </c>
      <c r="F77">
        <f>SUMIFS('2way'!$Z$3:$Z$7690,'2way'!$Q$3:$Q$7690,"=" &amp;B77,'2way'!$Y$3:$Y$7690,"&lt;&gt;P") + SUMIFS('2way'!$Z$3:$Z$7690,'2way'!$R$3:$R$7690,"=" &amp;B77,'2way'!$Y$3:$Y$7690,"&lt;&gt;P")</f>
        <v>2100</v>
      </c>
      <c r="G77">
        <f>SUMIFS('2way'!$AD$3:$AD$7690,'2way'!$Q$3:$Q$7690,"="&amp;B77,'2way'!$Y$3:$Y$7690,"&lt;&gt;P") + SUMIFS('2way'!$AD$3:$AD$7690,'2way'!$R$3:$R$7690,"="&amp;D77,'2way'!$Y$3:$Y$7690,"&lt;&gt;P")</f>
        <v>-1000</v>
      </c>
      <c r="H77" s="76">
        <f t="shared" si="4"/>
        <v>-0.47619047619047616</v>
      </c>
      <c r="I77">
        <f>SUMIFS('2way'!$Z$3:$Z$7690,'2way'!$Q$3:$Q$7690,"=" &amp;B77,'2way'!$Y$3:$Y$7690,"&lt;&gt;P") + SUMIFS('2way'!$Z$3:$Z$7690,'2way'!$R$3:$R$7690,"=" &amp;B77,'2way'!$Y$3:$Y$7690,"&lt;&gt;P")</f>
        <v>2100</v>
      </c>
      <c r="J77">
        <f>SUMIFS('2way'!$AF$3:$AF$7690,'2way'!$Q$3:$Q$7690,"="&amp;B77,'2way'!$Y$3:$Y$7690,"&lt;&gt;P") + SUMIFS('2way'!$AF$3:$AF$7690,'2way'!$R$3:$R$7690,"="&amp;B77,'2way'!$Y$3:$Y$7690,"&lt;&gt;P")</f>
        <v>-54</v>
      </c>
      <c r="K77" s="76">
        <f t="shared" si="5"/>
        <v>-2.5714285714285714E-2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2100</v>
      </c>
      <c r="D78">
        <f>SUMIFS('2way'!$AB$3:$AB$7690,'2way'!$Q$3:$Q$7690,"="&amp;B78,'2way'!$Z$3:$Z$7690,"&lt;&gt;P") + SUMIFS('2way'!$AB$3:$AB$7690,'2way'!$R$3:$R$7690,"="&amp;B78,'2way'!$Z$3:$Z$7690,"&lt;&gt;P")</f>
        <v>78</v>
      </c>
      <c r="E78" s="76">
        <f t="shared" si="3"/>
        <v>3.7142857142857144E-2</v>
      </c>
      <c r="F78">
        <f>SUMIFS('2way'!$Z$3:$Z$7690,'2way'!$Q$3:$Q$7690,"=" &amp;B78,'2way'!$Y$3:$Y$7690,"&lt;&gt;P") + SUMIFS('2way'!$Z$3:$Z$7690,'2way'!$R$3:$R$7690,"=" &amp;B78,'2way'!$Y$3:$Y$7690,"&lt;&gt;P")</f>
        <v>2100</v>
      </c>
      <c r="G78">
        <f>SUMIFS('2way'!$AD$3:$AD$7690,'2way'!$Q$3:$Q$7690,"="&amp;B78,'2way'!$Y$3:$Y$7690,"&lt;&gt;P") + SUMIFS('2way'!$AD$3:$AD$7690,'2way'!$R$3:$R$7690,"="&amp;D78,'2way'!$Y$3:$Y$7690,"&lt;&gt;P")</f>
        <v>-71.999999999999972</v>
      </c>
      <c r="H78" s="76">
        <f t="shared" si="4"/>
        <v>-3.4285714285714274E-2</v>
      </c>
      <c r="I78">
        <f>SUMIFS('2way'!$Z$3:$Z$7690,'2way'!$Q$3:$Q$7690,"=" &amp;B78,'2way'!$Y$3:$Y$7690,"&lt;&gt;P") + SUMIFS('2way'!$Z$3:$Z$7690,'2way'!$R$3:$R$7690,"=" &amp;B78,'2way'!$Y$3:$Y$7690,"&lt;&gt;P")</f>
        <v>2100</v>
      </c>
      <c r="J78">
        <f>SUMIFS('2way'!$AF$3:$AF$7690,'2way'!$Q$3:$Q$7690,"="&amp;B78,'2way'!$Y$3:$Y$7690,"&lt;&gt;P") + SUMIFS('2way'!$AF$3:$AF$7690,'2way'!$R$3:$R$7690,"="&amp;B78,'2way'!$Y$3:$Y$7690,"&lt;&gt;P")</f>
        <v>-1566</v>
      </c>
      <c r="K78" s="76">
        <f t="shared" si="5"/>
        <v>-0.74571428571428566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2100</v>
      </c>
      <c r="D79">
        <f>SUMIFS('2way'!$AB$3:$AB$7690,'2way'!$Q$3:$Q$7690,"="&amp;B79,'2way'!$Z$3:$Z$7690,"&lt;&gt;P") + SUMIFS('2way'!$AB$3:$AB$7690,'2way'!$R$3:$R$7690,"="&amp;B79,'2way'!$Z$3:$Z$7690,"&lt;&gt;P")</f>
        <v>-296</v>
      </c>
      <c r="E79" s="76">
        <f t="shared" si="3"/>
        <v>-0.14095238095238094</v>
      </c>
      <c r="F79">
        <f>SUMIFS('2way'!$Z$3:$Z$7690,'2way'!$Q$3:$Q$7690,"=" &amp;B79,'2way'!$Y$3:$Y$7690,"&lt;&gt;P") + SUMIFS('2way'!$Z$3:$Z$7690,'2way'!$R$3:$R$7690,"=" &amp;B79,'2way'!$Y$3:$Y$7690,"&lt;&gt;P")</f>
        <v>2100</v>
      </c>
      <c r="G79">
        <f>SUMIFS('2way'!$AD$3:$AD$7690,'2way'!$Q$3:$Q$7690,"="&amp;B79,'2way'!$Y$3:$Y$7690,"&lt;&gt;P") + SUMIFS('2way'!$AD$3:$AD$7690,'2way'!$R$3:$R$7690,"="&amp;D79,'2way'!$Y$3:$Y$7690,"&lt;&gt;P")</f>
        <v>-1100</v>
      </c>
      <c r="H79" s="76">
        <f t="shared" si="4"/>
        <v>-0.52380952380952384</v>
      </c>
      <c r="I79">
        <f>SUMIFS('2way'!$Z$3:$Z$7690,'2way'!$Q$3:$Q$7690,"=" &amp;B79,'2way'!$Y$3:$Y$7690,"&lt;&gt;P") + SUMIFS('2way'!$Z$3:$Z$7690,'2way'!$R$3:$R$7690,"=" &amp;B79,'2way'!$Y$3:$Y$7690,"&lt;&gt;P")</f>
        <v>2100</v>
      </c>
      <c r="J79">
        <f>SUMIFS('2way'!$AF$3:$AF$7690,'2way'!$Q$3:$Q$7690,"="&amp;B79,'2way'!$Y$3:$Y$7690,"&lt;&gt;P") + SUMIFS('2way'!$AF$3:$AF$7690,'2way'!$R$3:$R$7690,"="&amp;B79,'2way'!$Y$3:$Y$7690,"&lt;&gt;P")</f>
        <v>-396</v>
      </c>
      <c r="K79" s="76">
        <f t="shared" si="5"/>
        <v>-0.18857142857142858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2100</v>
      </c>
      <c r="D80">
        <f>SUMIFS('2way'!$AB$3:$AB$7690,'2way'!$Q$3:$Q$7690,"="&amp;B80,'2way'!$Z$3:$Z$7690,"&lt;&gt;P") + SUMIFS('2way'!$AB$3:$AB$7690,'2way'!$R$3:$R$7690,"="&amp;B80,'2way'!$Z$3:$Z$7690,"&lt;&gt;P")</f>
        <v>125</v>
      </c>
      <c r="E80" s="76">
        <f t="shared" si="3"/>
        <v>5.9523809523809521E-2</v>
      </c>
      <c r="F80">
        <f>SUMIFS('2way'!$Z$3:$Z$7690,'2way'!$Q$3:$Q$7690,"=" &amp;B80,'2way'!$Y$3:$Y$7690,"&lt;&gt;P") + SUMIFS('2way'!$Z$3:$Z$7690,'2way'!$R$3:$R$7690,"=" &amp;B80,'2way'!$Y$3:$Y$7690,"&lt;&gt;P")</f>
        <v>2100</v>
      </c>
      <c r="G80">
        <f>SUMIFS('2way'!$AD$3:$AD$7690,'2way'!$Q$3:$Q$7690,"="&amp;B80,'2way'!$Y$3:$Y$7690,"&lt;&gt;P") + SUMIFS('2way'!$AD$3:$AD$7690,'2way'!$R$3:$R$7690,"="&amp;D80,'2way'!$Y$3:$Y$7690,"&lt;&gt;P")</f>
        <v>-787</v>
      </c>
      <c r="H80" s="76">
        <f t="shared" si="4"/>
        <v>-0.37476190476190474</v>
      </c>
      <c r="I80">
        <f>SUMIFS('2way'!$Z$3:$Z$7690,'2way'!$Q$3:$Q$7690,"=" &amp;B80,'2way'!$Y$3:$Y$7690,"&lt;&gt;P") + SUMIFS('2way'!$Z$3:$Z$7690,'2way'!$R$3:$R$7690,"=" &amp;B80,'2way'!$Y$3:$Y$7690,"&lt;&gt;P")</f>
        <v>2100</v>
      </c>
      <c r="J80">
        <f>SUMIFS('2way'!$AF$3:$AF$7690,'2way'!$Q$3:$Q$7690,"="&amp;B80,'2way'!$Y$3:$Y$7690,"&lt;&gt;P") + SUMIFS('2way'!$AF$3:$AF$7690,'2way'!$R$3:$R$7690,"="&amp;B80,'2way'!$Y$3:$Y$7690,"&lt;&gt;P")</f>
        <v>-233</v>
      </c>
      <c r="K80" s="76">
        <f t="shared" si="5"/>
        <v>-0.11095238095238096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2100</v>
      </c>
      <c r="D81">
        <f>SUMIFS('2way'!$AB$3:$AB$7690,'2way'!$Q$3:$Q$7690,"="&amp;B81,'2way'!$Z$3:$Z$7690,"&lt;&gt;P") + SUMIFS('2way'!$AB$3:$AB$7690,'2way'!$R$3:$R$7690,"="&amp;B81,'2way'!$Z$3:$Z$7690,"&lt;&gt;P")</f>
        <v>-146</v>
      </c>
      <c r="E81" s="76">
        <f t="shared" si="3"/>
        <v>-6.9523809523809529E-2</v>
      </c>
      <c r="F81">
        <f>SUMIFS('2way'!$Z$3:$Z$7690,'2way'!$Q$3:$Q$7690,"=" &amp;B81,'2way'!$Y$3:$Y$7690,"&lt;&gt;P") + SUMIFS('2way'!$Z$3:$Z$7690,'2way'!$R$3:$R$7690,"=" &amp;B81,'2way'!$Y$3:$Y$7690,"&lt;&gt;P")</f>
        <v>2100</v>
      </c>
      <c r="G81">
        <f>SUMIFS('2way'!$AD$3:$AD$7690,'2way'!$Q$3:$Q$7690,"="&amp;B81,'2way'!$Y$3:$Y$7690,"&lt;&gt;P") + SUMIFS('2way'!$AD$3:$AD$7690,'2way'!$R$3:$R$7690,"="&amp;D81,'2way'!$Y$3:$Y$7690,"&lt;&gt;P")</f>
        <v>-1100</v>
      </c>
      <c r="H81" s="76">
        <f t="shared" si="4"/>
        <v>-0.52380952380952384</v>
      </c>
      <c r="I81">
        <f>SUMIFS('2way'!$Z$3:$Z$7690,'2way'!$Q$3:$Q$7690,"=" &amp;B81,'2way'!$Y$3:$Y$7690,"&lt;&gt;P") + SUMIFS('2way'!$Z$3:$Z$7690,'2way'!$R$3:$R$7690,"=" &amp;B81,'2way'!$Y$3:$Y$7690,"&lt;&gt;P")</f>
        <v>2100</v>
      </c>
      <c r="J81">
        <f>SUMIFS('2way'!$AF$3:$AF$7690,'2way'!$Q$3:$Q$7690,"="&amp;B81,'2way'!$Y$3:$Y$7690,"&lt;&gt;P") + SUMIFS('2way'!$AF$3:$AF$7690,'2way'!$R$3:$R$7690,"="&amp;B81,'2way'!$Y$3:$Y$7690,"&lt;&gt;P")</f>
        <v>-614</v>
      </c>
      <c r="K81" s="76">
        <f t="shared" si="5"/>
        <v>-0.29238095238095241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2100</v>
      </c>
      <c r="D82">
        <f>SUMIFS('2way'!$AB$3:$AB$7690,'2way'!$Q$3:$Q$7690,"="&amp;B82,'2way'!$Z$3:$Z$7690,"&lt;&gt;P") + SUMIFS('2way'!$AB$3:$AB$7690,'2way'!$R$3:$R$7690,"="&amp;B82,'2way'!$Z$3:$Z$7690,"&lt;&gt;P")</f>
        <v>451</v>
      </c>
      <c r="E82" s="76">
        <f t="shared" si="3"/>
        <v>0.21476190476190476</v>
      </c>
      <c r="F82">
        <f>SUMIFS('2way'!$Z$3:$Z$7690,'2way'!$Q$3:$Q$7690,"=" &amp;B82,'2way'!$Y$3:$Y$7690,"&lt;&gt;P") + SUMIFS('2way'!$Z$3:$Z$7690,'2way'!$R$3:$R$7690,"=" &amp;B82,'2way'!$Y$3:$Y$7690,"&lt;&gt;P")</f>
        <v>2100</v>
      </c>
      <c r="G82">
        <f>SUMIFS('2way'!$AD$3:$AD$7690,'2way'!$Q$3:$Q$7690,"="&amp;B82,'2way'!$Y$3:$Y$7690,"&lt;&gt;P") + SUMIFS('2way'!$AD$3:$AD$7690,'2way'!$R$3:$R$7690,"="&amp;D82,'2way'!$Y$3:$Y$7690,"&lt;&gt;P")</f>
        <v>-1000</v>
      </c>
      <c r="H82" s="76">
        <f t="shared" si="4"/>
        <v>-0.47619047619047616</v>
      </c>
      <c r="I82">
        <f>SUMIFS('2way'!$Z$3:$Z$7690,'2way'!$Q$3:$Q$7690,"=" &amp;B82,'2way'!$Y$3:$Y$7690,"&lt;&gt;P") + SUMIFS('2way'!$Z$3:$Z$7690,'2way'!$R$3:$R$7690,"=" &amp;B82,'2way'!$Y$3:$Y$7690,"&lt;&gt;P")</f>
        <v>2100</v>
      </c>
      <c r="J82">
        <f>SUMIFS('2way'!$AF$3:$AF$7690,'2way'!$Q$3:$Q$7690,"="&amp;B82,'2way'!$Y$3:$Y$7690,"&lt;&gt;P") + SUMIFS('2way'!$AF$3:$AF$7690,'2way'!$R$3:$R$7690,"="&amp;B82,'2way'!$Y$3:$Y$7690,"&lt;&gt;P")</f>
        <v>571</v>
      </c>
      <c r="K82" s="76">
        <f t="shared" si="5"/>
        <v>0.27190476190476193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2100</v>
      </c>
      <c r="D83">
        <f>SUMIFS('2way'!$AB$3:$AB$7690,'2way'!$Q$3:$Q$7690,"="&amp;B83,'2way'!$Z$3:$Z$7690,"&lt;&gt;P") + SUMIFS('2way'!$AB$3:$AB$7690,'2way'!$R$3:$R$7690,"="&amp;B83,'2way'!$Z$3:$Z$7690,"&lt;&gt;P")</f>
        <v>-131</v>
      </c>
      <c r="E83" s="76">
        <f t="shared" si="3"/>
        <v>-6.2380952380952384E-2</v>
      </c>
      <c r="F83">
        <f>SUMIFS('2way'!$Z$3:$Z$7690,'2way'!$Q$3:$Q$7690,"=" &amp;B83,'2way'!$Y$3:$Y$7690,"&lt;&gt;P") + SUMIFS('2way'!$Z$3:$Z$7690,'2way'!$R$3:$R$7690,"=" &amp;B83,'2way'!$Y$3:$Y$7690,"&lt;&gt;P")</f>
        <v>2100</v>
      </c>
      <c r="G83">
        <f>SUMIFS('2way'!$AD$3:$AD$7690,'2way'!$Q$3:$Q$7690,"="&amp;B83,'2way'!$Y$3:$Y$7690,"&lt;&gt;P") + SUMIFS('2way'!$AD$3:$AD$7690,'2way'!$R$3:$R$7690,"="&amp;D83,'2way'!$Y$3:$Y$7690,"&lt;&gt;P")</f>
        <v>-658</v>
      </c>
      <c r="H83" s="76">
        <f t="shared" si="4"/>
        <v>-0.31333333333333335</v>
      </c>
      <c r="I83">
        <f>SUMIFS('2way'!$Z$3:$Z$7690,'2way'!$Q$3:$Q$7690,"=" &amp;B83,'2way'!$Y$3:$Y$7690,"&lt;&gt;P") + SUMIFS('2way'!$Z$3:$Z$7690,'2way'!$R$3:$R$7690,"=" &amp;B83,'2way'!$Y$3:$Y$7690,"&lt;&gt;P")</f>
        <v>2100</v>
      </c>
      <c r="J83">
        <f>SUMIFS('2way'!$AF$3:$AF$7690,'2way'!$Q$3:$Q$7690,"="&amp;B83,'2way'!$Y$3:$Y$7690,"&lt;&gt;P") + SUMIFS('2way'!$AF$3:$AF$7690,'2way'!$R$3:$R$7690,"="&amp;B83,'2way'!$Y$3:$Y$7690,"&lt;&gt;P")</f>
        <v>-714</v>
      </c>
      <c r="K83" s="76">
        <f t="shared" si="5"/>
        <v>-0.34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2100</v>
      </c>
      <c r="D84">
        <f>SUMIFS('2way'!$AB$3:$AB$7690,'2way'!$Q$3:$Q$7690,"="&amp;B84,'2way'!$Z$3:$Z$7690,"&lt;&gt;P") + SUMIFS('2way'!$AB$3:$AB$7690,'2way'!$R$3:$R$7690,"="&amp;B84,'2way'!$Z$3:$Z$7690,"&lt;&gt;P")</f>
        <v>134.99999999999997</v>
      </c>
      <c r="E84" s="76">
        <f t="shared" si="3"/>
        <v>6.4285714285714265E-2</v>
      </c>
      <c r="F84">
        <f>SUMIFS('2way'!$Z$3:$Z$7690,'2way'!$Q$3:$Q$7690,"=" &amp;B84,'2way'!$Y$3:$Y$7690,"&lt;&gt;P") + SUMIFS('2way'!$Z$3:$Z$7690,'2way'!$R$3:$R$7690,"=" &amp;B84,'2way'!$Y$3:$Y$7690,"&lt;&gt;P")</f>
        <v>2100</v>
      </c>
      <c r="G84">
        <f>SUMIFS('2way'!$AD$3:$AD$7690,'2way'!$Q$3:$Q$7690,"="&amp;B84,'2way'!$Y$3:$Y$7690,"&lt;&gt;P") + SUMIFS('2way'!$AD$3:$AD$7690,'2way'!$R$3:$R$7690,"="&amp;D84,'2way'!$Y$3:$Y$7690,"&lt;&gt;P")</f>
        <v>-1100</v>
      </c>
      <c r="H84" s="76">
        <f t="shared" si="4"/>
        <v>-0.52380952380952384</v>
      </c>
      <c r="I84">
        <f>SUMIFS('2way'!$Z$3:$Z$7690,'2way'!$Q$3:$Q$7690,"=" &amp;B84,'2way'!$Y$3:$Y$7690,"&lt;&gt;P") + SUMIFS('2way'!$Z$3:$Z$7690,'2way'!$R$3:$R$7690,"=" &amp;B84,'2way'!$Y$3:$Y$7690,"&lt;&gt;P")</f>
        <v>2100</v>
      </c>
      <c r="J84">
        <f>SUMIFS('2way'!$AF$3:$AF$7690,'2way'!$Q$3:$Q$7690,"="&amp;B84,'2way'!$Y$3:$Y$7690,"&lt;&gt;P") + SUMIFS('2way'!$AF$3:$AF$7690,'2way'!$R$3:$R$7690,"="&amp;B84,'2way'!$Y$3:$Y$7690,"&lt;&gt;P")</f>
        <v>-317</v>
      </c>
      <c r="K84" s="76">
        <f t="shared" si="5"/>
        <v>-0.15095238095238095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2100</v>
      </c>
      <c r="D85">
        <f>SUMIFS('2way'!$AB$3:$AB$7690,'2way'!$Q$3:$Q$7690,"="&amp;B85,'2way'!$Z$3:$Z$7690,"&lt;&gt;P") + SUMIFS('2way'!$AB$3:$AB$7690,'2way'!$R$3:$R$7690,"="&amp;B85,'2way'!$Z$3:$Z$7690,"&lt;&gt;P")</f>
        <v>-161.99999999999997</v>
      </c>
      <c r="E85" s="76">
        <f t="shared" si="3"/>
        <v>-7.7142857142857124E-2</v>
      </c>
      <c r="F85">
        <f>SUMIFS('2way'!$Z$3:$Z$7690,'2way'!$Q$3:$Q$7690,"=" &amp;B85,'2way'!$Y$3:$Y$7690,"&lt;&gt;P") + SUMIFS('2way'!$Z$3:$Z$7690,'2way'!$R$3:$R$7690,"=" &amp;B85,'2way'!$Y$3:$Y$7690,"&lt;&gt;P")</f>
        <v>2100</v>
      </c>
      <c r="G85">
        <f>SUMIFS('2way'!$AD$3:$AD$7690,'2way'!$Q$3:$Q$7690,"="&amp;B85,'2way'!$Y$3:$Y$7690,"&lt;&gt;P") + SUMIFS('2way'!$AD$3:$AD$7690,'2way'!$R$3:$R$7690,"="&amp;D85,'2way'!$Y$3:$Y$7690,"&lt;&gt;P")</f>
        <v>-477</v>
      </c>
      <c r="H85" s="76">
        <f t="shared" si="4"/>
        <v>-0.22714285714285715</v>
      </c>
      <c r="I85">
        <f>SUMIFS('2way'!$Z$3:$Z$7690,'2way'!$Q$3:$Q$7690,"=" &amp;B85,'2way'!$Y$3:$Y$7690,"&lt;&gt;P") + SUMIFS('2way'!$Z$3:$Z$7690,'2way'!$R$3:$R$7690,"=" &amp;B85,'2way'!$Y$3:$Y$7690,"&lt;&gt;P")</f>
        <v>2100</v>
      </c>
      <c r="J85">
        <f>SUMIFS('2way'!$AF$3:$AF$7690,'2way'!$Q$3:$Q$7690,"="&amp;B85,'2way'!$Y$3:$Y$7690,"&lt;&gt;P") + SUMIFS('2way'!$AF$3:$AF$7690,'2way'!$R$3:$R$7690,"="&amp;B85,'2way'!$Y$3:$Y$7690,"&lt;&gt;P")</f>
        <v>-1064</v>
      </c>
      <c r="K85" s="76">
        <f t="shared" si="5"/>
        <v>-0.50666666666666671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2100</v>
      </c>
      <c r="D86">
        <f>SUMIFS('2way'!$AB$3:$AB$7690,'2way'!$Q$3:$Q$7690,"="&amp;B86,'2way'!$Z$3:$Z$7690,"&lt;&gt;P") + SUMIFS('2way'!$AB$3:$AB$7690,'2way'!$R$3:$R$7690,"="&amp;B86,'2way'!$Z$3:$Z$7690,"&lt;&gt;P")</f>
        <v>-748</v>
      </c>
      <c r="E86" s="76">
        <f t="shared" si="3"/>
        <v>-0.35619047619047617</v>
      </c>
      <c r="F86">
        <f>SUMIFS('2way'!$Z$3:$Z$7690,'2way'!$Q$3:$Q$7690,"=" &amp;B86,'2way'!$Y$3:$Y$7690,"&lt;&gt;P") + SUMIFS('2way'!$Z$3:$Z$7690,'2way'!$R$3:$R$7690,"=" &amp;B86,'2way'!$Y$3:$Y$7690,"&lt;&gt;P")</f>
        <v>2100</v>
      </c>
      <c r="G86">
        <f>SUMIFS('2way'!$AD$3:$AD$7690,'2way'!$Q$3:$Q$7690,"="&amp;B86,'2way'!$Y$3:$Y$7690,"&lt;&gt;P") + SUMIFS('2way'!$AD$3:$AD$7690,'2way'!$R$3:$R$7690,"="&amp;D86,'2way'!$Y$3:$Y$7690,"&lt;&gt;P")</f>
        <v>-1100</v>
      </c>
      <c r="H86" s="76">
        <f t="shared" si="4"/>
        <v>-0.52380952380952384</v>
      </c>
      <c r="I86">
        <f>SUMIFS('2way'!$Z$3:$Z$7690,'2way'!$Q$3:$Q$7690,"=" &amp;B86,'2way'!$Y$3:$Y$7690,"&lt;&gt;P") + SUMIFS('2way'!$Z$3:$Z$7690,'2way'!$R$3:$R$7690,"=" &amp;B86,'2way'!$Y$3:$Y$7690,"&lt;&gt;P")</f>
        <v>2100</v>
      </c>
      <c r="J86">
        <f>SUMIFS('2way'!$AF$3:$AF$7690,'2way'!$Q$3:$Q$7690,"="&amp;B86,'2way'!$Y$3:$Y$7690,"&lt;&gt;P") + SUMIFS('2way'!$AF$3:$AF$7690,'2way'!$R$3:$R$7690,"="&amp;B86,'2way'!$Y$3:$Y$7690,"&lt;&gt;P")</f>
        <v>-249</v>
      </c>
      <c r="K86" s="76">
        <f t="shared" si="5"/>
        <v>-0.11857142857142858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2000</v>
      </c>
      <c r="D87">
        <f>SUMIFS('2way'!$AB$3:$AB$7690,'2way'!$Q$3:$Q$7690,"="&amp;B87,'2way'!$Z$3:$Z$7690,"&lt;&gt;P") + SUMIFS('2way'!$AB$3:$AB$7690,'2way'!$R$3:$R$7690,"="&amp;B87,'2way'!$Z$3:$Z$7690,"&lt;&gt;P")</f>
        <v>-709</v>
      </c>
      <c r="E87" s="76">
        <f t="shared" si="3"/>
        <v>-0.35449999999999998</v>
      </c>
      <c r="F87">
        <f>SUMIFS('2way'!$Z$3:$Z$7690,'2way'!$Q$3:$Q$7690,"=" &amp;B87,'2way'!$Y$3:$Y$7690,"&lt;&gt;P") + SUMIFS('2way'!$Z$3:$Z$7690,'2way'!$R$3:$R$7690,"=" &amp;B87,'2way'!$Y$3:$Y$7690,"&lt;&gt;P")</f>
        <v>2000</v>
      </c>
      <c r="G87">
        <f>SUMIFS('2way'!$AD$3:$AD$7690,'2way'!$Q$3:$Q$7690,"="&amp;B87,'2way'!$Y$3:$Y$7690,"&lt;&gt;P") + SUMIFS('2way'!$AD$3:$AD$7690,'2way'!$R$3:$R$7690,"="&amp;D87,'2way'!$Y$3:$Y$7690,"&lt;&gt;P")</f>
        <v>-412</v>
      </c>
      <c r="H87" s="76">
        <f t="shared" si="4"/>
        <v>-0.20599999999999999</v>
      </c>
      <c r="I87">
        <f>SUMIFS('2way'!$Z$3:$Z$7690,'2way'!$Q$3:$Q$7690,"=" &amp;B87,'2way'!$Y$3:$Y$7690,"&lt;&gt;P") + SUMIFS('2way'!$Z$3:$Z$7690,'2way'!$R$3:$R$7690,"=" &amp;B87,'2way'!$Y$3:$Y$7690,"&lt;&gt;P")</f>
        <v>2000</v>
      </c>
      <c r="J87">
        <f>SUMIFS('2way'!$AF$3:$AF$7690,'2way'!$Q$3:$Q$7690,"="&amp;B87,'2way'!$Y$3:$Y$7690,"&lt;&gt;P") + SUMIFS('2way'!$AF$3:$AF$7690,'2way'!$R$3:$R$7690,"="&amp;B87,'2way'!$Y$3:$Y$7690,"&lt;&gt;P")</f>
        <v>-617</v>
      </c>
      <c r="K87" s="76">
        <f t="shared" si="5"/>
        <v>-0.3085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2100</v>
      </c>
      <c r="D88">
        <f>SUMIFS('2way'!$AB$3:$AB$7690,'2way'!$Q$3:$Q$7690,"="&amp;B88,'2way'!$Z$3:$Z$7690,"&lt;&gt;P") + SUMIFS('2way'!$AB$3:$AB$7690,'2way'!$R$3:$R$7690,"="&amp;B88,'2way'!$Z$3:$Z$7690,"&lt;&gt;P")</f>
        <v>390</v>
      </c>
      <c r="E88" s="76">
        <f t="shared" si="3"/>
        <v>0.18571428571428572</v>
      </c>
      <c r="F88">
        <f>SUMIFS('2way'!$Z$3:$Z$7690,'2way'!$Q$3:$Q$7690,"=" &amp;B88,'2way'!$Y$3:$Y$7690,"&lt;&gt;P") + SUMIFS('2way'!$Z$3:$Z$7690,'2way'!$R$3:$R$7690,"=" &amp;B88,'2way'!$Y$3:$Y$7690,"&lt;&gt;P")</f>
        <v>2100</v>
      </c>
      <c r="G88">
        <f>SUMIFS('2way'!$AD$3:$AD$7690,'2way'!$Q$3:$Q$7690,"="&amp;B88,'2way'!$Y$3:$Y$7690,"&lt;&gt;P") + SUMIFS('2way'!$AD$3:$AD$7690,'2way'!$R$3:$R$7690,"="&amp;D88,'2way'!$Y$3:$Y$7690,"&lt;&gt;P")</f>
        <v>-1000</v>
      </c>
      <c r="H88" s="76">
        <f t="shared" si="4"/>
        <v>-0.47619047619047616</v>
      </c>
      <c r="I88">
        <f>SUMIFS('2way'!$Z$3:$Z$7690,'2way'!$Q$3:$Q$7690,"=" &amp;B88,'2way'!$Y$3:$Y$7690,"&lt;&gt;P") + SUMIFS('2way'!$Z$3:$Z$7690,'2way'!$R$3:$R$7690,"=" &amp;B88,'2way'!$Y$3:$Y$7690,"&lt;&gt;P")</f>
        <v>2100</v>
      </c>
      <c r="J88">
        <f>SUMIFS('2way'!$AF$3:$AF$7690,'2way'!$Q$3:$Q$7690,"="&amp;B88,'2way'!$Y$3:$Y$7690,"&lt;&gt;P") + SUMIFS('2way'!$AF$3:$AF$7690,'2way'!$R$3:$R$7690,"="&amp;B88,'2way'!$Y$3:$Y$7690,"&lt;&gt;P")</f>
        <v>-739</v>
      </c>
      <c r="K88" s="76">
        <f t="shared" si="5"/>
        <v>-0.35190476190476189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2100</v>
      </c>
      <c r="D89">
        <f>SUMIFS('2way'!$AB$3:$AB$7690,'2way'!$Q$3:$Q$7690,"="&amp;B89,'2way'!$Z$3:$Z$7690,"&lt;&gt;P") + SUMIFS('2way'!$AB$3:$AB$7690,'2way'!$R$3:$R$7690,"="&amp;B89,'2way'!$Z$3:$Z$7690,"&lt;&gt;P")</f>
        <v>-91</v>
      </c>
      <c r="E89" s="76">
        <f t="shared" si="3"/>
        <v>-4.3333333333333335E-2</v>
      </c>
      <c r="F89">
        <f>SUMIFS('2way'!$Z$3:$Z$7690,'2way'!$Q$3:$Q$7690,"=" &amp;B89,'2way'!$Y$3:$Y$7690,"&lt;&gt;P") + SUMIFS('2way'!$Z$3:$Z$7690,'2way'!$R$3:$R$7690,"=" &amp;B89,'2way'!$Y$3:$Y$7690,"&lt;&gt;P")</f>
        <v>2100</v>
      </c>
      <c r="G89">
        <f>SUMIFS('2way'!$AD$3:$AD$7690,'2way'!$Q$3:$Q$7690,"="&amp;B89,'2way'!$Y$3:$Y$7690,"&lt;&gt;P") + SUMIFS('2way'!$AD$3:$AD$7690,'2way'!$R$3:$R$7690,"="&amp;D89,'2way'!$Y$3:$Y$7690,"&lt;&gt;P")</f>
        <v>-1000</v>
      </c>
      <c r="H89" s="76">
        <f t="shared" si="4"/>
        <v>-0.47619047619047616</v>
      </c>
      <c r="I89">
        <f>SUMIFS('2way'!$Z$3:$Z$7690,'2way'!$Q$3:$Q$7690,"=" &amp;B89,'2way'!$Y$3:$Y$7690,"&lt;&gt;P") + SUMIFS('2way'!$Z$3:$Z$7690,'2way'!$R$3:$R$7690,"=" &amp;B89,'2way'!$Y$3:$Y$7690,"&lt;&gt;P")</f>
        <v>2100</v>
      </c>
      <c r="J89">
        <f>SUMIFS('2way'!$AF$3:$AF$7690,'2way'!$Q$3:$Q$7690,"="&amp;B89,'2way'!$Y$3:$Y$7690,"&lt;&gt;P") + SUMIFS('2way'!$AF$3:$AF$7690,'2way'!$R$3:$R$7690,"="&amp;B89,'2way'!$Y$3:$Y$7690,"&lt;&gt;P")</f>
        <v>-1022</v>
      </c>
      <c r="K89" s="76">
        <f t="shared" si="5"/>
        <v>-0.48666666666666669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2000</v>
      </c>
      <c r="D90">
        <f>SUMIFS('2way'!$AB$3:$AB$7690,'2way'!$Q$3:$Q$7690,"="&amp;B90,'2way'!$Z$3:$Z$7690,"&lt;&gt;P") + SUMIFS('2way'!$AB$3:$AB$7690,'2way'!$R$3:$R$7690,"="&amp;B90,'2way'!$Z$3:$Z$7690,"&lt;&gt;P")</f>
        <v>212.99999999999997</v>
      </c>
      <c r="E90" s="76">
        <f t="shared" si="3"/>
        <v>0.10649999999999998</v>
      </c>
      <c r="F90">
        <f>SUMIFS('2way'!$Z$3:$Z$7690,'2way'!$Q$3:$Q$7690,"=" &amp;B90,'2way'!$Y$3:$Y$7690,"&lt;&gt;P") + SUMIFS('2way'!$Z$3:$Z$7690,'2way'!$R$3:$R$7690,"=" &amp;B90,'2way'!$Y$3:$Y$7690,"&lt;&gt;P")</f>
        <v>2000</v>
      </c>
      <c r="G90">
        <f>SUMIFS('2way'!$AD$3:$AD$7690,'2way'!$Q$3:$Q$7690,"="&amp;B90,'2way'!$Y$3:$Y$7690,"&lt;&gt;P") + SUMIFS('2way'!$AD$3:$AD$7690,'2way'!$R$3:$R$7690,"="&amp;D90,'2way'!$Y$3:$Y$7690,"&lt;&gt;P")</f>
        <v>-460</v>
      </c>
      <c r="H90" s="76">
        <f t="shared" si="4"/>
        <v>-0.23</v>
      </c>
      <c r="I90">
        <f>SUMIFS('2way'!$Z$3:$Z$7690,'2way'!$Q$3:$Q$7690,"=" &amp;B90,'2way'!$Y$3:$Y$7690,"&lt;&gt;P") + SUMIFS('2way'!$Z$3:$Z$7690,'2way'!$R$3:$R$7690,"=" &amp;B90,'2way'!$Y$3:$Y$7690,"&lt;&gt;P")</f>
        <v>2000</v>
      </c>
      <c r="J90">
        <f>SUMIFS('2way'!$AF$3:$AF$7690,'2way'!$Q$3:$Q$7690,"="&amp;B90,'2way'!$Y$3:$Y$7690,"&lt;&gt;P") + SUMIFS('2way'!$AF$3:$AF$7690,'2way'!$R$3:$R$7690,"="&amp;B90,'2way'!$Y$3:$Y$7690,"&lt;&gt;P")</f>
        <v>-1085</v>
      </c>
      <c r="K90" s="76">
        <f t="shared" si="5"/>
        <v>-0.54249999999999998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2100</v>
      </c>
      <c r="D91">
        <f>SUMIFS('2way'!$AB$3:$AB$7690,'2way'!$Q$3:$Q$7690,"="&amp;B91,'2way'!$Z$3:$Z$7690,"&lt;&gt;P") + SUMIFS('2way'!$AB$3:$AB$7690,'2way'!$R$3:$R$7690,"="&amp;B91,'2way'!$Z$3:$Z$7690,"&lt;&gt;P")</f>
        <v>-72</v>
      </c>
      <c r="E91" s="76">
        <f t="shared" si="3"/>
        <v>-3.4285714285714287E-2</v>
      </c>
      <c r="F91">
        <f>SUMIFS('2way'!$Z$3:$Z$7690,'2way'!$Q$3:$Q$7690,"=" &amp;B91,'2way'!$Y$3:$Y$7690,"&lt;&gt;P") + SUMIFS('2way'!$Z$3:$Z$7690,'2way'!$R$3:$R$7690,"=" &amp;B91,'2way'!$Y$3:$Y$7690,"&lt;&gt;P")</f>
        <v>2100</v>
      </c>
      <c r="G91">
        <f>SUMIFS('2way'!$AD$3:$AD$7690,'2way'!$Q$3:$Q$7690,"="&amp;B91,'2way'!$Y$3:$Y$7690,"&lt;&gt;P") + SUMIFS('2way'!$AD$3:$AD$7690,'2way'!$R$3:$R$7690,"="&amp;D91,'2way'!$Y$3:$Y$7690,"&lt;&gt;P")</f>
        <v>-894</v>
      </c>
      <c r="H91" s="76">
        <f t="shared" si="4"/>
        <v>-0.42571428571428571</v>
      </c>
      <c r="I91">
        <f>SUMIFS('2way'!$Z$3:$Z$7690,'2way'!$Q$3:$Q$7690,"=" &amp;B91,'2way'!$Y$3:$Y$7690,"&lt;&gt;P") + SUMIFS('2way'!$Z$3:$Z$7690,'2way'!$R$3:$R$7690,"=" &amp;B91,'2way'!$Y$3:$Y$7690,"&lt;&gt;P")</f>
        <v>2100</v>
      </c>
      <c r="J91">
        <f>SUMIFS('2way'!$AF$3:$AF$7690,'2way'!$Q$3:$Q$7690,"="&amp;B91,'2way'!$Y$3:$Y$7690,"&lt;&gt;P") + SUMIFS('2way'!$AF$3:$AF$7690,'2way'!$R$3:$R$7690,"="&amp;B91,'2way'!$Y$3:$Y$7690,"&lt;&gt;P")</f>
        <v>-579</v>
      </c>
      <c r="K91" s="76">
        <f t="shared" si="5"/>
        <v>-0.27571428571428569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2000</v>
      </c>
      <c r="D92">
        <f>SUMIFS('2way'!$AB$3:$AB$7690,'2way'!$Q$3:$Q$7690,"="&amp;B92,'2way'!$Z$3:$Z$7690,"&lt;&gt;P") + SUMIFS('2way'!$AB$3:$AB$7690,'2way'!$R$3:$R$7690,"="&amp;B92,'2way'!$Z$3:$Z$7690,"&lt;&gt;P")</f>
        <v>-414</v>
      </c>
      <c r="E92" s="76">
        <f t="shared" si="3"/>
        <v>-0.20699999999999999</v>
      </c>
      <c r="F92">
        <f>SUMIFS('2way'!$Z$3:$Z$7690,'2way'!$Q$3:$Q$7690,"=" &amp;B92,'2way'!$Y$3:$Y$7690,"&lt;&gt;P") + SUMIFS('2way'!$Z$3:$Z$7690,'2way'!$R$3:$R$7690,"=" &amp;B92,'2way'!$Y$3:$Y$7690,"&lt;&gt;P")</f>
        <v>2000</v>
      </c>
      <c r="G92">
        <f>SUMIFS('2way'!$AD$3:$AD$7690,'2way'!$Q$3:$Q$7690,"="&amp;B92,'2way'!$Y$3:$Y$7690,"&lt;&gt;P") + SUMIFS('2way'!$AD$3:$AD$7690,'2way'!$R$3:$R$7690,"="&amp;D92,'2way'!$Y$3:$Y$7690,"&lt;&gt;P")</f>
        <v>-385</v>
      </c>
      <c r="H92" s="76">
        <f t="shared" si="4"/>
        <v>-0.1925</v>
      </c>
      <c r="I92">
        <f>SUMIFS('2way'!$Z$3:$Z$7690,'2way'!$Q$3:$Q$7690,"=" &amp;B92,'2way'!$Y$3:$Y$7690,"&lt;&gt;P") + SUMIFS('2way'!$Z$3:$Z$7690,'2way'!$R$3:$R$7690,"=" &amp;B92,'2way'!$Y$3:$Y$7690,"&lt;&gt;P")</f>
        <v>2000</v>
      </c>
      <c r="J92">
        <f>SUMIFS('2way'!$AF$3:$AF$7690,'2way'!$Q$3:$Q$7690,"="&amp;B92,'2way'!$Y$3:$Y$7690,"&lt;&gt;P") + SUMIFS('2way'!$AF$3:$AF$7690,'2way'!$R$3:$R$7690,"="&amp;B92,'2way'!$Y$3:$Y$7690,"&lt;&gt;P")</f>
        <v>-1111</v>
      </c>
      <c r="K92" s="76">
        <f t="shared" si="5"/>
        <v>-0.55549999999999999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2200</v>
      </c>
      <c r="D93">
        <f>SUMIFS('2way'!$AB$3:$AB$7690,'2way'!$Q$3:$Q$7690,"="&amp;B93,'2way'!$Z$3:$Z$7690,"&lt;&gt;P") + SUMIFS('2way'!$AB$3:$AB$7690,'2way'!$R$3:$R$7690,"="&amp;B93,'2way'!$Z$3:$Z$7690,"&lt;&gt;P")</f>
        <v>61</v>
      </c>
      <c r="E93" s="76">
        <f t="shared" si="3"/>
        <v>2.7727272727272729E-2</v>
      </c>
      <c r="F93">
        <f>SUMIFS('2way'!$Z$3:$Z$7690,'2way'!$Q$3:$Q$7690,"=" &amp;B93,'2way'!$Y$3:$Y$7690,"&lt;&gt;P") + SUMIFS('2way'!$Z$3:$Z$7690,'2way'!$R$3:$R$7690,"=" &amp;B93,'2way'!$Y$3:$Y$7690,"&lt;&gt;P")</f>
        <v>2200</v>
      </c>
      <c r="G93">
        <f>SUMIFS('2way'!$AD$3:$AD$7690,'2way'!$Q$3:$Q$7690,"="&amp;B93,'2way'!$Y$3:$Y$7690,"&lt;&gt;P") + SUMIFS('2way'!$AD$3:$AD$7690,'2way'!$R$3:$R$7690,"="&amp;D93,'2way'!$Y$3:$Y$7690,"&lt;&gt;P")</f>
        <v>-245</v>
      </c>
      <c r="H93" s="76">
        <f t="shared" si="4"/>
        <v>-0.11136363636363636</v>
      </c>
      <c r="I93">
        <f>SUMIFS('2way'!$Z$3:$Z$7690,'2way'!$Q$3:$Q$7690,"=" &amp;B93,'2way'!$Y$3:$Y$7690,"&lt;&gt;P") + SUMIFS('2way'!$Z$3:$Z$7690,'2way'!$R$3:$R$7690,"=" &amp;B93,'2way'!$Y$3:$Y$7690,"&lt;&gt;P")</f>
        <v>2200</v>
      </c>
      <c r="J93">
        <f>SUMIFS('2way'!$AF$3:$AF$7690,'2way'!$Q$3:$Q$7690,"="&amp;B93,'2way'!$Y$3:$Y$7690,"&lt;&gt;P") + SUMIFS('2way'!$AF$3:$AF$7690,'2way'!$R$3:$R$7690,"="&amp;B93,'2way'!$Y$3:$Y$7690,"&lt;&gt;P")</f>
        <v>-660</v>
      </c>
      <c r="K93" s="76">
        <f t="shared" si="5"/>
        <v>-0.3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2100</v>
      </c>
      <c r="D94">
        <f>SUMIFS('2way'!$AB$3:$AB$7690,'2way'!$Q$3:$Q$7690,"="&amp;B94,'2way'!$Z$3:$Z$7690,"&lt;&gt;P") + SUMIFS('2way'!$AB$3:$AB$7690,'2way'!$R$3:$R$7690,"="&amp;B94,'2way'!$Z$3:$Z$7690,"&lt;&gt;P")</f>
        <v>317</v>
      </c>
      <c r="E94" s="76">
        <f t="shared" si="3"/>
        <v>0.15095238095238095</v>
      </c>
      <c r="F94">
        <f>SUMIFS('2way'!$Z$3:$Z$7690,'2way'!$Q$3:$Q$7690,"=" &amp;B94,'2way'!$Y$3:$Y$7690,"&lt;&gt;P") + SUMIFS('2way'!$Z$3:$Z$7690,'2way'!$R$3:$R$7690,"=" &amp;B94,'2way'!$Y$3:$Y$7690,"&lt;&gt;P")</f>
        <v>2100</v>
      </c>
      <c r="G94">
        <f>SUMIFS('2way'!$AD$3:$AD$7690,'2way'!$Q$3:$Q$7690,"="&amp;B94,'2way'!$Y$3:$Y$7690,"&lt;&gt;P") + SUMIFS('2way'!$AD$3:$AD$7690,'2way'!$R$3:$R$7690,"="&amp;D94,'2way'!$Y$3:$Y$7690,"&lt;&gt;P")</f>
        <v>-792</v>
      </c>
      <c r="H94" s="76">
        <f t="shared" si="4"/>
        <v>-0.37714285714285717</v>
      </c>
      <c r="I94">
        <f>SUMIFS('2way'!$Z$3:$Z$7690,'2way'!$Q$3:$Q$7690,"=" &amp;B94,'2way'!$Y$3:$Y$7690,"&lt;&gt;P") + SUMIFS('2way'!$Z$3:$Z$7690,'2way'!$R$3:$R$7690,"=" &amp;B94,'2way'!$Y$3:$Y$7690,"&lt;&gt;P")</f>
        <v>2100</v>
      </c>
      <c r="J94">
        <f>SUMIFS('2way'!$AF$3:$AF$7690,'2way'!$Q$3:$Q$7690,"="&amp;B94,'2way'!$Y$3:$Y$7690,"&lt;&gt;P") + SUMIFS('2way'!$AF$3:$AF$7690,'2way'!$R$3:$R$7690,"="&amp;B94,'2way'!$Y$3:$Y$7690,"&lt;&gt;P")</f>
        <v>-1441</v>
      </c>
      <c r="K94" s="76">
        <f t="shared" si="5"/>
        <v>-0.68619047619047624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1900</v>
      </c>
      <c r="D95">
        <f>SUMIFS('2way'!$AB$3:$AB$7690,'2way'!$Q$3:$Q$7690,"="&amp;B95,'2way'!$Z$3:$Z$7690,"&lt;&gt;P") + SUMIFS('2way'!$AB$3:$AB$7690,'2way'!$R$3:$R$7690,"="&amp;B95,'2way'!$Z$3:$Z$7690,"&lt;&gt;P")</f>
        <v>220.99999999999997</v>
      </c>
      <c r="E95" s="76">
        <f t="shared" si="3"/>
        <v>0.11631578947368419</v>
      </c>
      <c r="F95">
        <f>SUMIFS('2way'!$Z$3:$Z$7690,'2way'!$Q$3:$Q$7690,"=" &amp;B95,'2way'!$Y$3:$Y$7690,"&lt;&gt;P") + SUMIFS('2way'!$Z$3:$Z$7690,'2way'!$R$3:$R$7690,"=" &amp;B95,'2way'!$Y$3:$Y$7690,"&lt;&gt;P")</f>
        <v>1900</v>
      </c>
      <c r="G95">
        <f>SUMIFS('2way'!$AD$3:$AD$7690,'2way'!$Q$3:$Q$7690,"="&amp;B95,'2way'!$Y$3:$Y$7690,"&lt;&gt;P") + SUMIFS('2way'!$AD$3:$AD$7690,'2way'!$R$3:$R$7690,"="&amp;D95,'2way'!$Y$3:$Y$7690,"&lt;&gt;P")</f>
        <v>-468</v>
      </c>
      <c r="H95" s="76">
        <f t="shared" si="4"/>
        <v>-0.24631578947368421</v>
      </c>
      <c r="I95">
        <f>SUMIFS('2way'!$Z$3:$Z$7690,'2way'!$Q$3:$Q$7690,"=" &amp;B95,'2way'!$Y$3:$Y$7690,"&lt;&gt;P") + SUMIFS('2way'!$Z$3:$Z$7690,'2way'!$R$3:$R$7690,"=" &amp;B95,'2way'!$Y$3:$Y$7690,"&lt;&gt;P")</f>
        <v>1900</v>
      </c>
      <c r="J95">
        <f>SUMIFS('2way'!$AF$3:$AF$7690,'2way'!$Q$3:$Q$7690,"="&amp;B95,'2way'!$Y$3:$Y$7690,"&lt;&gt;P") + SUMIFS('2way'!$AF$3:$AF$7690,'2way'!$R$3:$R$7690,"="&amp;B95,'2way'!$Y$3:$Y$7690,"&lt;&gt;P")</f>
        <v>-1302</v>
      </c>
      <c r="K95" s="76">
        <f t="shared" si="5"/>
        <v>-0.6852631578947368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1900</v>
      </c>
      <c r="D96">
        <f>SUMIFS('2way'!$AB$3:$AB$7690,'2way'!$Q$3:$Q$7690,"="&amp;B96,'2way'!$Z$3:$Z$7690,"&lt;&gt;P") + SUMIFS('2way'!$AB$3:$AB$7690,'2way'!$R$3:$R$7690,"="&amp;B96,'2way'!$Z$3:$Z$7690,"&lt;&gt;P")</f>
        <v>-130.00000000000003</v>
      </c>
      <c r="E96" s="76">
        <f t="shared" si="3"/>
        <v>-6.8421052631578966E-2</v>
      </c>
      <c r="F96">
        <f>SUMIFS('2way'!$Z$3:$Z$7690,'2way'!$Q$3:$Q$7690,"=" &amp;B96,'2way'!$Y$3:$Y$7690,"&lt;&gt;P") + SUMIFS('2way'!$Z$3:$Z$7690,'2way'!$R$3:$R$7690,"=" &amp;B96,'2way'!$Y$3:$Y$7690,"&lt;&gt;P")</f>
        <v>1900</v>
      </c>
      <c r="G96">
        <f>SUMIFS('2way'!$AD$3:$AD$7690,'2way'!$Q$3:$Q$7690,"="&amp;B96,'2way'!$Y$3:$Y$7690,"&lt;&gt;P") + SUMIFS('2way'!$AD$3:$AD$7690,'2way'!$R$3:$R$7690,"="&amp;D96,'2way'!$Y$3:$Y$7690,"&lt;&gt;P")</f>
        <v>-707</v>
      </c>
      <c r="H96" s="76">
        <f t="shared" si="4"/>
        <v>-0.37210526315789472</v>
      </c>
      <c r="I96">
        <f>SUMIFS('2way'!$Z$3:$Z$7690,'2way'!$Q$3:$Q$7690,"=" &amp;B96,'2way'!$Y$3:$Y$7690,"&lt;&gt;P") + SUMIFS('2way'!$Z$3:$Z$7690,'2way'!$R$3:$R$7690,"=" &amp;B96,'2way'!$Y$3:$Y$7690,"&lt;&gt;P")</f>
        <v>1900</v>
      </c>
      <c r="J96">
        <f>SUMIFS('2way'!$AF$3:$AF$7690,'2way'!$Q$3:$Q$7690,"="&amp;B96,'2way'!$Y$3:$Y$7690,"&lt;&gt;P") + SUMIFS('2way'!$AF$3:$AF$7690,'2way'!$R$3:$R$7690,"="&amp;B96,'2way'!$Y$3:$Y$7690,"&lt;&gt;P")</f>
        <v>-1080</v>
      </c>
      <c r="K96" s="76">
        <f t="shared" si="5"/>
        <v>-0.56842105263157894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1800</v>
      </c>
      <c r="D97">
        <f>SUMIFS('2way'!$AB$3:$AB$7690,'2way'!$Q$3:$Q$7690,"="&amp;B97,'2way'!$Z$3:$Z$7690,"&lt;&gt;P") + SUMIFS('2way'!$AB$3:$AB$7690,'2way'!$R$3:$R$7690,"="&amp;B97,'2way'!$Z$3:$Z$7690,"&lt;&gt;P")</f>
        <v>372.99999999999994</v>
      </c>
      <c r="E97" s="76">
        <f t="shared" si="3"/>
        <v>0.2072222222222222</v>
      </c>
      <c r="F97">
        <f>SUMIFS('2way'!$Z$3:$Z$7690,'2way'!$Q$3:$Q$7690,"=" &amp;B97,'2way'!$Y$3:$Y$7690,"&lt;&gt;P") + SUMIFS('2way'!$Z$3:$Z$7690,'2way'!$R$3:$R$7690,"=" &amp;B97,'2way'!$Y$3:$Y$7690,"&lt;&gt;P")</f>
        <v>1800</v>
      </c>
      <c r="G97">
        <f>SUMIFS('2way'!$AD$3:$AD$7690,'2way'!$Q$3:$Q$7690,"="&amp;B97,'2way'!$Y$3:$Y$7690,"&lt;&gt;P") + SUMIFS('2way'!$AD$3:$AD$7690,'2way'!$R$3:$R$7690,"="&amp;D97,'2way'!$Y$3:$Y$7690,"&lt;&gt;P")</f>
        <v>-230</v>
      </c>
      <c r="H97" s="76">
        <f t="shared" si="4"/>
        <v>-0.12777777777777777</v>
      </c>
      <c r="I97">
        <f>SUMIFS('2way'!$Z$3:$Z$7690,'2way'!$Q$3:$Q$7690,"=" &amp;B97,'2way'!$Y$3:$Y$7690,"&lt;&gt;P") + SUMIFS('2way'!$Z$3:$Z$7690,'2way'!$R$3:$R$7690,"=" &amp;B97,'2way'!$Y$3:$Y$7690,"&lt;&gt;P")</f>
        <v>1800</v>
      </c>
      <c r="J97">
        <f>SUMIFS('2way'!$AF$3:$AF$7690,'2way'!$Q$3:$Q$7690,"="&amp;B97,'2way'!$Y$3:$Y$7690,"&lt;&gt;P") + SUMIFS('2way'!$AF$3:$AF$7690,'2way'!$R$3:$R$7690,"="&amp;B97,'2way'!$Y$3:$Y$7690,"&lt;&gt;P")</f>
        <v>-815</v>
      </c>
      <c r="K97" s="76">
        <f t="shared" si="5"/>
        <v>-0.45277777777777778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1800</v>
      </c>
      <c r="D98">
        <f>SUMIFS('2way'!$AB$3:$AB$7690,'2way'!$Q$3:$Q$7690,"="&amp;B98,'2way'!$Z$3:$Z$7690,"&lt;&gt;P") + SUMIFS('2way'!$AB$3:$AB$7690,'2way'!$R$3:$R$7690,"="&amp;B98,'2way'!$Z$3:$Z$7690,"&lt;&gt;P")</f>
        <v>154.00000000000003</v>
      </c>
      <c r="E98" s="76">
        <f t="shared" si="3"/>
        <v>8.5555555555555565E-2</v>
      </c>
      <c r="F98">
        <f>SUMIFS('2way'!$Z$3:$Z$7690,'2way'!$Q$3:$Q$7690,"=" &amp;B98,'2way'!$Y$3:$Y$7690,"&lt;&gt;P") + SUMIFS('2way'!$Z$3:$Z$7690,'2way'!$R$3:$R$7690,"=" &amp;B98,'2way'!$Y$3:$Y$7690,"&lt;&gt;P")</f>
        <v>1800</v>
      </c>
      <c r="G98">
        <f>SUMIFS('2way'!$AD$3:$AD$7690,'2way'!$Q$3:$Q$7690,"="&amp;B98,'2way'!$Y$3:$Y$7690,"&lt;&gt;P") + SUMIFS('2way'!$AD$3:$AD$7690,'2way'!$R$3:$R$7690,"="&amp;D98,'2way'!$Y$3:$Y$7690,"&lt;&gt;P")</f>
        <v>-1000</v>
      </c>
      <c r="H98" s="76">
        <f t="shared" si="4"/>
        <v>-0.55555555555555558</v>
      </c>
      <c r="I98">
        <f>SUMIFS('2way'!$Z$3:$Z$7690,'2way'!$Q$3:$Q$7690,"=" &amp;B98,'2way'!$Y$3:$Y$7690,"&lt;&gt;P") + SUMIFS('2way'!$Z$3:$Z$7690,'2way'!$R$3:$R$7690,"=" &amp;B98,'2way'!$Y$3:$Y$7690,"&lt;&gt;P")</f>
        <v>1800</v>
      </c>
      <c r="J98">
        <f>SUMIFS('2way'!$AF$3:$AF$7690,'2way'!$Q$3:$Q$7690,"="&amp;B98,'2way'!$Y$3:$Y$7690,"&lt;&gt;P") + SUMIFS('2way'!$AF$3:$AF$7690,'2way'!$R$3:$R$7690,"="&amp;B98,'2way'!$Y$3:$Y$7690,"&lt;&gt;P")</f>
        <v>-1391</v>
      </c>
      <c r="K98" s="76">
        <f t="shared" si="5"/>
        <v>-0.77277777777777779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2000</v>
      </c>
      <c r="D99">
        <f>SUMIFS('2way'!$AB$3:$AB$7690,'2way'!$Q$3:$Q$7690,"="&amp;B99,'2way'!$Z$3:$Z$7690,"&lt;&gt;P") + SUMIFS('2way'!$AB$3:$AB$7690,'2way'!$R$3:$R$7690,"="&amp;B99,'2way'!$Z$3:$Z$7690,"&lt;&gt;P")</f>
        <v>-470</v>
      </c>
      <c r="E99" s="76">
        <f t="shared" si="3"/>
        <v>-0.23499999999999999</v>
      </c>
      <c r="F99">
        <f>SUMIFS('2way'!$Z$3:$Z$7690,'2way'!$Q$3:$Q$7690,"=" &amp;B99,'2way'!$Y$3:$Y$7690,"&lt;&gt;P") + SUMIFS('2way'!$Z$3:$Z$7690,'2way'!$R$3:$R$7690,"=" &amp;B99,'2way'!$Y$3:$Y$7690,"&lt;&gt;P")</f>
        <v>2000</v>
      </c>
      <c r="G99">
        <f>SUMIFS('2way'!$AD$3:$AD$7690,'2way'!$Q$3:$Q$7690,"="&amp;B99,'2way'!$Y$3:$Y$7690,"&lt;&gt;P") + SUMIFS('2way'!$AD$3:$AD$7690,'2way'!$R$3:$R$7690,"="&amp;D99,'2way'!$Y$3:$Y$7690,"&lt;&gt;P")</f>
        <v>-1100</v>
      </c>
      <c r="H99" s="76">
        <f t="shared" si="4"/>
        <v>-0.55000000000000004</v>
      </c>
      <c r="I99">
        <f>SUMIFS('2way'!$Z$3:$Z$7690,'2way'!$Q$3:$Q$7690,"=" &amp;B99,'2way'!$Y$3:$Y$7690,"&lt;&gt;P") + SUMIFS('2way'!$Z$3:$Z$7690,'2way'!$R$3:$R$7690,"=" &amp;B99,'2way'!$Y$3:$Y$7690,"&lt;&gt;P")</f>
        <v>2000</v>
      </c>
      <c r="J99">
        <f>SUMIFS('2way'!$AF$3:$AF$7690,'2way'!$Q$3:$Q$7690,"="&amp;B99,'2way'!$Y$3:$Y$7690,"&lt;&gt;P") + SUMIFS('2way'!$AF$3:$AF$7690,'2way'!$R$3:$R$7690,"="&amp;B99,'2way'!$Y$3:$Y$7690,"&lt;&gt;P")</f>
        <v>-1057</v>
      </c>
      <c r="K99" s="76">
        <f t="shared" si="5"/>
        <v>-0.52849999999999997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1800</v>
      </c>
      <c r="D100">
        <f>SUMIFS('2way'!$AB$3:$AB$7690,'2way'!$Q$3:$Q$7690,"="&amp;B100,'2way'!$Z$3:$Z$7690,"&lt;&gt;P") + SUMIFS('2way'!$AB$3:$AB$7690,'2way'!$R$3:$R$7690,"="&amp;B100,'2way'!$Z$3:$Z$7690,"&lt;&gt;P")</f>
        <v>-475</v>
      </c>
      <c r="E100" s="76">
        <f t="shared" si="3"/>
        <v>-0.2638888888888889</v>
      </c>
      <c r="F100">
        <f>SUMIFS('2way'!$Z$3:$Z$7690,'2way'!$Q$3:$Q$7690,"=" &amp;B100,'2way'!$Y$3:$Y$7690,"&lt;&gt;P") + SUMIFS('2way'!$Z$3:$Z$7690,'2way'!$R$3:$R$7690,"=" &amp;B100,'2way'!$Y$3:$Y$7690,"&lt;&gt;P")</f>
        <v>1800</v>
      </c>
      <c r="G100">
        <f>SUMIFS('2way'!$AD$3:$AD$7690,'2way'!$Q$3:$Q$7690,"="&amp;B100,'2way'!$Y$3:$Y$7690,"&lt;&gt;P") + SUMIFS('2way'!$AD$3:$AD$7690,'2way'!$R$3:$R$7690,"="&amp;D100,'2way'!$Y$3:$Y$7690,"&lt;&gt;P")</f>
        <v>-460</v>
      </c>
      <c r="H100" s="76">
        <f t="shared" si="4"/>
        <v>-0.25555555555555554</v>
      </c>
      <c r="I100">
        <f>SUMIFS('2way'!$Z$3:$Z$7690,'2way'!$Q$3:$Q$7690,"=" &amp;B100,'2way'!$Y$3:$Y$7690,"&lt;&gt;P") + SUMIFS('2way'!$Z$3:$Z$7690,'2way'!$R$3:$R$7690,"=" &amp;B100,'2way'!$Y$3:$Y$7690,"&lt;&gt;P")</f>
        <v>1800</v>
      </c>
      <c r="J100">
        <f>SUMIFS('2way'!$AF$3:$AF$7690,'2way'!$Q$3:$Q$7690,"="&amp;B100,'2way'!$Y$3:$Y$7690,"&lt;&gt;P") + SUMIFS('2way'!$AF$3:$AF$7690,'2way'!$R$3:$R$7690,"="&amp;B100,'2way'!$Y$3:$Y$7690,"&lt;&gt;P")</f>
        <v>-868</v>
      </c>
      <c r="K100" s="76">
        <f t="shared" si="5"/>
        <v>-0.48222222222222222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1900</v>
      </c>
      <c r="D101">
        <f>SUMIFS('2way'!$AB$3:$AB$7690,'2way'!$Q$3:$Q$7690,"="&amp;B101,'2way'!$Z$3:$Z$7690,"&lt;&gt;P") + SUMIFS('2way'!$AB$3:$AB$7690,'2way'!$R$3:$R$7690,"="&amp;B101,'2way'!$Z$3:$Z$7690,"&lt;&gt;P")</f>
        <v>-41.000000000000028</v>
      </c>
      <c r="E101" s="76">
        <f t="shared" si="3"/>
        <v>-2.1578947368421069E-2</v>
      </c>
      <c r="F101">
        <f>SUMIFS('2way'!$Z$3:$Z$7690,'2way'!$Q$3:$Q$7690,"=" &amp;B101,'2way'!$Y$3:$Y$7690,"&lt;&gt;P") + SUMIFS('2way'!$Z$3:$Z$7690,'2way'!$R$3:$R$7690,"=" &amp;B101,'2way'!$Y$3:$Y$7690,"&lt;&gt;P")</f>
        <v>1900</v>
      </c>
      <c r="G101">
        <f>SUMIFS('2way'!$AD$3:$AD$7690,'2way'!$Q$3:$Q$7690,"="&amp;B101,'2way'!$Y$3:$Y$7690,"&lt;&gt;P") + SUMIFS('2way'!$AD$3:$AD$7690,'2way'!$R$3:$R$7690,"="&amp;D101,'2way'!$Y$3:$Y$7690,"&lt;&gt;P")</f>
        <v>-202</v>
      </c>
      <c r="H101" s="76">
        <f t="shared" si="4"/>
        <v>-0.10631578947368421</v>
      </c>
      <c r="I101">
        <f>SUMIFS('2way'!$Z$3:$Z$7690,'2way'!$Q$3:$Q$7690,"=" &amp;B101,'2way'!$Y$3:$Y$7690,"&lt;&gt;P") + SUMIFS('2way'!$Z$3:$Z$7690,'2way'!$R$3:$R$7690,"=" &amp;B101,'2way'!$Y$3:$Y$7690,"&lt;&gt;P")</f>
        <v>1900</v>
      </c>
      <c r="J101">
        <f>SUMIFS('2way'!$AF$3:$AF$7690,'2way'!$Q$3:$Q$7690,"="&amp;B101,'2way'!$Y$3:$Y$7690,"&lt;&gt;P") + SUMIFS('2way'!$AF$3:$AF$7690,'2way'!$R$3:$R$7690,"="&amp;B101,'2way'!$Y$3:$Y$7690,"&lt;&gt;P")</f>
        <v>-1127</v>
      </c>
      <c r="K101" s="76">
        <f t="shared" si="5"/>
        <v>-0.59315789473684211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1900</v>
      </c>
      <c r="D102">
        <f>SUMIFS('2way'!$AB$3:$AB$7690,'2way'!$Q$3:$Q$7690,"="&amp;B102,'2way'!$Z$3:$Z$7690,"&lt;&gt;P") + SUMIFS('2way'!$AB$3:$AB$7690,'2way'!$R$3:$R$7690,"="&amp;B102,'2way'!$Z$3:$Z$7690,"&lt;&gt;P")</f>
        <v>451.99999999999994</v>
      </c>
      <c r="E102" s="76">
        <f t="shared" si="3"/>
        <v>0.23789473684210524</v>
      </c>
      <c r="F102">
        <f>SUMIFS('2way'!$Z$3:$Z$7690,'2way'!$Q$3:$Q$7690,"=" &amp;B102,'2way'!$Y$3:$Y$7690,"&lt;&gt;P") + SUMIFS('2way'!$Z$3:$Z$7690,'2way'!$R$3:$R$7690,"=" &amp;B102,'2way'!$Y$3:$Y$7690,"&lt;&gt;P")</f>
        <v>1900</v>
      </c>
      <c r="G102">
        <f>SUMIFS('2way'!$AD$3:$AD$7690,'2way'!$Q$3:$Q$7690,"="&amp;B102,'2way'!$Y$3:$Y$7690,"&lt;&gt;P") + SUMIFS('2way'!$AD$3:$AD$7690,'2way'!$R$3:$R$7690,"="&amp;D102,'2way'!$Y$3:$Y$7690,"&lt;&gt;P")</f>
        <v>-475</v>
      </c>
      <c r="H102" s="76">
        <f t="shared" si="4"/>
        <v>-0.25</v>
      </c>
      <c r="I102">
        <f>SUMIFS('2way'!$Z$3:$Z$7690,'2way'!$Q$3:$Q$7690,"=" &amp;B102,'2way'!$Y$3:$Y$7690,"&lt;&gt;P") + SUMIFS('2way'!$Z$3:$Z$7690,'2way'!$R$3:$R$7690,"=" &amp;B102,'2way'!$Y$3:$Y$7690,"&lt;&gt;P")</f>
        <v>1900</v>
      </c>
      <c r="J102">
        <f>SUMIFS('2way'!$AF$3:$AF$7690,'2way'!$Q$3:$Q$7690,"="&amp;B102,'2way'!$Y$3:$Y$7690,"&lt;&gt;P") + SUMIFS('2way'!$AF$3:$AF$7690,'2way'!$R$3:$R$7690,"="&amp;B102,'2way'!$Y$3:$Y$7690,"&lt;&gt;P")</f>
        <v>-1087</v>
      </c>
      <c r="K102" s="76">
        <f t="shared" si="5"/>
        <v>-0.57210526315789478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1800</v>
      </c>
      <c r="D103">
        <f>SUMIFS('2way'!$AB$3:$AB$7690,'2way'!$Q$3:$Q$7690,"="&amp;B103,'2way'!$Z$3:$Z$7690,"&lt;&gt;P") + SUMIFS('2way'!$AB$3:$AB$7690,'2way'!$R$3:$R$7690,"="&amp;B103,'2way'!$Z$3:$Z$7690,"&lt;&gt;P")</f>
        <v>-223</v>
      </c>
      <c r="E103" s="76">
        <f t="shared" si="3"/>
        <v>-0.1238888888888889</v>
      </c>
      <c r="F103">
        <f>SUMIFS('2way'!$Z$3:$Z$7690,'2way'!$Q$3:$Q$7690,"=" &amp;B103,'2way'!$Y$3:$Y$7690,"&lt;&gt;P") + SUMIFS('2way'!$Z$3:$Z$7690,'2way'!$R$3:$R$7690,"=" &amp;B103,'2way'!$Y$3:$Y$7690,"&lt;&gt;P")</f>
        <v>1800</v>
      </c>
      <c r="G103">
        <f>SUMIFS('2way'!$AD$3:$AD$7690,'2way'!$Q$3:$Q$7690,"="&amp;B103,'2way'!$Y$3:$Y$7690,"&lt;&gt;P") + SUMIFS('2way'!$AD$3:$AD$7690,'2way'!$R$3:$R$7690,"="&amp;D103,'2way'!$Y$3:$Y$7690,"&lt;&gt;P")</f>
        <v>-445</v>
      </c>
      <c r="H103" s="76">
        <f t="shared" si="4"/>
        <v>-0.24722222222222223</v>
      </c>
      <c r="I103">
        <f>SUMIFS('2way'!$Z$3:$Z$7690,'2way'!$Q$3:$Q$7690,"=" &amp;B103,'2way'!$Y$3:$Y$7690,"&lt;&gt;P") + SUMIFS('2way'!$Z$3:$Z$7690,'2way'!$R$3:$R$7690,"=" &amp;B103,'2way'!$Y$3:$Y$7690,"&lt;&gt;P")</f>
        <v>1800</v>
      </c>
      <c r="J103">
        <f>SUMIFS('2way'!$AF$3:$AF$7690,'2way'!$Q$3:$Q$7690,"="&amp;B103,'2way'!$Y$3:$Y$7690,"&lt;&gt;P") + SUMIFS('2way'!$AF$3:$AF$7690,'2way'!$R$3:$R$7690,"="&amp;B103,'2way'!$Y$3:$Y$7690,"&lt;&gt;P")</f>
        <v>-1373</v>
      </c>
      <c r="K103" s="76">
        <f t="shared" si="5"/>
        <v>-0.76277777777777778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1900</v>
      </c>
      <c r="D104">
        <f>SUMIFS('2way'!$AB$3:$AB$7690,'2way'!$Q$3:$Q$7690,"="&amp;B104,'2way'!$Z$3:$Z$7690,"&lt;&gt;P") + SUMIFS('2way'!$AB$3:$AB$7690,'2way'!$R$3:$R$7690,"="&amp;B104,'2way'!$Z$3:$Z$7690,"&lt;&gt;P")</f>
        <v>234</v>
      </c>
      <c r="E104" s="76">
        <f t="shared" si="3"/>
        <v>0.12315789473684211</v>
      </c>
      <c r="F104">
        <f>SUMIFS('2way'!$Z$3:$Z$7690,'2way'!$Q$3:$Q$7690,"=" &amp;B104,'2way'!$Y$3:$Y$7690,"&lt;&gt;P") + SUMIFS('2way'!$Z$3:$Z$7690,'2way'!$R$3:$R$7690,"=" &amp;B104,'2way'!$Y$3:$Y$7690,"&lt;&gt;P")</f>
        <v>1900</v>
      </c>
      <c r="G104">
        <f>SUMIFS('2way'!$AD$3:$AD$7690,'2way'!$Q$3:$Q$7690,"="&amp;B104,'2way'!$Y$3:$Y$7690,"&lt;&gt;P") + SUMIFS('2way'!$AD$3:$AD$7690,'2way'!$R$3:$R$7690,"="&amp;D104,'2way'!$Y$3:$Y$7690,"&lt;&gt;P")</f>
        <v>-708</v>
      </c>
      <c r="H104" s="76">
        <f t="shared" si="4"/>
        <v>-0.37263157894736842</v>
      </c>
      <c r="I104">
        <f>SUMIFS('2way'!$Z$3:$Z$7690,'2way'!$Q$3:$Q$7690,"=" &amp;B104,'2way'!$Y$3:$Y$7690,"&lt;&gt;P") + SUMIFS('2way'!$Z$3:$Z$7690,'2way'!$R$3:$R$7690,"=" &amp;B104,'2way'!$Y$3:$Y$7690,"&lt;&gt;P")</f>
        <v>1900</v>
      </c>
      <c r="J104">
        <f>SUMIFS('2way'!$AF$3:$AF$7690,'2way'!$Q$3:$Q$7690,"="&amp;B104,'2way'!$Y$3:$Y$7690,"&lt;&gt;P") + SUMIFS('2way'!$AF$3:$AF$7690,'2way'!$R$3:$R$7690,"="&amp;B104,'2way'!$Y$3:$Y$7690,"&lt;&gt;P")</f>
        <v>176</v>
      </c>
      <c r="K104" s="76">
        <f t="shared" si="5"/>
        <v>9.2631578947368426E-2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1800</v>
      </c>
      <c r="D105">
        <f>SUMIFS('2way'!$AB$3:$AB$7690,'2way'!$Q$3:$Q$7690,"="&amp;B105,'2way'!$Z$3:$Z$7690,"&lt;&gt;P") + SUMIFS('2way'!$AB$3:$AB$7690,'2way'!$R$3:$R$7690,"="&amp;B105,'2way'!$Z$3:$Z$7690,"&lt;&gt;P")</f>
        <v>734</v>
      </c>
      <c r="E105" s="76">
        <f t="shared" si="3"/>
        <v>0.40777777777777779</v>
      </c>
      <c r="F105">
        <f>SUMIFS('2way'!$Z$3:$Z$7690,'2way'!$Q$3:$Q$7690,"=" &amp;B105,'2way'!$Y$3:$Y$7690,"&lt;&gt;P") + SUMIFS('2way'!$Z$3:$Z$7690,'2way'!$R$3:$R$7690,"=" &amp;B105,'2way'!$Y$3:$Y$7690,"&lt;&gt;P")</f>
        <v>1800</v>
      </c>
      <c r="G105">
        <f>SUMIFS('2way'!$AD$3:$AD$7690,'2way'!$Q$3:$Q$7690,"="&amp;B105,'2way'!$Y$3:$Y$7690,"&lt;&gt;P") + SUMIFS('2way'!$AD$3:$AD$7690,'2way'!$R$3:$R$7690,"="&amp;D105,'2way'!$Y$3:$Y$7690,"&lt;&gt;P")</f>
        <v>-76</v>
      </c>
      <c r="H105" s="76">
        <f t="shared" si="4"/>
        <v>-4.2222222222222223E-2</v>
      </c>
      <c r="I105">
        <f>SUMIFS('2way'!$Z$3:$Z$7690,'2way'!$Q$3:$Q$7690,"=" &amp;B105,'2way'!$Y$3:$Y$7690,"&lt;&gt;P") + SUMIFS('2way'!$Z$3:$Z$7690,'2way'!$R$3:$R$7690,"=" &amp;B105,'2way'!$Y$3:$Y$7690,"&lt;&gt;P")</f>
        <v>1800</v>
      </c>
      <c r="J105">
        <f>SUMIFS('2way'!$AF$3:$AF$7690,'2way'!$Q$3:$Q$7690,"="&amp;B105,'2way'!$Y$3:$Y$7690,"&lt;&gt;P") + SUMIFS('2way'!$AF$3:$AF$7690,'2way'!$R$3:$R$7690,"="&amp;B105,'2way'!$Y$3:$Y$7690,"&lt;&gt;P")</f>
        <v>-1040</v>
      </c>
      <c r="K105" s="76">
        <f t="shared" si="5"/>
        <v>-0.57777777777777772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1900</v>
      </c>
      <c r="D106">
        <f>SUMIFS('2way'!$AB$3:$AB$7690,'2way'!$Q$3:$Q$7690,"="&amp;B106,'2way'!$Z$3:$Z$7690,"&lt;&gt;P") + SUMIFS('2way'!$AB$3:$AB$7690,'2way'!$R$3:$R$7690,"="&amp;B106,'2way'!$Z$3:$Z$7690,"&lt;&gt;P")</f>
        <v>-324</v>
      </c>
      <c r="E106" s="76">
        <f t="shared" si="3"/>
        <v>-0.17052631578947369</v>
      </c>
      <c r="F106">
        <f>SUMIFS('2way'!$Z$3:$Z$7690,'2way'!$Q$3:$Q$7690,"=" &amp;B106,'2way'!$Y$3:$Y$7690,"&lt;&gt;P") + SUMIFS('2way'!$Z$3:$Z$7690,'2way'!$R$3:$R$7690,"=" &amp;B106,'2way'!$Y$3:$Y$7690,"&lt;&gt;P")</f>
        <v>1900</v>
      </c>
      <c r="G106">
        <f>SUMIFS('2way'!$AD$3:$AD$7690,'2way'!$Q$3:$Q$7690,"="&amp;B106,'2way'!$Y$3:$Y$7690,"&lt;&gt;P") + SUMIFS('2way'!$AD$3:$AD$7690,'2way'!$R$3:$R$7690,"="&amp;D106,'2way'!$Y$3:$Y$7690,"&lt;&gt;P")</f>
        <v>-436</v>
      </c>
      <c r="H106" s="76">
        <f t="shared" si="4"/>
        <v>-0.2294736842105263</v>
      </c>
      <c r="I106">
        <f>SUMIFS('2way'!$Z$3:$Z$7690,'2way'!$Q$3:$Q$7690,"=" &amp;B106,'2way'!$Y$3:$Y$7690,"&lt;&gt;P") + SUMIFS('2way'!$Z$3:$Z$7690,'2way'!$R$3:$R$7690,"=" &amp;B106,'2way'!$Y$3:$Y$7690,"&lt;&gt;P")</f>
        <v>1900</v>
      </c>
      <c r="J106">
        <f>SUMIFS('2way'!$AF$3:$AF$7690,'2way'!$Q$3:$Q$7690,"="&amp;B106,'2way'!$Y$3:$Y$7690,"&lt;&gt;P") + SUMIFS('2way'!$AF$3:$AF$7690,'2way'!$R$3:$R$7690,"="&amp;B106,'2way'!$Y$3:$Y$7690,"&lt;&gt;P")</f>
        <v>-888</v>
      </c>
      <c r="K106" s="76">
        <f t="shared" si="5"/>
        <v>-0.4673684210526316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1800</v>
      </c>
      <c r="D107">
        <f>SUMIFS('2way'!$AB$3:$AB$7690,'2way'!$Q$3:$Q$7690,"="&amp;B107,'2way'!$Z$3:$Z$7690,"&lt;&gt;P") + SUMIFS('2way'!$AB$3:$AB$7690,'2way'!$R$3:$R$7690,"="&amp;B107,'2way'!$Z$3:$Z$7690,"&lt;&gt;P")</f>
        <v>296</v>
      </c>
      <c r="E107" s="76">
        <f t="shared" si="3"/>
        <v>0.16444444444444445</v>
      </c>
      <c r="F107">
        <f>SUMIFS('2way'!$Z$3:$Z$7690,'2way'!$Q$3:$Q$7690,"=" &amp;B107,'2way'!$Y$3:$Y$7690,"&lt;&gt;P") + SUMIFS('2way'!$Z$3:$Z$7690,'2way'!$R$3:$R$7690,"=" &amp;B107,'2way'!$Y$3:$Y$7690,"&lt;&gt;P")</f>
        <v>1800</v>
      </c>
      <c r="G107">
        <f>SUMIFS('2way'!$AD$3:$AD$7690,'2way'!$Q$3:$Q$7690,"="&amp;B107,'2way'!$Y$3:$Y$7690,"&lt;&gt;P") + SUMIFS('2way'!$AD$3:$AD$7690,'2way'!$R$3:$R$7690,"="&amp;D107,'2way'!$Y$3:$Y$7690,"&lt;&gt;P")</f>
        <v>-400</v>
      </c>
      <c r="H107" s="76">
        <f t="shared" si="4"/>
        <v>-0.22222222222222221</v>
      </c>
      <c r="I107">
        <f>SUMIFS('2way'!$Z$3:$Z$7690,'2way'!$Q$3:$Q$7690,"=" &amp;B107,'2way'!$Y$3:$Y$7690,"&lt;&gt;P") + SUMIFS('2way'!$Z$3:$Z$7690,'2way'!$R$3:$R$7690,"=" &amp;B107,'2way'!$Y$3:$Y$7690,"&lt;&gt;P")</f>
        <v>1800</v>
      </c>
      <c r="J107">
        <f>SUMIFS('2way'!$AF$3:$AF$7690,'2way'!$Q$3:$Q$7690,"="&amp;B107,'2way'!$Y$3:$Y$7690,"&lt;&gt;P") + SUMIFS('2way'!$AF$3:$AF$7690,'2way'!$R$3:$R$7690,"="&amp;B107,'2way'!$Y$3:$Y$7690,"&lt;&gt;P")</f>
        <v>-647</v>
      </c>
      <c r="K107" s="76">
        <f t="shared" si="5"/>
        <v>-0.35944444444444446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1900</v>
      </c>
      <c r="D108">
        <f>SUMIFS('2way'!$AB$3:$AB$7690,'2way'!$Q$3:$Q$7690,"="&amp;B108,'2way'!$Z$3:$Z$7690,"&lt;&gt;P") + SUMIFS('2way'!$AB$3:$AB$7690,'2way'!$R$3:$R$7690,"="&amp;B108,'2way'!$Z$3:$Z$7690,"&lt;&gt;P")</f>
        <v>-8</v>
      </c>
      <c r="E108" s="76">
        <f t="shared" si="3"/>
        <v>-4.2105263157894736E-3</v>
      </c>
      <c r="F108">
        <f>SUMIFS('2way'!$Z$3:$Z$7690,'2way'!$Q$3:$Q$7690,"=" &amp;B108,'2way'!$Y$3:$Y$7690,"&lt;&gt;P") + SUMIFS('2way'!$Z$3:$Z$7690,'2way'!$R$3:$R$7690,"=" &amp;B108,'2way'!$Y$3:$Y$7690,"&lt;&gt;P")</f>
        <v>1900</v>
      </c>
      <c r="G108">
        <f>SUMIFS('2way'!$AD$3:$AD$7690,'2way'!$Q$3:$Q$7690,"="&amp;B108,'2way'!$Y$3:$Y$7690,"&lt;&gt;P") + SUMIFS('2way'!$AD$3:$AD$7690,'2way'!$R$3:$R$7690,"="&amp;D108,'2way'!$Y$3:$Y$7690,"&lt;&gt;P")</f>
        <v>-900</v>
      </c>
      <c r="H108" s="76">
        <f t="shared" si="4"/>
        <v>-0.47368421052631576</v>
      </c>
      <c r="I108">
        <f>SUMIFS('2way'!$Z$3:$Z$7690,'2way'!$Q$3:$Q$7690,"=" &amp;B108,'2way'!$Y$3:$Y$7690,"&lt;&gt;P") + SUMIFS('2way'!$Z$3:$Z$7690,'2way'!$R$3:$R$7690,"=" &amp;B108,'2way'!$Y$3:$Y$7690,"&lt;&gt;P")</f>
        <v>1900</v>
      </c>
      <c r="J108">
        <f>SUMIFS('2way'!$AF$3:$AF$7690,'2way'!$Q$3:$Q$7690,"="&amp;B108,'2way'!$Y$3:$Y$7690,"&lt;&gt;P") + SUMIFS('2way'!$AF$3:$AF$7690,'2way'!$R$3:$R$7690,"="&amp;B108,'2way'!$Y$3:$Y$7690,"&lt;&gt;P")</f>
        <v>-588</v>
      </c>
      <c r="K108" s="76">
        <f t="shared" si="5"/>
        <v>-0.30947368421052629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1900</v>
      </c>
      <c r="D109">
        <f>SUMIFS('2way'!$AB$3:$AB$7690,'2way'!$Q$3:$Q$7690,"="&amp;B109,'2way'!$Z$3:$Z$7690,"&lt;&gt;P") + SUMIFS('2way'!$AB$3:$AB$7690,'2way'!$R$3:$R$7690,"="&amp;B109,'2way'!$Z$3:$Z$7690,"&lt;&gt;P")</f>
        <v>162</v>
      </c>
      <c r="E109" s="76">
        <f t="shared" si="3"/>
        <v>8.5263157894736846E-2</v>
      </c>
      <c r="F109">
        <f>SUMIFS('2way'!$Z$3:$Z$7690,'2way'!$Q$3:$Q$7690,"=" &amp;B109,'2way'!$Y$3:$Y$7690,"&lt;&gt;P") + SUMIFS('2way'!$Z$3:$Z$7690,'2way'!$R$3:$R$7690,"=" &amp;B109,'2way'!$Y$3:$Y$7690,"&lt;&gt;P")</f>
        <v>1900</v>
      </c>
      <c r="G109">
        <f>SUMIFS('2way'!$AD$3:$AD$7690,'2way'!$Q$3:$Q$7690,"="&amp;B109,'2way'!$Y$3:$Y$7690,"&lt;&gt;P") + SUMIFS('2way'!$AD$3:$AD$7690,'2way'!$R$3:$R$7690,"="&amp;D109,'2way'!$Y$3:$Y$7690,"&lt;&gt;P")</f>
        <v>-11</v>
      </c>
      <c r="H109" s="76">
        <f t="shared" si="4"/>
        <v>-5.7894736842105266E-3</v>
      </c>
      <c r="I109">
        <f>SUMIFS('2way'!$Z$3:$Z$7690,'2way'!$Q$3:$Q$7690,"=" &amp;B109,'2way'!$Y$3:$Y$7690,"&lt;&gt;P") + SUMIFS('2way'!$Z$3:$Z$7690,'2way'!$R$3:$R$7690,"=" &amp;B109,'2way'!$Y$3:$Y$7690,"&lt;&gt;P")</f>
        <v>1900</v>
      </c>
      <c r="J109">
        <f>SUMIFS('2way'!$AF$3:$AF$7690,'2way'!$Q$3:$Q$7690,"="&amp;B109,'2way'!$Y$3:$Y$7690,"&lt;&gt;P") + SUMIFS('2way'!$AF$3:$AF$7690,'2way'!$R$3:$R$7690,"="&amp;B109,'2way'!$Y$3:$Y$7690,"&lt;&gt;P")</f>
        <v>-1298</v>
      </c>
      <c r="K109" s="76">
        <f t="shared" si="5"/>
        <v>-0.68315789473684208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1900</v>
      </c>
      <c r="D110">
        <f>SUMIFS('2way'!$AB$3:$AB$7690,'2way'!$Q$3:$Q$7690,"="&amp;B110,'2way'!$Z$3:$Z$7690,"&lt;&gt;P") + SUMIFS('2way'!$AB$3:$AB$7690,'2way'!$R$3:$R$7690,"="&amp;B110,'2way'!$Z$3:$Z$7690,"&lt;&gt;P")</f>
        <v>-141</v>
      </c>
      <c r="E110" s="76">
        <f t="shared" si="3"/>
        <v>-7.4210526315789477E-2</v>
      </c>
      <c r="F110">
        <f>SUMIFS('2way'!$Z$3:$Z$7690,'2way'!$Q$3:$Q$7690,"=" &amp;B110,'2way'!$Y$3:$Y$7690,"&lt;&gt;P") + SUMIFS('2way'!$Z$3:$Z$7690,'2way'!$R$3:$R$7690,"=" &amp;B110,'2way'!$Y$3:$Y$7690,"&lt;&gt;P")</f>
        <v>1900</v>
      </c>
      <c r="G110">
        <f>SUMIFS('2way'!$AD$3:$AD$7690,'2way'!$Q$3:$Q$7690,"="&amp;B110,'2way'!$Y$3:$Y$7690,"&lt;&gt;P") + SUMIFS('2way'!$AD$3:$AD$7690,'2way'!$R$3:$R$7690,"="&amp;D110,'2way'!$Y$3:$Y$7690,"&lt;&gt;P")</f>
        <v>-841</v>
      </c>
      <c r="H110" s="76">
        <f t="shared" si="4"/>
        <v>-0.44263157894736843</v>
      </c>
      <c r="I110">
        <f>SUMIFS('2way'!$Z$3:$Z$7690,'2way'!$Q$3:$Q$7690,"=" &amp;B110,'2way'!$Y$3:$Y$7690,"&lt;&gt;P") + SUMIFS('2way'!$Z$3:$Z$7690,'2way'!$R$3:$R$7690,"=" &amp;B110,'2way'!$Y$3:$Y$7690,"&lt;&gt;P")</f>
        <v>1900</v>
      </c>
      <c r="J110">
        <f>SUMIFS('2way'!$AF$3:$AF$7690,'2way'!$Q$3:$Q$7690,"="&amp;B110,'2way'!$Y$3:$Y$7690,"&lt;&gt;P") + SUMIFS('2way'!$AF$3:$AF$7690,'2way'!$R$3:$R$7690,"="&amp;B110,'2way'!$Y$3:$Y$7690,"&lt;&gt;P")</f>
        <v>-358</v>
      </c>
      <c r="K110" s="76">
        <f t="shared" si="5"/>
        <v>-0.18842105263157893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1900</v>
      </c>
      <c r="D111">
        <f>SUMIFS('2way'!$AB$3:$AB$7690,'2way'!$Q$3:$Q$7690,"="&amp;B111,'2way'!$Z$3:$Z$7690,"&lt;&gt;P") + SUMIFS('2way'!$AB$3:$AB$7690,'2way'!$R$3:$R$7690,"="&amp;B111,'2way'!$Z$3:$Z$7690,"&lt;&gt;P")</f>
        <v>-315</v>
      </c>
      <c r="E111" s="76">
        <f t="shared" si="3"/>
        <v>-0.16578947368421051</v>
      </c>
      <c r="F111">
        <f>SUMIFS('2way'!$Z$3:$Z$7690,'2way'!$Q$3:$Q$7690,"=" &amp;B111,'2way'!$Y$3:$Y$7690,"&lt;&gt;P") + SUMIFS('2way'!$Z$3:$Z$7690,'2way'!$R$3:$R$7690,"=" &amp;B111,'2way'!$Y$3:$Y$7690,"&lt;&gt;P")</f>
        <v>1900</v>
      </c>
      <c r="G111">
        <f>SUMIFS('2way'!$AD$3:$AD$7690,'2way'!$Q$3:$Q$7690,"="&amp;B111,'2way'!$Y$3:$Y$7690,"&lt;&gt;P") + SUMIFS('2way'!$AD$3:$AD$7690,'2way'!$R$3:$R$7690,"="&amp;D111,'2way'!$Y$3:$Y$7690,"&lt;&gt;P")</f>
        <v>-505</v>
      </c>
      <c r="H111" s="76">
        <f t="shared" si="4"/>
        <v>-0.26578947368421052</v>
      </c>
      <c r="I111">
        <f>SUMIFS('2way'!$Z$3:$Z$7690,'2way'!$Q$3:$Q$7690,"=" &amp;B111,'2way'!$Y$3:$Y$7690,"&lt;&gt;P") + SUMIFS('2way'!$Z$3:$Z$7690,'2way'!$R$3:$R$7690,"=" &amp;B111,'2way'!$Y$3:$Y$7690,"&lt;&gt;P")</f>
        <v>1900</v>
      </c>
      <c r="J111">
        <f>SUMIFS('2way'!$AF$3:$AF$7690,'2way'!$Q$3:$Q$7690,"="&amp;B111,'2way'!$Y$3:$Y$7690,"&lt;&gt;P") + SUMIFS('2way'!$AF$3:$AF$7690,'2way'!$R$3:$R$7690,"="&amp;B111,'2way'!$Y$3:$Y$7690,"&lt;&gt;P")</f>
        <v>-1084</v>
      </c>
      <c r="K111" s="76">
        <f t="shared" si="5"/>
        <v>-0.57052631578947366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1700</v>
      </c>
      <c r="D112">
        <f>SUMIFS('2way'!$AB$3:$AB$7690,'2way'!$Q$3:$Q$7690,"="&amp;B112,'2way'!$Z$3:$Z$7690,"&lt;&gt;P") + SUMIFS('2way'!$AB$3:$AB$7690,'2way'!$R$3:$R$7690,"="&amp;B112,'2way'!$Z$3:$Z$7690,"&lt;&gt;P")</f>
        <v>616</v>
      </c>
      <c r="E112" s="76">
        <f t="shared" si="3"/>
        <v>0.3623529411764706</v>
      </c>
      <c r="F112">
        <f>SUMIFS('2way'!$Z$3:$Z$7690,'2way'!$Q$3:$Q$7690,"=" &amp;B112,'2way'!$Y$3:$Y$7690,"&lt;&gt;P") + SUMIFS('2way'!$Z$3:$Z$7690,'2way'!$R$3:$R$7690,"=" &amp;B112,'2way'!$Y$3:$Y$7690,"&lt;&gt;P")</f>
        <v>1700</v>
      </c>
      <c r="G112">
        <f>SUMIFS('2way'!$AD$3:$AD$7690,'2way'!$Q$3:$Q$7690,"="&amp;B112,'2way'!$Y$3:$Y$7690,"&lt;&gt;P") + SUMIFS('2way'!$AD$3:$AD$7690,'2way'!$R$3:$R$7690,"="&amp;D112,'2way'!$Y$3:$Y$7690,"&lt;&gt;P")</f>
        <v>-717</v>
      </c>
      <c r="H112" s="76">
        <f t="shared" si="4"/>
        <v>-0.42176470588235293</v>
      </c>
      <c r="I112">
        <f>SUMIFS('2way'!$Z$3:$Z$7690,'2way'!$Q$3:$Q$7690,"=" &amp;B112,'2way'!$Y$3:$Y$7690,"&lt;&gt;P") + SUMIFS('2way'!$Z$3:$Z$7690,'2way'!$R$3:$R$7690,"=" &amp;B112,'2way'!$Y$3:$Y$7690,"&lt;&gt;P")</f>
        <v>1700</v>
      </c>
      <c r="J112">
        <f>SUMIFS('2way'!$AF$3:$AF$7690,'2way'!$Q$3:$Q$7690,"="&amp;B112,'2way'!$Y$3:$Y$7690,"&lt;&gt;P") + SUMIFS('2way'!$AF$3:$AF$7690,'2way'!$R$3:$R$7690,"="&amp;B112,'2way'!$Y$3:$Y$7690,"&lt;&gt;P")</f>
        <v>-308</v>
      </c>
      <c r="K112" s="76">
        <f t="shared" si="5"/>
        <v>-0.1811764705882353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1900</v>
      </c>
      <c r="D113">
        <f>SUMIFS('2way'!$AB$3:$AB$7690,'2way'!$Q$3:$Q$7690,"="&amp;B113,'2way'!$Z$3:$Z$7690,"&lt;&gt;P") + SUMIFS('2way'!$AB$3:$AB$7690,'2way'!$R$3:$R$7690,"="&amp;B113,'2way'!$Z$3:$Z$7690,"&lt;&gt;P")</f>
        <v>-334.00000000000006</v>
      </c>
      <c r="E113" s="76">
        <f t="shared" si="3"/>
        <v>-0.17578947368421055</v>
      </c>
      <c r="F113">
        <f>SUMIFS('2way'!$Z$3:$Z$7690,'2way'!$Q$3:$Q$7690,"=" &amp;B113,'2way'!$Y$3:$Y$7690,"&lt;&gt;P") + SUMIFS('2way'!$Z$3:$Z$7690,'2way'!$R$3:$R$7690,"=" &amp;B113,'2way'!$Y$3:$Y$7690,"&lt;&gt;P")</f>
        <v>1900</v>
      </c>
      <c r="G113">
        <f>SUMIFS('2way'!$AD$3:$AD$7690,'2way'!$Q$3:$Q$7690,"="&amp;B113,'2way'!$Y$3:$Y$7690,"&lt;&gt;P") + SUMIFS('2way'!$AD$3:$AD$7690,'2way'!$R$3:$R$7690,"="&amp;D113,'2way'!$Y$3:$Y$7690,"&lt;&gt;P")</f>
        <v>-709</v>
      </c>
      <c r="H113" s="76">
        <f t="shared" si="4"/>
        <v>-0.37315789473684213</v>
      </c>
      <c r="I113">
        <f>SUMIFS('2way'!$Z$3:$Z$7690,'2way'!$Q$3:$Q$7690,"=" &amp;B113,'2way'!$Y$3:$Y$7690,"&lt;&gt;P") + SUMIFS('2way'!$Z$3:$Z$7690,'2way'!$R$3:$R$7690,"=" &amp;B113,'2way'!$Y$3:$Y$7690,"&lt;&gt;P")</f>
        <v>1900</v>
      </c>
      <c r="J113">
        <f>SUMIFS('2way'!$AF$3:$AF$7690,'2way'!$Q$3:$Q$7690,"="&amp;B113,'2way'!$Y$3:$Y$7690,"&lt;&gt;P") + SUMIFS('2way'!$AF$3:$AF$7690,'2way'!$R$3:$R$7690,"="&amp;B113,'2way'!$Y$3:$Y$7690,"&lt;&gt;P")</f>
        <v>-615</v>
      </c>
      <c r="K113" s="76">
        <f t="shared" si="5"/>
        <v>-0.3236842105263158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1900</v>
      </c>
      <c r="D114">
        <f>SUMIFS('2way'!$AB$3:$AB$7690,'2way'!$Q$3:$Q$7690,"="&amp;B114,'2way'!$Z$3:$Z$7690,"&lt;&gt;P") + SUMIFS('2way'!$AB$3:$AB$7690,'2way'!$R$3:$R$7690,"="&amp;B114,'2way'!$Z$3:$Z$7690,"&lt;&gt;P")</f>
        <v>-608</v>
      </c>
      <c r="E114" s="76">
        <f t="shared" si="3"/>
        <v>-0.32</v>
      </c>
      <c r="F114">
        <f>SUMIFS('2way'!$Z$3:$Z$7690,'2way'!$Q$3:$Q$7690,"=" &amp;B114,'2way'!$Y$3:$Y$7690,"&lt;&gt;P") + SUMIFS('2way'!$Z$3:$Z$7690,'2way'!$R$3:$R$7690,"=" &amp;B114,'2way'!$Y$3:$Y$7690,"&lt;&gt;P")</f>
        <v>1900</v>
      </c>
      <c r="G114">
        <f>SUMIFS('2way'!$AD$3:$AD$7690,'2way'!$Q$3:$Q$7690,"="&amp;B114,'2way'!$Y$3:$Y$7690,"&lt;&gt;P") + SUMIFS('2way'!$AD$3:$AD$7690,'2way'!$R$3:$R$7690,"="&amp;D114,'2way'!$Y$3:$Y$7690,"&lt;&gt;P")</f>
        <v>-137</v>
      </c>
      <c r="H114" s="76">
        <f t="shared" si="4"/>
        <v>-7.2105263157894742E-2</v>
      </c>
      <c r="I114">
        <f>SUMIFS('2way'!$Z$3:$Z$7690,'2way'!$Q$3:$Q$7690,"=" &amp;B114,'2way'!$Y$3:$Y$7690,"&lt;&gt;P") + SUMIFS('2way'!$Z$3:$Z$7690,'2way'!$R$3:$R$7690,"=" &amp;B114,'2way'!$Y$3:$Y$7690,"&lt;&gt;P")</f>
        <v>1900</v>
      </c>
      <c r="J114">
        <f>SUMIFS('2way'!$AF$3:$AF$7690,'2way'!$Q$3:$Q$7690,"="&amp;B114,'2way'!$Y$3:$Y$7690,"&lt;&gt;P") + SUMIFS('2way'!$AF$3:$AF$7690,'2way'!$R$3:$R$7690,"="&amp;B114,'2way'!$Y$3:$Y$7690,"&lt;&gt;P")</f>
        <v>-1307</v>
      </c>
      <c r="K114" s="76">
        <f t="shared" si="5"/>
        <v>-0.68789473684210523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1900</v>
      </c>
      <c r="D115">
        <f>SUMIFS('2way'!$AB$3:$AB$7690,'2way'!$Q$3:$Q$7690,"="&amp;B115,'2way'!$Z$3:$Z$7690,"&lt;&gt;P") + SUMIFS('2way'!$AB$3:$AB$7690,'2way'!$R$3:$R$7690,"="&amp;B115,'2way'!$Z$3:$Z$7690,"&lt;&gt;P")</f>
        <v>34.999999999999972</v>
      </c>
      <c r="E115" s="76">
        <f t="shared" si="3"/>
        <v>1.8421052631578932E-2</v>
      </c>
      <c r="F115">
        <f>SUMIFS('2way'!$Z$3:$Z$7690,'2way'!$Q$3:$Q$7690,"=" &amp;B115,'2way'!$Y$3:$Y$7690,"&lt;&gt;P") + SUMIFS('2way'!$Z$3:$Z$7690,'2way'!$R$3:$R$7690,"=" &amp;B115,'2way'!$Y$3:$Y$7690,"&lt;&gt;P")</f>
        <v>1900</v>
      </c>
      <c r="G115">
        <f>SUMIFS('2way'!$AD$3:$AD$7690,'2way'!$Q$3:$Q$7690,"="&amp;B115,'2way'!$Y$3:$Y$7690,"&lt;&gt;P") + SUMIFS('2way'!$AD$3:$AD$7690,'2way'!$R$3:$R$7690,"="&amp;D115,'2way'!$Y$3:$Y$7690,"&lt;&gt;P")</f>
        <v>-637</v>
      </c>
      <c r="H115" s="76">
        <f t="shared" si="4"/>
        <v>-0.33526315789473682</v>
      </c>
      <c r="I115">
        <f>SUMIFS('2way'!$Z$3:$Z$7690,'2way'!$Q$3:$Q$7690,"=" &amp;B115,'2way'!$Y$3:$Y$7690,"&lt;&gt;P") + SUMIFS('2way'!$Z$3:$Z$7690,'2way'!$R$3:$R$7690,"=" &amp;B115,'2way'!$Y$3:$Y$7690,"&lt;&gt;P")</f>
        <v>1900</v>
      </c>
      <c r="J115">
        <f>SUMIFS('2way'!$AF$3:$AF$7690,'2way'!$Q$3:$Q$7690,"="&amp;B115,'2way'!$Y$3:$Y$7690,"&lt;&gt;P") + SUMIFS('2way'!$AF$3:$AF$7690,'2way'!$R$3:$R$7690,"="&amp;B115,'2way'!$Y$3:$Y$7690,"&lt;&gt;P")</f>
        <v>-1281</v>
      </c>
      <c r="K115" s="76">
        <f t="shared" si="5"/>
        <v>-0.67421052631578948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2000</v>
      </c>
      <c r="D116">
        <f>SUMIFS('2way'!$AB$3:$AB$7690,'2way'!$Q$3:$Q$7690,"="&amp;B116,'2way'!$Z$3:$Z$7690,"&lt;&gt;P") + SUMIFS('2way'!$AB$3:$AB$7690,'2way'!$R$3:$R$7690,"="&amp;B116,'2way'!$Z$3:$Z$7690,"&lt;&gt;P")</f>
        <v>954</v>
      </c>
      <c r="E116" s="76">
        <f t="shared" si="3"/>
        <v>0.47699999999999998</v>
      </c>
      <c r="F116">
        <f>SUMIFS('2way'!$Z$3:$Z$7690,'2way'!$Q$3:$Q$7690,"=" &amp;B116,'2way'!$Y$3:$Y$7690,"&lt;&gt;P") + SUMIFS('2way'!$Z$3:$Z$7690,'2way'!$R$3:$R$7690,"=" &amp;B116,'2way'!$Y$3:$Y$7690,"&lt;&gt;P")</f>
        <v>2000</v>
      </c>
      <c r="G116">
        <f>SUMIFS('2way'!$AD$3:$AD$7690,'2way'!$Q$3:$Q$7690,"="&amp;B116,'2way'!$Y$3:$Y$7690,"&lt;&gt;P") + SUMIFS('2way'!$AD$3:$AD$7690,'2way'!$R$3:$R$7690,"="&amp;D116,'2way'!$Y$3:$Y$7690,"&lt;&gt;P")</f>
        <v>-900</v>
      </c>
      <c r="H116" s="76">
        <f t="shared" si="4"/>
        <v>-0.45</v>
      </c>
      <c r="I116">
        <f>SUMIFS('2way'!$Z$3:$Z$7690,'2way'!$Q$3:$Q$7690,"=" &amp;B116,'2way'!$Y$3:$Y$7690,"&lt;&gt;P") + SUMIFS('2way'!$Z$3:$Z$7690,'2way'!$R$3:$R$7690,"=" &amp;B116,'2way'!$Y$3:$Y$7690,"&lt;&gt;P")</f>
        <v>2000</v>
      </c>
      <c r="J116">
        <f>SUMIFS('2way'!$AF$3:$AF$7690,'2way'!$Q$3:$Q$7690,"="&amp;B116,'2way'!$Y$3:$Y$7690,"&lt;&gt;P") + SUMIFS('2way'!$AF$3:$AF$7690,'2way'!$R$3:$R$7690,"="&amp;B116,'2way'!$Y$3:$Y$7690,"&lt;&gt;P")</f>
        <v>200</v>
      </c>
      <c r="K116" s="76">
        <f t="shared" si="5"/>
        <v>0.1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1800</v>
      </c>
      <c r="D117">
        <f>SUMIFS('2way'!$AB$3:$AB$7690,'2way'!$Q$3:$Q$7690,"="&amp;B117,'2way'!$Z$3:$Z$7690,"&lt;&gt;P") + SUMIFS('2way'!$AB$3:$AB$7690,'2way'!$R$3:$R$7690,"="&amp;B117,'2way'!$Z$3:$Z$7690,"&lt;&gt;P")</f>
        <v>-472</v>
      </c>
      <c r="E117" s="76">
        <f t="shared" si="3"/>
        <v>-0.26222222222222225</v>
      </c>
      <c r="F117">
        <f>SUMIFS('2way'!$Z$3:$Z$7690,'2way'!$Q$3:$Q$7690,"=" &amp;B117,'2way'!$Y$3:$Y$7690,"&lt;&gt;P") + SUMIFS('2way'!$Z$3:$Z$7690,'2way'!$R$3:$R$7690,"=" &amp;B117,'2way'!$Y$3:$Y$7690,"&lt;&gt;P")</f>
        <v>1800</v>
      </c>
      <c r="G117">
        <f>SUMIFS('2way'!$AD$3:$AD$7690,'2way'!$Q$3:$Q$7690,"="&amp;B117,'2way'!$Y$3:$Y$7690,"&lt;&gt;P") + SUMIFS('2way'!$AD$3:$AD$7690,'2way'!$R$3:$R$7690,"="&amp;D117,'2way'!$Y$3:$Y$7690,"&lt;&gt;P")</f>
        <v>-356</v>
      </c>
      <c r="H117" s="76">
        <f t="shared" si="4"/>
        <v>-0.19777777777777777</v>
      </c>
      <c r="I117">
        <f>SUMIFS('2way'!$Z$3:$Z$7690,'2way'!$Q$3:$Q$7690,"=" &amp;B117,'2way'!$Y$3:$Y$7690,"&lt;&gt;P") + SUMIFS('2way'!$Z$3:$Z$7690,'2way'!$R$3:$R$7690,"=" &amp;B117,'2way'!$Y$3:$Y$7690,"&lt;&gt;P")</f>
        <v>1800</v>
      </c>
      <c r="J117">
        <f>SUMIFS('2way'!$AF$3:$AF$7690,'2way'!$Q$3:$Q$7690,"="&amp;B117,'2way'!$Y$3:$Y$7690,"&lt;&gt;P") + SUMIFS('2way'!$AF$3:$AF$7690,'2way'!$R$3:$R$7690,"="&amp;B117,'2way'!$Y$3:$Y$7690,"&lt;&gt;P")</f>
        <v>-1600</v>
      </c>
      <c r="K117" s="76">
        <f t="shared" si="5"/>
        <v>-0.88888888888888884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1700</v>
      </c>
      <c r="D118">
        <f>SUMIFS('2way'!$AB$3:$AB$7690,'2way'!$Q$3:$Q$7690,"="&amp;B118,'2way'!$Z$3:$Z$7690,"&lt;&gt;P") + SUMIFS('2way'!$AB$3:$AB$7690,'2way'!$R$3:$R$7690,"="&amp;B118,'2way'!$Z$3:$Z$7690,"&lt;&gt;P")</f>
        <v>501</v>
      </c>
      <c r="E118" s="76">
        <f t="shared" si="3"/>
        <v>0.29470588235294115</v>
      </c>
      <c r="F118">
        <f>SUMIFS('2way'!$Z$3:$Z$7690,'2way'!$Q$3:$Q$7690,"=" &amp;B118,'2way'!$Y$3:$Y$7690,"&lt;&gt;P") + SUMIFS('2way'!$Z$3:$Z$7690,'2way'!$R$3:$R$7690,"=" &amp;B118,'2way'!$Y$3:$Y$7690,"&lt;&gt;P")</f>
        <v>1700</v>
      </c>
      <c r="G118">
        <f>SUMIFS('2way'!$AD$3:$AD$7690,'2way'!$Q$3:$Q$7690,"="&amp;B118,'2way'!$Y$3:$Y$7690,"&lt;&gt;P") + SUMIFS('2way'!$AD$3:$AD$7690,'2way'!$R$3:$R$7690,"="&amp;D118,'2way'!$Y$3:$Y$7690,"&lt;&gt;P")</f>
        <v>-286</v>
      </c>
      <c r="H118" s="76">
        <f t="shared" si="4"/>
        <v>-0.16823529411764707</v>
      </c>
      <c r="I118">
        <f>SUMIFS('2way'!$Z$3:$Z$7690,'2way'!$Q$3:$Q$7690,"=" &amp;B118,'2way'!$Y$3:$Y$7690,"&lt;&gt;P") + SUMIFS('2way'!$Z$3:$Z$7690,'2way'!$R$3:$R$7690,"=" &amp;B118,'2way'!$Y$3:$Y$7690,"&lt;&gt;P")</f>
        <v>1700</v>
      </c>
      <c r="J118">
        <f>SUMIFS('2way'!$AF$3:$AF$7690,'2way'!$Q$3:$Q$7690,"="&amp;B118,'2way'!$Y$3:$Y$7690,"&lt;&gt;P") + SUMIFS('2way'!$AF$3:$AF$7690,'2way'!$R$3:$R$7690,"="&amp;B118,'2way'!$Y$3:$Y$7690,"&lt;&gt;P")</f>
        <v>-995</v>
      </c>
      <c r="K118" s="76">
        <f t="shared" si="5"/>
        <v>-0.58529411764705885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1700</v>
      </c>
      <c r="D119">
        <f>SUMIFS('2way'!$AB$3:$AB$7690,'2way'!$Q$3:$Q$7690,"="&amp;B119,'2way'!$Z$3:$Z$7690,"&lt;&gt;P") + SUMIFS('2way'!$AB$3:$AB$7690,'2way'!$R$3:$R$7690,"="&amp;B119,'2way'!$Z$3:$Z$7690,"&lt;&gt;P")</f>
        <v>167</v>
      </c>
      <c r="E119" s="76">
        <f t="shared" si="3"/>
        <v>9.823529411764706E-2</v>
      </c>
      <c r="F119">
        <f>SUMIFS('2way'!$Z$3:$Z$7690,'2way'!$Q$3:$Q$7690,"=" &amp;B119,'2way'!$Y$3:$Y$7690,"&lt;&gt;P") + SUMIFS('2way'!$Z$3:$Z$7690,'2way'!$R$3:$R$7690,"=" &amp;B119,'2way'!$Y$3:$Y$7690,"&lt;&gt;P")</f>
        <v>1700</v>
      </c>
      <c r="G119">
        <f>SUMIFS('2way'!$AD$3:$AD$7690,'2way'!$Q$3:$Q$7690,"="&amp;B119,'2way'!$Y$3:$Y$7690,"&lt;&gt;P") + SUMIFS('2way'!$AD$3:$AD$7690,'2way'!$R$3:$R$7690,"="&amp;D119,'2way'!$Y$3:$Y$7690,"&lt;&gt;P")</f>
        <v>-900</v>
      </c>
      <c r="H119" s="76">
        <f t="shared" si="4"/>
        <v>-0.52941176470588236</v>
      </c>
      <c r="I119">
        <f>SUMIFS('2way'!$Z$3:$Z$7690,'2way'!$Q$3:$Q$7690,"=" &amp;B119,'2way'!$Y$3:$Y$7690,"&lt;&gt;P") + SUMIFS('2way'!$Z$3:$Z$7690,'2way'!$R$3:$R$7690,"=" &amp;B119,'2way'!$Y$3:$Y$7690,"&lt;&gt;P")</f>
        <v>1700</v>
      </c>
      <c r="J119">
        <f>SUMIFS('2way'!$AF$3:$AF$7690,'2way'!$Q$3:$Q$7690,"="&amp;B119,'2way'!$Y$3:$Y$7690,"&lt;&gt;P") + SUMIFS('2way'!$AF$3:$AF$7690,'2way'!$R$3:$R$7690,"="&amp;B119,'2way'!$Y$3:$Y$7690,"&lt;&gt;P")</f>
        <v>-529</v>
      </c>
      <c r="K119" s="76">
        <f t="shared" si="5"/>
        <v>-0.31117647058823528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1700</v>
      </c>
      <c r="D120">
        <f>SUMIFS('2way'!$AB$3:$AB$7690,'2way'!$Q$3:$Q$7690,"="&amp;B120,'2way'!$Z$3:$Z$7690,"&lt;&gt;P") + SUMIFS('2way'!$AB$3:$AB$7690,'2way'!$R$3:$R$7690,"="&amp;B120,'2way'!$Z$3:$Z$7690,"&lt;&gt;P")</f>
        <v>306</v>
      </c>
      <c r="E120" s="76">
        <f t="shared" si="3"/>
        <v>0.18</v>
      </c>
      <c r="F120">
        <f>SUMIFS('2way'!$Z$3:$Z$7690,'2way'!$Q$3:$Q$7690,"=" &amp;B120,'2way'!$Y$3:$Y$7690,"&lt;&gt;P") + SUMIFS('2way'!$Z$3:$Z$7690,'2way'!$R$3:$R$7690,"=" &amp;B120,'2way'!$Y$3:$Y$7690,"&lt;&gt;P")</f>
        <v>1700</v>
      </c>
      <c r="G120">
        <f>SUMIFS('2way'!$AD$3:$AD$7690,'2way'!$Q$3:$Q$7690,"="&amp;B120,'2way'!$Y$3:$Y$7690,"&lt;&gt;P") + SUMIFS('2way'!$AD$3:$AD$7690,'2way'!$R$3:$R$7690,"="&amp;D120,'2way'!$Y$3:$Y$7690,"&lt;&gt;P")</f>
        <v>-900</v>
      </c>
      <c r="H120" s="76">
        <f t="shared" si="4"/>
        <v>-0.52941176470588236</v>
      </c>
      <c r="I120">
        <f>SUMIFS('2way'!$Z$3:$Z$7690,'2way'!$Q$3:$Q$7690,"=" &amp;B120,'2way'!$Y$3:$Y$7690,"&lt;&gt;P") + SUMIFS('2way'!$Z$3:$Z$7690,'2way'!$R$3:$R$7690,"=" &amp;B120,'2way'!$Y$3:$Y$7690,"&lt;&gt;P")</f>
        <v>1700</v>
      </c>
      <c r="J120">
        <f>SUMIFS('2way'!$AF$3:$AF$7690,'2way'!$Q$3:$Q$7690,"="&amp;B120,'2way'!$Y$3:$Y$7690,"&lt;&gt;P") + SUMIFS('2way'!$AF$3:$AF$7690,'2way'!$R$3:$R$7690,"="&amp;B120,'2way'!$Y$3:$Y$7690,"&lt;&gt;P")</f>
        <v>-85</v>
      </c>
      <c r="K120" s="76">
        <f t="shared" si="5"/>
        <v>-0.05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1600</v>
      </c>
      <c r="D121">
        <f>SUMIFS('2way'!$AB$3:$AB$7690,'2way'!$Q$3:$Q$7690,"="&amp;B121,'2way'!$Z$3:$Z$7690,"&lt;&gt;P") + SUMIFS('2way'!$AB$3:$AB$7690,'2way'!$R$3:$R$7690,"="&amp;B121,'2way'!$Z$3:$Z$7690,"&lt;&gt;P")</f>
        <v>6.9999999999999716</v>
      </c>
      <c r="E121" s="76">
        <f t="shared" si="3"/>
        <v>4.3749999999999822E-3</v>
      </c>
      <c r="F121">
        <f>SUMIFS('2way'!$Z$3:$Z$7690,'2way'!$Q$3:$Q$7690,"=" &amp;B121,'2way'!$Y$3:$Y$7690,"&lt;&gt;P") + SUMIFS('2way'!$Z$3:$Z$7690,'2way'!$R$3:$R$7690,"=" &amp;B121,'2way'!$Y$3:$Y$7690,"&lt;&gt;P")</f>
        <v>1600</v>
      </c>
      <c r="G121">
        <f>SUMIFS('2way'!$AD$3:$AD$7690,'2way'!$Q$3:$Q$7690,"="&amp;B121,'2way'!$Y$3:$Y$7690,"&lt;&gt;P") + SUMIFS('2way'!$AD$3:$AD$7690,'2way'!$R$3:$R$7690,"="&amp;D121,'2way'!$Y$3:$Y$7690,"&lt;&gt;P")</f>
        <v>-718</v>
      </c>
      <c r="H121" s="76">
        <f t="shared" si="4"/>
        <v>-0.44874999999999998</v>
      </c>
      <c r="I121">
        <f>SUMIFS('2way'!$Z$3:$Z$7690,'2way'!$Q$3:$Q$7690,"=" &amp;B121,'2way'!$Y$3:$Y$7690,"&lt;&gt;P") + SUMIFS('2way'!$Z$3:$Z$7690,'2way'!$R$3:$R$7690,"=" &amp;B121,'2way'!$Y$3:$Y$7690,"&lt;&gt;P")</f>
        <v>1600</v>
      </c>
      <c r="J121">
        <f>SUMIFS('2way'!$AF$3:$AF$7690,'2way'!$Q$3:$Q$7690,"="&amp;B121,'2way'!$Y$3:$Y$7690,"&lt;&gt;P") + SUMIFS('2way'!$AF$3:$AF$7690,'2way'!$R$3:$R$7690,"="&amp;B121,'2way'!$Y$3:$Y$7690,"&lt;&gt;P")</f>
        <v>-84</v>
      </c>
      <c r="K121" s="76">
        <f t="shared" si="5"/>
        <v>-5.2499999999999998E-2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1700</v>
      </c>
      <c r="D122">
        <f>SUMIFS('2way'!$AB$3:$AB$7690,'2way'!$Q$3:$Q$7690,"="&amp;B122,'2way'!$Z$3:$Z$7690,"&lt;&gt;P") + SUMIFS('2way'!$AB$3:$AB$7690,'2way'!$R$3:$R$7690,"="&amp;B122,'2way'!$Z$3:$Z$7690,"&lt;&gt;P")</f>
        <v>-218.99999999999997</v>
      </c>
      <c r="E122" s="76">
        <f t="shared" si="3"/>
        <v>-0.1288235294117647</v>
      </c>
      <c r="F122">
        <f>SUMIFS('2way'!$Z$3:$Z$7690,'2way'!$Q$3:$Q$7690,"=" &amp;B122,'2way'!$Y$3:$Y$7690,"&lt;&gt;P") + SUMIFS('2way'!$Z$3:$Z$7690,'2way'!$R$3:$R$7690,"=" &amp;B122,'2way'!$Y$3:$Y$7690,"&lt;&gt;P")</f>
        <v>1700</v>
      </c>
      <c r="G122">
        <f>SUMIFS('2way'!$AD$3:$AD$7690,'2way'!$Q$3:$Q$7690,"="&amp;B122,'2way'!$Y$3:$Y$7690,"&lt;&gt;P") + SUMIFS('2way'!$AD$3:$AD$7690,'2way'!$R$3:$R$7690,"="&amp;D122,'2way'!$Y$3:$Y$7690,"&lt;&gt;P")</f>
        <v>-900</v>
      </c>
      <c r="H122" s="76">
        <f t="shared" si="4"/>
        <v>-0.52941176470588236</v>
      </c>
      <c r="I122">
        <f>SUMIFS('2way'!$Z$3:$Z$7690,'2way'!$Q$3:$Q$7690,"=" &amp;B122,'2way'!$Y$3:$Y$7690,"&lt;&gt;P") + SUMIFS('2way'!$Z$3:$Z$7690,'2way'!$R$3:$R$7690,"=" &amp;B122,'2way'!$Y$3:$Y$7690,"&lt;&gt;P")</f>
        <v>1700</v>
      </c>
      <c r="J122">
        <f>SUMIFS('2way'!$AF$3:$AF$7690,'2way'!$Q$3:$Q$7690,"="&amp;B122,'2way'!$Y$3:$Y$7690,"&lt;&gt;P") + SUMIFS('2way'!$AF$3:$AF$7690,'2way'!$R$3:$R$7690,"="&amp;B122,'2way'!$Y$3:$Y$7690,"&lt;&gt;P")</f>
        <v>-510</v>
      </c>
      <c r="K122" s="76">
        <f t="shared" si="5"/>
        <v>-0.3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1700</v>
      </c>
      <c r="D123">
        <f>SUMIFS('2way'!$AB$3:$AB$7690,'2way'!$Q$3:$Q$7690,"="&amp;B123,'2way'!$Z$3:$Z$7690,"&lt;&gt;P") + SUMIFS('2way'!$AB$3:$AB$7690,'2way'!$R$3:$R$7690,"="&amp;B123,'2way'!$Z$3:$Z$7690,"&lt;&gt;P")</f>
        <v>-942</v>
      </c>
      <c r="E123" s="76">
        <f t="shared" si="3"/>
        <v>-0.55411764705882349</v>
      </c>
      <c r="F123">
        <f>SUMIFS('2way'!$Z$3:$Z$7690,'2way'!$Q$3:$Q$7690,"=" &amp;B123,'2way'!$Y$3:$Y$7690,"&lt;&gt;P") + SUMIFS('2way'!$Z$3:$Z$7690,'2way'!$R$3:$R$7690,"=" &amp;B123,'2way'!$Y$3:$Y$7690,"&lt;&gt;P")</f>
        <v>1700</v>
      </c>
      <c r="G123">
        <f>SUMIFS('2way'!$AD$3:$AD$7690,'2way'!$Q$3:$Q$7690,"="&amp;B123,'2way'!$Y$3:$Y$7690,"&lt;&gt;P") + SUMIFS('2way'!$AD$3:$AD$7690,'2way'!$R$3:$R$7690,"="&amp;D123,'2way'!$Y$3:$Y$7690,"&lt;&gt;P")</f>
        <v>-474</v>
      </c>
      <c r="H123" s="76">
        <f t="shared" si="4"/>
        <v>-0.27882352941176469</v>
      </c>
      <c r="I123">
        <f>SUMIFS('2way'!$Z$3:$Z$7690,'2way'!$Q$3:$Q$7690,"=" &amp;B123,'2way'!$Y$3:$Y$7690,"&lt;&gt;P") + SUMIFS('2way'!$Z$3:$Z$7690,'2way'!$R$3:$R$7690,"=" &amp;B123,'2way'!$Y$3:$Y$7690,"&lt;&gt;P")</f>
        <v>1700</v>
      </c>
      <c r="J123">
        <f>SUMIFS('2way'!$AF$3:$AF$7690,'2way'!$Q$3:$Q$7690,"="&amp;B123,'2way'!$Y$3:$Y$7690,"&lt;&gt;P") + SUMIFS('2way'!$AF$3:$AF$7690,'2way'!$R$3:$R$7690,"="&amp;B123,'2way'!$Y$3:$Y$7690,"&lt;&gt;P")</f>
        <v>-683</v>
      </c>
      <c r="K123" s="76">
        <f t="shared" si="5"/>
        <v>-0.40176470588235297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1600</v>
      </c>
      <c r="D124">
        <f>SUMIFS('2way'!$AB$3:$AB$7690,'2way'!$Q$3:$Q$7690,"="&amp;B124,'2way'!$Z$3:$Z$7690,"&lt;&gt;P") + SUMIFS('2way'!$AB$3:$AB$7690,'2way'!$R$3:$R$7690,"="&amp;B124,'2way'!$Z$3:$Z$7690,"&lt;&gt;P")</f>
        <v>-180</v>
      </c>
      <c r="E124" s="76">
        <f t="shared" si="3"/>
        <v>-0.1125</v>
      </c>
      <c r="F124">
        <f>SUMIFS('2way'!$Z$3:$Z$7690,'2way'!$Q$3:$Q$7690,"=" &amp;B124,'2way'!$Y$3:$Y$7690,"&lt;&gt;P") + SUMIFS('2way'!$Z$3:$Z$7690,'2way'!$R$3:$R$7690,"=" &amp;B124,'2way'!$Y$3:$Y$7690,"&lt;&gt;P")</f>
        <v>1600</v>
      </c>
      <c r="G124">
        <f>SUMIFS('2way'!$AD$3:$AD$7690,'2way'!$Q$3:$Q$7690,"="&amp;B124,'2way'!$Y$3:$Y$7690,"&lt;&gt;P") + SUMIFS('2way'!$AD$3:$AD$7690,'2way'!$R$3:$R$7690,"="&amp;D124,'2way'!$Y$3:$Y$7690,"&lt;&gt;P")</f>
        <v>-75</v>
      </c>
      <c r="H124" s="76">
        <f t="shared" si="4"/>
        <v>-4.6875E-2</v>
      </c>
      <c r="I124">
        <f>SUMIFS('2way'!$Z$3:$Z$7690,'2way'!$Q$3:$Q$7690,"=" &amp;B124,'2way'!$Y$3:$Y$7690,"&lt;&gt;P") + SUMIFS('2way'!$Z$3:$Z$7690,'2way'!$R$3:$R$7690,"=" &amp;B124,'2way'!$Y$3:$Y$7690,"&lt;&gt;P")</f>
        <v>1600</v>
      </c>
      <c r="J124">
        <f>SUMIFS('2way'!$AF$3:$AF$7690,'2way'!$Q$3:$Q$7690,"="&amp;B124,'2way'!$Y$3:$Y$7690,"&lt;&gt;P") + SUMIFS('2way'!$AF$3:$AF$7690,'2way'!$R$3:$R$7690,"="&amp;B124,'2way'!$Y$3:$Y$7690,"&lt;&gt;P")</f>
        <v>-943</v>
      </c>
      <c r="K124" s="76">
        <f t="shared" si="5"/>
        <v>-0.58937499999999998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1600</v>
      </c>
      <c r="D125">
        <f>SUMIFS('2way'!$AB$3:$AB$7690,'2way'!$Q$3:$Q$7690,"="&amp;B125,'2way'!$Z$3:$Z$7690,"&lt;&gt;P") + SUMIFS('2way'!$AB$3:$AB$7690,'2way'!$R$3:$R$7690,"="&amp;B125,'2way'!$Z$3:$Z$7690,"&lt;&gt;P")</f>
        <v>-205.00000000000006</v>
      </c>
      <c r="E125" s="76">
        <f t="shared" si="3"/>
        <v>-0.12812500000000004</v>
      </c>
      <c r="F125">
        <f>SUMIFS('2way'!$Z$3:$Z$7690,'2way'!$Q$3:$Q$7690,"=" &amp;B125,'2way'!$Y$3:$Y$7690,"&lt;&gt;P") + SUMIFS('2way'!$Z$3:$Z$7690,'2way'!$R$3:$R$7690,"=" &amp;B125,'2way'!$Y$3:$Y$7690,"&lt;&gt;P")</f>
        <v>1600</v>
      </c>
      <c r="G125">
        <f>SUMIFS('2way'!$AD$3:$AD$7690,'2way'!$Q$3:$Q$7690,"="&amp;B125,'2way'!$Y$3:$Y$7690,"&lt;&gt;P") + SUMIFS('2way'!$AD$3:$AD$7690,'2way'!$R$3:$R$7690,"="&amp;D125,'2way'!$Y$3:$Y$7690,"&lt;&gt;P")</f>
        <v>-292</v>
      </c>
      <c r="H125" s="76">
        <f t="shared" si="4"/>
        <v>-0.1825</v>
      </c>
      <c r="I125">
        <f>SUMIFS('2way'!$Z$3:$Z$7690,'2way'!$Q$3:$Q$7690,"=" &amp;B125,'2way'!$Y$3:$Y$7690,"&lt;&gt;P") + SUMIFS('2way'!$Z$3:$Z$7690,'2way'!$R$3:$R$7690,"=" &amp;B125,'2way'!$Y$3:$Y$7690,"&lt;&gt;P")</f>
        <v>1600</v>
      </c>
      <c r="J125">
        <f>SUMIFS('2way'!$AF$3:$AF$7690,'2way'!$Q$3:$Q$7690,"="&amp;B125,'2way'!$Y$3:$Y$7690,"&lt;&gt;P") + SUMIFS('2way'!$AF$3:$AF$7690,'2way'!$R$3:$R$7690,"="&amp;B125,'2way'!$Y$3:$Y$7690,"&lt;&gt;P")</f>
        <v>-613</v>
      </c>
      <c r="K125" s="76">
        <f t="shared" si="5"/>
        <v>-0.38312499999999999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1600</v>
      </c>
      <c r="D126">
        <f>SUMIFS('2way'!$AB$3:$AB$7690,'2way'!$Q$3:$Q$7690,"="&amp;B126,'2way'!$Z$3:$Z$7690,"&lt;&gt;P") + SUMIFS('2way'!$AB$3:$AB$7690,'2way'!$R$3:$R$7690,"="&amp;B126,'2way'!$Z$3:$Z$7690,"&lt;&gt;P")</f>
        <v>-534</v>
      </c>
      <c r="E126" s="76">
        <f t="shared" si="3"/>
        <v>-0.33374999999999999</v>
      </c>
      <c r="F126">
        <f>SUMIFS('2way'!$Z$3:$Z$7690,'2way'!$Q$3:$Q$7690,"=" &amp;B126,'2way'!$Y$3:$Y$7690,"&lt;&gt;P") + SUMIFS('2way'!$Z$3:$Z$7690,'2way'!$R$3:$R$7690,"=" &amp;B126,'2way'!$Y$3:$Y$7690,"&lt;&gt;P")</f>
        <v>1600</v>
      </c>
      <c r="G126">
        <f>SUMIFS('2way'!$AD$3:$AD$7690,'2way'!$Q$3:$Q$7690,"="&amp;B126,'2way'!$Y$3:$Y$7690,"&lt;&gt;P") + SUMIFS('2way'!$AD$3:$AD$7690,'2way'!$R$3:$R$7690,"="&amp;D126,'2way'!$Y$3:$Y$7690,"&lt;&gt;P")</f>
        <v>-412</v>
      </c>
      <c r="H126" s="76">
        <f t="shared" si="4"/>
        <v>-0.25750000000000001</v>
      </c>
      <c r="I126">
        <f>SUMIFS('2way'!$Z$3:$Z$7690,'2way'!$Q$3:$Q$7690,"=" &amp;B126,'2way'!$Y$3:$Y$7690,"&lt;&gt;P") + SUMIFS('2way'!$Z$3:$Z$7690,'2way'!$R$3:$R$7690,"=" &amp;B126,'2way'!$Y$3:$Y$7690,"&lt;&gt;P")</f>
        <v>1600</v>
      </c>
      <c r="J126">
        <f>SUMIFS('2way'!$AF$3:$AF$7690,'2way'!$Q$3:$Q$7690,"="&amp;B126,'2way'!$Y$3:$Y$7690,"&lt;&gt;P") + SUMIFS('2way'!$AF$3:$AF$7690,'2way'!$R$3:$R$7690,"="&amp;B126,'2way'!$Y$3:$Y$7690,"&lt;&gt;P")</f>
        <v>-648</v>
      </c>
      <c r="K126" s="76">
        <f t="shared" si="5"/>
        <v>-0.40500000000000003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1700</v>
      </c>
      <c r="D127">
        <f>SUMIFS('2way'!$AB$3:$AB$7690,'2way'!$Q$3:$Q$7690,"="&amp;B127,'2way'!$Z$3:$Z$7690,"&lt;&gt;P") + SUMIFS('2way'!$AB$3:$AB$7690,'2way'!$R$3:$R$7690,"="&amp;B127,'2way'!$Z$3:$Z$7690,"&lt;&gt;P")</f>
        <v>-78.000000000000028</v>
      </c>
      <c r="E127" s="76">
        <f t="shared" si="3"/>
        <v>-4.5882352941176485E-2</v>
      </c>
      <c r="F127">
        <f>SUMIFS('2way'!$Z$3:$Z$7690,'2way'!$Q$3:$Q$7690,"=" &amp;B127,'2way'!$Y$3:$Y$7690,"&lt;&gt;P") + SUMIFS('2way'!$Z$3:$Z$7690,'2way'!$R$3:$R$7690,"=" &amp;B127,'2way'!$Y$3:$Y$7690,"&lt;&gt;P")</f>
        <v>1700</v>
      </c>
      <c r="G127">
        <f>SUMIFS('2way'!$AD$3:$AD$7690,'2way'!$Q$3:$Q$7690,"="&amp;B127,'2way'!$Y$3:$Y$7690,"&lt;&gt;P") + SUMIFS('2way'!$AD$3:$AD$7690,'2way'!$R$3:$R$7690,"="&amp;D127,'2way'!$Y$3:$Y$7690,"&lt;&gt;P")</f>
        <v>-800</v>
      </c>
      <c r="H127" s="76">
        <f t="shared" si="4"/>
        <v>-0.47058823529411764</v>
      </c>
      <c r="I127">
        <f>SUMIFS('2way'!$Z$3:$Z$7690,'2way'!$Q$3:$Q$7690,"=" &amp;B127,'2way'!$Y$3:$Y$7690,"&lt;&gt;P") + SUMIFS('2way'!$Z$3:$Z$7690,'2way'!$R$3:$R$7690,"=" &amp;B127,'2way'!$Y$3:$Y$7690,"&lt;&gt;P")</f>
        <v>1700</v>
      </c>
      <c r="J127">
        <f>SUMIFS('2way'!$AF$3:$AF$7690,'2way'!$Q$3:$Q$7690,"="&amp;B127,'2way'!$Y$3:$Y$7690,"&lt;&gt;P") + SUMIFS('2way'!$AF$3:$AF$7690,'2way'!$R$3:$R$7690,"="&amp;B127,'2way'!$Y$3:$Y$7690,"&lt;&gt;P")</f>
        <v>-584</v>
      </c>
      <c r="K127" s="76">
        <f t="shared" si="5"/>
        <v>-0.34352941176470586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1700</v>
      </c>
      <c r="D128">
        <f>SUMIFS('2way'!$AB$3:$AB$7690,'2way'!$Q$3:$Q$7690,"="&amp;B128,'2way'!$Z$3:$Z$7690,"&lt;&gt;P") + SUMIFS('2way'!$AB$3:$AB$7690,'2way'!$R$3:$R$7690,"="&amp;B128,'2way'!$Z$3:$Z$7690,"&lt;&gt;P")</f>
        <v>324</v>
      </c>
      <c r="E128" s="76">
        <f t="shared" si="3"/>
        <v>0.19058823529411764</v>
      </c>
      <c r="F128">
        <f>SUMIFS('2way'!$Z$3:$Z$7690,'2way'!$Q$3:$Q$7690,"=" &amp;B128,'2way'!$Y$3:$Y$7690,"&lt;&gt;P") + SUMIFS('2way'!$Z$3:$Z$7690,'2way'!$R$3:$R$7690,"=" &amp;B128,'2way'!$Y$3:$Y$7690,"&lt;&gt;P")</f>
        <v>1700</v>
      </c>
      <c r="G128">
        <f>SUMIFS('2way'!$AD$3:$AD$7690,'2way'!$Q$3:$Q$7690,"="&amp;B128,'2way'!$Y$3:$Y$7690,"&lt;&gt;P") + SUMIFS('2way'!$AD$3:$AD$7690,'2way'!$R$3:$R$7690,"="&amp;D128,'2way'!$Y$3:$Y$7690,"&lt;&gt;P")</f>
        <v>-87</v>
      </c>
      <c r="H128" s="76">
        <f t="shared" si="4"/>
        <v>-5.1176470588235295E-2</v>
      </c>
      <c r="I128">
        <f>SUMIFS('2way'!$Z$3:$Z$7690,'2way'!$Q$3:$Q$7690,"=" &amp;B128,'2way'!$Y$3:$Y$7690,"&lt;&gt;P") + SUMIFS('2way'!$Z$3:$Z$7690,'2way'!$R$3:$R$7690,"=" &amp;B128,'2way'!$Y$3:$Y$7690,"&lt;&gt;P")</f>
        <v>1700</v>
      </c>
      <c r="J128">
        <f>SUMIFS('2way'!$AF$3:$AF$7690,'2way'!$Q$3:$Q$7690,"="&amp;B128,'2way'!$Y$3:$Y$7690,"&lt;&gt;P") + SUMIFS('2way'!$AF$3:$AF$7690,'2way'!$R$3:$R$7690,"="&amp;B128,'2way'!$Y$3:$Y$7690,"&lt;&gt;P")</f>
        <v>-744</v>
      </c>
      <c r="K128" s="76">
        <f t="shared" si="5"/>
        <v>-0.43764705882352939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1700</v>
      </c>
      <c r="D129">
        <f>SUMIFS('2way'!$AB$3:$AB$7690,'2way'!$Q$3:$Q$7690,"="&amp;B129,'2way'!$Z$3:$Z$7690,"&lt;&gt;P") + SUMIFS('2way'!$AB$3:$AB$7690,'2way'!$R$3:$R$7690,"="&amp;B129,'2way'!$Z$3:$Z$7690,"&lt;&gt;P")</f>
        <v>-548</v>
      </c>
      <c r="E129" s="76">
        <f t="shared" si="3"/>
        <v>-0.32235294117647056</v>
      </c>
      <c r="F129">
        <f>SUMIFS('2way'!$Z$3:$Z$7690,'2way'!$Q$3:$Q$7690,"=" &amp;B129,'2way'!$Y$3:$Y$7690,"&lt;&gt;P") + SUMIFS('2way'!$Z$3:$Z$7690,'2way'!$R$3:$R$7690,"=" &amp;B129,'2way'!$Y$3:$Y$7690,"&lt;&gt;P")</f>
        <v>1700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76">
        <f t="shared" si="4"/>
        <v>-0.52941176470588236</v>
      </c>
      <c r="I129">
        <f>SUMIFS('2way'!$Z$3:$Z$7690,'2way'!$Q$3:$Q$7690,"=" &amp;B129,'2way'!$Y$3:$Y$7690,"&lt;&gt;P") + SUMIFS('2way'!$Z$3:$Z$7690,'2way'!$R$3:$R$7690,"=" &amp;B129,'2way'!$Y$3:$Y$7690,"&lt;&gt;P")</f>
        <v>1700</v>
      </c>
      <c r="J129">
        <f>SUMIFS('2way'!$AF$3:$AF$7690,'2way'!$Q$3:$Q$7690,"="&amp;B129,'2way'!$Y$3:$Y$7690,"&lt;&gt;P") + SUMIFS('2way'!$AF$3:$AF$7690,'2way'!$R$3:$R$7690,"="&amp;B129,'2way'!$Y$3:$Y$7690,"&lt;&gt;P")</f>
        <v>-880</v>
      </c>
      <c r="K129" s="76">
        <f t="shared" si="5"/>
        <v>-0.51764705882352946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1600</v>
      </c>
      <c r="D130">
        <f>SUMIFS('2way'!$AB$3:$AB$7690,'2way'!$Q$3:$Q$7690,"="&amp;B130,'2way'!$Z$3:$Z$7690,"&lt;&gt;P") + SUMIFS('2way'!$AB$3:$AB$7690,'2way'!$R$3:$R$7690,"="&amp;B130,'2way'!$Z$3:$Z$7690,"&lt;&gt;P")</f>
        <v>-105.00000000000003</v>
      </c>
      <c r="E130" s="76">
        <f t="shared" si="3"/>
        <v>-6.5625000000000017E-2</v>
      </c>
      <c r="F130">
        <f>SUMIFS('2way'!$Z$3:$Z$7690,'2way'!$Q$3:$Q$7690,"=" &amp;B130,'2way'!$Y$3:$Y$7690,"&lt;&gt;P") + SUMIFS('2way'!$Z$3:$Z$7690,'2way'!$R$3:$R$7690,"=" &amp;B130,'2way'!$Y$3:$Y$7690,"&lt;&gt;P")</f>
        <v>1600</v>
      </c>
      <c r="G130">
        <f>SUMIFS('2way'!$AD$3:$AD$7690,'2way'!$Q$3:$Q$7690,"="&amp;B130,'2way'!$Y$3:$Y$7690,"&lt;&gt;P") + SUMIFS('2way'!$AD$3:$AD$7690,'2way'!$R$3:$R$7690,"="&amp;D130,'2way'!$Y$3:$Y$7690,"&lt;&gt;P")</f>
        <v>-321</v>
      </c>
      <c r="H130" s="76">
        <f t="shared" si="4"/>
        <v>-0.200625</v>
      </c>
      <c r="I130">
        <f>SUMIFS('2way'!$Z$3:$Z$7690,'2way'!$Q$3:$Q$7690,"=" &amp;B130,'2way'!$Y$3:$Y$7690,"&lt;&gt;P") + SUMIFS('2way'!$Z$3:$Z$7690,'2way'!$R$3:$R$7690,"=" &amp;B130,'2way'!$Y$3:$Y$7690,"&lt;&gt;P")</f>
        <v>1600</v>
      </c>
      <c r="J130">
        <f>SUMIFS('2way'!$AF$3:$AF$7690,'2way'!$Q$3:$Q$7690,"="&amp;B130,'2way'!$Y$3:$Y$7690,"&lt;&gt;P") + SUMIFS('2way'!$AF$3:$AF$7690,'2way'!$R$3:$R$7690,"="&amp;B130,'2way'!$Y$3:$Y$7690,"&lt;&gt;P")</f>
        <v>-949</v>
      </c>
      <c r="K130" s="76">
        <f t="shared" si="5"/>
        <v>-0.59312500000000001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1700</v>
      </c>
      <c r="D131">
        <f>SUMIFS('2way'!$AB$3:$AB$7690,'2way'!$Q$3:$Q$7690,"="&amp;B131,'2way'!$Z$3:$Z$7690,"&lt;&gt;P") + SUMIFS('2way'!$AB$3:$AB$7690,'2way'!$R$3:$R$7690,"="&amp;B131,'2way'!$Z$3:$Z$7690,"&lt;&gt;P")</f>
        <v>89.000000000000028</v>
      </c>
      <c r="E131" s="76">
        <f t="shared" si="3"/>
        <v>5.2352941176470602E-2</v>
      </c>
      <c r="F131">
        <f>SUMIFS('2way'!$Z$3:$Z$7690,'2way'!$Q$3:$Q$7690,"=" &amp;B131,'2way'!$Y$3:$Y$7690,"&lt;&gt;P") + SUMIFS('2way'!$Z$3:$Z$7690,'2way'!$R$3:$R$7690,"=" &amp;B131,'2way'!$Y$3:$Y$7690,"&lt;&gt;P")</f>
        <v>1700</v>
      </c>
      <c r="G131">
        <f>SUMIFS('2way'!$AD$3:$AD$7690,'2way'!$Q$3:$Q$7690,"="&amp;B131,'2way'!$Y$3:$Y$7690,"&lt;&gt;P") + SUMIFS('2way'!$AD$3:$AD$7690,'2way'!$R$3:$R$7690,"="&amp;D131,'2way'!$Y$3:$Y$7690,"&lt;&gt;P")</f>
        <v>-611</v>
      </c>
      <c r="H131" s="76">
        <f t="shared" si="4"/>
        <v>-0.35941176470588238</v>
      </c>
      <c r="I131">
        <f>SUMIFS('2way'!$Z$3:$Z$7690,'2way'!$Q$3:$Q$7690,"=" &amp;B131,'2way'!$Y$3:$Y$7690,"&lt;&gt;P") + SUMIFS('2way'!$Z$3:$Z$7690,'2way'!$R$3:$R$7690,"=" &amp;B131,'2way'!$Y$3:$Y$7690,"&lt;&gt;P")</f>
        <v>1700</v>
      </c>
      <c r="J131">
        <f>SUMIFS('2way'!$AF$3:$AF$7690,'2way'!$Q$3:$Q$7690,"="&amp;B131,'2way'!$Y$3:$Y$7690,"&lt;&gt;P") + SUMIFS('2way'!$AF$3:$AF$7690,'2way'!$R$3:$R$7690,"="&amp;B131,'2way'!$Y$3:$Y$7690,"&lt;&gt;P")</f>
        <v>308</v>
      </c>
      <c r="K131" s="76">
        <f t="shared" si="5"/>
        <v>0.1811764705882353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186</v>
      </c>
      <c r="E132" s="76">
        <f t="shared" ref="E132:E195" si="6">D132/C132</f>
        <v>0.10941176470588235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-800</v>
      </c>
      <c r="H132" s="76">
        <f t="shared" ref="H132:H195" si="7">G132/F132</f>
        <v>-0.47058823529411764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-280</v>
      </c>
      <c r="K132" s="76">
        <f t="shared" ref="K132:K195" si="8">J132/I132</f>
        <v>-0.16470588235294117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1600</v>
      </c>
      <c r="D133">
        <f>SUMIFS('2way'!$AB$3:$AB$7690,'2way'!$Q$3:$Q$7690,"="&amp;B133,'2way'!$Z$3:$Z$7690,"&lt;&gt;P") + SUMIFS('2way'!$AB$3:$AB$7690,'2way'!$R$3:$R$7690,"="&amp;B133,'2way'!$Z$3:$Z$7690,"&lt;&gt;P")</f>
        <v>-143</v>
      </c>
      <c r="E133" s="76">
        <f t="shared" si="6"/>
        <v>-8.9374999999999996E-2</v>
      </c>
      <c r="F133">
        <f>SUMIFS('2way'!$Z$3:$Z$7690,'2way'!$Q$3:$Q$7690,"=" &amp;B133,'2way'!$Y$3:$Y$7690,"&lt;&gt;P") + SUMIFS('2way'!$Z$3:$Z$7690,'2way'!$R$3:$R$7690,"=" &amp;B133,'2way'!$Y$3:$Y$7690,"&lt;&gt;P")</f>
        <v>1600</v>
      </c>
      <c r="G133">
        <f>SUMIFS('2way'!$AD$3:$AD$7690,'2way'!$Q$3:$Q$7690,"="&amp;B133,'2way'!$Y$3:$Y$7690,"&lt;&gt;P") + SUMIFS('2way'!$AD$3:$AD$7690,'2way'!$R$3:$R$7690,"="&amp;D133,'2way'!$Y$3:$Y$7690,"&lt;&gt;P")</f>
        <v>-604</v>
      </c>
      <c r="H133" s="76">
        <f t="shared" si="7"/>
        <v>-0.3775</v>
      </c>
      <c r="I133">
        <f>SUMIFS('2way'!$Z$3:$Z$7690,'2way'!$Q$3:$Q$7690,"=" &amp;B133,'2way'!$Y$3:$Y$7690,"&lt;&gt;P") + SUMIFS('2way'!$Z$3:$Z$7690,'2way'!$R$3:$R$7690,"=" &amp;B133,'2way'!$Y$3:$Y$7690,"&lt;&gt;P")</f>
        <v>1600</v>
      </c>
      <c r="J133">
        <f>SUMIFS('2way'!$AF$3:$AF$7690,'2way'!$Q$3:$Q$7690,"="&amp;B133,'2way'!$Y$3:$Y$7690,"&lt;&gt;P") + SUMIFS('2way'!$AF$3:$AF$7690,'2way'!$R$3:$R$7690,"="&amp;B133,'2way'!$Y$3:$Y$7690,"&lt;&gt;P")</f>
        <v>-902</v>
      </c>
      <c r="K133" s="76">
        <f t="shared" si="8"/>
        <v>-0.56374999999999997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-481</v>
      </c>
      <c r="E134" s="76">
        <f t="shared" si="6"/>
        <v>-0.28294117647058825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-638</v>
      </c>
      <c r="H134" s="76">
        <f t="shared" si="7"/>
        <v>-0.37529411764705883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-693</v>
      </c>
      <c r="K134" s="76">
        <f t="shared" si="8"/>
        <v>-0.40764705882352942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1700</v>
      </c>
      <c r="D135">
        <f>SUMIFS('2way'!$AB$3:$AB$7690,'2way'!$Q$3:$Q$7690,"="&amp;B135,'2way'!$Z$3:$Z$7690,"&lt;&gt;P") + SUMIFS('2way'!$AB$3:$AB$7690,'2way'!$R$3:$R$7690,"="&amp;B135,'2way'!$Z$3:$Z$7690,"&lt;&gt;P")</f>
        <v>243</v>
      </c>
      <c r="E135" s="76">
        <f t="shared" si="6"/>
        <v>0.14294117647058824</v>
      </c>
      <c r="F135">
        <f>SUMIFS('2way'!$Z$3:$Z$7690,'2way'!$Q$3:$Q$7690,"=" &amp;B135,'2way'!$Y$3:$Y$7690,"&lt;&gt;P") + SUMIFS('2way'!$Z$3:$Z$7690,'2way'!$R$3:$R$7690,"=" &amp;B135,'2way'!$Y$3:$Y$7690,"&lt;&gt;P")</f>
        <v>1700</v>
      </c>
      <c r="G135">
        <f>SUMIFS('2way'!$AD$3:$AD$7690,'2way'!$Q$3:$Q$7690,"="&amp;B135,'2way'!$Y$3:$Y$7690,"&lt;&gt;P") + SUMIFS('2way'!$AD$3:$AD$7690,'2way'!$R$3:$R$7690,"="&amp;D135,'2way'!$Y$3:$Y$7690,"&lt;&gt;P")</f>
        <v>-800</v>
      </c>
      <c r="H135" s="76">
        <f t="shared" si="7"/>
        <v>-0.47058823529411764</v>
      </c>
      <c r="I135">
        <f>SUMIFS('2way'!$Z$3:$Z$7690,'2way'!$Q$3:$Q$7690,"=" &amp;B135,'2way'!$Y$3:$Y$7690,"&lt;&gt;P") + SUMIFS('2way'!$Z$3:$Z$7690,'2way'!$R$3:$R$7690,"=" &amp;B135,'2way'!$Y$3:$Y$7690,"&lt;&gt;P")</f>
        <v>1700</v>
      </c>
      <c r="J135">
        <f>SUMIFS('2way'!$AF$3:$AF$7690,'2way'!$Q$3:$Q$7690,"="&amp;B135,'2way'!$Y$3:$Y$7690,"&lt;&gt;P") + SUMIFS('2way'!$AF$3:$AF$7690,'2way'!$R$3:$R$7690,"="&amp;B135,'2way'!$Y$3:$Y$7690,"&lt;&gt;P")</f>
        <v>-177</v>
      </c>
      <c r="K135" s="76">
        <f t="shared" si="8"/>
        <v>-0.10411764705882352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1700</v>
      </c>
      <c r="D136">
        <f>SUMIFS('2way'!$AB$3:$AB$7690,'2way'!$Q$3:$Q$7690,"="&amp;B136,'2way'!$Z$3:$Z$7690,"&lt;&gt;P") + SUMIFS('2way'!$AB$3:$AB$7690,'2way'!$R$3:$R$7690,"="&amp;B136,'2way'!$Z$3:$Z$7690,"&lt;&gt;P")</f>
        <v>499</v>
      </c>
      <c r="E136" s="76">
        <f t="shared" si="6"/>
        <v>0.29352941176470587</v>
      </c>
      <c r="F136">
        <f>SUMIFS('2way'!$Z$3:$Z$7690,'2way'!$Q$3:$Q$7690,"=" &amp;B136,'2way'!$Y$3:$Y$7690,"&lt;&gt;P") + SUMIFS('2way'!$Z$3:$Z$7690,'2way'!$R$3:$R$7690,"=" &amp;B136,'2way'!$Y$3:$Y$7690,"&lt;&gt;P")</f>
        <v>1700</v>
      </c>
      <c r="G136">
        <f>SUMIFS('2way'!$AD$3:$AD$7690,'2way'!$Q$3:$Q$7690,"="&amp;B136,'2way'!$Y$3:$Y$7690,"&lt;&gt;P") + SUMIFS('2way'!$AD$3:$AD$7690,'2way'!$R$3:$R$7690,"="&amp;D136,'2way'!$Y$3:$Y$7690,"&lt;&gt;P")</f>
        <v>374</v>
      </c>
      <c r="H136" s="76">
        <f t="shared" si="7"/>
        <v>0.22</v>
      </c>
      <c r="I136">
        <f>SUMIFS('2way'!$Z$3:$Z$7690,'2way'!$Q$3:$Q$7690,"=" &amp;B136,'2way'!$Y$3:$Y$7690,"&lt;&gt;P") + SUMIFS('2way'!$Z$3:$Z$7690,'2way'!$R$3:$R$7690,"=" &amp;B136,'2way'!$Y$3:$Y$7690,"&lt;&gt;P")</f>
        <v>1700</v>
      </c>
      <c r="J136">
        <f>SUMIFS('2way'!$AF$3:$AF$7690,'2way'!$Q$3:$Q$7690,"="&amp;B136,'2way'!$Y$3:$Y$7690,"&lt;&gt;P") + SUMIFS('2way'!$AF$3:$AF$7690,'2way'!$R$3:$R$7690,"="&amp;B136,'2way'!$Y$3:$Y$7690,"&lt;&gt;P")</f>
        <v>-1299</v>
      </c>
      <c r="K136" s="76">
        <f t="shared" si="8"/>
        <v>-0.76411764705882357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1700</v>
      </c>
      <c r="D137">
        <f>SUMIFS('2way'!$AB$3:$AB$7690,'2way'!$Q$3:$Q$7690,"="&amp;B137,'2way'!$Z$3:$Z$7690,"&lt;&gt;P") + SUMIFS('2way'!$AB$3:$AB$7690,'2way'!$R$3:$R$7690,"="&amp;B137,'2way'!$Z$3:$Z$7690,"&lt;&gt;P")</f>
        <v>25.000000000000028</v>
      </c>
      <c r="E137" s="76">
        <f t="shared" si="6"/>
        <v>1.4705882352941194E-2</v>
      </c>
      <c r="F137">
        <f>SUMIFS('2way'!$Z$3:$Z$7690,'2way'!$Q$3:$Q$7690,"=" &amp;B137,'2way'!$Y$3:$Y$7690,"&lt;&gt;P") + SUMIFS('2way'!$Z$3:$Z$7690,'2way'!$R$3:$R$7690,"=" &amp;B137,'2way'!$Y$3:$Y$7690,"&lt;&gt;P")</f>
        <v>1700</v>
      </c>
      <c r="G137">
        <f>SUMIFS('2way'!$AD$3:$AD$7690,'2way'!$Q$3:$Q$7690,"="&amp;B137,'2way'!$Y$3:$Y$7690,"&lt;&gt;P") + SUMIFS('2way'!$AD$3:$AD$7690,'2way'!$R$3:$R$7690,"="&amp;D137,'2way'!$Y$3:$Y$7690,"&lt;&gt;P")</f>
        <v>-642</v>
      </c>
      <c r="H137" s="76">
        <f t="shared" si="7"/>
        <v>-0.37764705882352939</v>
      </c>
      <c r="I137">
        <f>SUMIFS('2way'!$Z$3:$Z$7690,'2way'!$Q$3:$Q$7690,"=" &amp;B137,'2way'!$Y$3:$Y$7690,"&lt;&gt;P") + SUMIFS('2way'!$Z$3:$Z$7690,'2way'!$R$3:$R$7690,"=" &amp;B137,'2way'!$Y$3:$Y$7690,"&lt;&gt;P")</f>
        <v>1700</v>
      </c>
      <c r="J137">
        <f>SUMIFS('2way'!$AF$3:$AF$7690,'2way'!$Q$3:$Q$7690,"="&amp;B137,'2way'!$Y$3:$Y$7690,"&lt;&gt;P") + SUMIFS('2way'!$AF$3:$AF$7690,'2way'!$R$3:$R$7690,"="&amp;B137,'2way'!$Y$3:$Y$7690,"&lt;&gt;P")</f>
        <v>-802</v>
      </c>
      <c r="K137" s="76">
        <f t="shared" si="8"/>
        <v>-0.47176470588235292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2000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6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2000</v>
      </c>
      <c r="G138">
        <f>SUMIFS('2way'!$AD$3:$AD$7690,'2way'!$Q$3:$Q$7690,"="&amp;B138,'2way'!$Y$3:$Y$7690,"&lt;&gt;P") + SUMIFS('2way'!$AD$3:$AD$7690,'2way'!$R$3:$R$7690,"="&amp;D138,'2way'!$Y$3:$Y$7690,"&lt;&gt;P")</f>
        <v>-1000</v>
      </c>
      <c r="H138" s="76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2000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6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2100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6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2100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6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2100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6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2000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6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2000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6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2000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6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6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6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6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2000</v>
      </c>
      <c r="D142">
        <f>SUMIFS('2way'!$AB$3:$AB$7690,'2way'!$Q$3:$Q$7690,"="&amp;B142,'2way'!$Z$3:$Z$7690,"&lt;&gt;P") + SUMIFS('2way'!$AB$3:$AB$7690,'2way'!$R$3:$R$7690,"="&amp;B142,'2way'!$Z$3:$Z$7690,"&lt;&gt;P")</f>
        <v>263</v>
      </c>
      <c r="E142" s="76">
        <f t="shared" si="6"/>
        <v>0.13150000000000001</v>
      </c>
      <c r="F142">
        <f>SUMIFS('2way'!$Z$3:$Z$7690,'2way'!$Q$3:$Q$7690,"=" &amp;B142,'2way'!$Y$3:$Y$7690,"&lt;&gt;P") + SUMIFS('2way'!$Z$3:$Z$7690,'2way'!$R$3:$R$7690,"=" &amp;B142,'2way'!$Y$3:$Y$7690,"&lt;&gt;P")</f>
        <v>2000</v>
      </c>
      <c r="G142">
        <f>SUMIFS('2way'!$AD$3:$AD$7690,'2way'!$Q$3:$Q$7690,"="&amp;B142,'2way'!$Y$3:$Y$7690,"&lt;&gt;P") + SUMIFS('2way'!$AD$3:$AD$7690,'2way'!$R$3:$R$7690,"="&amp;D142,'2way'!$Y$3:$Y$7690,"&lt;&gt;P")</f>
        <v>-736</v>
      </c>
      <c r="H142" s="76">
        <f t="shared" si="7"/>
        <v>-0.36799999999999999</v>
      </c>
      <c r="I142">
        <f>SUMIFS('2way'!$Z$3:$Z$7690,'2way'!$Q$3:$Q$7690,"=" &amp;B142,'2way'!$Y$3:$Y$7690,"&lt;&gt;P") + SUMIFS('2way'!$Z$3:$Z$7690,'2way'!$R$3:$R$7690,"=" &amp;B142,'2way'!$Y$3:$Y$7690,"&lt;&gt;P")</f>
        <v>2000</v>
      </c>
      <c r="J142">
        <f>SUMIFS('2way'!$AF$3:$AF$7690,'2way'!$Q$3:$Q$7690,"="&amp;B142,'2way'!$Y$3:$Y$7690,"&lt;&gt;P") + SUMIFS('2way'!$AF$3:$AF$7690,'2way'!$R$3:$R$7690,"="&amp;B142,'2way'!$Y$3:$Y$7690,"&lt;&gt;P")</f>
        <v>-460</v>
      </c>
      <c r="K142" s="76">
        <f t="shared" si="8"/>
        <v>-0.23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2000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6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2000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6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2000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6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2000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6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2000</v>
      </c>
      <c r="G144">
        <f>SUMIFS('2way'!$AD$3:$AD$7690,'2way'!$Q$3:$Q$7690,"="&amp;B144,'2way'!$Y$3:$Y$7690,"&lt;&gt;P") + SUMIFS('2way'!$AD$3:$AD$7690,'2way'!$R$3:$R$7690,"="&amp;D144,'2way'!$Y$3:$Y$7690,"&lt;&gt;P")</f>
        <v>-729</v>
      </c>
      <c r="H144" s="76">
        <f t="shared" si="7"/>
        <v>-0.36449999999999999</v>
      </c>
      <c r="I144">
        <f>SUMIFS('2way'!$Z$3:$Z$7690,'2way'!$Q$3:$Q$7690,"=" &amp;B144,'2way'!$Y$3:$Y$7690,"&lt;&gt;P") + SUMIFS('2way'!$Z$3:$Z$7690,'2way'!$R$3:$R$7690,"=" &amp;B144,'2way'!$Y$3:$Y$7690,"&lt;&gt;P")</f>
        <v>2000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6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2000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6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2000</v>
      </c>
      <c r="G145">
        <f>SUMIFS('2way'!$AD$3:$AD$7690,'2way'!$Q$3:$Q$7690,"="&amp;B145,'2way'!$Y$3:$Y$7690,"&lt;&gt;P") + SUMIFS('2way'!$AD$3:$AD$7690,'2way'!$R$3:$R$7690,"="&amp;D145,'2way'!$Y$3:$Y$7690,"&lt;&gt;P")</f>
        <v>-1000</v>
      </c>
      <c r="H145" s="76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2000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6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6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6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6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2000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6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2000</v>
      </c>
      <c r="G147">
        <f>SUMIFS('2way'!$AD$3:$AD$7690,'2way'!$Q$3:$Q$7690,"="&amp;B147,'2way'!$Y$3:$Y$7690,"&lt;&gt;P") + SUMIFS('2way'!$AD$3:$AD$7690,'2way'!$R$3:$R$7690,"="&amp;D147,'2way'!$Y$3:$Y$7690,"&lt;&gt;P")</f>
        <v>-1000</v>
      </c>
      <c r="H147" s="76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2000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6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2100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6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2100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6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2100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6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2000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6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2000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76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2000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6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2000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6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2000</v>
      </c>
      <c r="G150">
        <f>SUMIFS('2way'!$AD$3:$AD$7690,'2way'!$Q$3:$Q$7690,"="&amp;B150,'2way'!$Y$3:$Y$7690,"&lt;&gt;P") + SUMIFS('2way'!$AD$3:$AD$7690,'2way'!$R$3:$R$7690,"="&amp;D150,'2way'!$Y$3:$Y$7690,"&lt;&gt;P")</f>
        <v>-798</v>
      </c>
      <c r="H150" s="76">
        <f t="shared" si="7"/>
        <v>-0.39900000000000002</v>
      </c>
      <c r="I150">
        <f>SUMIFS('2way'!$Z$3:$Z$7690,'2way'!$Q$3:$Q$7690,"=" &amp;B150,'2way'!$Y$3:$Y$7690,"&lt;&gt;P") + SUMIFS('2way'!$Z$3:$Z$7690,'2way'!$R$3:$R$7690,"=" &amp;B150,'2way'!$Y$3:$Y$7690,"&lt;&gt;P")</f>
        <v>2000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6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2000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6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2000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6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2000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6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2000</v>
      </c>
      <c r="D152">
        <f>SUMIFS('2way'!$AB$3:$AB$7690,'2way'!$Q$3:$Q$7690,"="&amp;B152,'2way'!$Z$3:$Z$7690,"&lt;&gt;P") + SUMIFS('2way'!$AB$3:$AB$7690,'2way'!$R$3:$R$7690,"="&amp;B152,'2way'!$Z$3:$Z$7690,"&lt;&gt;P")</f>
        <v>-790</v>
      </c>
      <c r="E152" s="76">
        <f t="shared" si="6"/>
        <v>-0.39500000000000002</v>
      </c>
      <c r="F152">
        <f>SUMIFS('2way'!$Z$3:$Z$7690,'2way'!$Q$3:$Q$7690,"=" &amp;B152,'2way'!$Y$3:$Y$7690,"&lt;&gt;P") + SUMIFS('2way'!$Z$3:$Z$7690,'2way'!$R$3:$R$7690,"=" &amp;B152,'2way'!$Y$3:$Y$7690,"&lt;&gt;P")</f>
        <v>2000</v>
      </c>
      <c r="G152">
        <f>SUMIFS('2way'!$AD$3:$AD$7690,'2way'!$Q$3:$Q$7690,"="&amp;B152,'2way'!$Y$3:$Y$7690,"&lt;&gt;P") + SUMIFS('2way'!$AD$3:$AD$7690,'2way'!$R$3:$R$7690,"="&amp;D152,'2way'!$Y$3:$Y$7690,"&lt;&gt;P")</f>
        <v>-1000</v>
      </c>
      <c r="H152" s="76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2000</v>
      </c>
      <c r="J152">
        <f>SUMIFS('2way'!$AF$3:$AF$7690,'2way'!$Q$3:$Q$7690,"="&amp;B152,'2way'!$Y$3:$Y$7690,"&lt;&gt;P") + SUMIFS('2way'!$AF$3:$AF$7690,'2way'!$R$3:$R$7690,"="&amp;B152,'2way'!$Y$3:$Y$7690,"&lt;&gt;P")</f>
        <v>-325</v>
      </c>
      <c r="K152" s="76">
        <f t="shared" si="8"/>
        <v>-0.16250000000000001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2000</v>
      </c>
      <c r="D153">
        <f>SUMIFS('2way'!$AB$3:$AB$7690,'2way'!$Q$3:$Q$7690,"="&amp;B153,'2way'!$Z$3:$Z$7690,"&lt;&gt;P") + SUMIFS('2way'!$AB$3:$AB$7690,'2way'!$R$3:$R$7690,"="&amp;B153,'2way'!$Z$3:$Z$7690,"&lt;&gt;P")</f>
        <v>-289</v>
      </c>
      <c r="E153" s="76">
        <f t="shared" si="6"/>
        <v>-0.14449999999999999</v>
      </c>
      <c r="F153">
        <f>SUMIFS('2way'!$Z$3:$Z$7690,'2way'!$Q$3:$Q$7690,"=" &amp;B153,'2way'!$Y$3:$Y$7690,"&lt;&gt;P") + SUMIFS('2way'!$Z$3:$Z$7690,'2way'!$R$3:$R$7690,"=" &amp;B153,'2way'!$Y$3:$Y$7690,"&lt;&gt;P")</f>
        <v>2000</v>
      </c>
      <c r="G153">
        <f>SUMIFS('2way'!$AD$3:$AD$7690,'2way'!$Q$3:$Q$7690,"="&amp;B153,'2way'!$Y$3:$Y$7690,"&lt;&gt;P") + SUMIFS('2way'!$AD$3:$AD$7690,'2way'!$R$3:$R$7690,"="&amp;D153,'2way'!$Y$3:$Y$7690,"&lt;&gt;P")</f>
        <v>-1000</v>
      </c>
      <c r="H153" s="76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2000</v>
      </c>
      <c r="J153">
        <f>SUMIFS('2way'!$AF$3:$AF$7690,'2way'!$Q$3:$Q$7690,"="&amp;B153,'2way'!$Y$3:$Y$7690,"&lt;&gt;P") + SUMIFS('2way'!$AF$3:$AF$7690,'2way'!$R$3:$R$7690,"="&amp;B153,'2way'!$Y$3:$Y$7690,"&lt;&gt;P")</f>
        <v>-1072</v>
      </c>
      <c r="K153" s="76">
        <f t="shared" si="8"/>
        <v>-0.53600000000000003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2000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6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2000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6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2000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6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2000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6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2000</v>
      </c>
      <c r="G155">
        <f>SUMIFS('2way'!$AD$3:$AD$7690,'2way'!$Q$3:$Q$7690,"="&amp;B155,'2way'!$Y$3:$Y$7690,"&lt;&gt;P") + SUMIFS('2way'!$AD$3:$AD$7690,'2way'!$R$3:$R$7690,"="&amp;D155,'2way'!$Y$3:$Y$7690,"&lt;&gt;P")</f>
        <v>-553</v>
      </c>
      <c r="H155" s="76">
        <f t="shared" si="7"/>
        <v>-0.27650000000000002</v>
      </c>
      <c r="I155">
        <f>SUMIFS('2way'!$Z$3:$Z$7690,'2way'!$Q$3:$Q$7690,"=" &amp;B155,'2way'!$Y$3:$Y$7690,"&lt;&gt;P") + SUMIFS('2way'!$Z$3:$Z$7690,'2way'!$R$3:$R$7690,"=" &amp;B155,'2way'!$Y$3:$Y$7690,"&lt;&gt;P")</f>
        <v>2000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6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2000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6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2000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6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2000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6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2000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6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2000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6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2000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6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2000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6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2000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6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2000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6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2000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6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2000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6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2000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6" t="e">
        <f t="shared" si="8"/>
        <v>#N/A</v>
      </c>
    </row>
    <row r="160" spans="1:1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1500</v>
      </c>
      <c r="D160">
        <f>SUMIFS('2way'!$AB$3:$AB$7690,'2way'!$Q$3:$Q$7690,"="&amp;B160,'2way'!$Z$3:$Z$7690,"&lt;&gt;P") + SUMIFS('2way'!$AB$3:$AB$7690,'2way'!$R$3:$R$7690,"="&amp;B160,'2way'!$Z$3:$Z$7690,"&lt;&gt;P")</f>
        <v>52</v>
      </c>
      <c r="E160" s="76">
        <f t="shared" si="6"/>
        <v>3.4666666666666665E-2</v>
      </c>
      <c r="F160">
        <f>SUMIFS('2way'!$Z$3:$Z$7690,'2way'!$Q$3:$Q$7690,"=" &amp;B160,'2way'!$Y$3:$Y$7690,"&lt;&gt;P") + SUMIFS('2way'!$Z$3:$Z$7690,'2way'!$R$3:$R$7690,"=" &amp;B160,'2way'!$Y$3:$Y$7690,"&lt;&gt;P")</f>
        <v>1500</v>
      </c>
      <c r="G160">
        <f>SUMIFS('2way'!$AD$3:$AD$7690,'2way'!$Q$3:$Q$7690,"="&amp;B160,'2way'!$Y$3:$Y$7690,"&lt;&gt;P") + SUMIFS('2way'!$AD$3:$AD$7690,'2way'!$R$3:$R$7690,"="&amp;D160,'2way'!$Y$3:$Y$7690,"&lt;&gt;P")</f>
        <v>-549</v>
      </c>
      <c r="H160" s="76">
        <f t="shared" si="7"/>
        <v>-0.36599999999999999</v>
      </c>
      <c r="I160">
        <f>SUMIFS('2way'!$Z$3:$Z$7690,'2way'!$Q$3:$Q$7690,"=" &amp;B160,'2way'!$Y$3:$Y$7690,"&lt;&gt;P") + SUMIFS('2way'!$Z$3:$Z$7690,'2way'!$R$3:$R$7690,"=" &amp;B160,'2way'!$Y$3:$Y$7690,"&lt;&gt;P")</f>
        <v>1500</v>
      </c>
      <c r="J160">
        <f>SUMIFS('2way'!$AF$3:$AF$7690,'2way'!$Q$3:$Q$7690,"="&amp;B160,'2way'!$Y$3:$Y$7690,"&lt;&gt;P") + SUMIFS('2way'!$AF$3:$AF$7690,'2way'!$R$3:$R$7690,"="&amp;B160,'2way'!$Y$3:$Y$7690,"&lt;&gt;P")</f>
        <v>-1075</v>
      </c>
      <c r="K160" s="76">
        <f t="shared" si="8"/>
        <v>-0.71666666666666667</v>
      </c>
    </row>
    <row r="161" spans="1:1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1500</v>
      </c>
      <c r="D161">
        <f>SUMIFS('2way'!$AB$3:$AB$7690,'2way'!$Q$3:$Q$7690,"="&amp;B161,'2way'!$Z$3:$Z$7690,"&lt;&gt;P") + SUMIFS('2way'!$AB$3:$AB$7690,'2way'!$R$3:$R$7690,"="&amp;B161,'2way'!$Z$3:$Z$7690,"&lt;&gt;P")</f>
        <v>-149.00000000000003</v>
      </c>
      <c r="E161" s="76">
        <f t="shared" si="6"/>
        <v>-9.9333333333333357E-2</v>
      </c>
      <c r="F161">
        <f>SUMIFS('2way'!$Z$3:$Z$7690,'2way'!$Q$3:$Q$7690,"=" &amp;B161,'2way'!$Y$3:$Y$7690,"&lt;&gt;P") + SUMIFS('2way'!$Z$3:$Z$7690,'2way'!$R$3:$R$7690,"=" &amp;B161,'2way'!$Y$3:$Y$7690,"&lt;&gt;P")</f>
        <v>1500</v>
      </c>
      <c r="G161">
        <f>SUMIFS('2way'!$AD$3:$AD$7690,'2way'!$Q$3:$Q$7690,"="&amp;B161,'2way'!$Y$3:$Y$7690,"&lt;&gt;P") + SUMIFS('2way'!$AD$3:$AD$7690,'2way'!$R$3:$R$7690,"="&amp;D161,'2way'!$Y$3:$Y$7690,"&lt;&gt;P")</f>
        <v>-566</v>
      </c>
      <c r="H161" s="76">
        <f t="shared" si="7"/>
        <v>-0.37733333333333335</v>
      </c>
      <c r="I161">
        <f>SUMIFS('2way'!$Z$3:$Z$7690,'2way'!$Q$3:$Q$7690,"=" &amp;B161,'2way'!$Y$3:$Y$7690,"&lt;&gt;P") + SUMIFS('2way'!$Z$3:$Z$7690,'2way'!$R$3:$R$7690,"=" &amp;B161,'2way'!$Y$3:$Y$7690,"&lt;&gt;P")</f>
        <v>1500</v>
      </c>
      <c r="J161">
        <f>SUMIFS('2way'!$AF$3:$AF$7690,'2way'!$Q$3:$Q$7690,"="&amp;B161,'2way'!$Y$3:$Y$7690,"&lt;&gt;P") + SUMIFS('2way'!$AF$3:$AF$7690,'2way'!$R$3:$R$7690,"="&amp;B161,'2way'!$Y$3:$Y$7690,"&lt;&gt;P")</f>
        <v>-283</v>
      </c>
      <c r="K161" s="76">
        <f t="shared" si="8"/>
        <v>-0.18866666666666668</v>
      </c>
    </row>
    <row r="162" spans="1:1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1500</v>
      </c>
      <c r="D162">
        <f>SUMIFS('2way'!$AB$3:$AB$7690,'2way'!$Q$3:$Q$7690,"="&amp;B162,'2way'!$Z$3:$Z$7690,"&lt;&gt;P") + SUMIFS('2way'!$AB$3:$AB$7690,'2way'!$R$3:$R$7690,"="&amp;B162,'2way'!$Z$3:$Z$7690,"&lt;&gt;P")</f>
        <v>277</v>
      </c>
      <c r="E162" s="76">
        <f t="shared" si="6"/>
        <v>0.18466666666666667</v>
      </c>
      <c r="F162">
        <f>SUMIFS('2way'!$Z$3:$Z$7690,'2way'!$Q$3:$Q$7690,"=" &amp;B162,'2way'!$Y$3:$Y$7690,"&lt;&gt;P") + SUMIFS('2way'!$Z$3:$Z$7690,'2way'!$R$3:$R$7690,"=" &amp;B162,'2way'!$Y$3:$Y$7690,"&lt;&gt;P")</f>
        <v>1500</v>
      </c>
      <c r="G162">
        <f>SUMIFS('2way'!$AD$3:$AD$7690,'2way'!$Q$3:$Q$7690,"="&amp;B162,'2way'!$Y$3:$Y$7690,"&lt;&gt;P") + SUMIFS('2way'!$AD$3:$AD$7690,'2way'!$R$3:$R$7690,"="&amp;D162,'2way'!$Y$3:$Y$7690,"&lt;&gt;P")</f>
        <v>-800</v>
      </c>
      <c r="H162" s="76">
        <f t="shared" si="7"/>
        <v>-0.53333333333333333</v>
      </c>
      <c r="I162">
        <f>SUMIFS('2way'!$Z$3:$Z$7690,'2way'!$Q$3:$Q$7690,"=" &amp;B162,'2way'!$Y$3:$Y$7690,"&lt;&gt;P") + SUMIFS('2way'!$Z$3:$Z$7690,'2way'!$R$3:$R$7690,"=" &amp;B162,'2way'!$Y$3:$Y$7690,"&lt;&gt;P")</f>
        <v>1500</v>
      </c>
      <c r="J162">
        <f>SUMIFS('2way'!$AF$3:$AF$7690,'2way'!$Q$3:$Q$7690,"="&amp;B162,'2way'!$Y$3:$Y$7690,"&lt;&gt;P") + SUMIFS('2way'!$AF$3:$AF$7690,'2way'!$R$3:$R$7690,"="&amp;B162,'2way'!$Y$3:$Y$7690,"&lt;&gt;P")</f>
        <v>-159.00000000000003</v>
      </c>
      <c r="K162" s="76">
        <f t="shared" si="8"/>
        <v>-0.10600000000000002</v>
      </c>
    </row>
    <row r="163" spans="1:1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1500</v>
      </c>
      <c r="D163">
        <f>SUMIFS('2way'!$AB$3:$AB$7690,'2way'!$Q$3:$Q$7690,"="&amp;B163,'2way'!$Z$3:$Z$7690,"&lt;&gt;P") + SUMIFS('2way'!$AB$3:$AB$7690,'2way'!$R$3:$R$7690,"="&amp;B163,'2way'!$Z$3:$Z$7690,"&lt;&gt;P")</f>
        <v>-582</v>
      </c>
      <c r="E163" s="76">
        <f t="shared" si="6"/>
        <v>-0.38800000000000001</v>
      </c>
      <c r="F163">
        <f>SUMIFS('2way'!$Z$3:$Z$7690,'2way'!$Q$3:$Q$7690,"=" &amp;B163,'2way'!$Y$3:$Y$7690,"&lt;&gt;P") + SUMIFS('2way'!$Z$3:$Z$7690,'2way'!$R$3:$R$7690,"=" &amp;B163,'2way'!$Y$3:$Y$7690,"&lt;&gt;P")</f>
        <v>1500</v>
      </c>
      <c r="G163">
        <f>SUMIFS('2way'!$AD$3:$AD$7690,'2way'!$Q$3:$Q$7690,"="&amp;B163,'2way'!$Y$3:$Y$7690,"&lt;&gt;P") + SUMIFS('2way'!$AD$3:$AD$7690,'2way'!$R$3:$R$7690,"="&amp;D163,'2way'!$Y$3:$Y$7690,"&lt;&gt;P")</f>
        <v>-282</v>
      </c>
      <c r="H163" s="76">
        <f t="shared" si="7"/>
        <v>-0.188</v>
      </c>
      <c r="I163">
        <f>SUMIFS('2way'!$Z$3:$Z$7690,'2way'!$Q$3:$Q$7690,"=" &amp;B163,'2way'!$Y$3:$Y$7690,"&lt;&gt;P") + SUMIFS('2way'!$Z$3:$Z$7690,'2way'!$R$3:$R$7690,"=" &amp;B163,'2way'!$Y$3:$Y$7690,"&lt;&gt;P")</f>
        <v>1500</v>
      </c>
      <c r="J163">
        <f>SUMIFS('2way'!$AF$3:$AF$7690,'2way'!$Q$3:$Q$7690,"="&amp;B163,'2way'!$Y$3:$Y$7690,"&lt;&gt;P") + SUMIFS('2way'!$AF$3:$AF$7690,'2way'!$R$3:$R$7690,"="&amp;B163,'2way'!$Y$3:$Y$7690,"&lt;&gt;P")</f>
        <v>-1302</v>
      </c>
      <c r="K163" s="76">
        <f t="shared" si="8"/>
        <v>-0.86799999999999999</v>
      </c>
    </row>
    <row r="164" spans="1:1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1500</v>
      </c>
      <c r="D164">
        <f>SUMIFS('2way'!$AB$3:$AB$7690,'2way'!$Q$3:$Q$7690,"="&amp;B164,'2way'!$Z$3:$Z$7690,"&lt;&gt;P") + SUMIFS('2way'!$AB$3:$AB$7690,'2way'!$R$3:$R$7690,"="&amp;B164,'2way'!$Z$3:$Z$7690,"&lt;&gt;P")</f>
        <v>-735</v>
      </c>
      <c r="E164" s="76">
        <f t="shared" si="6"/>
        <v>-0.49</v>
      </c>
      <c r="F164">
        <f>SUMIFS('2way'!$Z$3:$Z$7690,'2way'!$Q$3:$Q$7690,"=" &amp;B164,'2way'!$Y$3:$Y$7690,"&lt;&gt;P") + SUMIFS('2way'!$Z$3:$Z$7690,'2way'!$R$3:$R$7690,"=" &amp;B164,'2way'!$Y$3:$Y$7690,"&lt;&gt;P")</f>
        <v>1500</v>
      </c>
      <c r="G164">
        <f>SUMIFS('2way'!$AD$3:$AD$7690,'2way'!$Q$3:$Q$7690,"="&amp;B164,'2way'!$Y$3:$Y$7690,"&lt;&gt;P") + SUMIFS('2way'!$AD$3:$AD$7690,'2way'!$R$3:$R$7690,"="&amp;D164,'2way'!$Y$3:$Y$7690,"&lt;&gt;P")</f>
        <v>-613</v>
      </c>
      <c r="H164" s="76">
        <f t="shared" si="7"/>
        <v>-0.40866666666666668</v>
      </c>
      <c r="I164">
        <f>SUMIFS('2way'!$Z$3:$Z$7690,'2way'!$Q$3:$Q$7690,"=" &amp;B164,'2way'!$Y$3:$Y$7690,"&lt;&gt;P") + SUMIFS('2way'!$Z$3:$Z$7690,'2way'!$R$3:$R$7690,"=" &amp;B164,'2way'!$Y$3:$Y$7690,"&lt;&gt;P")</f>
        <v>1500</v>
      </c>
      <c r="J164">
        <f>SUMIFS('2way'!$AF$3:$AF$7690,'2way'!$Q$3:$Q$7690,"="&amp;B164,'2way'!$Y$3:$Y$7690,"&lt;&gt;P") + SUMIFS('2way'!$AF$3:$AF$7690,'2way'!$R$3:$R$7690,"="&amp;B164,'2way'!$Y$3:$Y$7690,"&lt;&gt;P")</f>
        <v>-742</v>
      </c>
      <c r="K164" s="76">
        <f t="shared" si="8"/>
        <v>-0.49466666666666664</v>
      </c>
    </row>
    <row r="165" spans="1:1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1500</v>
      </c>
      <c r="D165">
        <f>SUMIFS('2way'!$AB$3:$AB$7690,'2way'!$Q$3:$Q$7690,"="&amp;B165,'2way'!$Z$3:$Z$7690,"&lt;&gt;P") + SUMIFS('2way'!$AB$3:$AB$7690,'2way'!$R$3:$R$7690,"="&amp;B165,'2way'!$Z$3:$Z$7690,"&lt;&gt;P")</f>
        <v>-36</v>
      </c>
      <c r="E165" s="76">
        <f t="shared" si="6"/>
        <v>-2.4E-2</v>
      </c>
      <c r="F165">
        <f>SUMIFS('2way'!$Z$3:$Z$7690,'2way'!$Q$3:$Q$7690,"=" &amp;B165,'2way'!$Y$3:$Y$7690,"&lt;&gt;P") + SUMIFS('2way'!$Z$3:$Z$7690,'2way'!$R$3:$R$7690,"=" &amp;B165,'2way'!$Y$3:$Y$7690,"&lt;&gt;P")</f>
        <v>1500</v>
      </c>
      <c r="G165">
        <f>SUMIFS('2way'!$AD$3:$AD$7690,'2way'!$Q$3:$Q$7690,"="&amp;B165,'2way'!$Y$3:$Y$7690,"&lt;&gt;P") + SUMIFS('2way'!$AD$3:$AD$7690,'2way'!$R$3:$R$7690,"="&amp;D165,'2way'!$Y$3:$Y$7690,"&lt;&gt;P")</f>
        <v>-621</v>
      </c>
      <c r="H165" s="76">
        <f t="shared" si="7"/>
        <v>-0.41399999999999998</v>
      </c>
      <c r="I165">
        <f>SUMIFS('2way'!$Z$3:$Z$7690,'2way'!$Q$3:$Q$7690,"=" &amp;B165,'2way'!$Y$3:$Y$7690,"&lt;&gt;P") + SUMIFS('2way'!$Z$3:$Z$7690,'2way'!$R$3:$R$7690,"=" &amp;B165,'2way'!$Y$3:$Y$7690,"&lt;&gt;P")</f>
        <v>1500</v>
      </c>
      <c r="J165">
        <f>SUMIFS('2way'!$AF$3:$AF$7690,'2way'!$Q$3:$Q$7690,"="&amp;B165,'2way'!$Y$3:$Y$7690,"&lt;&gt;P") + SUMIFS('2way'!$AF$3:$AF$7690,'2way'!$R$3:$R$7690,"="&amp;B165,'2way'!$Y$3:$Y$7690,"&lt;&gt;P")</f>
        <v>-290</v>
      </c>
      <c r="K165" s="76">
        <f t="shared" si="8"/>
        <v>-0.19333333333333333</v>
      </c>
    </row>
    <row r="166" spans="1:1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1500</v>
      </c>
      <c r="D166">
        <f>SUMIFS('2way'!$AB$3:$AB$7690,'2way'!$Q$3:$Q$7690,"="&amp;B166,'2way'!$Z$3:$Z$7690,"&lt;&gt;P") + SUMIFS('2way'!$AB$3:$AB$7690,'2way'!$R$3:$R$7690,"="&amp;B166,'2way'!$Z$3:$Z$7690,"&lt;&gt;P")</f>
        <v>-157</v>
      </c>
      <c r="E166" s="76">
        <f t="shared" si="6"/>
        <v>-0.10466666666666667</v>
      </c>
      <c r="F166">
        <f>SUMIFS('2way'!$Z$3:$Z$7690,'2way'!$Q$3:$Q$7690,"=" &amp;B166,'2way'!$Y$3:$Y$7690,"&lt;&gt;P") + SUMIFS('2way'!$Z$3:$Z$7690,'2way'!$R$3:$R$7690,"=" &amp;B166,'2way'!$Y$3:$Y$7690,"&lt;&gt;P")</f>
        <v>1500</v>
      </c>
      <c r="G166">
        <f>SUMIFS('2way'!$AD$3:$AD$7690,'2way'!$Q$3:$Q$7690,"="&amp;B166,'2way'!$Y$3:$Y$7690,"&lt;&gt;P") + SUMIFS('2way'!$AD$3:$AD$7690,'2way'!$R$3:$R$7690,"="&amp;D166,'2way'!$Y$3:$Y$7690,"&lt;&gt;P")</f>
        <v>-94</v>
      </c>
      <c r="H166" s="76">
        <f t="shared" si="7"/>
        <v>-6.2666666666666662E-2</v>
      </c>
      <c r="I166">
        <f>SUMIFS('2way'!$Z$3:$Z$7690,'2way'!$Q$3:$Q$7690,"=" &amp;B166,'2way'!$Y$3:$Y$7690,"&lt;&gt;P") + SUMIFS('2way'!$Z$3:$Z$7690,'2way'!$R$3:$R$7690,"=" &amp;B166,'2way'!$Y$3:$Y$7690,"&lt;&gt;P")</f>
        <v>1500</v>
      </c>
      <c r="J166">
        <f>SUMIFS('2way'!$AF$3:$AF$7690,'2way'!$Q$3:$Q$7690,"="&amp;B166,'2way'!$Y$3:$Y$7690,"&lt;&gt;P") + SUMIFS('2way'!$AF$3:$AF$7690,'2way'!$R$3:$R$7690,"="&amp;B166,'2way'!$Y$3:$Y$7690,"&lt;&gt;P")</f>
        <v>-1222</v>
      </c>
      <c r="K166" s="76">
        <f t="shared" si="8"/>
        <v>-0.81466666666666665</v>
      </c>
    </row>
    <row r="167" spans="1:1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1500</v>
      </c>
      <c r="D167">
        <f>SUMIFS('2way'!$AB$3:$AB$7690,'2way'!$Q$3:$Q$7690,"="&amp;B167,'2way'!$Z$3:$Z$7690,"&lt;&gt;P") + SUMIFS('2way'!$AB$3:$AB$7690,'2way'!$R$3:$R$7690,"="&amp;B167,'2way'!$Z$3:$Z$7690,"&lt;&gt;P")</f>
        <v>-369</v>
      </c>
      <c r="E167" s="76">
        <f t="shared" si="6"/>
        <v>-0.246</v>
      </c>
      <c r="F167">
        <f>SUMIFS('2way'!$Z$3:$Z$7690,'2way'!$Q$3:$Q$7690,"=" &amp;B167,'2way'!$Y$3:$Y$7690,"&lt;&gt;P") + SUMIFS('2way'!$Z$3:$Z$7690,'2way'!$R$3:$R$7690,"=" &amp;B167,'2way'!$Y$3:$Y$7690,"&lt;&gt;P")</f>
        <v>1500</v>
      </c>
      <c r="G167">
        <f>SUMIFS('2way'!$AD$3:$AD$7690,'2way'!$Q$3:$Q$7690,"="&amp;B167,'2way'!$Y$3:$Y$7690,"&lt;&gt;P") + SUMIFS('2way'!$AD$3:$AD$7690,'2way'!$R$3:$R$7690,"="&amp;D167,'2way'!$Y$3:$Y$7690,"&lt;&gt;P")</f>
        <v>-800</v>
      </c>
      <c r="H167" s="76">
        <f t="shared" si="7"/>
        <v>-0.53333333333333333</v>
      </c>
      <c r="I167">
        <f>SUMIFS('2way'!$Z$3:$Z$7690,'2way'!$Q$3:$Q$7690,"=" &amp;B167,'2way'!$Y$3:$Y$7690,"&lt;&gt;P") + SUMIFS('2way'!$Z$3:$Z$7690,'2way'!$R$3:$R$7690,"=" &amp;B167,'2way'!$Y$3:$Y$7690,"&lt;&gt;P")</f>
        <v>1500</v>
      </c>
      <c r="J167">
        <f>SUMIFS('2way'!$AF$3:$AF$7690,'2way'!$Q$3:$Q$7690,"="&amp;B167,'2way'!$Y$3:$Y$7690,"&lt;&gt;P") + SUMIFS('2way'!$AF$3:$AF$7690,'2way'!$R$3:$R$7690,"="&amp;B167,'2way'!$Y$3:$Y$7690,"&lt;&gt;P")</f>
        <v>-608</v>
      </c>
      <c r="K167" s="76">
        <f t="shared" si="8"/>
        <v>-0.40533333333333332</v>
      </c>
    </row>
    <row r="168" spans="1:1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1500</v>
      </c>
      <c r="D168">
        <f>SUMIFS('2way'!$AB$3:$AB$7690,'2way'!$Q$3:$Q$7690,"="&amp;B168,'2way'!$Z$3:$Z$7690,"&lt;&gt;P") + SUMIFS('2way'!$AB$3:$AB$7690,'2way'!$R$3:$R$7690,"="&amp;B168,'2way'!$Z$3:$Z$7690,"&lt;&gt;P")</f>
        <v>173.00000000000003</v>
      </c>
      <c r="E168" s="76">
        <f t="shared" si="6"/>
        <v>0.11533333333333336</v>
      </c>
      <c r="F168">
        <f>SUMIFS('2way'!$Z$3:$Z$7690,'2way'!$Q$3:$Q$7690,"=" &amp;B168,'2way'!$Y$3:$Y$7690,"&lt;&gt;P") + SUMIFS('2way'!$Z$3:$Z$7690,'2way'!$R$3:$R$7690,"=" &amp;B168,'2way'!$Y$3:$Y$7690,"&lt;&gt;P")</f>
        <v>1500</v>
      </c>
      <c r="G168">
        <f>SUMIFS('2way'!$AD$3:$AD$7690,'2way'!$Q$3:$Q$7690,"="&amp;B168,'2way'!$Y$3:$Y$7690,"&lt;&gt;P") + SUMIFS('2way'!$AD$3:$AD$7690,'2way'!$R$3:$R$7690,"="&amp;D168,'2way'!$Y$3:$Y$7690,"&lt;&gt;P")</f>
        <v>-295</v>
      </c>
      <c r="H168" s="76">
        <f t="shared" si="7"/>
        <v>-0.19666666666666666</v>
      </c>
      <c r="I168">
        <f>SUMIFS('2way'!$Z$3:$Z$7690,'2way'!$Q$3:$Q$7690,"=" &amp;B168,'2way'!$Y$3:$Y$7690,"&lt;&gt;P") + SUMIFS('2way'!$Z$3:$Z$7690,'2way'!$R$3:$R$7690,"=" &amp;B168,'2way'!$Y$3:$Y$7690,"&lt;&gt;P")</f>
        <v>1500</v>
      </c>
      <c r="J168">
        <f>SUMIFS('2way'!$AF$3:$AF$7690,'2way'!$Q$3:$Q$7690,"="&amp;B168,'2way'!$Y$3:$Y$7690,"&lt;&gt;P") + SUMIFS('2way'!$AF$3:$AF$7690,'2way'!$R$3:$R$7690,"="&amp;B168,'2way'!$Y$3:$Y$7690,"&lt;&gt;P")</f>
        <v>-861</v>
      </c>
      <c r="K168" s="76">
        <f t="shared" si="8"/>
        <v>-0.57399999999999995</v>
      </c>
    </row>
    <row r="169" spans="1:1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1500</v>
      </c>
      <c r="D169">
        <f>SUMIFS('2way'!$AB$3:$AB$7690,'2way'!$Q$3:$Q$7690,"="&amp;B169,'2way'!$Z$3:$Z$7690,"&lt;&gt;P") + SUMIFS('2way'!$AB$3:$AB$7690,'2way'!$R$3:$R$7690,"="&amp;B169,'2way'!$Z$3:$Z$7690,"&lt;&gt;P")</f>
        <v>409</v>
      </c>
      <c r="E169" s="76">
        <f t="shared" si="6"/>
        <v>0.27266666666666667</v>
      </c>
      <c r="F169">
        <f>SUMIFS('2way'!$Z$3:$Z$7690,'2way'!$Q$3:$Q$7690,"=" &amp;B169,'2way'!$Y$3:$Y$7690,"&lt;&gt;P") + SUMIFS('2way'!$Z$3:$Z$7690,'2way'!$R$3:$R$7690,"=" &amp;B169,'2way'!$Y$3:$Y$7690,"&lt;&gt;P")</f>
        <v>1500</v>
      </c>
      <c r="G169">
        <f>SUMIFS('2way'!$AD$3:$AD$7690,'2way'!$Q$3:$Q$7690,"="&amp;B169,'2way'!$Y$3:$Y$7690,"&lt;&gt;P") + SUMIFS('2way'!$AD$3:$AD$7690,'2way'!$R$3:$R$7690,"="&amp;D169,'2way'!$Y$3:$Y$7690,"&lt;&gt;P")</f>
        <v>-198</v>
      </c>
      <c r="H169" s="76">
        <f t="shared" si="7"/>
        <v>-0.13200000000000001</v>
      </c>
      <c r="I169">
        <f>SUMIFS('2way'!$Z$3:$Z$7690,'2way'!$Q$3:$Q$7690,"=" &amp;B169,'2way'!$Y$3:$Y$7690,"&lt;&gt;P") + SUMIFS('2way'!$Z$3:$Z$7690,'2way'!$R$3:$R$7690,"=" &amp;B169,'2way'!$Y$3:$Y$7690,"&lt;&gt;P")</f>
        <v>1500</v>
      </c>
      <c r="J169">
        <f>SUMIFS('2way'!$AF$3:$AF$7690,'2way'!$Q$3:$Q$7690,"="&amp;B169,'2way'!$Y$3:$Y$7690,"&lt;&gt;P") + SUMIFS('2way'!$AF$3:$AF$7690,'2way'!$R$3:$R$7690,"="&amp;B169,'2way'!$Y$3:$Y$7690,"&lt;&gt;P")</f>
        <v>-529</v>
      </c>
      <c r="K169" s="76">
        <f t="shared" si="8"/>
        <v>-0.35266666666666668</v>
      </c>
    </row>
    <row r="170" spans="1:1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1500</v>
      </c>
      <c r="D170">
        <f>SUMIFS('2way'!$AB$3:$AB$7690,'2way'!$Q$3:$Q$7690,"="&amp;B170,'2way'!$Z$3:$Z$7690,"&lt;&gt;P") + SUMIFS('2way'!$AB$3:$AB$7690,'2way'!$R$3:$R$7690,"="&amp;B170,'2way'!$Z$3:$Z$7690,"&lt;&gt;P")</f>
        <v>-296</v>
      </c>
      <c r="E170" s="76">
        <f t="shared" si="6"/>
        <v>-0.19733333333333333</v>
      </c>
      <c r="F170">
        <f>SUMIFS('2way'!$Z$3:$Z$7690,'2way'!$Q$3:$Q$7690,"=" &amp;B170,'2way'!$Y$3:$Y$7690,"&lt;&gt;P") + SUMIFS('2way'!$Z$3:$Z$7690,'2way'!$R$3:$R$7690,"=" &amp;B170,'2way'!$Y$3:$Y$7690,"&lt;&gt;P")</f>
        <v>1500</v>
      </c>
      <c r="G170">
        <f>SUMIFS('2way'!$AD$3:$AD$7690,'2way'!$Q$3:$Q$7690,"="&amp;B170,'2way'!$Y$3:$Y$7690,"&lt;&gt;P") + SUMIFS('2way'!$AD$3:$AD$7690,'2way'!$R$3:$R$7690,"="&amp;D170,'2way'!$Y$3:$Y$7690,"&lt;&gt;P")</f>
        <v>-700</v>
      </c>
      <c r="H170" s="76">
        <f t="shared" si="7"/>
        <v>-0.46666666666666667</v>
      </c>
      <c r="I170">
        <f>SUMIFS('2way'!$Z$3:$Z$7690,'2way'!$Q$3:$Q$7690,"=" &amp;B170,'2way'!$Y$3:$Y$7690,"&lt;&gt;P") + SUMIFS('2way'!$Z$3:$Z$7690,'2way'!$R$3:$R$7690,"=" &amp;B170,'2way'!$Y$3:$Y$7690,"&lt;&gt;P")</f>
        <v>1500</v>
      </c>
      <c r="J170">
        <f>SUMIFS('2way'!$AF$3:$AF$7690,'2way'!$Q$3:$Q$7690,"="&amp;B170,'2way'!$Y$3:$Y$7690,"&lt;&gt;P") + SUMIFS('2way'!$AF$3:$AF$7690,'2way'!$R$3:$R$7690,"="&amp;B170,'2way'!$Y$3:$Y$7690,"&lt;&gt;P")</f>
        <v>-547</v>
      </c>
      <c r="K170" s="76">
        <f t="shared" si="8"/>
        <v>-0.36466666666666664</v>
      </c>
    </row>
    <row r="171" spans="1:1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1500</v>
      </c>
      <c r="D171">
        <f>SUMIFS('2way'!$AB$3:$AB$7690,'2way'!$Q$3:$Q$7690,"="&amp;B171,'2way'!$Z$3:$Z$7690,"&lt;&gt;P") + SUMIFS('2way'!$AB$3:$AB$7690,'2way'!$R$3:$R$7690,"="&amp;B171,'2way'!$Z$3:$Z$7690,"&lt;&gt;P")</f>
        <v>157.99999999999994</v>
      </c>
      <c r="E171" s="76">
        <f t="shared" si="6"/>
        <v>0.10533333333333329</v>
      </c>
      <c r="F171">
        <f>SUMIFS('2way'!$Z$3:$Z$7690,'2way'!$Q$3:$Q$7690,"=" &amp;B171,'2way'!$Y$3:$Y$7690,"&lt;&gt;P") + SUMIFS('2way'!$Z$3:$Z$7690,'2way'!$R$3:$R$7690,"=" &amp;B171,'2way'!$Y$3:$Y$7690,"&lt;&gt;P")</f>
        <v>1500</v>
      </c>
      <c r="G171">
        <f>SUMIFS('2way'!$AD$3:$AD$7690,'2way'!$Q$3:$Q$7690,"="&amp;B171,'2way'!$Y$3:$Y$7690,"&lt;&gt;P") + SUMIFS('2way'!$AD$3:$AD$7690,'2way'!$R$3:$R$7690,"="&amp;D171,'2way'!$Y$3:$Y$7690,"&lt;&gt;P")</f>
        <v>-700</v>
      </c>
      <c r="H171" s="76">
        <f t="shared" si="7"/>
        <v>-0.46666666666666667</v>
      </c>
      <c r="I171">
        <f>SUMIFS('2way'!$Z$3:$Z$7690,'2way'!$Q$3:$Q$7690,"=" &amp;B171,'2way'!$Y$3:$Y$7690,"&lt;&gt;P") + SUMIFS('2way'!$Z$3:$Z$7690,'2way'!$R$3:$R$7690,"=" &amp;B171,'2way'!$Y$3:$Y$7690,"&lt;&gt;P")</f>
        <v>1500</v>
      </c>
      <c r="J171">
        <f>SUMIFS('2way'!$AF$3:$AF$7690,'2way'!$Q$3:$Q$7690,"="&amp;B171,'2way'!$Y$3:$Y$7690,"&lt;&gt;P") + SUMIFS('2way'!$AF$3:$AF$7690,'2way'!$R$3:$R$7690,"="&amp;B171,'2way'!$Y$3:$Y$7690,"&lt;&gt;P")</f>
        <v>-363.00000000000011</v>
      </c>
      <c r="K171" s="76">
        <f t="shared" si="8"/>
        <v>-0.24200000000000008</v>
      </c>
    </row>
    <row r="172" spans="1:1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1500</v>
      </c>
      <c r="D172">
        <f>SUMIFS('2way'!$AB$3:$AB$7690,'2way'!$Q$3:$Q$7690,"="&amp;B172,'2way'!$Z$3:$Z$7690,"&lt;&gt;P") + SUMIFS('2way'!$AB$3:$AB$7690,'2way'!$R$3:$R$7690,"="&amp;B172,'2way'!$Z$3:$Z$7690,"&lt;&gt;P")</f>
        <v>51</v>
      </c>
      <c r="E172" s="76">
        <f t="shared" si="6"/>
        <v>3.4000000000000002E-2</v>
      </c>
      <c r="F172">
        <f>SUMIFS('2way'!$Z$3:$Z$7690,'2way'!$Q$3:$Q$7690,"=" &amp;B172,'2way'!$Y$3:$Y$7690,"&lt;&gt;P") + SUMIFS('2way'!$Z$3:$Z$7690,'2way'!$R$3:$R$7690,"=" &amp;B172,'2way'!$Y$3:$Y$7690,"&lt;&gt;P")</f>
        <v>1500</v>
      </c>
      <c r="G172">
        <f>SUMIFS('2way'!$AD$3:$AD$7690,'2way'!$Q$3:$Q$7690,"="&amp;B172,'2way'!$Y$3:$Y$7690,"&lt;&gt;P") + SUMIFS('2way'!$AD$3:$AD$7690,'2way'!$R$3:$R$7690,"="&amp;D172,'2way'!$Y$3:$Y$7690,"&lt;&gt;P")</f>
        <v>-223</v>
      </c>
      <c r="H172" s="76">
        <f t="shared" si="7"/>
        <v>-0.14866666666666667</v>
      </c>
      <c r="I172">
        <f>SUMIFS('2way'!$Z$3:$Z$7690,'2way'!$Q$3:$Q$7690,"=" &amp;B172,'2way'!$Y$3:$Y$7690,"&lt;&gt;P") + SUMIFS('2way'!$Z$3:$Z$7690,'2way'!$R$3:$R$7690,"=" &amp;B172,'2way'!$Y$3:$Y$7690,"&lt;&gt;P")</f>
        <v>1500</v>
      </c>
      <c r="J172">
        <f>SUMIFS('2way'!$AF$3:$AF$7690,'2way'!$Q$3:$Q$7690,"="&amp;B172,'2way'!$Y$3:$Y$7690,"&lt;&gt;P") + SUMIFS('2way'!$AF$3:$AF$7690,'2way'!$R$3:$R$7690,"="&amp;B172,'2way'!$Y$3:$Y$7690,"&lt;&gt;P")</f>
        <v>-715</v>
      </c>
      <c r="K172" s="76">
        <f t="shared" si="8"/>
        <v>-0.47666666666666668</v>
      </c>
    </row>
    <row r="173" spans="1:1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1500</v>
      </c>
      <c r="D173">
        <f>SUMIFS('2way'!$AB$3:$AB$7690,'2way'!$Q$3:$Q$7690,"="&amp;B173,'2way'!$Z$3:$Z$7690,"&lt;&gt;P") + SUMIFS('2way'!$AB$3:$AB$7690,'2way'!$R$3:$R$7690,"="&amp;B173,'2way'!$Z$3:$Z$7690,"&lt;&gt;P")</f>
        <v>-748</v>
      </c>
      <c r="E173" s="76">
        <f t="shared" si="6"/>
        <v>-0.49866666666666665</v>
      </c>
      <c r="F173">
        <f>SUMIFS('2way'!$Z$3:$Z$7690,'2way'!$Q$3:$Q$7690,"=" &amp;B173,'2way'!$Y$3:$Y$7690,"&lt;&gt;P") + SUMIFS('2way'!$Z$3:$Z$7690,'2way'!$R$3:$R$7690,"=" &amp;B173,'2way'!$Y$3:$Y$7690,"&lt;&gt;P")</f>
        <v>1500</v>
      </c>
      <c r="G173">
        <f>SUMIFS('2way'!$AD$3:$AD$7690,'2way'!$Q$3:$Q$7690,"="&amp;B173,'2way'!$Y$3:$Y$7690,"&lt;&gt;P") + SUMIFS('2way'!$AD$3:$AD$7690,'2way'!$R$3:$R$7690,"="&amp;D173,'2way'!$Y$3:$Y$7690,"&lt;&gt;P")</f>
        <v>-584</v>
      </c>
      <c r="H173" s="76">
        <f t="shared" si="7"/>
        <v>-0.38933333333333331</v>
      </c>
      <c r="I173">
        <f>SUMIFS('2way'!$Z$3:$Z$7690,'2way'!$Q$3:$Q$7690,"=" &amp;B173,'2way'!$Y$3:$Y$7690,"&lt;&gt;P") + SUMIFS('2way'!$Z$3:$Z$7690,'2way'!$R$3:$R$7690,"=" &amp;B173,'2way'!$Y$3:$Y$7690,"&lt;&gt;P")</f>
        <v>1500</v>
      </c>
      <c r="J173">
        <f>SUMIFS('2way'!$AF$3:$AF$7690,'2way'!$Q$3:$Q$7690,"="&amp;B173,'2way'!$Y$3:$Y$7690,"&lt;&gt;P") + SUMIFS('2way'!$AF$3:$AF$7690,'2way'!$R$3:$R$7690,"="&amp;B173,'2way'!$Y$3:$Y$7690,"&lt;&gt;P")</f>
        <v>-1500</v>
      </c>
      <c r="K173" s="76">
        <f t="shared" si="8"/>
        <v>-1</v>
      </c>
    </row>
    <row r="174" spans="1:1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1500</v>
      </c>
      <c r="D174">
        <f>SUMIFS('2way'!$AB$3:$AB$7690,'2way'!$Q$3:$Q$7690,"="&amp;B174,'2way'!$Z$3:$Z$7690,"&lt;&gt;P") + SUMIFS('2way'!$AB$3:$AB$7690,'2way'!$R$3:$R$7690,"="&amp;B174,'2way'!$Z$3:$Z$7690,"&lt;&gt;P")</f>
        <v>-152</v>
      </c>
      <c r="E174" s="76">
        <f t="shared" si="6"/>
        <v>-0.10133333333333333</v>
      </c>
      <c r="F174">
        <f>SUMIFS('2way'!$Z$3:$Z$7690,'2way'!$Q$3:$Q$7690,"=" &amp;B174,'2way'!$Y$3:$Y$7690,"&lt;&gt;P") + SUMIFS('2way'!$Z$3:$Z$7690,'2way'!$R$3:$R$7690,"=" &amp;B174,'2way'!$Y$3:$Y$7690,"&lt;&gt;P")</f>
        <v>1500</v>
      </c>
      <c r="G174">
        <f>SUMIFS('2way'!$AD$3:$AD$7690,'2way'!$Q$3:$Q$7690,"="&amp;B174,'2way'!$Y$3:$Y$7690,"&lt;&gt;P") + SUMIFS('2way'!$AD$3:$AD$7690,'2way'!$R$3:$R$7690,"="&amp;D174,'2way'!$Y$3:$Y$7690,"&lt;&gt;P")</f>
        <v>-324</v>
      </c>
      <c r="H174" s="76">
        <f t="shared" si="7"/>
        <v>-0.216</v>
      </c>
      <c r="I174">
        <f>SUMIFS('2way'!$Z$3:$Z$7690,'2way'!$Q$3:$Q$7690,"=" &amp;B174,'2way'!$Y$3:$Y$7690,"&lt;&gt;P") + SUMIFS('2way'!$Z$3:$Z$7690,'2way'!$R$3:$R$7690,"=" &amp;B174,'2way'!$Y$3:$Y$7690,"&lt;&gt;P")</f>
        <v>1500</v>
      </c>
      <c r="J174">
        <f>SUMIFS('2way'!$AF$3:$AF$7690,'2way'!$Q$3:$Q$7690,"="&amp;B174,'2way'!$Y$3:$Y$7690,"&lt;&gt;P") + SUMIFS('2way'!$AF$3:$AF$7690,'2way'!$R$3:$R$7690,"="&amp;B174,'2way'!$Y$3:$Y$7690,"&lt;&gt;P")</f>
        <v>-731</v>
      </c>
      <c r="K174" s="76">
        <f t="shared" si="8"/>
        <v>-0.48733333333333334</v>
      </c>
    </row>
    <row r="175" spans="1:1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1500</v>
      </c>
      <c r="D175">
        <f>SUMIFS('2way'!$AB$3:$AB$7690,'2way'!$Q$3:$Q$7690,"="&amp;B175,'2way'!$Z$3:$Z$7690,"&lt;&gt;P") + SUMIFS('2way'!$AB$3:$AB$7690,'2way'!$R$3:$R$7690,"="&amp;B175,'2way'!$Z$3:$Z$7690,"&lt;&gt;P")</f>
        <v>-378</v>
      </c>
      <c r="E175" s="76">
        <f t="shared" si="6"/>
        <v>-0.252</v>
      </c>
      <c r="F175">
        <f>SUMIFS('2way'!$Z$3:$Z$7690,'2way'!$Q$3:$Q$7690,"=" &amp;B175,'2way'!$Y$3:$Y$7690,"&lt;&gt;P") + SUMIFS('2way'!$Z$3:$Z$7690,'2way'!$R$3:$R$7690,"=" &amp;B175,'2way'!$Y$3:$Y$7690,"&lt;&gt;P")</f>
        <v>1500</v>
      </c>
      <c r="G175">
        <f>SUMIFS('2way'!$AD$3:$AD$7690,'2way'!$Q$3:$Q$7690,"="&amp;B175,'2way'!$Y$3:$Y$7690,"&lt;&gt;P") + SUMIFS('2way'!$AD$3:$AD$7690,'2way'!$R$3:$R$7690,"="&amp;D175,'2way'!$Y$3:$Y$7690,"&lt;&gt;P")</f>
        <v>-123</v>
      </c>
      <c r="H175" s="76">
        <f t="shared" si="7"/>
        <v>-8.2000000000000003E-2</v>
      </c>
      <c r="I175">
        <f>SUMIFS('2way'!$Z$3:$Z$7690,'2way'!$Q$3:$Q$7690,"=" &amp;B175,'2way'!$Y$3:$Y$7690,"&lt;&gt;P") + SUMIFS('2way'!$Z$3:$Z$7690,'2way'!$R$3:$R$7690,"=" &amp;B175,'2way'!$Y$3:$Y$7690,"&lt;&gt;P")</f>
        <v>1500</v>
      </c>
      <c r="J175">
        <f>SUMIFS('2way'!$AF$3:$AF$7690,'2way'!$Q$3:$Q$7690,"="&amp;B175,'2way'!$Y$3:$Y$7690,"&lt;&gt;P") + SUMIFS('2way'!$AF$3:$AF$7690,'2way'!$R$3:$R$7690,"="&amp;B175,'2way'!$Y$3:$Y$7690,"&lt;&gt;P")</f>
        <v>-1089</v>
      </c>
      <c r="K175" s="76">
        <f t="shared" si="8"/>
        <v>-0.72599999999999998</v>
      </c>
    </row>
    <row r="176" spans="1:1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1500</v>
      </c>
      <c r="D176">
        <f>SUMIFS('2way'!$AB$3:$AB$7690,'2way'!$Q$3:$Q$7690,"="&amp;B176,'2way'!$Z$3:$Z$7690,"&lt;&gt;P") + SUMIFS('2way'!$AB$3:$AB$7690,'2way'!$R$3:$R$7690,"="&amp;B176,'2way'!$Z$3:$Z$7690,"&lt;&gt;P")</f>
        <v>-411</v>
      </c>
      <c r="E176" s="76">
        <f t="shared" si="6"/>
        <v>-0.27400000000000002</v>
      </c>
      <c r="F176">
        <f>SUMIFS('2way'!$Z$3:$Z$7690,'2way'!$Q$3:$Q$7690,"=" &amp;B176,'2way'!$Y$3:$Y$7690,"&lt;&gt;P") + SUMIFS('2way'!$Z$3:$Z$7690,'2way'!$R$3:$R$7690,"=" &amp;B176,'2way'!$Y$3:$Y$7690,"&lt;&gt;P")</f>
        <v>1500</v>
      </c>
      <c r="G176">
        <f>SUMIFS('2way'!$AD$3:$AD$7690,'2way'!$Q$3:$Q$7690,"="&amp;B176,'2way'!$Y$3:$Y$7690,"&lt;&gt;P") + SUMIFS('2way'!$AD$3:$AD$7690,'2way'!$R$3:$R$7690,"="&amp;D176,'2way'!$Y$3:$Y$7690,"&lt;&gt;P")</f>
        <v>-368</v>
      </c>
      <c r="H176" s="76">
        <f t="shared" si="7"/>
        <v>-0.24533333333333332</v>
      </c>
      <c r="I176">
        <f>SUMIFS('2way'!$Z$3:$Z$7690,'2way'!$Q$3:$Q$7690,"=" &amp;B176,'2way'!$Y$3:$Y$7690,"&lt;&gt;P") + SUMIFS('2way'!$Z$3:$Z$7690,'2way'!$R$3:$R$7690,"=" &amp;B176,'2way'!$Y$3:$Y$7690,"&lt;&gt;P")</f>
        <v>1500</v>
      </c>
      <c r="J176">
        <f>SUMIFS('2way'!$AF$3:$AF$7690,'2way'!$Q$3:$Q$7690,"="&amp;B176,'2way'!$Y$3:$Y$7690,"&lt;&gt;P") + SUMIFS('2way'!$AF$3:$AF$7690,'2way'!$R$3:$R$7690,"="&amp;B176,'2way'!$Y$3:$Y$7690,"&lt;&gt;P")</f>
        <v>-810</v>
      </c>
      <c r="K176" s="76">
        <f t="shared" si="8"/>
        <v>-0.54</v>
      </c>
    </row>
    <row r="177" spans="1:1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1500</v>
      </c>
      <c r="D177">
        <f>SUMIFS('2way'!$AB$3:$AB$7690,'2way'!$Q$3:$Q$7690,"="&amp;B177,'2way'!$Z$3:$Z$7690,"&lt;&gt;P") + SUMIFS('2way'!$AB$3:$AB$7690,'2way'!$R$3:$R$7690,"="&amp;B177,'2way'!$Z$3:$Z$7690,"&lt;&gt;P")</f>
        <v>-263</v>
      </c>
      <c r="E177" s="76">
        <f t="shared" si="6"/>
        <v>-0.17533333333333334</v>
      </c>
      <c r="F177">
        <f>SUMIFS('2way'!$Z$3:$Z$7690,'2way'!$Q$3:$Q$7690,"=" &amp;B177,'2way'!$Y$3:$Y$7690,"&lt;&gt;P") + SUMIFS('2way'!$Z$3:$Z$7690,'2way'!$R$3:$R$7690,"=" &amp;B177,'2way'!$Y$3:$Y$7690,"&lt;&gt;P")</f>
        <v>1500</v>
      </c>
      <c r="G177">
        <f>SUMIFS('2way'!$AD$3:$AD$7690,'2way'!$Q$3:$Q$7690,"="&amp;B177,'2way'!$Y$3:$Y$7690,"&lt;&gt;P") + SUMIFS('2way'!$AD$3:$AD$7690,'2way'!$R$3:$R$7690,"="&amp;D177,'2way'!$Y$3:$Y$7690,"&lt;&gt;P")</f>
        <v>-51</v>
      </c>
      <c r="H177" s="76">
        <f t="shared" si="7"/>
        <v>-3.4000000000000002E-2</v>
      </c>
      <c r="I177">
        <f>SUMIFS('2way'!$Z$3:$Z$7690,'2way'!$Q$3:$Q$7690,"=" &amp;B177,'2way'!$Y$3:$Y$7690,"&lt;&gt;P") + SUMIFS('2way'!$Z$3:$Z$7690,'2way'!$R$3:$R$7690,"=" &amp;B177,'2way'!$Y$3:$Y$7690,"&lt;&gt;P")</f>
        <v>1500</v>
      </c>
      <c r="J177">
        <f>SUMIFS('2way'!$AF$3:$AF$7690,'2way'!$Q$3:$Q$7690,"="&amp;B177,'2way'!$Y$3:$Y$7690,"&lt;&gt;P") + SUMIFS('2way'!$AF$3:$AF$7690,'2way'!$R$3:$R$7690,"="&amp;B177,'2way'!$Y$3:$Y$7690,"&lt;&gt;P")</f>
        <v>-1500</v>
      </c>
      <c r="K177" s="76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1700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6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1700</v>
      </c>
      <c r="G178">
        <f>SUMIFS('2way'!$AD$3:$AD$7690,'2way'!$Q$3:$Q$7690,"="&amp;B178,'2way'!$Y$3:$Y$7690,"&lt;&gt;P") + SUMIFS('2way'!$AD$3:$AD$7690,'2way'!$R$3:$R$7690,"="&amp;D178,'2way'!$Y$3:$Y$7690,"&lt;&gt;P")</f>
        <v>316</v>
      </c>
      <c r="H178" s="76">
        <f t="shared" si="7"/>
        <v>0.18588235294117647</v>
      </c>
      <c r="I178">
        <f>SUMIFS('2way'!$Z$3:$Z$7690,'2way'!$Q$3:$Q$7690,"=" &amp;B178,'2way'!$Y$3:$Y$7690,"&lt;&gt;P") + SUMIFS('2way'!$Z$3:$Z$7690,'2way'!$R$3:$R$7690,"=" &amp;B178,'2way'!$Y$3:$Y$7690,"&lt;&gt;P")</f>
        <v>1700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6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1700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6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1700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6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1700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6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1700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6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1700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6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1700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6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1700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6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1700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6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1700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6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1700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6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1700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6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1700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6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1700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6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1700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6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1700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6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1700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6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1700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6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1700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6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1700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6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1700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6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1700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6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1700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6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1700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6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1700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6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1300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6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1300</v>
      </c>
      <c r="G187">
        <f>SUMIFS('2way'!$AD$3:$AD$7690,'2way'!$Q$3:$Q$7690,"="&amp;B187,'2way'!$Y$3:$Y$7690,"&lt;&gt;P") + SUMIFS('2way'!$AD$3:$AD$7690,'2way'!$R$3:$R$7690,"="&amp;D187,'2way'!$Y$3:$Y$7690,"&lt;&gt;P")</f>
        <v>-171</v>
      </c>
      <c r="H187" s="76">
        <f t="shared" si="7"/>
        <v>-0.13153846153846155</v>
      </c>
      <c r="I187">
        <f>SUMIFS('2way'!$Z$3:$Z$7690,'2way'!$Q$3:$Q$7690,"=" &amp;B187,'2way'!$Y$3:$Y$7690,"&lt;&gt;P") + SUMIFS('2way'!$Z$3:$Z$7690,'2way'!$R$3:$R$7690,"=" &amp;B187,'2way'!$Y$3:$Y$7690,"&lt;&gt;P")</f>
        <v>1300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6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1700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6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1700</v>
      </c>
      <c r="G188">
        <f>SUMIFS('2way'!$AD$3:$AD$7690,'2way'!$Q$3:$Q$7690,"="&amp;B188,'2way'!$Y$3:$Y$7690,"&lt;&gt;P") + SUMIFS('2way'!$AD$3:$AD$7690,'2way'!$R$3:$R$7690,"="&amp;D188,'2way'!$Y$3:$Y$7690,"&lt;&gt;P")</f>
        <v>-210</v>
      </c>
      <c r="H188" s="76">
        <f t="shared" si="7"/>
        <v>-0.12352941176470589</v>
      </c>
      <c r="I188">
        <f>SUMIFS('2way'!$Z$3:$Z$7690,'2way'!$Q$3:$Q$7690,"=" &amp;B188,'2way'!$Y$3:$Y$7690,"&lt;&gt;P") + SUMIFS('2way'!$Z$3:$Z$7690,'2way'!$R$3:$R$7690,"=" &amp;B188,'2way'!$Y$3:$Y$7690,"&lt;&gt;P")</f>
        <v>1700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6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1700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6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1700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6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1700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6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1700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6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1700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6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1700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6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1700</v>
      </c>
      <c r="D191">
        <f>SUMIFS('2way'!$AB$3:$AB$7690,'2way'!$Q$3:$Q$7690,"="&amp;B191,'2way'!$Z$3:$Z$7690,"&lt;&gt;P") + SUMIFS('2way'!$AB$3:$AB$7690,'2way'!$R$3:$R$7690,"="&amp;B191,'2way'!$Z$3:$Z$7690,"&lt;&gt;P")</f>
        <v>293</v>
      </c>
      <c r="E191" s="76">
        <f t="shared" si="6"/>
        <v>0.1723529411764706</v>
      </c>
      <c r="F191">
        <f>SUMIFS('2way'!$Z$3:$Z$7690,'2way'!$Q$3:$Q$7690,"=" &amp;B191,'2way'!$Y$3:$Y$7690,"&lt;&gt;P") + SUMIFS('2way'!$Z$3:$Z$7690,'2way'!$R$3:$R$7690,"=" &amp;B191,'2way'!$Y$3:$Y$7690,"&lt;&gt;P")</f>
        <v>1700</v>
      </c>
      <c r="G191">
        <f>SUMIFS('2way'!$AD$3:$AD$7690,'2way'!$Q$3:$Q$7690,"="&amp;B191,'2way'!$Y$3:$Y$7690,"&lt;&gt;P") + SUMIFS('2way'!$AD$3:$AD$7690,'2way'!$R$3:$R$7690,"="&amp;D191,'2way'!$Y$3:$Y$7690,"&lt;&gt;P")</f>
        <v>196</v>
      </c>
      <c r="H191" s="76">
        <f t="shared" si="7"/>
        <v>0.11529411764705882</v>
      </c>
      <c r="I191">
        <f>SUMIFS('2way'!$Z$3:$Z$7690,'2way'!$Q$3:$Q$7690,"=" &amp;B191,'2way'!$Y$3:$Y$7690,"&lt;&gt;P") + SUMIFS('2way'!$Z$3:$Z$7690,'2way'!$R$3:$R$7690,"=" &amp;B191,'2way'!$Y$3:$Y$7690,"&lt;&gt;P")</f>
        <v>1700</v>
      </c>
      <c r="J191">
        <f>SUMIFS('2way'!$AF$3:$AF$7690,'2way'!$Q$3:$Q$7690,"="&amp;B191,'2way'!$Y$3:$Y$7690,"&lt;&gt;P") + SUMIFS('2way'!$AF$3:$AF$7690,'2way'!$R$3:$R$7690,"="&amp;B191,'2way'!$Y$3:$Y$7690,"&lt;&gt;P")</f>
        <v>-1255</v>
      </c>
      <c r="K191" s="76">
        <f t="shared" si="8"/>
        <v>-0.7382352941176471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1700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6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1700</v>
      </c>
      <c r="G192">
        <f>SUMIFS('2way'!$AD$3:$AD$7690,'2way'!$Q$3:$Q$7690,"="&amp;B192,'2way'!$Y$3:$Y$7690,"&lt;&gt;P") + SUMIFS('2way'!$AD$3:$AD$7690,'2way'!$R$3:$R$7690,"="&amp;D192,'2way'!$Y$3:$Y$7690,"&lt;&gt;P")</f>
        <v>-437</v>
      </c>
      <c r="H192" s="76">
        <f t="shared" si="7"/>
        <v>-0.25705882352941178</v>
      </c>
      <c r="I192">
        <f>SUMIFS('2way'!$Z$3:$Z$7690,'2way'!$Q$3:$Q$7690,"=" &amp;B192,'2way'!$Y$3:$Y$7690,"&lt;&gt;P") + SUMIFS('2way'!$Z$3:$Z$7690,'2way'!$R$3:$R$7690,"=" &amp;B192,'2way'!$Y$3:$Y$7690,"&lt;&gt;P")</f>
        <v>1700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6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1700</v>
      </c>
      <c r="D193">
        <f>SUMIFS('2way'!$AB$3:$AB$7690,'2way'!$Q$3:$Q$7690,"="&amp;B193,'2way'!$Z$3:$Z$7690,"&lt;&gt;P") + SUMIFS('2way'!$AB$3:$AB$7690,'2way'!$R$3:$R$7690,"="&amp;B193,'2way'!$Z$3:$Z$7690,"&lt;&gt;P")</f>
        <v>-284</v>
      </c>
      <c r="E193" s="76">
        <f t="shared" si="6"/>
        <v>-0.16705882352941176</v>
      </c>
      <c r="F193">
        <f>SUMIFS('2way'!$Z$3:$Z$7690,'2way'!$Q$3:$Q$7690,"=" &amp;B193,'2way'!$Y$3:$Y$7690,"&lt;&gt;P") + SUMIFS('2way'!$Z$3:$Z$7690,'2way'!$R$3:$R$7690,"=" &amp;B193,'2way'!$Y$3:$Y$7690,"&lt;&gt;P")</f>
        <v>1700</v>
      </c>
      <c r="G193">
        <f>SUMIFS('2way'!$AD$3:$AD$7690,'2way'!$Q$3:$Q$7690,"="&amp;B193,'2way'!$Y$3:$Y$7690,"&lt;&gt;P") + SUMIFS('2way'!$AD$3:$AD$7690,'2way'!$R$3:$R$7690,"="&amp;D193,'2way'!$Y$3:$Y$7690,"&lt;&gt;P")</f>
        <v>-345</v>
      </c>
      <c r="H193" s="76">
        <f t="shared" si="7"/>
        <v>-0.20294117647058824</v>
      </c>
      <c r="I193">
        <f>SUMIFS('2way'!$Z$3:$Z$7690,'2way'!$Q$3:$Q$7690,"=" &amp;B193,'2way'!$Y$3:$Y$7690,"&lt;&gt;P") + SUMIFS('2way'!$Z$3:$Z$7690,'2way'!$R$3:$R$7690,"=" &amp;B193,'2way'!$Y$3:$Y$7690,"&lt;&gt;P")</f>
        <v>1700</v>
      </c>
      <c r="J193">
        <f>SUMIFS('2way'!$AF$3:$AF$7690,'2way'!$Q$3:$Q$7690,"="&amp;B193,'2way'!$Y$3:$Y$7690,"&lt;&gt;P") + SUMIFS('2way'!$AF$3:$AF$7690,'2way'!$R$3:$R$7690,"="&amp;B193,'2way'!$Y$3:$Y$7690,"&lt;&gt;P")</f>
        <v>-491</v>
      </c>
      <c r="K193" s="76">
        <f t="shared" si="8"/>
        <v>-0.2888235294117647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1700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6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1700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6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1700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6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1700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6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1700</v>
      </c>
      <c r="G195">
        <f>SUMIFS('2way'!$AD$3:$AD$7690,'2way'!$Q$3:$Q$7690,"="&amp;B195,'2way'!$Y$3:$Y$7690,"&lt;&gt;P") + SUMIFS('2way'!$AD$3:$AD$7690,'2way'!$R$3:$R$7690,"="&amp;D195,'2way'!$Y$3:$Y$7690,"&lt;&gt;P")</f>
        <v>-380</v>
      </c>
      <c r="H195" s="76">
        <f t="shared" si="7"/>
        <v>-0.22352941176470589</v>
      </c>
      <c r="I195">
        <f>SUMIFS('2way'!$Z$3:$Z$7690,'2way'!$Q$3:$Q$7690,"=" &amp;B195,'2way'!$Y$3:$Y$7690,"&lt;&gt;P") + SUMIFS('2way'!$Z$3:$Z$7690,'2way'!$R$3:$R$7690,"=" &amp;B195,'2way'!$Y$3:$Y$7690,"&lt;&gt;P")</f>
        <v>1700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6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1800</v>
      </c>
      <c r="D196">
        <f>SUMIFS('2way'!$AB$3:$AB$7690,'2way'!$Q$3:$Q$7690,"="&amp;B196,'2way'!$Z$3:$Z$7690,"&lt;&gt;P") + SUMIFS('2way'!$AB$3:$AB$7690,'2way'!$R$3:$R$7690,"="&amp;B196,'2way'!$Z$3:$Z$7690,"&lt;&gt;P")</f>
        <v>-194.00000000000003</v>
      </c>
      <c r="E196" s="76">
        <f t="shared" ref="E196:E259" si="9">D196/C196</f>
        <v>-0.10777777777777779</v>
      </c>
      <c r="F196">
        <f>SUMIFS('2way'!$Z$3:$Z$7690,'2way'!$Q$3:$Q$7690,"=" &amp;B196,'2way'!$Y$3:$Y$7690,"&lt;&gt;P") + SUMIFS('2way'!$Z$3:$Z$7690,'2way'!$R$3:$R$7690,"=" &amp;B196,'2way'!$Y$3:$Y$7690,"&lt;&gt;P")</f>
        <v>1800</v>
      </c>
      <c r="G196">
        <f>SUMIFS('2way'!$AD$3:$AD$7690,'2way'!$Q$3:$Q$7690,"="&amp;B196,'2way'!$Y$3:$Y$7690,"&lt;&gt;P") + SUMIFS('2way'!$AD$3:$AD$7690,'2way'!$R$3:$R$7690,"="&amp;D196,'2way'!$Y$3:$Y$7690,"&lt;&gt;P")</f>
        <v>-545</v>
      </c>
      <c r="H196" s="76">
        <f t="shared" ref="H196:H259" si="10">G196/F196</f>
        <v>-0.30277777777777776</v>
      </c>
      <c r="I196">
        <f>SUMIFS('2way'!$Z$3:$Z$7690,'2way'!$Q$3:$Q$7690,"=" &amp;B196,'2way'!$Y$3:$Y$7690,"&lt;&gt;P") + SUMIFS('2way'!$Z$3:$Z$7690,'2way'!$R$3:$R$7690,"=" &amp;B196,'2way'!$Y$3:$Y$7690,"&lt;&gt;P")</f>
        <v>1800</v>
      </c>
      <c r="J196">
        <f>SUMIFS('2way'!$AF$3:$AF$7690,'2way'!$Q$3:$Q$7690,"="&amp;B196,'2way'!$Y$3:$Y$7690,"&lt;&gt;P") + SUMIFS('2way'!$AF$3:$AF$7690,'2way'!$R$3:$R$7690,"="&amp;B196,'2way'!$Y$3:$Y$7690,"&lt;&gt;P")</f>
        <v>-1153</v>
      </c>
      <c r="K196" s="76">
        <f t="shared" ref="K196:K259" si="11">J196/I196</f>
        <v>-0.64055555555555554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1800</v>
      </c>
      <c r="D197">
        <f>SUMIFS('2way'!$AB$3:$AB$7690,'2way'!$Q$3:$Q$7690,"="&amp;B197,'2way'!$Z$3:$Z$7690,"&lt;&gt;P") + SUMIFS('2way'!$AB$3:$AB$7690,'2way'!$R$3:$R$7690,"="&amp;B197,'2way'!$Z$3:$Z$7690,"&lt;&gt;P")</f>
        <v>-507</v>
      </c>
      <c r="E197" s="76">
        <f t="shared" si="9"/>
        <v>-0.28166666666666668</v>
      </c>
      <c r="F197">
        <f>SUMIFS('2way'!$Z$3:$Z$7690,'2way'!$Q$3:$Q$7690,"=" &amp;B197,'2way'!$Y$3:$Y$7690,"&lt;&gt;P") + SUMIFS('2way'!$Z$3:$Z$7690,'2way'!$R$3:$R$7690,"=" &amp;B197,'2way'!$Y$3:$Y$7690,"&lt;&gt;P")</f>
        <v>1800</v>
      </c>
      <c r="G197">
        <f>SUMIFS('2way'!$AD$3:$AD$7690,'2way'!$Q$3:$Q$7690,"="&amp;B197,'2way'!$Y$3:$Y$7690,"&lt;&gt;P") + SUMIFS('2way'!$AD$3:$AD$7690,'2way'!$R$3:$R$7690,"="&amp;D197,'2way'!$Y$3:$Y$7690,"&lt;&gt;P")</f>
        <v>-263</v>
      </c>
      <c r="H197" s="76">
        <f t="shared" si="10"/>
        <v>-0.14611111111111111</v>
      </c>
      <c r="I197">
        <f>SUMIFS('2way'!$Z$3:$Z$7690,'2way'!$Q$3:$Q$7690,"=" &amp;B197,'2way'!$Y$3:$Y$7690,"&lt;&gt;P") + SUMIFS('2way'!$Z$3:$Z$7690,'2way'!$R$3:$R$7690,"=" &amp;B197,'2way'!$Y$3:$Y$7690,"&lt;&gt;P")</f>
        <v>1800</v>
      </c>
      <c r="J197">
        <f>SUMIFS('2way'!$AF$3:$AF$7690,'2way'!$Q$3:$Q$7690,"="&amp;B197,'2way'!$Y$3:$Y$7690,"&lt;&gt;P") + SUMIFS('2way'!$AF$3:$AF$7690,'2way'!$R$3:$R$7690,"="&amp;B197,'2way'!$Y$3:$Y$7690,"&lt;&gt;P")</f>
        <v>-1576</v>
      </c>
      <c r="K197" s="76">
        <f t="shared" si="11"/>
        <v>-0.87555555555555553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1800</v>
      </c>
      <c r="D198">
        <f>SUMIFS('2way'!$AB$3:$AB$7690,'2way'!$Q$3:$Q$7690,"="&amp;B198,'2way'!$Z$3:$Z$7690,"&lt;&gt;P") + SUMIFS('2way'!$AB$3:$AB$7690,'2way'!$R$3:$R$7690,"="&amp;B198,'2way'!$Z$3:$Z$7690,"&lt;&gt;P")</f>
        <v>-257</v>
      </c>
      <c r="E198" s="76">
        <f t="shared" si="9"/>
        <v>-0.14277777777777778</v>
      </c>
      <c r="F198">
        <f>SUMIFS('2way'!$Z$3:$Z$7690,'2way'!$Q$3:$Q$7690,"=" &amp;B198,'2way'!$Y$3:$Y$7690,"&lt;&gt;P") + SUMIFS('2way'!$Z$3:$Z$7690,'2way'!$R$3:$R$7690,"=" &amp;B198,'2way'!$Y$3:$Y$7690,"&lt;&gt;P")</f>
        <v>1800</v>
      </c>
      <c r="G198">
        <f>SUMIFS('2way'!$AD$3:$AD$7690,'2way'!$Q$3:$Q$7690,"="&amp;B198,'2way'!$Y$3:$Y$7690,"&lt;&gt;P") + SUMIFS('2way'!$AD$3:$AD$7690,'2way'!$R$3:$R$7690,"="&amp;D198,'2way'!$Y$3:$Y$7690,"&lt;&gt;P")</f>
        <v>-524</v>
      </c>
      <c r="H198" s="76">
        <f t="shared" si="10"/>
        <v>-0.2911111111111111</v>
      </c>
      <c r="I198">
        <f>SUMIFS('2way'!$Z$3:$Z$7690,'2way'!$Q$3:$Q$7690,"=" &amp;B198,'2way'!$Y$3:$Y$7690,"&lt;&gt;P") + SUMIFS('2way'!$Z$3:$Z$7690,'2way'!$R$3:$R$7690,"=" &amp;B198,'2way'!$Y$3:$Y$7690,"&lt;&gt;P")</f>
        <v>1800</v>
      </c>
      <c r="J198">
        <f>SUMIFS('2way'!$AF$3:$AF$7690,'2way'!$Q$3:$Q$7690,"="&amp;B198,'2way'!$Y$3:$Y$7690,"&lt;&gt;P") + SUMIFS('2way'!$AF$3:$AF$7690,'2way'!$R$3:$R$7690,"="&amp;B198,'2way'!$Y$3:$Y$7690,"&lt;&gt;P")</f>
        <v>-823</v>
      </c>
      <c r="K198" s="76">
        <f t="shared" si="11"/>
        <v>-0.4572222222222222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1800</v>
      </c>
      <c r="D199">
        <f>SUMIFS('2way'!$AB$3:$AB$7690,'2way'!$Q$3:$Q$7690,"="&amp;B199,'2way'!$Z$3:$Z$7690,"&lt;&gt;P") + SUMIFS('2way'!$AB$3:$AB$7690,'2way'!$R$3:$R$7690,"="&amp;B199,'2way'!$Z$3:$Z$7690,"&lt;&gt;P")</f>
        <v>-208.00000000000003</v>
      </c>
      <c r="E199" s="76">
        <f t="shared" si="9"/>
        <v>-0.11555555555555558</v>
      </c>
      <c r="F199">
        <f>SUMIFS('2way'!$Z$3:$Z$7690,'2way'!$Q$3:$Q$7690,"=" &amp;B199,'2way'!$Y$3:$Y$7690,"&lt;&gt;P") + SUMIFS('2way'!$Z$3:$Z$7690,'2way'!$R$3:$R$7690,"=" &amp;B199,'2way'!$Y$3:$Y$7690,"&lt;&gt;P")</f>
        <v>1800</v>
      </c>
      <c r="G199">
        <f>SUMIFS('2way'!$AD$3:$AD$7690,'2way'!$Q$3:$Q$7690,"="&amp;B199,'2way'!$Y$3:$Y$7690,"&lt;&gt;P") + SUMIFS('2way'!$AD$3:$AD$7690,'2way'!$R$3:$R$7690,"="&amp;D199,'2way'!$Y$3:$Y$7690,"&lt;&gt;P")</f>
        <v>-1000</v>
      </c>
      <c r="H199" s="76">
        <f t="shared" si="10"/>
        <v>-0.55555555555555558</v>
      </c>
      <c r="I199">
        <f>SUMIFS('2way'!$Z$3:$Z$7690,'2way'!$Q$3:$Q$7690,"=" &amp;B199,'2way'!$Y$3:$Y$7690,"&lt;&gt;P") + SUMIFS('2way'!$Z$3:$Z$7690,'2way'!$R$3:$R$7690,"=" &amp;B199,'2way'!$Y$3:$Y$7690,"&lt;&gt;P")</f>
        <v>1800</v>
      </c>
      <c r="J199">
        <f>SUMIFS('2way'!$AF$3:$AF$7690,'2way'!$Q$3:$Q$7690,"="&amp;B199,'2way'!$Y$3:$Y$7690,"&lt;&gt;P") + SUMIFS('2way'!$AF$3:$AF$7690,'2way'!$R$3:$R$7690,"="&amp;B199,'2way'!$Y$3:$Y$7690,"&lt;&gt;P")</f>
        <v>-259</v>
      </c>
      <c r="K199" s="76">
        <f t="shared" si="11"/>
        <v>-0.1438888888888889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1800</v>
      </c>
      <c r="D200">
        <f>SUMIFS('2way'!$AB$3:$AB$7690,'2way'!$Q$3:$Q$7690,"="&amp;B200,'2way'!$Z$3:$Z$7690,"&lt;&gt;P") + SUMIFS('2way'!$AB$3:$AB$7690,'2way'!$R$3:$R$7690,"="&amp;B200,'2way'!$Z$3:$Z$7690,"&lt;&gt;P")</f>
        <v>606</v>
      </c>
      <c r="E200" s="76">
        <f t="shared" si="9"/>
        <v>0.33666666666666667</v>
      </c>
      <c r="F200">
        <f>SUMIFS('2way'!$Z$3:$Z$7690,'2way'!$Q$3:$Q$7690,"=" &amp;B200,'2way'!$Y$3:$Y$7690,"&lt;&gt;P") + SUMIFS('2way'!$Z$3:$Z$7690,'2way'!$R$3:$R$7690,"=" &amp;B200,'2way'!$Y$3:$Y$7690,"&lt;&gt;P")</f>
        <v>1800</v>
      </c>
      <c r="G200">
        <f>SUMIFS('2way'!$AD$3:$AD$7690,'2way'!$Q$3:$Q$7690,"="&amp;B200,'2way'!$Y$3:$Y$7690,"&lt;&gt;P") + SUMIFS('2way'!$AD$3:$AD$7690,'2way'!$R$3:$R$7690,"="&amp;D200,'2way'!$Y$3:$Y$7690,"&lt;&gt;P")</f>
        <v>-719</v>
      </c>
      <c r="H200" s="76">
        <f t="shared" si="10"/>
        <v>-0.39944444444444444</v>
      </c>
      <c r="I200">
        <f>SUMIFS('2way'!$Z$3:$Z$7690,'2way'!$Q$3:$Q$7690,"=" &amp;B200,'2way'!$Y$3:$Y$7690,"&lt;&gt;P") + SUMIFS('2way'!$Z$3:$Z$7690,'2way'!$R$3:$R$7690,"=" &amp;B200,'2way'!$Y$3:$Y$7690,"&lt;&gt;P")</f>
        <v>1800</v>
      </c>
      <c r="J200">
        <f>SUMIFS('2way'!$AF$3:$AF$7690,'2way'!$Q$3:$Q$7690,"="&amp;B200,'2way'!$Y$3:$Y$7690,"&lt;&gt;P") + SUMIFS('2way'!$AF$3:$AF$7690,'2way'!$R$3:$R$7690,"="&amp;B200,'2way'!$Y$3:$Y$7690,"&lt;&gt;P")</f>
        <v>-903</v>
      </c>
      <c r="K200" s="76">
        <f t="shared" si="11"/>
        <v>-0.50166666666666671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1900</v>
      </c>
      <c r="D201">
        <f>SUMIFS('2way'!$AB$3:$AB$7690,'2way'!$Q$3:$Q$7690,"="&amp;B201,'2way'!$Z$3:$Z$7690,"&lt;&gt;P") + SUMIFS('2way'!$AB$3:$AB$7690,'2way'!$R$3:$R$7690,"="&amp;B201,'2way'!$Z$3:$Z$7690,"&lt;&gt;P")</f>
        <v>-442</v>
      </c>
      <c r="E201" s="76">
        <f t="shared" si="9"/>
        <v>-0.23263157894736841</v>
      </c>
      <c r="F201">
        <f>SUMIFS('2way'!$Z$3:$Z$7690,'2way'!$Q$3:$Q$7690,"=" &amp;B201,'2way'!$Y$3:$Y$7690,"&lt;&gt;P") + SUMIFS('2way'!$Z$3:$Z$7690,'2way'!$R$3:$R$7690,"=" &amp;B201,'2way'!$Y$3:$Y$7690,"&lt;&gt;P")</f>
        <v>1900</v>
      </c>
      <c r="G201">
        <f>SUMIFS('2way'!$AD$3:$AD$7690,'2way'!$Q$3:$Q$7690,"="&amp;B201,'2way'!$Y$3:$Y$7690,"&lt;&gt;P") + SUMIFS('2way'!$AD$3:$AD$7690,'2way'!$R$3:$R$7690,"="&amp;D201,'2way'!$Y$3:$Y$7690,"&lt;&gt;P")</f>
        <v>-430</v>
      </c>
      <c r="H201" s="76">
        <f t="shared" si="10"/>
        <v>-0.22631578947368422</v>
      </c>
      <c r="I201">
        <f>SUMIFS('2way'!$Z$3:$Z$7690,'2way'!$Q$3:$Q$7690,"=" &amp;B201,'2way'!$Y$3:$Y$7690,"&lt;&gt;P") + SUMIFS('2way'!$Z$3:$Z$7690,'2way'!$R$3:$R$7690,"=" &amp;B201,'2way'!$Y$3:$Y$7690,"&lt;&gt;P")</f>
        <v>1900</v>
      </c>
      <c r="J201">
        <f>SUMIFS('2way'!$AF$3:$AF$7690,'2way'!$Q$3:$Q$7690,"="&amp;B201,'2way'!$Y$3:$Y$7690,"&lt;&gt;P") + SUMIFS('2way'!$AF$3:$AF$7690,'2way'!$R$3:$R$7690,"="&amp;B201,'2way'!$Y$3:$Y$7690,"&lt;&gt;P")</f>
        <v>-1058</v>
      </c>
      <c r="K201" s="76">
        <f t="shared" si="11"/>
        <v>-0.55684210526315792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1800</v>
      </c>
      <c r="D202">
        <f>SUMIFS('2way'!$AB$3:$AB$7690,'2way'!$Q$3:$Q$7690,"="&amp;B202,'2way'!$Z$3:$Z$7690,"&lt;&gt;P") + SUMIFS('2way'!$AB$3:$AB$7690,'2way'!$R$3:$R$7690,"="&amp;B202,'2way'!$Z$3:$Z$7690,"&lt;&gt;P")</f>
        <v>-596</v>
      </c>
      <c r="E202" s="76">
        <f t="shared" si="9"/>
        <v>-0.33111111111111113</v>
      </c>
      <c r="F202">
        <f>SUMIFS('2way'!$Z$3:$Z$7690,'2way'!$Q$3:$Q$7690,"=" &amp;B202,'2way'!$Y$3:$Y$7690,"&lt;&gt;P") + SUMIFS('2way'!$Z$3:$Z$7690,'2way'!$R$3:$R$7690,"=" &amp;B202,'2way'!$Y$3:$Y$7690,"&lt;&gt;P")</f>
        <v>1800</v>
      </c>
      <c r="G202">
        <f>SUMIFS('2way'!$AD$3:$AD$7690,'2way'!$Q$3:$Q$7690,"="&amp;B202,'2way'!$Y$3:$Y$7690,"&lt;&gt;P") + SUMIFS('2way'!$AD$3:$AD$7690,'2way'!$R$3:$R$7690,"="&amp;D202,'2way'!$Y$3:$Y$7690,"&lt;&gt;P")</f>
        <v>-360</v>
      </c>
      <c r="H202" s="76">
        <f t="shared" si="10"/>
        <v>-0.2</v>
      </c>
      <c r="I202">
        <f>SUMIFS('2way'!$Z$3:$Z$7690,'2way'!$Q$3:$Q$7690,"=" &amp;B202,'2way'!$Y$3:$Y$7690,"&lt;&gt;P") + SUMIFS('2way'!$Z$3:$Z$7690,'2way'!$R$3:$R$7690,"=" &amp;B202,'2way'!$Y$3:$Y$7690,"&lt;&gt;P")</f>
        <v>1800</v>
      </c>
      <c r="J202">
        <f>SUMIFS('2way'!$AF$3:$AF$7690,'2way'!$Q$3:$Q$7690,"="&amp;B202,'2way'!$Y$3:$Y$7690,"&lt;&gt;P") + SUMIFS('2way'!$AF$3:$AF$7690,'2way'!$R$3:$R$7690,"="&amp;B202,'2way'!$Y$3:$Y$7690,"&lt;&gt;P")</f>
        <v>-1070</v>
      </c>
      <c r="K202" s="76">
        <f t="shared" si="11"/>
        <v>-0.59444444444444444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1800</v>
      </c>
      <c r="D203">
        <f>SUMIFS('2way'!$AB$3:$AB$7690,'2way'!$Q$3:$Q$7690,"="&amp;B203,'2way'!$Z$3:$Z$7690,"&lt;&gt;P") + SUMIFS('2way'!$AB$3:$AB$7690,'2way'!$R$3:$R$7690,"="&amp;B203,'2way'!$Z$3:$Z$7690,"&lt;&gt;P")</f>
        <v>-637</v>
      </c>
      <c r="E203" s="76">
        <f t="shared" si="9"/>
        <v>-0.35388888888888886</v>
      </c>
      <c r="F203">
        <f>SUMIFS('2way'!$Z$3:$Z$7690,'2way'!$Q$3:$Q$7690,"=" &amp;B203,'2way'!$Y$3:$Y$7690,"&lt;&gt;P") + SUMIFS('2way'!$Z$3:$Z$7690,'2way'!$R$3:$R$7690,"=" &amp;B203,'2way'!$Y$3:$Y$7690,"&lt;&gt;P")</f>
        <v>1800</v>
      </c>
      <c r="G203">
        <f>SUMIFS('2way'!$AD$3:$AD$7690,'2way'!$Q$3:$Q$7690,"="&amp;B203,'2way'!$Y$3:$Y$7690,"&lt;&gt;P") + SUMIFS('2way'!$AD$3:$AD$7690,'2way'!$R$3:$R$7690,"="&amp;D203,'2way'!$Y$3:$Y$7690,"&lt;&gt;P")</f>
        <v>-610</v>
      </c>
      <c r="H203" s="76">
        <f t="shared" si="10"/>
        <v>-0.33888888888888891</v>
      </c>
      <c r="I203">
        <f>SUMIFS('2way'!$Z$3:$Z$7690,'2way'!$Q$3:$Q$7690,"=" &amp;B203,'2way'!$Y$3:$Y$7690,"&lt;&gt;P") + SUMIFS('2way'!$Z$3:$Z$7690,'2way'!$R$3:$R$7690,"=" &amp;B203,'2way'!$Y$3:$Y$7690,"&lt;&gt;P")</f>
        <v>1800</v>
      </c>
      <c r="J203">
        <f>SUMIFS('2way'!$AF$3:$AF$7690,'2way'!$Q$3:$Q$7690,"="&amp;B203,'2way'!$Y$3:$Y$7690,"&lt;&gt;P") + SUMIFS('2way'!$AF$3:$AF$7690,'2way'!$R$3:$R$7690,"="&amp;B203,'2way'!$Y$3:$Y$7690,"&lt;&gt;P")</f>
        <v>-1273</v>
      </c>
      <c r="K203" s="76">
        <f t="shared" si="11"/>
        <v>-0.7072222222222222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1800</v>
      </c>
      <c r="D204">
        <f>SUMIFS('2way'!$AB$3:$AB$7690,'2way'!$Q$3:$Q$7690,"="&amp;B204,'2way'!$Z$3:$Z$7690,"&lt;&gt;P") + SUMIFS('2way'!$AB$3:$AB$7690,'2way'!$R$3:$R$7690,"="&amp;B204,'2way'!$Z$3:$Z$7690,"&lt;&gt;P")</f>
        <v>-508</v>
      </c>
      <c r="E204" s="76">
        <f t="shared" si="9"/>
        <v>-0.28222222222222221</v>
      </c>
      <c r="F204">
        <f>SUMIFS('2way'!$Z$3:$Z$7690,'2way'!$Q$3:$Q$7690,"=" &amp;B204,'2way'!$Y$3:$Y$7690,"&lt;&gt;P") + SUMIFS('2way'!$Z$3:$Z$7690,'2way'!$R$3:$R$7690,"=" &amp;B204,'2way'!$Y$3:$Y$7690,"&lt;&gt;P")</f>
        <v>1800</v>
      </c>
      <c r="G204">
        <f>SUMIFS('2way'!$AD$3:$AD$7690,'2way'!$Q$3:$Q$7690,"="&amp;B204,'2way'!$Y$3:$Y$7690,"&lt;&gt;P") + SUMIFS('2way'!$AD$3:$AD$7690,'2way'!$R$3:$R$7690,"="&amp;D204,'2way'!$Y$3:$Y$7690,"&lt;&gt;P")</f>
        <v>-345</v>
      </c>
      <c r="H204" s="76">
        <f t="shared" si="10"/>
        <v>-0.19166666666666668</v>
      </c>
      <c r="I204">
        <f>SUMIFS('2way'!$Z$3:$Z$7690,'2way'!$Q$3:$Q$7690,"=" &amp;B204,'2way'!$Y$3:$Y$7690,"&lt;&gt;P") + SUMIFS('2way'!$Z$3:$Z$7690,'2way'!$R$3:$R$7690,"=" &amp;B204,'2way'!$Y$3:$Y$7690,"&lt;&gt;P")</f>
        <v>1800</v>
      </c>
      <c r="J204">
        <f>SUMIFS('2way'!$AF$3:$AF$7690,'2way'!$Q$3:$Q$7690,"="&amp;B204,'2way'!$Y$3:$Y$7690,"&lt;&gt;P") + SUMIFS('2way'!$AF$3:$AF$7690,'2way'!$R$3:$R$7690,"="&amp;B204,'2way'!$Y$3:$Y$7690,"&lt;&gt;P")</f>
        <v>-1473</v>
      </c>
      <c r="K204" s="76">
        <f t="shared" si="11"/>
        <v>-0.81833333333333336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1800</v>
      </c>
      <c r="D205">
        <f>SUMIFS('2way'!$AB$3:$AB$7690,'2way'!$Q$3:$Q$7690,"="&amp;B205,'2way'!$Z$3:$Z$7690,"&lt;&gt;P") + SUMIFS('2way'!$AB$3:$AB$7690,'2way'!$R$3:$R$7690,"="&amp;B205,'2way'!$Z$3:$Z$7690,"&lt;&gt;P")</f>
        <v>-266</v>
      </c>
      <c r="E205" s="76">
        <f t="shared" si="9"/>
        <v>-0.14777777777777779</v>
      </c>
      <c r="F205">
        <f>SUMIFS('2way'!$Z$3:$Z$7690,'2way'!$Q$3:$Q$7690,"=" &amp;B205,'2way'!$Y$3:$Y$7690,"&lt;&gt;P") + SUMIFS('2way'!$Z$3:$Z$7690,'2way'!$R$3:$R$7690,"=" &amp;B205,'2way'!$Y$3:$Y$7690,"&lt;&gt;P")</f>
        <v>1800</v>
      </c>
      <c r="G205">
        <f>SUMIFS('2way'!$AD$3:$AD$7690,'2way'!$Q$3:$Q$7690,"="&amp;B205,'2way'!$Y$3:$Y$7690,"&lt;&gt;P") + SUMIFS('2way'!$AD$3:$AD$7690,'2way'!$R$3:$R$7690,"="&amp;D205,'2way'!$Y$3:$Y$7690,"&lt;&gt;P")</f>
        <v>-346</v>
      </c>
      <c r="H205" s="76">
        <f t="shared" si="10"/>
        <v>-0.19222222222222221</v>
      </c>
      <c r="I205">
        <f>SUMIFS('2way'!$Z$3:$Z$7690,'2way'!$Q$3:$Q$7690,"=" &amp;B205,'2way'!$Y$3:$Y$7690,"&lt;&gt;P") + SUMIFS('2way'!$Z$3:$Z$7690,'2way'!$R$3:$R$7690,"=" &amp;B205,'2way'!$Y$3:$Y$7690,"&lt;&gt;P")</f>
        <v>1800</v>
      </c>
      <c r="J205">
        <f>SUMIFS('2way'!$AF$3:$AF$7690,'2way'!$Q$3:$Q$7690,"="&amp;B205,'2way'!$Y$3:$Y$7690,"&lt;&gt;P") + SUMIFS('2way'!$AF$3:$AF$7690,'2way'!$R$3:$R$7690,"="&amp;B205,'2way'!$Y$3:$Y$7690,"&lt;&gt;P")</f>
        <v>-1800</v>
      </c>
      <c r="K205" s="76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1800</v>
      </c>
      <c r="D206">
        <f>SUMIFS('2way'!$AB$3:$AB$7690,'2way'!$Q$3:$Q$7690,"="&amp;B206,'2way'!$Z$3:$Z$7690,"&lt;&gt;P") + SUMIFS('2way'!$AB$3:$AB$7690,'2way'!$R$3:$R$7690,"="&amp;B206,'2way'!$Z$3:$Z$7690,"&lt;&gt;P")</f>
        <v>497</v>
      </c>
      <c r="E206" s="76">
        <f t="shared" si="9"/>
        <v>0.27611111111111108</v>
      </c>
      <c r="F206">
        <f>SUMIFS('2way'!$Z$3:$Z$7690,'2way'!$Q$3:$Q$7690,"=" &amp;B206,'2way'!$Y$3:$Y$7690,"&lt;&gt;P") + SUMIFS('2way'!$Z$3:$Z$7690,'2way'!$R$3:$R$7690,"=" &amp;B206,'2way'!$Y$3:$Y$7690,"&lt;&gt;P")</f>
        <v>1800</v>
      </c>
      <c r="G206">
        <f>SUMIFS('2way'!$AD$3:$AD$7690,'2way'!$Q$3:$Q$7690,"="&amp;B206,'2way'!$Y$3:$Y$7690,"&lt;&gt;P") + SUMIFS('2way'!$AD$3:$AD$7690,'2way'!$R$3:$R$7690,"="&amp;D206,'2way'!$Y$3:$Y$7690,"&lt;&gt;P")</f>
        <v>-587</v>
      </c>
      <c r="H206" s="76">
        <f t="shared" si="10"/>
        <v>-0.32611111111111113</v>
      </c>
      <c r="I206">
        <f>SUMIFS('2way'!$Z$3:$Z$7690,'2way'!$Q$3:$Q$7690,"=" &amp;B206,'2way'!$Y$3:$Y$7690,"&lt;&gt;P") + SUMIFS('2way'!$Z$3:$Z$7690,'2way'!$R$3:$R$7690,"=" &amp;B206,'2way'!$Y$3:$Y$7690,"&lt;&gt;P")</f>
        <v>1800</v>
      </c>
      <c r="J206">
        <f>SUMIFS('2way'!$AF$3:$AF$7690,'2way'!$Q$3:$Q$7690,"="&amp;B206,'2way'!$Y$3:$Y$7690,"&lt;&gt;P") + SUMIFS('2way'!$AF$3:$AF$7690,'2way'!$R$3:$R$7690,"="&amp;B206,'2way'!$Y$3:$Y$7690,"&lt;&gt;P")</f>
        <v>-696</v>
      </c>
      <c r="K206" s="76">
        <f t="shared" si="11"/>
        <v>-0.38666666666666666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1800</v>
      </c>
      <c r="D207">
        <f>SUMIFS('2way'!$AB$3:$AB$7690,'2way'!$Q$3:$Q$7690,"="&amp;B207,'2way'!$Z$3:$Z$7690,"&lt;&gt;P") + SUMIFS('2way'!$AB$3:$AB$7690,'2way'!$R$3:$R$7690,"="&amp;B207,'2way'!$Z$3:$Z$7690,"&lt;&gt;P")</f>
        <v>-10.999999999999972</v>
      </c>
      <c r="E207" s="76">
        <f t="shared" si="9"/>
        <v>-6.111111111111095E-3</v>
      </c>
      <c r="F207">
        <f>SUMIFS('2way'!$Z$3:$Z$7690,'2way'!$Q$3:$Q$7690,"=" &amp;B207,'2way'!$Y$3:$Y$7690,"&lt;&gt;P") + SUMIFS('2way'!$Z$3:$Z$7690,'2way'!$R$3:$R$7690,"=" &amp;B207,'2way'!$Y$3:$Y$7690,"&lt;&gt;P")</f>
        <v>1800</v>
      </c>
      <c r="G207">
        <f>SUMIFS('2way'!$AD$3:$AD$7690,'2way'!$Q$3:$Q$7690,"="&amp;B207,'2way'!$Y$3:$Y$7690,"&lt;&gt;P") + SUMIFS('2way'!$AD$3:$AD$7690,'2way'!$R$3:$R$7690,"="&amp;D207,'2way'!$Y$3:$Y$7690,"&lt;&gt;P")</f>
        <v>-900</v>
      </c>
      <c r="H207" s="76">
        <f t="shared" si="10"/>
        <v>-0.5</v>
      </c>
      <c r="I207">
        <f>SUMIFS('2way'!$Z$3:$Z$7690,'2way'!$Q$3:$Q$7690,"=" &amp;B207,'2way'!$Y$3:$Y$7690,"&lt;&gt;P") + SUMIFS('2way'!$Z$3:$Z$7690,'2way'!$R$3:$R$7690,"=" &amp;B207,'2way'!$Y$3:$Y$7690,"&lt;&gt;P")</f>
        <v>1800</v>
      </c>
      <c r="J207">
        <f>SUMIFS('2way'!$AF$3:$AF$7690,'2way'!$Q$3:$Q$7690,"="&amp;B207,'2way'!$Y$3:$Y$7690,"&lt;&gt;P") + SUMIFS('2way'!$AF$3:$AF$7690,'2way'!$R$3:$R$7690,"="&amp;B207,'2way'!$Y$3:$Y$7690,"&lt;&gt;P")</f>
        <v>-497</v>
      </c>
      <c r="K207" s="76">
        <f t="shared" si="11"/>
        <v>-0.27611111111111108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1800</v>
      </c>
      <c r="D208">
        <f>SUMIFS('2way'!$AB$3:$AB$7690,'2way'!$Q$3:$Q$7690,"="&amp;B208,'2way'!$Z$3:$Z$7690,"&lt;&gt;P") + SUMIFS('2way'!$AB$3:$AB$7690,'2way'!$R$3:$R$7690,"="&amp;B208,'2way'!$Z$3:$Z$7690,"&lt;&gt;P")</f>
        <v>95</v>
      </c>
      <c r="E208" s="76">
        <f t="shared" si="9"/>
        <v>5.2777777777777778E-2</v>
      </c>
      <c r="F208">
        <f>SUMIFS('2way'!$Z$3:$Z$7690,'2way'!$Q$3:$Q$7690,"=" &amp;B208,'2way'!$Y$3:$Y$7690,"&lt;&gt;P") + SUMIFS('2way'!$Z$3:$Z$7690,'2way'!$R$3:$R$7690,"=" &amp;B208,'2way'!$Y$3:$Y$7690,"&lt;&gt;P")</f>
        <v>1800</v>
      </c>
      <c r="G208">
        <f>SUMIFS('2way'!$AD$3:$AD$7690,'2way'!$Q$3:$Q$7690,"="&amp;B208,'2way'!$Y$3:$Y$7690,"&lt;&gt;P") + SUMIFS('2way'!$AD$3:$AD$7690,'2way'!$R$3:$R$7690,"="&amp;D208,'2way'!$Y$3:$Y$7690,"&lt;&gt;P")</f>
        <v>-139</v>
      </c>
      <c r="H208" s="76">
        <f t="shared" si="10"/>
        <v>-7.722222222222222E-2</v>
      </c>
      <c r="I208">
        <f>SUMIFS('2way'!$Z$3:$Z$7690,'2way'!$Q$3:$Q$7690,"=" &amp;B208,'2way'!$Y$3:$Y$7690,"&lt;&gt;P") + SUMIFS('2way'!$Z$3:$Z$7690,'2way'!$R$3:$R$7690,"=" &amp;B208,'2way'!$Y$3:$Y$7690,"&lt;&gt;P")</f>
        <v>1800</v>
      </c>
      <c r="J208">
        <f>SUMIFS('2way'!$AF$3:$AF$7690,'2way'!$Q$3:$Q$7690,"="&amp;B208,'2way'!$Y$3:$Y$7690,"&lt;&gt;P") + SUMIFS('2way'!$AF$3:$AF$7690,'2way'!$R$3:$R$7690,"="&amp;B208,'2way'!$Y$3:$Y$7690,"&lt;&gt;P")</f>
        <v>-718</v>
      </c>
      <c r="K208" s="76">
        <f t="shared" si="11"/>
        <v>-0.3988888888888889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1800</v>
      </c>
      <c r="D209">
        <f>SUMIFS('2way'!$AB$3:$AB$7690,'2way'!$Q$3:$Q$7690,"="&amp;B209,'2way'!$Z$3:$Z$7690,"&lt;&gt;P") + SUMIFS('2way'!$AB$3:$AB$7690,'2way'!$R$3:$R$7690,"="&amp;B209,'2way'!$Z$3:$Z$7690,"&lt;&gt;P")</f>
        <v>-529</v>
      </c>
      <c r="E209" s="76">
        <f t="shared" si="9"/>
        <v>-0.29388888888888887</v>
      </c>
      <c r="F209">
        <f>SUMIFS('2way'!$Z$3:$Z$7690,'2way'!$Q$3:$Q$7690,"=" &amp;B209,'2way'!$Y$3:$Y$7690,"&lt;&gt;P") + SUMIFS('2way'!$Z$3:$Z$7690,'2way'!$R$3:$R$7690,"=" &amp;B209,'2way'!$Y$3:$Y$7690,"&lt;&gt;P")</f>
        <v>1800</v>
      </c>
      <c r="G209">
        <f>SUMIFS('2way'!$AD$3:$AD$7690,'2way'!$Q$3:$Q$7690,"="&amp;B209,'2way'!$Y$3:$Y$7690,"&lt;&gt;P") + SUMIFS('2way'!$AD$3:$AD$7690,'2way'!$R$3:$R$7690,"="&amp;D209,'2way'!$Y$3:$Y$7690,"&lt;&gt;P")</f>
        <v>-719</v>
      </c>
      <c r="H209" s="76">
        <f t="shared" si="10"/>
        <v>-0.39944444444444444</v>
      </c>
      <c r="I209">
        <f>SUMIFS('2way'!$Z$3:$Z$7690,'2way'!$Q$3:$Q$7690,"=" &amp;B209,'2way'!$Y$3:$Y$7690,"&lt;&gt;P") + SUMIFS('2way'!$Z$3:$Z$7690,'2way'!$R$3:$R$7690,"=" &amp;B209,'2way'!$Y$3:$Y$7690,"&lt;&gt;P")</f>
        <v>1800</v>
      </c>
      <c r="J209">
        <f>SUMIFS('2way'!$AF$3:$AF$7690,'2way'!$Q$3:$Q$7690,"="&amp;B209,'2way'!$Y$3:$Y$7690,"&lt;&gt;P") + SUMIFS('2way'!$AF$3:$AF$7690,'2way'!$R$3:$R$7690,"="&amp;B209,'2way'!$Y$3:$Y$7690,"&lt;&gt;P")</f>
        <v>-923</v>
      </c>
      <c r="K209" s="76">
        <f t="shared" si="11"/>
        <v>-0.51277777777777778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1800</v>
      </c>
      <c r="D210">
        <f>SUMIFS('2way'!$AB$3:$AB$7690,'2way'!$Q$3:$Q$7690,"="&amp;B210,'2way'!$Z$3:$Z$7690,"&lt;&gt;P") + SUMIFS('2way'!$AB$3:$AB$7690,'2way'!$R$3:$R$7690,"="&amp;B210,'2way'!$Z$3:$Z$7690,"&lt;&gt;P")</f>
        <v>-916</v>
      </c>
      <c r="E210" s="76">
        <f t="shared" si="9"/>
        <v>-0.50888888888888884</v>
      </c>
      <c r="F210">
        <f>SUMIFS('2way'!$Z$3:$Z$7690,'2way'!$Q$3:$Q$7690,"=" &amp;B210,'2way'!$Y$3:$Y$7690,"&lt;&gt;P") + SUMIFS('2way'!$Z$3:$Z$7690,'2way'!$R$3:$R$7690,"=" &amp;B210,'2way'!$Y$3:$Y$7690,"&lt;&gt;P")</f>
        <v>1800</v>
      </c>
      <c r="G210">
        <f>SUMIFS('2way'!$AD$3:$AD$7690,'2way'!$Q$3:$Q$7690,"="&amp;B210,'2way'!$Y$3:$Y$7690,"&lt;&gt;P") + SUMIFS('2way'!$AD$3:$AD$7690,'2way'!$R$3:$R$7690,"="&amp;D210,'2way'!$Y$3:$Y$7690,"&lt;&gt;P")</f>
        <v>-548</v>
      </c>
      <c r="H210" s="76">
        <f t="shared" si="10"/>
        <v>-0.30444444444444446</v>
      </c>
      <c r="I210">
        <f>SUMIFS('2way'!$Z$3:$Z$7690,'2way'!$Q$3:$Q$7690,"=" &amp;B210,'2way'!$Y$3:$Y$7690,"&lt;&gt;P") + SUMIFS('2way'!$Z$3:$Z$7690,'2way'!$R$3:$R$7690,"=" &amp;B210,'2way'!$Y$3:$Y$7690,"&lt;&gt;P")</f>
        <v>1800</v>
      </c>
      <c r="J210">
        <f>SUMIFS('2way'!$AF$3:$AF$7690,'2way'!$Q$3:$Q$7690,"="&amp;B210,'2way'!$Y$3:$Y$7690,"&lt;&gt;P") + SUMIFS('2way'!$AF$3:$AF$7690,'2way'!$R$3:$R$7690,"="&amp;B210,'2way'!$Y$3:$Y$7690,"&lt;&gt;P")</f>
        <v>-1594</v>
      </c>
      <c r="K210" s="76">
        <f t="shared" si="11"/>
        <v>-0.88555555555555554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1800</v>
      </c>
      <c r="D211">
        <f>SUMIFS('2way'!$AB$3:$AB$7690,'2way'!$Q$3:$Q$7690,"="&amp;B211,'2way'!$Z$3:$Z$7690,"&lt;&gt;P") + SUMIFS('2way'!$AB$3:$AB$7690,'2way'!$R$3:$R$7690,"="&amp;B211,'2way'!$Z$3:$Z$7690,"&lt;&gt;P")</f>
        <v>-1026</v>
      </c>
      <c r="E211" s="76">
        <f t="shared" si="9"/>
        <v>-0.56999999999999995</v>
      </c>
      <c r="F211">
        <f>SUMIFS('2way'!$Z$3:$Z$7690,'2way'!$Q$3:$Q$7690,"=" &amp;B211,'2way'!$Y$3:$Y$7690,"&lt;&gt;P") + SUMIFS('2way'!$Z$3:$Z$7690,'2way'!$R$3:$R$7690,"=" &amp;B211,'2way'!$Y$3:$Y$7690,"&lt;&gt;P")</f>
        <v>1800</v>
      </c>
      <c r="G211">
        <f>SUMIFS('2way'!$AD$3:$AD$7690,'2way'!$Q$3:$Q$7690,"="&amp;B211,'2way'!$Y$3:$Y$7690,"&lt;&gt;P") + SUMIFS('2way'!$AD$3:$AD$7690,'2way'!$R$3:$R$7690,"="&amp;D211,'2way'!$Y$3:$Y$7690,"&lt;&gt;P")</f>
        <v>-800</v>
      </c>
      <c r="H211" s="76">
        <f t="shared" si="10"/>
        <v>-0.44444444444444442</v>
      </c>
      <c r="I211">
        <f>SUMIFS('2way'!$Z$3:$Z$7690,'2way'!$Q$3:$Q$7690,"=" &amp;B211,'2way'!$Y$3:$Y$7690,"&lt;&gt;P") + SUMIFS('2way'!$Z$3:$Z$7690,'2way'!$R$3:$R$7690,"=" &amp;B211,'2way'!$Y$3:$Y$7690,"&lt;&gt;P")</f>
        <v>1800</v>
      </c>
      <c r="J211">
        <f>SUMIFS('2way'!$AF$3:$AF$7690,'2way'!$Q$3:$Q$7690,"="&amp;B211,'2way'!$Y$3:$Y$7690,"&lt;&gt;P") + SUMIFS('2way'!$AF$3:$AF$7690,'2way'!$R$3:$R$7690,"="&amp;B211,'2way'!$Y$3:$Y$7690,"&lt;&gt;P")</f>
        <v>-1054</v>
      </c>
      <c r="K211" s="76">
        <f t="shared" si="11"/>
        <v>-0.58555555555555561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1800</v>
      </c>
      <c r="D212">
        <f>SUMIFS('2way'!$AB$3:$AB$7690,'2way'!$Q$3:$Q$7690,"="&amp;B212,'2way'!$Z$3:$Z$7690,"&lt;&gt;P") + SUMIFS('2way'!$AB$3:$AB$7690,'2way'!$R$3:$R$7690,"="&amp;B212,'2way'!$Z$3:$Z$7690,"&lt;&gt;P")</f>
        <v>-59</v>
      </c>
      <c r="E212" s="76">
        <f t="shared" si="9"/>
        <v>-3.2777777777777781E-2</v>
      </c>
      <c r="F212">
        <f>SUMIFS('2way'!$Z$3:$Z$7690,'2way'!$Q$3:$Q$7690,"=" &amp;B212,'2way'!$Y$3:$Y$7690,"&lt;&gt;P") + SUMIFS('2way'!$Z$3:$Z$7690,'2way'!$R$3:$R$7690,"=" &amp;B212,'2way'!$Y$3:$Y$7690,"&lt;&gt;P")</f>
        <v>1800</v>
      </c>
      <c r="G212">
        <f>SUMIFS('2way'!$AD$3:$AD$7690,'2way'!$Q$3:$Q$7690,"="&amp;B212,'2way'!$Y$3:$Y$7690,"&lt;&gt;P") + SUMIFS('2way'!$AD$3:$AD$7690,'2way'!$R$3:$R$7690,"="&amp;D212,'2way'!$Y$3:$Y$7690,"&lt;&gt;P")</f>
        <v>-695</v>
      </c>
      <c r="H212" s="76">
        <f t="shared" si="10"/>
        <v>-0.38611111111111113</v>
      </c>
      <c r="I212">
        <f>SUMIFS('2way'!$Z$3:$Z$7690,'2way'!$Q$3:$Q$7690,"=" &amp;B212,'2way'!$Y$3:$Y$7690,"&lt;&gt;P") + SUMIFS('2way'!$Z$3:$Z$7690,'2way'!$R$3:$R$7690,"=" &amp;B212,'2way'!$Y$3:$Y$7690,"&lt;&gt;P")</f>
        <v>1800</v>
      </c>
      <c r="J212">
        <f>SUMIFS('2way'!$AF$3:$AF$7690,'2way'!$Q$3:$Q$7690,"="&amp;B212,'2way'!$Y$3:$Y$7690,"&lt;&gt;P") + SUMIFS('2way'!$AF$3:$AF$7690,'2way'!$R$3:$R$7690,"="&amp;B212,'2way'!$Y$3:$Y$7690,"&lt;&gt;P")</f>
        <v>-549</v>
      </c>
      <c r="K212" s="76">
        <f t="shared" si="11"/>
        <v>-0.30499999999999999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1800</v>
      </c>
      <c r="D213">
        <f>SUMIFS('2way'!$AB$3:$AB$7690,'2way'!$Q$3:$Q$7690,"="&amp;B213,'2way'!$Z$3:$Z$7690,"&lt;&gt;P") + SUMIFS('2way'!$AB$3:$AB$7690,'2way'!$R$3:$R$7690,"="&amp;B213,'2way'!$Z$3:$Z$7690,"&lt;&gt;P")</f>
        <v>-968</v>
      </c>
      <c r="E213" s="76">
        <f t="shared" si="9"/>
        <v>-0.5377777777777778</v>
      </c>
      <c r="F213">
        <f>SUMIFS('2way'!$Z$3:$Z$7690,'2way'!$Q$3:$Q$7690,"=" &amp;B213,'2way'!$Y$3:$Y$7690,"&lt;&gt;P") + SUMIFS('2way'!$Z$3:$Z$7690,'2way'!$R$3:$R$7690,"=" &amp;B213,'2way'!$Y$3:$Y$7690,"&lt;&gt;P")</f>
        <v>1800</v>
      </c>
      <c r="G213">
        <f>SUMIFS('2way'!$AD$3:$AD$7690,'2way'!$Q$3:$Q$7690,"="&amp;B213,'2way'!$Y$3:$Y$7690,"&lt;&gt;P") + SUMIFS('2way'!$AD$3:$AD$7690,'2way'!$R$3:$R$7690,"="&amp;D213,'2way'!$Y$3:$Y$7690,"&lt;&gt;P")</f>
        <v>-900</v>
      </c>
      <c r="H213" s="76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1800</v>
      </c>
      <c r="J213">
        <f>SUMIFS('2way'!$AF$3:$AF$7690,'2way'!$Q$3:$Q$7690,"="&amp;B213,'2way'!$Y$3:$Y$7690,"&lt;&gt;P") + SUMIFS('2way'!$AF$3:$AF$7690,'2way'!$R$3:$R$7690,"="&amp;B213,'2way'!$Y$3:$Y$7690,"&lt;&gt;P")</f>
        <v>-466</v>
      </c>
      <c r="K213" s="76">
        <f t="shared" si="11"/>
        <v>-0.25888888888888889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1800</v>
      </c>
      <c r="D214">
        <f>SUMIFS('2way'!$AB$3:$AB$7690,'2way'!$Q$3:$Q$7690,"="&amp;B214,'2way'!$Z$3:$Z$7690,"&lt;&gt;P") + SUMIFS('2way'!$AB$3:$AB$7690,'2way'!$R$3:$R$7690,"="&amp;B214,'2way'!$Z$3:$Z$7690,"&lt;&gt;P")</f>
        <v>-1002</v>
      </c>
      <c r="E214" s="76">
        <f t="shared" si="9"/>
        <v>-0.55666666666666664</v>
      </c>
      <c r="F214">
        <f>SUMIFS('2way'!$Z$3:$Z$7690,'2way'!$Q$3:$Q$7690,"=" &amp;B214,'2way'!$Y$3:$Y$7690,"&lt;&gt;P") + SUMIFS('2way'!$Z$3:$Z$7690,'2way'!$R$3:$R$7690,"=" &amp;B214,'2way'!$Y$3:$Y$7690,"&lt;&gt;P")</f>
        <v>1800</v>
      </c>
      <c r="G214">
        <f>SUMIFS('2way'!$AD$3:$AD$7690,'2way'!$Q$3:$Q$7690,"="&amp;B214,'2way'!$Y$3:$Y$7690,"&lt;&gt;P") + SUMIFS('2way'!$AD$3:$AD$7690,'2way'!$R$3:$R$7690,"="&amp;D214,'2way'!$Y$3:$Y$7690,"&lt;&gt;P")</f>
        <v>-707</v>
      </c>
      <c r="H214" s="76">
        <f t="shared" si="10"/>
        <v>-0.39277777777777778</v>
      </c>
      <c r="I214">
        <f>SUMIFS('2way'!$Z$3:$Z$7690,'2way'!$Q$3:$Q$7690,"=" &amp;B214,'2way'!$Y$3:$Y$7690,"&lt;&gt;P") + SUMIFS('2way'!$Z$3:$Z$7690,'2way'!$R$3:$R$7690,"=" &amp;B214,'2way'!$Y$3:$Y$7690,"&lt;&gt;P")</f>
        <v>1800</v>
      </c>
      <c r="J214">
        <f>SUMIFS('2way'!$AF$3:$AF$7690,'2way'!$Q$3:$Q$7690,"="&amp;B214,'2way'!$Y$3:$Y$7690,"&lt;&gt;P") + SUMIFS('2way'!$AF$3:$AF$7690,'2way'!$R$3:$R$7690,"="&amp;B214,'2way'!$Y$3:$Y$7690,"&lt;&gt;P")</f>
        <v>-1431</v>
      </c>
      <c r="K214" s="76">
        <f t="shared" si="11"/>
        <v>-0.79500000000000004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1900</v>
      </c>
      <c r="D215">
        <f>SUMIFS('2way'!$AB$3:$AB$7690,'2way'!$Q$3:$Q$7690,"="&amp;B215,'2way'!$Z$3:$Z$7690,"&lt;&gt;P") + SUMIFS('2way'!$AB$3:$AB$7690,'2way'!$R$3:$R$7690,"="&amp;B215,'2way'!$Z$3:$Z$7690,"&lt;&gt;P")</f>
        <v>406</v>
      </c>
      <c r="E215" s="76">
        <f t="shared" si="9"/>
        <v>0.21368421052631578</v>
      </c>
      <c r="F215">
        <f>SUMIFS('2way'!$Z$3:$Z$7690,'2way'!$Q$3:$Q$7690,"=" &amp;B215,'2way'!$Y$3:$Y$7690,"&lt;&gt;P") + SUMIFS('2way'!$Z$3:$Z$7690,'2way'!$R$3:$R$7690,"=" &amp;B215,'2way'!$Y$3:$Y$7690,"&lt;&gt;P")</f>
        <v>1900</v>
      </c>
      <c r="G215">
        <f>SUMIFS('2way'!$AD$3:$AD$7690,'2way'!$Q$3:$Q$7690,"="&amp;B215,'2way'!$Y$3:$Y$7690,"&lt;&gt;P") + SUMIFS('2way'!$AD$3:$AD$7690,'2way'!$R$3:$R$7690,"="&amp;D215,'2way'!$Y$3:$Y$7690,"&lt;&gt;P")</f>
        <v>-174</v>
      </c>
      <c r="H215" s="76">
        <f t="shared" si="10"/>
        <v>-9.1578947368421051E-2</v>
      </c>
      <c r="I215">
        <f>SUMIFS('2way'!$Z$3:$Z$7690,'2way'!$Q$3:$Q$7690,"=" &amp;B215,'2way'!$Y$3:$Y$7690,"&lt;&gt;P") + SUMIFS('2way'!$Z$3:$Z$7690,'2way'!$R$3:$R$7690,"=" &amp;B215,'2way'!$Y$3:$Y$7690,"&lt;&gt;P")</f>
        <v>1900</v>
      </c>
      <c r="J215">
        <f>SUMIFS('2way'!$AF$3:$AF$7690,'2way'!$Q$3:$Q$7690,"="&amp;B215,'2way'!$Y$3:$Y$7690,"&lt;&gt;P") + SUMIFS('2way'!$AF$3:$AF$7690,'2way'!$R$3:$R$7690,"="&amp;B215,'2way'!$Y$3:$Y$7690,"&lt;&gt;P")</f>
        <v>-342</v>
      </c>
      <c r="K215" s="76">
        <f t="shared" si="11"/>
        <v>-0.18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1800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6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1800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6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1800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6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1800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6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1800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6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1800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6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1800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6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1800</v>
      </c>
      <c r="G218">
        <f>SUMIFS('2way'!$AD$3:$AD$7690,'2way'!$Q$3:$Q$7690,"="&amp;B218,'2way'!$Y$3:$Y$7690,"&lt;&gt;P") + SUMIFS('2way'!$AD$3:$AD$7690,'2way'!$R$3:$R$7690,"="&amp;D218,'2way'!$Y$3:$Y$7690,"&lt;&gt;P")</f>
        <v>-1000</v>
      </c>
      <c r="H218" s="76">
        <f t="shared" si="10"/>
        <v>-0.55555555555555558</v>
      </c>
      <c r="I218">
        <f>SUMIFS('2way'!$Z$3:$Z$7690,'2way'!$Q$3:$Q$7690,"=" &amp;B218,'2way'!$Y$3:$Y$7690,"&lt;&gt;P") + SUMIFS('2way'!$Z$3:$Z$7690,'2way'!$R$3:$R$7690,"=" &amp;B218,'2way'!$Y$3:$Y$7690,"&lt;&gt;P")</f>
        <v>1800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6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1800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6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1800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6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1800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6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1800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6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1800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6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1800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6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1800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6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1800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6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1800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6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1800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6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1800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6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1800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6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1800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6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1800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6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1800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6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1800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6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1800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6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1800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6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1800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6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1800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6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1800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6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1800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6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1800</v>
      </c>
      <c r="G226">
        <f>SUMIFS('2way'!$AD$3:$AD$7690,'2way'!$Q$3:$Q$7690,"="&amp;B226,'2way'!$Y$3:$Y$7690,"&lt;&gt;P") + SUMIFS('2way'!$AD$3:$AD$7690,'2way'!$R$3:$R$7690,"="&amp;D226,'2way'!$Y$3:$Y$7690,"&lt;&gt;P")</f>
        <v>-471</v>
      </c>
      <c r="H226" s="76">
        <f t="shared" si="10"/>
        <v>-0.26166666666666666</v>
      </c>
      <c r="I226">
        <f>SUMIFS('2way'!$Z$3:$Z$7690,'2way'!$Q$3:$Q$7690,"=" &amp;B226,'2way'!$Y$3:$Y$7690,"&lt;&gt;P") + SUMIFS('2way'!$Z$3:$Z$7690,'2way'!$R$3:$R$7690,"=" &amp;B226,'2way'!$Y$3:$Y$7690,"&lt;&gt;P")</f>
        <v>1800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6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1800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6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1800</v>
      </c>
      <c r="G227">
        <f>SUMIFS('2way'!$AD$3:$AD$7690,'2way'!$Q$3:$Q$7690,"="&amp;B227,'2way'!$Y$3:$Y$7690,"&lt;&gt;P") + SUMIFS('2way'!$AD$3:$AD$7690,'2way'!$R$3:$R$7690,"="&amp;D227,'2way'!$Y$3:$Y$7690,"&lt;&gt;P")</f>
        <v>-900</v>
      </c>
      <c r="H227" s="76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1800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6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1800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6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1800</v>
      </c>
      <c r="G228">
        <f>SUMIFS('2way'!$AD$3:$AD$7690,'2way'!$Q$3:$Q$7690,"="&amp;B228,'2way'!$Y$3:$Y$7690,"&lt;&gt;P") + SUMIFS('2way'!$AD$3:$AD$7690,'2way'!$R$3:$R$7690,"="&amp;D228,'2way'!$Y$3:$Y$7690,"&lt;&gt;P")</f>
        <v>-543</v>
      </c>
      <c r="H228" s="76">
        <f t="shared" si="10"/>
        <v>-0.30166666666666669</v>
      </c>
      <c r="I228">
        <f>SUMIFS('2way'!$Z$3:$Z$7690,'2way'!$Q$3:$Q$7690,"=" &amp;B228,'2way'!$Y$3:$Y$7690,"&lt;&gt;P") + SUMIFS('2way'!$Z$3:$Z$7690,'2way'!$R$3:$R$7690,"=" &amp;B228,'2way'!$Y$3:$Y$7690,"&lt;&gt;P")</f>
        <v>1800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6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1800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6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1800</v>
      </c>
      <c r="G229">
        <f>SUMIFS('2way'!$AD$3:$AD$7690,'2way'!$Q$3:$Q$7690,"="&amp;B229,'2way'!$Y$3:$Y$7690,"&lt;&gt;P") + SUMIFS('2way'!$AD$3:$AD$7690,'2way'!$R$3:$R$7690,"="&amp;D229,'2way'!$Y$3:$Y$7690,"&lt;&gt;P")</f>
        <v>-181</v>
      </c>
      <c r="H229" s="76">
        <f t="shared" si="10"/>
        <v>-0.10055555555555555</v>
      </c>
      <c r="I229">
        <f>SUMIFS('2way'!$Z$3:$Z$7690,'2way'!$Q$3:$Q$7690,"=" &amp;B229,'2way'!$Y$3:$Y$7690,"&lt;&gt;P") + SUMIFS('2way'!$Z$3:$Z$7690,'2way'!$R$3:$R$7690,"=" &amp;B229,'2way'!$Y$3:$Y$7690,"&lt;&gt;P")</f>
        <v>1800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6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1800</v>
      </c>
      <c r="D230">
        <f>SUMIFS('2way'!$AB$3:$AB$7690,'2way'!$Q$3:$Q$7690,"="&amp;B230,'2way'!$Z$3:$Z$7690,"&lt;&gt;P") + SUMIFS('2way'!$AB$3:$AB$7690,'2way'!$R$3:$R$7690,"="&amp;B230,'2way'!$Z$3:$Z$7690,"&lt;&gt;P")</f>
        <v>-612</v>
      </c>
      <c r="E230" s="76">
        <f t="shared" si="9"/>
        <v>-0.34</v>
      </c>
      <c r="F230">
        <f>SUMIFS('2way'!$Z$3:$Z$7690,'2way'!$Q$3:$Q$7690,"=" &amp;B230,'2way'!$Y$3:$Y$7690,"&lt;&gt;P") + SUMIFS('2way'!$Z$3:$Z$7690,'2way'!$R$3:$R$7690,"=" &amp;B230,'2way'!$Y$3:$Y$7690,"&lt;&gt;P")</f>
        <v>1800</v>
      </c>
      <c r="G230">
        <f>SUMIFS('2way'!$AD$3:$AD$7690,'2way'!$Q$3:$Q$7690,"="&amp;B230,'2way'!$Y$3:$Y$7690,"&lt;&gt;P") + SUMIFS('2way'!$AD$3:$AD$7690,'2way'!$R$3:$R$7690,"="&amp;D230,'2way'!$Y$3:$Y$7690,"&lt;&gt;P")</f>
        <v>-800</v>
      </c>
      <c r="H230" s="76">
        <f t="shared" si="10"/>
        <v>-0.44444444444444442</v>
      </c>
      <c r="I230">
        <f>SUMIFS('2way'!$Z$3:$Z$7690,'2way'!$Q$3:$Q$7690,"=" &amp;B230,'2way'!$Y$3:$Y$7690,"&lt;&gt;P") + SUMIFS('2way'!$Z$3:$Z$7690,'2way'!$R$3:$R$7690,"=" &amp;B230,'2way'!$Y$3:$Y$7690,"&lt;&gt;P")</f>
        <v>1800</v>
      </c>
      <c r="J230">
        <f>SUMIFS('2way'!$AF$3:$AF$7690,'2way'!$Q$3:$Q$7690,"="&amp;B230,'2way'!$Y$3:$Y$7690,"&lt;&gt;P") + SUMIFS('2way'!$AF$3:$AF$7690,'2way'!$R$3:$R$7690,"="&amp;B230,'2way'!$Y$3:$Y$7690,"&lt;&gt;P")</f>
        <v>-338</v>
      </c>
      <c r="K230" s="76">
        <f t="shared" si="11"/>
        <v>-0.18777777777777777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1800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6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1800</v>
      </c>
      <c r="G231">
        <f>SUMIFS('2way'!$AD$3:$AD$7690,'2way'!$Q$3:$Q$7690,"="&amp;B231,'2way'!$Y$3:$Y$7690,"&lt;&gt;P") + SUMIFS('2way'!$AD$3:$AD$7690,'2way'!$R$3:$R$7690,"="&amp;D231,'2way'!$Y$3:$Y$7690,"&lt;&gt;P")</f>
        <v>-800</v>
      </c>
      <c r="H231" s="76">
        <f t="shared" si="10"/>
        <v>-0.44444444444444442</v>
      </c>
      <c r="I231">
        <f>SUMIFS('2way'!$Z$3:$Z$7690,'2way'!$Q$3:$Q$7690,"=" &amp;B231,'2way'!$Y$3:$Y$7690,"&lt;&gt;P") + SUMIFS('2way'!$Z$3:$Z$7690,'2way'!$R$3:$R$7690,"=" &amp;B231,'2way'!$Y$3:$Y$7690,"&lt;&gt;P")</f>
        <v>1800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6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-1041</v>
      </c>
      <c r="E232" s="76">
        <f t="shared" si="9"/>
        <v>-0.57833333333333337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-800</v>
      </c>
      <c r="H232" s="76">
        <f t="shared" si="10"/>
        <v>-0.44444444444444442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-235</v>
      </c>
      <c r="K232" s="76">
        <f t="shared" si="11"/>
        <v>-0.13055555555555556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-345</v>
      </c>
      <c r="E233" s="76">
        <f t="shared" si="9"/>
        <v>-0.19166666666666668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-900</v>
      </c>
      <c r="H233" s="76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-21</v>
      </c>
      <c r="K233" s="76">
        <f t="shared" si="11"/>
        <v>-1.1666666666666667E-2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6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-266</v>
      </c>
      <c r="H234" s="76">
        <f t="shared" si="10"/>
        <v>-0.14777777777777779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6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1800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6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1800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6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1800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6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1700</v>
      </c>
      <c r="D236" t="e">
        <f>SUMIFS('2way'!$AB$3:$AB$7690,'2way'!$Q$3:$Q$7690,"="&amp;B236,'2way'!$Z$3:$Z$7690,"&lt;&gt;P") + SUMIFS('2way'!$AB$3:$AB$7690,'2way'!$R$3:$R$7690,"="&amp;B236,'2way'!$Z$3:$Z$7690,"&lt;&gt;P")</f>
        <v>#DIV/0!</v>
      </c>
      <c r="E236" s="76" t="e">
        <f t="shared" si="9"/>
        <v>#DIV/0!</v>
      </c>
      <c r="F236">
        <f>SUMIFS('2way'!$Z$3:$Z$7690,'2way'!$Q$3:$Q$7690,"=" &amp;B236,'2way'!$Y$3:$Y$7690,"&lt;&gt;P") + SUMIFS('2way'!$Z$3:$Z$7690,'2way'!$R$3:$R$7690,"=" &amp;B236,'2way'!$Y$3:$Y$7690,"&lt;&gt;P")</f>
        <v>1700</v>
      </c>
      <c r="G236">
        <f>SUMIFS('2way'!$AD$3:$AD$7690,'2way'!$Q$3:$Q$7690,"="&amp;B236,'2way'!$Y$3:$Y$7690,"&lt;&gt;P") + SUMIFS('2way'!$AD$3:$AD$7690,'2way'!$R$3:$R$7690,"="&amp;D236,'2way'!$Y$3:$Y$7690,"&lt;&gt;P")</f>
        <v>-162</v>
      </c>
      <c r="H236" s="76">
        <f t="shared" si="10"/>
        <v>-9.5294117647058821E-2</v>
      </c>
      <c r="I236">
        <f>SUMIFS('2way'!$Z$3:$Z$7690,'2way'!$Q$3:$Q$7690,"=" &amp;B236,'2way'!$Y$3:$Y$7690,"&lt;&gt;P") + SUMIFS('2way'!$Z$3:$Z$7690,'2way'!$R$3:$R$7690,"=" &amp;B236,'2way'!$Y$3:$Y$7690,"&lt;&gt;P")</f>
        <v>1700</v>
      </c>
      <c r="J236">
        <f>SUMIFS('2way'!$AF$3:$AF$7690,'2way'!$Q$3:$Q$7690,"="&amp;B236,'2way'!$Y$3:$Y$7690,"&lt;&gt;P") + SUMIFS('2way'!$AF$3:$AF$7690,'2way'!$R$3:$R$7690,"="&amp;B236,'2way'!$Y$3:$Y$7690,"&lt;&gt;P")</f>
        <v>-1242</v>
      </c>
      <c r="K236" s="76">
        <f t="shared" si="11"/>
        <v>-0.73058823529411765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1700</v>
      </c>
      <c r="D237">
        <f>SUMIFS('2way'!$AB$3:$AB$7690,'2way'!$Q$3:$Q$7690,"="&amp;B237,'2way'!$Z$3:$Z$7690,"&lt;&gt;P") + SUMIFS('2way'!$AB$3:$AB$7690,'2way'!$R$3:$R$7690,"="&amp;B237,'2way'!$Z$3:$Z$7690,"&lt;&gt;P")</f>
        <v>-522</v>
      </c>
      <c r="E237" s="76">
        <f t="shared" si="9"/>
        <v>-0.30705882352941177</v>
      </c>
      <c r="F237">
        <f>SUMIFS('2way'!$Z$3:$Z$7690,'2way'!$Q$3:$Q$7690,"=" &amp;B237,'2way'!$Y$3:$Y$7690,"&lt;&gt;P") + SUMIFS('2way'!$Z$3:$Z$7690,'2way'!$R$3:$R$7690,"=" &amp;B237,'2way'!$Y$3:$Y$7690,"&lt;&gt;P")</f>
        <v>1700</v>
      </c>
      <c r="G237">
        <f>SUMIFS('2way'!$AD$3:$AD$7690,'2way'!$Q$3:$Q$7690,"="&amp;B237,'2way'!$Y$3:$Y$7690,"&lt;&gt;P") + SUMIFS('2way'!$AD$3:$AD$7690,'2way'!$R$3:$R$7690,"="&amp;D237,'2way'!$Y$3:$Y$7690,"&lt;&gt;P")</f>
        <v>-232</v>
      </c>
      <c r="H237" s="76">
        <f t="shared" si="10"/>
        <v>-0.13647058823529412</v>
      </c>
      <c r="I237">
        <f>SUMIFS('2way'!$Z$3:$Z$7690,'2way'!$Q$3:$Q$7690,"=" &amp;B237,'2way'!$Y$3:$Y$7690,"&lt;&gt;P") + SUMIFS('2way'!$Z$3:$Z$7690,'2way'!$R$3:$R$7690,"=" &amp;B237,'2way'!$Y$3:$Y$7690,"&lt;&gt;P")</f>
        <v>1700</v>
      </c>
      <c r="J237">
        <f>SUMIFS('2way'!$AF$3:$AF$7690,'2way'!$Q$3:$Q$7690,"="&amp;B237,'2way'!$Y$3:$Y$7690,"&lt;&gt;P") + SUMIFS('2way'!$AF$3:$AF$7690,'2way'!$R$3:$R$7690,"="&amp;B237,'2way'!$Y$3:$Y$7690,"&lt;&gt;P")</f>
        <v>-1451</v>
      </c>
      <c r="K237" s="76">
        <f t="shared" si="11"/>
        <v>-0.85352941176470587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1700</v>
      </c>
      <c r="D238">
        <f>SUMIFS('2way'!$AB$3:$AB$7690,'2way'!$Q$3:$Q$7690,"="&amp;B238,'2way'!$Z$3:$Z$7690,"&lt;&gt;P") + SUMIFS('2way'!$AB$3:$AB$7690,'2way'!$R$3:$R$7690,"="&amp;B238,'2way'!$Z$3:$Z$7690,"&lt;&gt;P")</f>
        <v>328</v>
      </c>
      <c r="E238" s="76">
        <f t="shared" si="9"/>
        <v>0.19294117647058823</v>
      </c>
      <c r="F238">
        <f>SUMIFS('2way'!$Z$3:$Z$7690,'2way'!$Q$3:$Q$7690,"=" &amp;B238,'2way'!$Y$3:$Y$7690,"&lt;&gt;P") + SUMIFS('2way'!$Z$3:$Z$7690,'2way'!$R$3:$R$7690,"=" &amp;B238,'2way'!$Y$3:$Y$7690,"&lt;&gt;P")</f>
        <v>1700</v>
      </c>
      <c r="G238">
        <f>SUMIFS('2way'!$AD$3:$AD$7690,'2way'!$Q$3:$Q$7690,"="&amp;B238,'2way'!$Y$3:$Y$7690,"&lt;&gt;P") + SUMIFS('2way'!$AD$3:$AD$7690,'2way'!$R$3:$R$7690,"="&amp;D238,'2way'!$Y$3:$Y$7690,"&lt;&gt;P")</f>
        <v>115</v>
      </c>
      <c r="H238" s="76">
        <f t="shared" si="10"/>
        <v>6.7647058823529407E-2</v>
      </c>
      <c r="I238">
        <f>SUMIFS('2way'!$Z$3:$Z$7690,'2way'!$Q$3:$Q$7690,"=" &amp;B238,'2way'!$Y$3:$Y$7690,"&lt;&gt;P") + SUMIFS('2way'!$Z$3:$Z$7690,'2way'!$R$3:$R$7690,"=" &amp;B238,'2way'!$Y$3:$Y$7690,"&lt;&gt;P")</f>
        <v>1700</v>
      </c>
      <c r="J238">
        <f>SUMIFS('2way'!$AF$3:$AF$7690,'2way'!$Q$3:$Q$7690,"="&amp;B238,'2way'!$Y$3:$Y$7690,"&lt;&gt;P") + SUMIFS('2way'!$AF$3:$AF$7690,'2way'!$R$3:$R$7690,"="&amp;B238,'2way'!$Y$3:$Y$7690,"&lt;&gt;P")</f>
        <v>-1426</v>
      </c>
      <c r="K238" s="76">
        <f t="shared" si="11"/>
        <v>-0.83882352941176475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1700</v>
      </c>
      <c r="D239">
        <f>SUMIFS('2way'!$AB$3:$AB$7690,'2way'!$Q$3:$Q$7690,"="&amp;B239,'2way'!$Z$3:$Z$7690,"&lt;&gt;P") + SUMIFS('2way'!$AB$3:$AB$7690,'2way'!$R$3:$R$7690,"="&amp;B239,'2way'!$Z$3:$Z$7690,"&lt;&gt;P")</f>
        <v>-70.000000000000057</v>
      </c>
      <c r="E239" s="76">
        <f t="shared" si="9"/>
        <v>-4.1176470588235328E-2</v>
      </c>
      <c r="F239">
        <f>SUMIFS('2way'!$Z$3:$Z$7690,'2way'!$Q$3:$Q$7690,"=" &amp;B239,'2way'!$Y$3:$Y$7690,"&lt;&gt;P") + SUMIFS('2way'!$Z$3:$Z$7690,'2way'!$R$3:$R$7690,"=" &amp;B239,'2way'!$Y$3:$Y$7690,"&lt;&gt;P")</f>
        <v>1700</v>
      </c>
      <c r="G239">
        <f>SUMIFS('2way'!$AD$3:$AD$7690,'2way'!$Q$3:$Q$7690,"="&amp;B239,'2way'!$Y$3:$Y$7690,"&lt;&gt;P") + SUMIFS('2way'!$AD$3:$AD$7690,'2way'!$R$3:$R$7690,"="&amp;D239,'2way'!$Y$3:$Y$7690,"&lt;&gt;P")</f>
        <v>-147</v>
      </c>
      <c r="H239" s="76">
        <f t="shared" si="10"/>
        <v>-8.6470588235294119E-2</v>
      </c>
      <c r="I239">
        <f>SUMIFS('2way'!$Z$3:$Z$7690,'2way'!$Q$3:$Q$7690,"=" &amp;B239,'2way'!$Y$3:$Y$7690,"&lt;&gt;P") + SUMIFS('2way'!$Z$3:$Z$7690,'2way'!$R$3:$R$7690,"=" &amp;B239,'2way'!$Y$3:$Y$7690,"&lt;&gt;P")</f>
        <v>1700</v>
      </c>
      <c r="J239">
        <f>SUMIFS('2way'!$AF$3:$AF$7690,'2way'!$Q$3:$Q$7690,"="&amp;B239,'2way'!$Y$3:$Y$7690,"&lt;&gt;P") + SUMIFS('2way'!$AF$3:$AF$7690,'2way'!$R$3:$R$7690,"="&amp;B239,'2way'!$Y$3:$Y$7690,"&lt;&gt;P")</f>
        <v>-885</v>
      </c>
      <c r="K239" s="76">
        <f t="shared" si="11"/>
        <v>-0.52058823529411768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1700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6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1700</v>
      </c>
      <c r="G240">
        <f>SUMIFS('2way'!$AD$3:$AD$7690,'2way'!$Q$3:$Q$7690,"="&amp;B240,'2way'!$Y$3:$Y$7690,"&lt;&gt;P") + SUMIFS('2way'!$AD$3:$AD$7690,'2way'!$R$3:$R$7690,"="&amp;D240,'2way'!$Y$3:$Y$7690,"&lt;&gt;P")</f>
        <v>-357</v>
      </c>
      <c r="H240" s="76">
        <f t="shared" si="10"/>
        <v>-0.21</v>
      </c>
      <c r="I240">
        <f>SUMIFS('2way'!$Z$3:$Z$7690,'2way'!$Q$3:$Q$7690,"=" &amp;B240,'2way'!$Y$3:$Y$7690,"&lt;&gt;P") + SUMIFS('2way'!$Z$3:$Z$7690,'2way'!$R$3:$R$7690,"=" &amp;B240,'2way'!$Y$3:$Y$7690,"&lt;&gt;P")</f>
        <v>1700</v>
      </c>
      <c r="J240">
        <f>SUMIFS('2way'!$AF$3:$AF$7690,'2way'!$Q$3:$Q$7690,"="&amp;B240,'2way'!$Y$3:$Y$7690,"&lt;&gt;P") + SUMIFS('2way'!$AF$3:$AF$7690,'2way'!$R$3:$R$7690,"="&amp;B240,'2way'!$Y$3:$Y$7690,"&lt;&gt;P")</f>
        <v>-1078</v>
      </c>
      <c r="K240" s="76">
        <f t="shared" si="11"/>
        <v>-0.63411764705882356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1700</v>
      </c>
      <c r="D241">
        <f>SUMIFS('2way'!$AB$3:$AB$7690,'2way'!$Q$3:$Q$7690,"="&amp;B241,'2way'!$Z$3:$Z$7690,"&lt;&gt;P") + SUMIFS('2way'!$AB$3:$AB$7690,'2way'!$R$3:$R$7690,"="&amp;B241,'2way'!$Z$3:$Z$7690,"&lt;&gt;P")</f>
        <v>-245.99999999999997</v>
      </c>
      <c r="E241" s="76">
        <f t="shared" si="9"/>
        <v>-0.14470588235294116</v>
      </c>
      <c r="F241">
        <f>SUMIFS('2way'!$Z$3:$Z$7690,'2way'!$Q$3:$Q$7690,"=" &amp;B241,'2way'!$Y$3:$Y$7690,"&lt;&gt;P") + SUMIFS('2way'!$Z$3:$Z$7690,'2way'!$R$3:$R$7690,"=" &amp;B241,'2way'!$Y$3:$Y$7690,"&lt;&gt;P")</f>
        <v>1700</v>
      </c>
      <c r="G241">
        <f>SUMIFS('2way'!$AD$3:$AD$7690,'2way'!$Q$3:$Q$7690,"="&amp;B241,'2way'!$Y$3:$Y$7690,"&lt;&gt;P") + SUMIFS('2way'!$AD$3:$AD$7690,'2way'!$R$3:$R$7690,"="&amp;D241,'2way'!$Y$3:$Y$7690,"&lt;&gt;P")</f>
        <v>-719</v>
      </c>
      <c r="H241" s="76">
        <f t="shared" si="10"/>
        <v>-0.42294117647058821</v>
      </c>
      <c r="I241">
        <f>SUMIFS('2way'!$Z$3:$Z$7690,'2way'!$Q$3:$Q$7690,"=" &amp;B241,'2way'!$Y$3:$Y$7690,"&lt;&gt;P") + SUMIFS('2way'!$Z$3:$Z$7690,'2way'!$R$3:$R$7690,"=" &amp;B241,'2way'!$Y$3:$Y$7690,"&lt;&gt;P")</f>
        <v>1700</v>
      </c>
      <c r="J241">
        <f>SUMIFS('2way'!$AF$3:$AF$7690,'2way'!$Q$3:$Q$7690,"="&amp;B241,'2way'!$Y$3:$Y$7690,"&lt;&gt;P") + SUMIFS('2way'!$AF$3:$AF$7690,'2way'!$R$3:$R$7690,"="&amp;B241,'2way'!$Y$3:$Y$7690,"&lt;&gt;P")</f>
        <v>-1046</v>
      </c>
      <c r="K241" s="76">
        <f t="shared" si="11"/>
        <v>-0.61529411764705877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146</v>
      </c>
      <c r="E242" s="76">
        <f t="shared" si="9"/>
        <v>8.5882352941176465E-2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-391</v>
      </c>
      <c r="H242" s="76">
        <f t="shared" si="10"/>
        <v>-0.23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-949</v>
      </c>
      <c r="K242" s="76">
        <f t="shared" si="11"/>
        <v>-0.55823529411764705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1700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6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1700</v>
      </c>
      <c r="G243">
        <f>SUMIFS('2way'!$AD$3:$AD$7690,'2way'!$Q$3:$Q$7690,"="&amp;B243,'2way'!$Y$3:$Y$7690,"&lt;&gt;P") + SUMIFS('2way'!$AD$3:$AD$7690,'2way'!$R$3:$R$7690,"="&amp;D243,'2way'!$Y$3:$Y$7690,"&lt;&gt;P")</f>
        <v>-580</v>
      </c>
      <c r="H243" s="76">
        <f t="shared" si="10"/>
        <v>-0.3411764705882353</v>
      </c>
      <c r="I243">
        <f>SUMIFS('2way'!$Z$3:$Z$7690,'2way'!$Q$3:$Q$7690,"=" &amp;B243,'2way'!$Y$3:$Y$7690,"&lt;&gt;P") + SUMIFS('2way'!$Z$3:$Z$7690,'2way'!$R$3:$R$7690,"=" &amp;B243,'2way'!$Y$3:$Y$7690,"&lt;&gt;P")</f>
        <v>1700</v>
      </c>
      <c r="J243">
        <f>SUMIFS('2way'!$AF$3:$AF$7690,'2way'!$Q$3:$Q$7690,"="&amp;B243,'2way'!$Y$3:$Y$7690,"&lt;&gt;P") + SUMIFS('2way'!$AF$3:$AF$7690,'2way'!$R$3:$R$7690,"="&amp;B243,'2way'!$Y$3:$Y$7690,"&lt;&gt;P")</f>
        <v>-1265</v>
      </c>
      <c r="K243" s="76">
        <f t="shared" si="11"/>
        <v>-0.74411764705882355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1700</v>
      </c>
      <c r="D244">
        <f>SUMIFS('2way'!$AB$3:$AB$7690,'2way'!$Q$3:$Q$7690,"="&amp;B244,'2way'!$Z$3:$Z$7690,"&lt;&gt;P") + SUMIFS('2way'!$AB$3:$AB$7690,'2way'!$R$3:$R$7690,"="&amp;B244,'2way'!$Z$3:$Z$7690,"&lt;&gt;P")</f>
        <v>-577</v>
      </c>
      <c r="E244" s="76">
        <f t="shared" si="9"/>
        <v>-0.33941176470588236</v>
      </c>
      <c r="F244">
        <f>SUMIFS('2way'!$Z$3:$Z$7690,'2way'!$Q$3:$Q$7690,"=" &amp;B244,'2way'!$Y$3:$Y$7690,"&lt;&gt;P") + SUMIFS('2way'!$Z$3:$Z$7690,'2way'!$R$3:$R$7690,"=" &amp;B244,'2way'!$Y$3:$Y$7690,"&lt;&gt;P")</f>
        <v>1700</v>
      </c>
      <c r="G244">
        <f>SUMIFS('2way'!$AD$3:$AD$7690,'2way'!$Q$3:$Q$7690,"="&amp;B244,'2way'!$Y$3:$Y$7690,"&lt;&gt;P") + SUMIFS('2way'!$AD$3:$AD$7690,'2way'!$R$3:$R$7690,"="&amp;D244,'2way'!$Y$3:$Y$7690,"&lt;&gt;P")</f>
        <v>-397</v>
      </c>
      <c r="H244" s="76">
        <f t="shared" si="10"/>
        <v>-0.23352941176470587</v>
      </c>
      <c r="I244">
        <f>SUMIFS('2way'!$Z$3:$Z$7690,'2way'!$Q$3:$Q$7690,"=" &amp;B244,'2way'!$Y$3:$Y$7690,"&lt;&gt;P") + SUMIFS('2way'!$Z$3:$Z$7690,'2way'!$R$3:$R$7690,"=" &amp;B244,'2way'!$Y$3:$Y$7690,"&lt;&gt;P")</f>
        <v>1700</v>
      </c>
      <c r="J244">
        <f>SUMIFS('2way'!$AF$3:$AF$7690,'2way'!$Q$3:$Q$7690,"="&amp;B244,'2way'!$Y$3:$Y$7690,"&lt;&gt;P") + SUMIFS('2way'!$AF$3:$AF$7690,'2way'!$R$3:$R$7690,"="&amp;B244,'2way'!$Y$3:$Y$7690,"&lt;&gt;P")</f>
        <v>-1523</v>
      </c>
      <c r="K244" s="76">
        <f t="shared" si="11"/>
        <v>-0.89588235294117646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1700</v>
      </c>
      <c r="D245">
        <f>SUMIFS('2way'!$AB$3:$AB$7690,'2way'!$Q$3:$Q$7690,"="&amp;B245,'2way'!$Z$3:$Z$7690,"&lt;&gt;P") + SUMIFS('2way'!$AB$3:$AB$7690,'2way'!$R$3:$R$7690,"="&amp;B245,'2way'!$Z$3:$Z$7690,"&lt;&gt;P")</f>
        <v>359</v>
      </c>
      <c r="E245" s="76">
        <f t="shared" si="9"/>
        <v>0.2111764705882353</v>
      </c>
      <c r="F245">
        <f>SUMIFS('2way'!$Z$3:$Z$7690,'2way'!$Q$3:$Q$7690,"=" &amp;B245,'2way'!$Y$3:$Y$7690,"&lt;&gt;P") + SUMIFS('2way'!$Z$3:$Z$7690,'2way'!$R$3:$R$7690,"=" &amp;B245,'2way'!$Y$3:$Y$7690,"&lt;&gt;P")</f>
        <v>1700</v>
      </c>
      <c r="G245">
        <f>SUMIFS('2way'!$AD$3:$AD$7690,'2way'!$Q$3:$Q$7690,"="&amp;B245,'2way'!$Y$3:$Y$7690,"&lt;&gt;P") + SUMIFS('2way'!$AD$3:$AD$7690,'2way'!$R$3:$R$7690,"="&amp;D245,'2way'!$Y$3:$Y$7690,"&lt;&gt;P")</f>
        <v>495</v>
      </c>
      <c r="H245" s="76">
        <f t="shared" si="10"/>
        <v>0.29117647058823531</v>
      </c>
      <c r="I245">
        <f>SUMIFS('2way'!$Z$3:$Z$7690,'2way'!$Q$3:$Q$7690,"=" &amp;B245,'2way'!$Y$3:$Y$7690,"&lt;&gt;P") + SUMIFS('2way'!$Z$3:$Z$7690,'2way'!$R$3:$R$7690,"=" &amp;B245,'2way'!$Y$3:$Y$7690,"&lt;&gt;P")</f>
        <v>1700</v>
      </c>
      <c r="J245">
        <f>SUMIFS('2way'!$AF$3:$AF$7690,'2way'!$Q$3:$Q$7690,"="&amp;B245,'2way'!$Y$3:$Y$7690,"&lt;&gt;P") + SUMIFS('2way'!$AF$3:$AF$7690,'2way'!$R$3:$R$7690,"="&amp;B245,'2way'!$Y$3:$Y$7690,"&lt;&gt;P")</f>
        <v>-1269</v>
      </c>
      <c r="K245" s="76">
        <f t="shared" si="11"/>
        <v>-0.74647058823529411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1700</v>
      </c>
      <c r="D246">
        <f>SUMIFS('2way'!$AB$3:$AB$7690,'2way'!$Q$3:$Q$7690,"="&amp;B246,'2way'!$Z$3:$Z$7690,"&lt;&gt;P") + SUMIFS('2way'!$AB$3:$AB$7690,'2way'!$R$3:$R$7690,"="&amp;B246,'2way'!$Z$3:$Z$7690,"&lt;&gt;P")</f>
        <v>797</v>
      </c>
      <c r="E246" s="76">
        <f t="shared" si="9"/>
        <v>0.46882352941176469</v>
      </c>
      <c r="F246">
        <f>SUMIFS('2way'!$Z$3:$Z$7690,'2way'!$Q$3:$Q$7690,"=" &amp;B246,'2way'!$Y$3:$Y$7690,"&lt;&gt;P") + SUMIFS('2way'!$Z$3:$Z$7690,'2way'!$R$3:$R$7690,"=" &amp;B246,'2way'!$Y$3:$Y$7690,"&lt;&gt;P")</f>
        <v>1700</v>
      </c>
      <c r="G246">
        <f>SUMIFS('2way'!$AD$3:$AD$7690,'2way'!$Q$3:$Q$7690,"="&amp;B246,'2way'!$Y$3:$Y$7690,"&lt;&gt;P") + SUMIFS('2way'!$AD$3:$AD$7690,'2way'!$R$3:$R$7690,"="&amp;D246,'2way'!$Y$3:$Y$7690,"&lt;&gt;P")</f>
        <v>-182</v>
      </c>
      <c r="H246" s="76">
        <f t="shared" si="10"/>
        <v>-0.10705882352941176</v>
      </c>
      <c r="I246">
        <f>SUMIFS('2way'!$Z$3:$Z$7690,'2way'!$Q$3:$Q$7690,"=" &amp;B246,'2way'!$Y$3:$Y$7690,"&lt;&gt;P") + SUMIFS('2way'!$Z$3:$Z$7690,'2way'!$R$3:$R$7690,"=" &amp;B246,'2way'!$Y$3:$Y$7690,"&lt;&gt;P")</f>
        <v>1700</v>
      </c>
      <c r="J246">
        <f>SUMIFS('2way'!$AF$3:$AF$7690,'2way'!$Q$3:$Q$7690,"="&amp;B246,'2way'!$Y$3:$Y$7690,"&lt;&gt;P") + SUMIFS('2way'!$AF$3:$AF$7690,'2way'!$R$3:$R$7690,"="&amp;B246,'2way'!$Y$3:$Y$7690,"&lt;&gt;P")</f>
        <v>-959</v>
      </c>
      <c r="K246" s="76">
        <f t="shared" si="11"/>
        <v>-0.5641176470588235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1700</v>
      </c>
      <c r="D247">
        <f>SUMIFS('2way'!$AB$3:$AB$7690,'2way'!$Q$3:$Q$7690,"="&amp;B247,'2way'!$Z$3:$Z$7690,"&lt;&gt;P") + SUMIFS('2way'!$AB$3:$AB$7690,'2way'!$R$3:$R$7690,"="&amp;B247,'2way'!$Z$3:$Z$7690,"&lt;&gt;P")</f>
        <v>-291</v>
      </c>
      <c r="E247" s="76">
        <f t="shared" si="9"/>
        <v>-0.17117647058823529</v>
      </c>
      <c r="F247">
        <f>SUMIFS('2way'!$Z$3:$Z$7690,'2way'!$Q$3:$Q$7690,"=" &amp;B247,'2way'!$Y$3:$Y$7690,"&lt;&gt;P") + SUMIFS('2way'!$Z$3:$Z$7690,'2way'!$R$3:$R$7690,"=" &amp;B247,'2way'!$Y$3:$Y$7690,"&lt;&gt;P")</f>
        <v>1700</v>
      </c>
      <c r="G247">
        <f>SUMIFS('2way'!$AD$3:$AD$7690,'2way'!$Q$3:$Q$7690,"="&amp;B247,'2way'!$Y$3:$Y$7690,"&lt;&gt;P") + SUMIFS('2way'!$AD$3:$AD$7690,'2way'!$R$3:$R$7690,"="&amp;D247,'2way'!$Y$3:$Y$7690,"&lt;&gt;P")</f>
        <v>-136</v>
      </c>
      <c r="H247" s="76">
        <f t="shared" si="10"/>
        <v>-0.08</v>
      </c>
      <c r="I247">
        <f>SUMIFS('2way'!$Z$3:$Z$7690,'2way'!$Q$3:$Q$7690,"=" &amp;B247,'2way'!$Y$3:$Y$7690,"&lt;&gt;P") + SUMIFS('2way'!$Z$3:$Z$7690,'2way'!$R$3:$R$7690,"=" &amp;B247,'2way'!$Y$3:$Y$7690,"&lt;&gt;P")</f>
        <v>1700</v>
      </c>
      <c r="J247">
        <f>SUMIFS('2way'!$AF$3:$AF$7690,'2way'!$Q$3:$Q$7690,"="&amp;B247,'2way'!$Y$3:$Y$7690,"&lt;&gt;P") + SUMIFS('2way'!$AF$3:$AF$7690,'2way'!$R$3:$R$7690,"="&amp;B247,'2way'!$Y$3:$Y$7690,"&lt;&gt;P")</f>
        <v>-1700</v>
      </c>
      <c r="K247" s="76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1700</v>
      </c>
      <c r="D248">
        <f>SUMIFS('2way'!$AB$3:$AB$7690,'2way'!$Q$3:$Q$7690,"="&amp;B248,'2way'!$Z$3:$Z$7690,"&lt;&gt;P") + SUMIFS('2way'!$AB$3:$AB$7690,'2way'!$R$3:$R$7690,"="&amp;B248,'2way'!$Z$3:$Z$7690,"&lt;&gt;P")</f>
        <v>106</v>
      </c>
      <c r="E248" s="76">
        <f t="shared" si="9"/>
        <v>6.235294117647059E-2</v>
      </c>
      <c r="F248">
        <f>SUMIFS('2way'!$Z$3:$Z$7690,'2way'!$Q$3:$Q$7690,"=" &amp;B248,'2way'!$Y$3:$Y$7690,"&lt;&gt;P") + SUMIFS('2way'!$Z$3:$Z$7690,'2way'!$R$3:$R$7690,"=" &amp;B248,'2way'!$Y$3:$Y$7690,"&lt;&gt;P")</f>
        <v>1700</v>
      </c>
      <c r="G248">
        <f>SUMIFS('2way'!$AD$3:$AD$7690,'2way'!$Q$3:$Q$7690,"="&amp;B248,'2way'!$Y$3:$Y$7690,"&lt;&gt;P") + SUMIFS('2way'!$AD$3:$AD$7690,'2way'!$R$3:$R$7690,"="&amp;D248,'2way'!$Y$3:$Y$7690,"&lt;&gt;P")</f>
        <v>72</v>
      </c>
      <c r="H248" s="76">
        <f t="shared" si="10"/>
        <v>4.2352941176470586E-2</v>
      </c>
      <c r="I248">
        <f>SUMIFS('2way'!$Z$3:$Z$7690,'2way'!$Q$3:$Q$7690,"=" &amp;B248,'2way'!$Y$3:$Y$7690,"&lt;&gt;P") + SUMIFS('2way'!$Z$3:$Z$7690,'2way'!$R$3:$R$7690,"=" &amp;B248,'2way'!$Y$3:$Y$7690,"&lt;&gt;P")</f>
        <v>1700</v>
      </c>
      <c r="J248">
        <f>SUMIFS('2way'!$AF$3:$AF$7690,'2way'!$Q$3:$Q$7690,"="&amp;B248,'2way'!$Y$3:$Y$7690,"&lt;&gt;P") + SUMIFS('2way'!$AF$3:$AF$7690,'2way'!$R$3:$R$7690,"="&amp;B248,'2way'!$Y$3:$Y$7690,"&lt;&gt;P")</f>
        <v>-1286</v>
      </c>
      <c r="K248" s="76">
        <f t="shared" si="11"/>
        <v>-0.75647058823529412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1700</v>
      </c>
      <c r="D249">
        <f>SUMIFS('2way'!$AB$3:$AB$7690,'2way'!$Q$3:$Q$7690,"="&amp;B249,'2way'!$Z$3:$Z$7690,"&lt;&gt;P") + SUMIFS('2way'!$AB$3:$AB$7690,'2way'!$R$3:$R$7690,"="&amp;B249,'2way'!$Z$3:$Z$7690,"&lt;&gt;P")</f>
        <v>397</v>
      </c>
      <c r="E249" s="76">
        <f t="shared" si="9"/>
        <v>0.23352941176470587</v>
      </c>
      <c r="F249">
        <f>SUMIFS('2way'!$Z$3:$Z$7690,'2way'!$Q$3:$Q$7690,"=" &amp;B249,'2way'!$Y$3:$Y$7690,"&lt;&gt;P") + SUMIFS('2way'!$Z$3:$Z$7690,'2way'!$R$3:$R$7690,"=" &amp;B249,'2way'!$Y$3:$Y$7690,"&lt;&gt;P")</f>
        <v>1700</v>
      </c>
      <c r="G249">
        <f>SUMIFS('2way'!$AD$3:$AD$7690,'2way'!$Q$3:$Q$7690,"="&amp;B249,'2way'!$Y$3:$Y$7690,"&lt;&gt;P") + SUMIFS('2way'!$AD$3:$AD$7690,'2way'!$R$3:$R$7690,"="&amp;D249,'2way'!$Y$3:$Y$7690,"&lt;&gt;P")</f>
        <v>-800</v>
      </c>
      <c r="H249" s="76">
        <f t="shared" si="10"/>
        <v>-0.47058823529411764</v>
      </c>
      <c r="I249">
        <f>SUMIFS('2way'!$Z$3:$Z$7690,'2way'!$Q$3:$Q$7690,"=" &amp;B249,'2way'!$Y$3:$Y$7690,"&lt;&gt;P") + SUMIFS('2way'!$Z$3:$Z$7690,'2way'!$R$3:$R$7690,"=" &amp;B249,'2way'!$Y$3:$Y$7690,"&lt;&gt;P")</f>
        <v>1700</v>
      </c>
      <c r="J249">
        <f>SUMIFS('2way'!$AF$3:$AF$7690,'2way'!$Q$3:$Q$7690,"="&amp;B249,'2way'!$Y$3:$Y$7690,"&lt;&gt;P") + SUMIFS('2way'!$AF$3:$AF$7690,'2way'!$R$3:$R$7690,"="&amp;B249,'2way'!$Y$3:$Y$7690,"&lt;&gt;P")</f>
        <v>-617</v>
      </c>
      <c r="K249" s="76">
        <f t="shared" si="11"/>
        <v>-0.36294117647058821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1700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6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1700</v>
      </c>
      <c r="G250">
        <f>SUMIFS('2way'!$AD$3:$AD$7690,'2way'!$Q$3:$Q$7690,"="&amp;B250,'2way'!$Y$3:$Y$7690,"&lt;&gt;P") + SUMIFS('2way'!$AD$3:$AD$7690,'2way'!$R$3:$R$7690,"="&amp;D250,'2way'!$Y$3:$Y$7690,"&lt;&gt;P")</f>
        <v>-99</v>
      </c>
      <c r="H250" s="76">
        <f t="shared" si="10"/>
        <v>-5.8235294117647059E-2</v>
      </c>
      <c r="I250">
        <f>SUMIFS('2way'!$Z$3:$Z$7690,'2way'!$Q$3:$Q$7690,"=" &amp;B250,'2way'!$Y$3:$Y$7690,"&lt;&gt;P") + SUMIFS('2way'!$Z$3:$Z$7690,'2way'!$R$3:$R$7690,"=" &amp;B250,'2way'!$Y$3:$Y$7690,"&lt;&gt;P")</f>
        <v>1700</v>
      </c>
      <c r="J250">
        <f>SUMIFS('2way'!$AF$3:$AF$7690,'2way'!$Q$3:$Q$7690,"="&amp;B250,'2way'!$Y$3:$Y$7690,"&lt;&gt;P") + SUMIFS('2way'!$AF$3:$AF$7690,'2way'!$R$3:$R$7690,"="&amp;B250,'2way'!$Y$3:$Y$7690,"&lt;&gt;P")</f>
        <v>-1095</v>
      </c>
      <c r="K250" s="76">
        <f t="shared" si="11"/>
        <v>-0.64411764705882357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1700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6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1700</v>
      </c>
      <c r="G251">
        <f>SUMIFS('2way'!$AD$3:$AD$7690,'2way'!$Q$3:$Q$7690,"="&amp;B251,'2way'!$Y$3:$Y$7690,"&lt;&gt;P") + SUMIFS('2way'!$AD$3:$AD$7690,'2way'!$R$3:$R$7690,"="&amp;D251,'2way'!$Y$3:$Y$7690,"&lt;&gt;P")</f>
        <v>-750</v>
      </c>
      <c r="H251" s="76">
        <f t="shared" si="10"/>
        <v>-0.44117647058823528</v>
      </c>
      <c r="I251">
        <f>SUMIFS('2way'!$Z$3:$Z$7690,'2way'!$Q$3:$Q$7690,"=" &amp;B251,'2way'!$Y$3:$Y$7690,"&lt;&gt;P") + SUMIFS('2way'!$Z$3:$Z$7690,'2way'!$R$3:$R$7690,"=" &amp;B251,'2way'!$Y$3:$Y$7690,"&lt;&gt;P")</f>
        <v>1700</v>
      </c>
      <c r="J251">
        <f>SUMIFS('2way'!$AF$3:$AF$7690,'2way'!$Q$3:$Q$7690,"="&amp;B251,'2way'!$Y$3:$Y$7690,"&lt;&gt;P") + SUMIFS('2way'!$AF$3:$AF$7690,'2way'!$R$3:$R$7690,"="&amp;B251,'2way'!$Y$3:$Y$7690,"&lt;&gt;P")</f>
        <v>-1462</v>
      </c>
      <c r="K251" s="76">
        <f t="shared" si="11"/>
        <v>-0.86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1700</v>
      </c>
      <c r="D252">
        <f>SUMIFS('2way'!$AB$3:$AB$7690,'2way'!$Q$3:$Q$7690,"="&amp;B252,'2way'!$Z$3:$Z$7690,"&lt;&gt;P") + SUMIFS('2way'!$AB$3:$AB$7690,'2way'!$R$3:$R$7690,"="&amp;B252,'2way'!$Z$3:$Z$7690,"&lt;&gt;P")</f>
        <v>165</v>
      </c>
      <c r="E252" s="76">
        <f t="shared" si="9"/>
        <v>9.7058823529411767E-2</v>
      </c>
      <c r="F252">
        <f>SUMIFS('2way'!$Z$3:$Z$7690,'2way'!$Q$3:$Q$7690,"=" &amp;B252,'2way'!$Y$3:$Y$7690,"&lt;&gt;P") + SUMIFS('2way'!$Z$3:$Z$7690,'2way'!$R$3:$R$7690,"=" &amp;B252,'2way'!$Y$3:$Y$7690,"&lt;&gt;P")</f>
        <v>1700</v>
      </c>
      <c r="G252">
        <f>SUMIFS('2way'!$AD$3:$AD$7690,'2way'!$Q$3:$Q$7690,"="&amp;B252,'2way'!$Y$3:$Y$7690,"&lt;&gt;P") + SUMIFS('2way'!$AD$3:$AD$7690,'2way'!$R$3:$R$7690,"="&amp;D252,'2way'!$Y$3:$Y$7690,"&lt;&gt;P")</f>
        <v>-647</v>
      </c>
      <c r="H252" s="76">
        <f t="shared" si="10"/>
        <v>-0.38058823529411767</v>
      </c>
      <c r="I252">
        <f>SUMIFS('2way'!$Z$3:$Z$7690,'2way'!$Q$3:$Q$7690,"=" &amp;B252,'2way'!$Y$3:$Y$7690,"&lt;&gt;P") + SUMIFS('2way'!$Z$3:$Z$7690,'2way'!$R$3:$R$7690,"=" &amp;B252,'2way'!$Y$3:$Y$7690,"&lt;&gt;P")</f>
        <v>1700</v>
      </c>
      <c r="J252">
        <f>SUMIFS('2way'!$AF$3:$AF$7690,'2way'!$Q$3:$Q$7690,"="&amp;B252,'2way'!$Y$3:$Y$7690,"&lt;&gt;P") + SUMIFS('2way'!$AF$3:$AF$7690,'2way'!$R$3:$R$7690,"="&amp;B252,'2way'!$Y$3:$Y$7690,"&lt;&gt;P")</f>
        <v>-1043</v>
      </c>
      <c r="K252" s="76">
        <f t="shared" si="11"/>
        <v>-0.61352941176470588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1700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6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1700</v>
      </c>
      <c r="G253">
        <f>SUMIFS('2way'!$AD$3:$AD$7690,'2way'!$Q$3:$Q$7690,"="&amp;B253,'2way'!$Y$3:$Y$7690,"&lt;&gt;P") + SUMIFS('2way'!$AD$3:$AD$7690,'2way'!$R$3:$R$7690,"="&amp;D253,'2way'!$Y$3:$Y$7690,"&lt;&gt;P")</f>
        <v>-635</v>
      </c>
      <c r="H253" s="76">
        <f t="shared" si="10"/>
        <v>-0.37352941176470589</v>
      </c>
      <c r="I253">
        <f>SUMIFS('2way'!$Z$3:$Z$7690,'2way'!$Q$3:$Q$7690,"=" &amp;B253,'2way'!$Y$3:$Y$7690,"&lt;&gt;P") + SUMIFS('2way'!$Z$3:$Z$7690,'2way'!$R$3:$R$7690,"=" &amp;B253,'2way'!$Y$3:$Y$7690,"&lt;&gt;P")</f>
        <v>1700</v>
      </c>
      <c r="J253">
        <f>SUMIFS('2way'!$AF$3:$AF$7690,'2way'!$Q$3:$Q$7690,"="&amp;B253,'2way'!$Y$3:$Y$7690,"&lt;&gt;P") + SUMIFS('2way'!$AF$3:$AF$7690,'2way'!$R$3:$R$7690,"="&amp;B253,'2way'!$Y$3:$Y$7690,"&lt;&gt;P")</f>
        <v>-844</v>
      </c>
      <c r="K253" s="76">
        <f t="shared" si="11"/>
        <v>-0.49647058823529411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1700</v>
      </c>
      <c r="D254">
        <f>SUMIFS('2way'!$AB$3:$AB$7690,'2way'!$Q$3:$Q$7690,"="&amp;B254,'2way'!$Z$3:$Z$7690,"&lt;&gt;P") + SUMIFS('2way'!$AB$3:$AB$7690,'2way'!$R$3:$R$7690,"="&amp;B254,'2way'!$Z$3:$Z$7690,"&lt;&gt;P")</f>
        <v>334</v>
      </c>
      <c r="E254" s="76">
        <f t="shared" si="9"/>
        <v>0.19647058823529412</v>
      </c>
      <c r="F254">
        <f>SUMIFS('2way'!$Z$3:$Z$7690,'2way'!$Q$3:$Q$7690,"=" &amp;B254,'2way'!$Y$3:$Y$7690,"&lt;&gt;P") + SUMIFS('2way'!$Z$3:$Z$7690,'2way'!$R$3:$R$7690,"=" &amp;B254,'2way'!$Y$3:$Y$7690,"&lt;&gt;P")</f>
        <v>1700</v>
      </c>
      <c r="G254">
        <f>SUMIFS('2way'!$AD$3:$AD$7690,'2way'!$Q$3:$Q$7690,"="&amp;B254,'2way'!$Y$3:$Y$7690,"&lt;&gt;P") + SUMIFS('2way'!$AD$3:$AD$7690,'2way'!$R$3:$R$7690,"="&amp;D254,'2way'!$Y$3:$Y$7690,"&lt;&gt;P")</f>
        <v>-289</v>
      </c>
      <c r="H254" s="76">
        <f t="shared" si="10"/>
        <v>-0.17</v>
      </c>
      <c r="I254">
        <f>SUMIFS('2way'!$Z$3:$Z$7690,'2way'!$Q$3:$Q$7690,"=" &amp;B254,'2way'!$Y$3:$Y$7690,"&lt;&gt;P") + SUMIFS('2way'!$Z$3:$Z$7690,'2way'!$R$3:$R$7690,"=" &amp;B254,'2way'!$Y$3:$Y$7690,"&lt;&gt;P")</f>
        <v>1700</v>
      </c>
      <c r="J254">
        <f>SUMIFS('2way'!$AF$3:$AF$7690,'2way'!$Q$3:$Q$7690,"="&amp;B254,'2way'!$Y$3:$Y$7690,"&lt;&gt;P") + SUMIFS('2way'!$AF$3:$AF$7690,'2way'!$R$3:$R$7690,"="&amp;B254,'2way'!$Y$3:$Y$7690,"&lt;&gt;P")</f>
        <v>-1275</v>
      </c>
      <c r="K254" s="76">
        <f t="shared" si="11"/>
        <v>-0.75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1600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6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1600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6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1600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6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1700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6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1700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6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1700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6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1700</v>
      </c>
      <c r="D257">
        <f>SUMIFS('2way'!$AB$3:$AB$7690,'2way'!$Q$3:$Q$7690,"="&amp;B257,'2way'!$Z$3:$Z$7690,"&lt;&gt;P") + SUMIFS('2way'!$AB$3:$AB$7690,'2way'!$R$3:$R$7690,"="&amp;B257,'2way'!$Z$3:$Z$7690,"&lt;&gt;P")</f>
        <v>313</v>
      </c>
      <c r="E257" s="76">
        <f t="shared" si="9"/>
        <v>0.18411764705882352</v>
      </c>
      <c r="F257">
        <f>SUMIFS('2way'!$Z$3:$Z$7690,'2way'!$Q$3:$Q$7690,"=" &amp;B257,'2way'!$Y$3:$Y$7690,"&lt;&gt;P") + SUMIFS('2way'!$Z$3:$Z$7690,'2way'!$R$3:$R$7690,"=" &amp;B257,'2way'!$Y$3:$Y$7690,"&lt;&gt;P")</f>
        <v>1700</v>
      </c>
      <c r="G257">
        <f>SUMIFS('2way'!$AD$3:$AD$7690,'2way'!$Q$3:$Q$7690,"="&amp;B257,'2way'!$Y$3:$Y$7690,"&lt;&gt;P") + SUMIFS('2way'!$AD$3:$AD$7690,'2way'!$R$3:$R$7690,"="&amp;D257,'2way'!$Y$3:$Y$7690,"&lt;&gt;P")</f>
        <v>-309</v>
      </c>
      <c r="H257" s="76">
        <f t="shared" si="10"/>
        <v>-0.18176470588235294</v>
      </c>
      <c r="I257">
        <f>SUMIFS('2way'!$Z$3:$Z$7690,'2way'!$Q$3:$Q$7690,"=" &amp;B257,'2way'!$Y$3:$Y$7690,"&lt;&gt;P") + SUMIFS('2way'!$Z$3:$Z$7690,'2way'!$R$3:$R$7690,"=" &amp;B257,'2way'!$Y$3:$Y$7690,"&lt;&gt;P")</f>
        <v>1700</v>
      </c>
      <c r="J257">
        <f>SUMIFS('2way'!$AF$3:$AF$7690,'2way'!$Q$3:$Q$7690,"="&amp;B257,'2way'!$Y$3:$Y$7690,"&lt;&gt;P") + SUMIFS('2way'!$AF$3:$AF$7690,'2way'!$R$3:$R$7690,"="&amp;B257,'2way'!$Y$3:$Y$7690,"&lt;&gt;P")</f>
        <v>225</v>
      </c>
      <c r="K257" s="76">
        <f t="shared" si="11"/>
        <v>0.13235294117647059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1700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6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1700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6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1700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6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1700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6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1700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6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1700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6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1700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6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1700</v>
      </c>
      <c r="G260">
        <f>SUMIFS('2way'!$AD$3:$AD$7690,'2way'!$Q$3:$Q$7690,"="&amp;B260,'2way'!$Y$3:$Y$7690,"&lt;&gt;P") + SUMIFS('2way'!$AD$3:$AD$7690,'2way'!$R$3:$R$7690,"="&amp;D260,'2way'!$Y$3:$Y$7690,"&lt;&gt;P")</f>
        <v>-800</v>
      </c>
      <c r="H260" s="76">
        <f t="shared" ref="H260:H323" si="13">G260/F260</f>
        <v>-0.47058823529411764</v>
      </c>
      <c r="I260">
        <f>SUMIFS('2way'!$Z$3:$Z$7690,'2way'!$Q$3:$Q$7690,"=" &amp;B260,'2way'!$Y$3:$Y$7690,"&lt;&gt;P") + SUMIFS('2way'!$Z$3:$Z$7690,'2way'!$R$3:$R$7690,"=" &amp;B260,'2way'!$Y$3:$Y$7690,"&lt;&gt;P")</f>
        <v>1700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6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1700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6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1700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6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1700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6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1700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6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1700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6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1700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6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1700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6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1700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6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1700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6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1700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6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1700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6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1700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6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1600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6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1600</v>
      </c>
      <c r="G265">
        <f>SUMIFS('2way'!$AD$3:$AD$7690,'2way'!$Q$3:$Q$7690,"="&amp;B265,'2way'!$Y$3:$Y$7690,"&lt;&gt;P") + SUMIFS('2way'!$AD$3:$AD$7690,'2way'!$R$3:$R$7690,"="&amp;D265,'2way'!$Y$3:$Y$7690,"&lt;&gt;P")</f>
        <v>-260</v>
      </c>
      <c r="H265" s="76">
        <f t="shared" si="13"/>
        <v>-0.16250000000000001</v>
      </c>
      <c r="I265">
        <f>SUMIFS('2way'!$Z$3:$Z$7690,'2way'!$Q$3:$Q$7690,"=" &amp;B265,'2way'!$Y$3:$Y$7690,"&lt;&gt;P") + SUMIFS('2way'!$Z$3:$Z$7690,'2way'!$R$3:$R$7690,"=" &amp;B265,'2way'!$Y$3:$Y$7690,"&lt;&gt;P")</f>
        <v>1600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6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1700</v>
      </c>
      <c r="D266">
        <f>SUMIFS('2way'!$AB$3:$AB$7690,'2way'!$Q$3:$Q$7690,"="&amp;B266,'2way'!$Z$3:$Z$7690,"&lt;&gt;P") + SUMIFS('2way'!$AB$3:$AB$7690,'2way'!$R$3:$R$7690,"="&amp;B266,'2way'!$Z$3:$Z$7690,"&lt;&gt;P")</f>
        <v>276</v>
      </c>
      <c r="E266" s="76">
        <f t="shared" si="12"/>
        <v>0.16235294117647059</v>
      </c>
      <c r="F266">
        <f>SUMIFS('2way'!$Z$3:$Z$7690,'2way'!$Q$3:$Q$7690,"=" &amp;B266,'2way'!$Y$3:$Y$7690,"&lt;&gt;P") + SUMIFS('2way'!$Z$3:$Z$7690,'2way'!$R$3:$R$7690,"=" &amp;B266,'2way'!$Y$3:$Y$7690,"&lt;&gt;P")</f>
        <v>1700</v>
      </c>
      <c r="G266">
        <f>SUMIFS('2way'!$AD$3:$AD$7690,'2way'!$Q$3:$Q$7690,"="&amp;B266,'2way'!$Y$3:$Y$7690,"&lt;&gt;P") + SUMIFS('2way'!$AD$3:$AD$7690,'2way'!$R$3:$R$7690,"="&amp;D266,'2way'!$Y$3:$Y$7690,"&lt;&gt;P")</f>
        <v>-590</v>
      </c>
      <c r="H266" s="76">
        <f t="shared" si="13"/>
        <v>-0.34705882352941175</v>
      </c>
      <c r="I266">
        <f>SUMIFS('2way'!$Z$3:$Z$7690,'2way'!$Q$3:$Q$7690,"=" &amp;B266,'2way'!$Y$3:$Y$7690,"&lt;&gt;P") + SUMIFS('2way'!$Z$3:$Z$7690,'2way'!$R$3:$R$7690,"=" &amp;B266,'2way'!$Y$3:$Y$7690,"&lt;&gt;P")</f>
        <v>1700</v>
      </c>
      <c r="J266">
        <f>SUMIFS('2way'!$AF$3:$AF$7690,'2way'!$Q$3:$Q$7690,"="&amp;B266,'2way'!$Y$3:$Y$7690,"&lt;&gt;P") + SUMIFS('2way'!$AF$3:$AF$7690,'2way'!$R$3:$R$7690,"="&amp;B266,'2way'!$Y$3:$Y$7690,"&lt;&gt;P")</f>
        <v>-477</v>
      </c>
      <c r="K266" s="76">
        <f t="shared" si="14"/>
        <v>-0.28058823529411764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1700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6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1700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6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1700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6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1700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6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1700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6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1700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6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1700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6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1700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6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1700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6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1700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6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1700</v>
      </c>
      <c r="G270">
        <f>SUMIFS('2way'!$AD$3:$AD$7690,'2way'!$Q$3:$Q$7690,"="&amp;B270,'2way'!$Y$3:$Y$7690,"&lt;&gt;P") + SUMIFS('2way'!$AD$3:$AD$7690,'2way'!$R$3:$R$7690,"="&amp;D270,'2way'!$Y$3:$Y$7690,"&lt;&gt;P")</f>
        <v>-800</v>
      </c>
      <c r="H270" s="76">
        <f t="shared" si="13"/>
        <v>-0.47058823529411764</v>
      </c>
      <c r="I270">
        <f>SUMIFS('2way'!$Z$3:$Z$7690,'2way'!$Q$3:$Q$7690,"=" &amp;B270,'2way'!$Y$3:$Y$7690,"&lt;&gt;P") + SUMIFS('2way'!$Z$3:$Z$7690,'2way'!$R$3:$R$7690,"=" &amp;B270,'2way'!$Y$3:$Y$7690,"&lt;&gt;P")</f>
        <v>1700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6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1700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6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1700</v>
      </c>
      <c r="G271">
        <f>SUMIFS('2way'!$AD$3:$AD$7690,'2way'!$Q$3:$Q$7690,"="&amp;B271,'2way'!$Y$3:$Y$7690,"&lt;&gt;P") + SUMIFS('2way'!$AD$3:$AD$7690,'2way'!$R$3:$R$7690,"="&amp;D271,'2way'!$Y$3:$Y$7690,"&lt;&gt;P")</f>
        <v>-276</v>
      </c>
      <c r="H271" s="76">
        <f t="shared" si="13"/>
        <v>-0.16235294117647059</v>
      </c>
      <c r="I271">
        <f>SUMIFS('2way'!$Z$3:$Z$7690,'2way'!$Q$3:$Q$7690,"=" &amp;B271,'2way'!$Y$3:$Y$7690,"&lt;&gt;P") + SUMIFS('2way'!$Z$3:$Z$7690,'2way'!$R$3:$R$7690,"=" &amp;B271,'2way'!$Y$3:$Y$7690,"&lt;&gt;P")</f>
        <v>1700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6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1700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6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1700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6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1700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6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1700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6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1700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6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1700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6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1700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6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1700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6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1700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6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1400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6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1400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6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1400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6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1400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6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1400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6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1400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6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1300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6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1300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6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1300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6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1400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6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1400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6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1400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6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1400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6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1400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6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1400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6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1300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6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1300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6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1300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6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1400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6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1400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6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1400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6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1400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6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1400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6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1400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6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1400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6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1400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6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1400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6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1400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6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1400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6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1400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6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1400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6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1400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6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1400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6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1400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6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1400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6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1400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6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1500</v>
      </c>
      <c r="D287">
        <f>SUMIFS('2way'!$AB$3:$AB$7690,'2way'!$Q$3:$Q$7690,"="&amp;B287,'2way'!$Z$3:$Z$7690,"&lt;&gt;P") + SUMIFS('2way'!$AB$3:$AB$7690,'2way'!$R$3:$R$7690,"="&amp;B287,'2way'!$Z$3:$Z$7690,"&lt;&gt;P")</f>
        <v>-21</v>
      </c>
      <c r="E287" s="76">
        <f t="shared" si="12"/>
        <v>-1.4E-2</v>
      </c>
      <c r="F287">
        <f>SUMIFS('2way'!$Z$3:$Z$7690,'2way'!$Q$3:$Q$7690,"=" &amp;B287,'2way'!$Y$3:$Y$7690,"&lt;&gt;P") + SUMIFS('2way'!$Z$3:$Z$7690,'2way'!$R$3:$R$7690,"=" &amp;B287,'2way'!$Y$3:$Y$7690,"&lt;&gt;P")</f>
        <v>1500</v>
      </c>
      <c r="G287">
        <f>SUMIFS('2way'!$AD$3:$AD$7690,'2way'!$Q$3:$Q$7690,"="&amp;B287,'2way'!$Y$3:$Y$7690,"&lt;&gt;P") + SUMIFS('2way'!$AD$3:$AD$7690,'2way'!$R$3:$R$7690,"="&amp;D287,'2way'!$Y$3:$Y$7690,"&lt;&gt;P")</f>
        <v>-109</v>
      </c>
      <c r="H287" s="76">
        <f t="shared" si="13"/>
        <v>-7.2666666666666671E-2</v>
      </c>
      <c r="I287">
        <f>SUMIFS('2way'!$Z$3:$Z$7690,'2way'!$Q$3:$Q$7690,"=" &amp;B287,'2way'!$Y$3:$Y$7690,"&lt;&gt;P") + SUMIFS('2way'!$Z$3:$Z$7690,'2way'!$R$3:$R$7690,"=" &amp;B287,'2way'!$Y$3:$Y$7690,"&lt;&gt;P")</f>
        <v>1500</v>
      </c>
      <c r="J287">
        <f>SUMIFS('2way'!$AF$3:$AF$7690,'2way'!$Q$3:$Q$7690,"="&amp;B287,'2way'!$Y$3:$Y$7690,"&lt;&gt;P") + SUMIFS('2way'!$AF$3:$AF$7690,'2way'!$R$3:$R$7690,"="&amp;B287,'2way'!$Y$3:$Y$7690,"&lt;&gt;P")</f>
        <v>-562</v>
      </c>
      <c r="K287" s="76">
        <f t="shared" si="14"/>
        <v>-0.37466666666666665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1400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6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1400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6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1400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6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1400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6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1400</v>
      </c>
      <c r="G289">
        <f>SUMIFS('2way'!$AD$3:$AD$7690,'2way'!$Q$3:$Q$7690,"="&amp;B289,'2way'!$Y$3:$Y$7690,"&lt;&gt;P") + SUMIFS('2way'!$AD$3:$AD$7690,'2way'!$R$3:$R$7690,"="&amp;D289,'2way'!$Y$3:$Y$7690,"&lt;&gt;P")</f>
        <v>-355</v>
      </c>
      <c r="H289" s="76">
        <f t="shared" si="13"/>
        <v>-0.25357142857142856</v>
      </c>
      <c r="I289">
        <f>SUMIFS('2way'!$Z$3:$Z$7690,'2way'!$Q$3:$Q$7690,"=" &amp;B289,'2way'!$Y$3:$Y$7690,"&lt;&gt;P") + SUMIFS('2way'!$Z$3:$Z$7690,'2way'!$R$3:$R$7690,"=" &amp;B289,'2way'!$Y$3:$Y$7690,"&lt;&gt;P")</f>
        <v>1400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6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1400</v>
      </c>
      <c r="D290">
        <f>SUMIFS('2way'!$AB$3:$AB$7690,'2way'!$Q$3:$Q$7690,"="&amp;B290,'2way'!$Z$3:$Z$7690,"&lt;&gt;P") + SUMIFS('2way'!$AB$3:$AB$7690,'2way'!$R$3:$R$7690,"="&amp;B290,'2way'!$Z$3:$Z$7690,"&lt;&gt;P")</f>
        <v>-1051</v>
      </c>
      <c r="E290" s="76">
        <f t="shared" si="12"/>
        <v>-0.75071428571428567</v>
      </c>
      <c r="F290">
        <f>SUMIFS('2way'!$Z$3:$Z$7690,'2way'!$Q$3:$Q$7690,"=" &amp;B290,'2way'!$Y$3:$Y$7690,"&lt;&gt;P") + SUMIFS('2way'!$Z$3:$Z$7690,'2way'!$R$3:$R$7690,"=" &amp;B290,'2way'!$Y$3:$Y$7690,"&lt;&gt;P")</f>
        <v>1400</v>
      </c>
      <c r="G290">
        <f>SUMIFS('2way'!$AD$3:$AD$7690,'2way'!$Q$3:$Q$7690,"="&amp;B290,'2way'!$Y$3:$Y$7690,"&lt;&gt;P") + SUMIFS('2way'!$AD$3:$AD$7690,'2way'!$R$3:$R$7690,"="&amp;D290,'2way'!$Y$3:$Y$7690,"&lt;&gt;P")</f>
        <v>-515</v>
      </c>
      <c r="H290" s="76">
        <f t="shared" si="13"/>
        <v>-0.36785714285714288</v>
      </c>
      <c r="I290">
        <f>SUMIFS('2way'!$Z$3:$Z$7690,'2way'!$Q$3:$Q$7690,"=" &amp;B290,'2way'!$Y$3:$Y$7690,"&lt;&gt;P") + SUMIFS('2way'!$Z$3:$Z$7690,'2way'!$R$3:$R$7690,"=" &amp;B290,'2way'!$Y$3:$Y$7690,"&lt;&gt;P")</f>
        <v>1400</v>
      </c>
      <c r="J290">
        <f>SUMIFS('2way'!$AF$3:$AF$7690,'2way'!$Q$3:$Q$7690,"="&amp;B290,'2way'!$Y$3:$Y$7690,"&lt;&gt;P") + SUMIFS('2way'!$AF$3:$AF$7690,'2way'!$R$3:$R$7690,"="&amp;B290,'2way'!$Y$3:$Y$7690,"&lt;&gt;P")</f>
        <v>-733</v>
      </c>
      <c r="K290" s="76">
        <f t="shared" si="14"/>
        <v>-0.52357142857142858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1400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6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1400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6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1400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6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1300</v>
      </c>
      <c r="D292">
        <f>SUMIFS('2way'!$AB$3:$AB$7690,'2way'!$Q$3:$Q$7690,"="&amp;B292,'2way'!$Z$3:$Z$7690,"&lt;&gt;P") + SUMIFS('2way'!$AB$3:$AB$7690,'2way'!$R$3:$R$7690,"="&amp;B292,'2way'!$Z$3:$Z$7690,"&lt;&gt;P")</f>
        <v>169</v>
      </c>
      <c r="E292" s="76">
        <f t="shared" si="12"/>
        <v>0.13</v>
      </c>
      <c r="F292">
        <f>SUMIFS('2way'!$Z$3:$Z$7690,'2way'!$Q$3:$Q$7690,"=" &amp;B292,'2way'!$Y$3:$Y$7690,"&lt;&gt;P") + SUMIFS('2way'!$Z$3:$Z$7690,'2way'!$R$3:$R$7690,"=" &amp;B292,'2way'!$Y$3:$Y$7690,"&lt;&gt;P")</f>
        <v>1300</v>
      </c>
      <c r="G292">
        <f>SUMIFS('2way'!$AD$3:$AD$7690,'2way'!$Q$3:$Q$7690,"="&amp;B292,'2way'!$Y$3:$Y$7690,"&lt;&gt;P") + SUMIFS('2way'!$AD$3:$AD$7690,'2way'!$R$3:$R$7690,"="&amp;D292,'2way'!$Y$3:$Y$7690,"&lt;&gt;P")</f>
        <v>-532</v>
      </c>
      <c r="H292" s="76">
        <f t="shared" si="13"/>
        <v>-0.40923076923076923</v>
      </c>
      <c r="I292">
        <f>SUMIFS('2way'!$Z$3:$Z$7690,'2way'!$Q$3:$Q$7690,"=" &amp;B292,'2way'!$Y$3:$Y$7690,"&lt;&gt;P") + SUMIFS('2way'!$Z$3:$Z$7690,'2way'!$R$3:$R$7690,"=" &amp;B292,'2way'!$Y$3:$Y$7690,"&lt;&gt;P")</f>
        <v>1300</v>
      </c>
      <c r="J292">
        <f>SUMIFS('2way'!$AF$3:$AF$7690,'2way'!$Q$3:$Q$7690,"="&amp;B292,'2way'!$Y$3:$Y$7690,"&lt;&gt;P") + SUMIFS('2way'!$AF$3:$AF$7690,'2way'!$R$3:$R$7690,"="&amp;B292,'2way'!$Y$3:$Y$7690,"&lt;&gt;P")</f>
        <v>169</v>
      </c>
      <c r="K292" s="76">
        <f t="shared" si="14"/>
        <v>0.13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1600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6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1600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6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1600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6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1600</v>
      </c>
      <c r="D294">
        <f>SUMIFS('2way'!$AB$3:$AB$7690,'2way'!$Q$3:$Q$7690,"="&amp;B294,'2way'!$Z$3:$Z$7690,"&lt;&gt;P") + SUMIFS('2way'!$AB$3:$AB$7690,'2way'!$R$3:$R$7690,"="&amp;B294,'2way'!$Z$3:$Z$7690,"&lt;&gt;P")</f>
        <v>-150.99999999999997</v>
      </c>
      <c r="E294" s="76">
        <f t="shared" si="12"/>
        <v>-9.4374999999999987E-2</v>
      </c>
      <c r="F294">
        <f>SUMIFS('2way'!$Z$3:$Z$7690,'2way'!$Q$3:$Q$7690,"=" &amp;B294,'2way'!$Y$3:$Y$7690,"&lt;&gt;P") + SUMIFS('2way'!$Z$3:$Z$7690,'2way'!$R$3:$R$7690,"=" &amp;B294,'2way'!$Y$3:$Y$7690,"&lt;&gt;P")</f>
        <v>1600</v>
      </c>
      <c r="G294">
        <f>SUMIFS('2way'!$AD$3:$AD$7690,'2way'!$Q$3:$Q$7690,"="&amp;B294,'2way'!$Y$3:$Y$7690,"&lt;&gt;P") + SUMIFS('2way'!$AD$3:$AD$7690,'2way'!$R$3:$R$7690,"="&amp;D294,'2way'!$Y$3:$Y$7690,"&lt;&gt;P")</f>
        <v>-456</v>
      </c>
      <c r="H294" s="76">
        <f t="shared" si="13"/>
        <v>-0.28499999999999998</v>
      </c>
      <c r="I294">
        <f>SUMIFS('2way'!$Z$3:$Z$7690,'2way'!$Q$3:$Q$7690,"=" &amp;B294,'2way'!$Y$3:$Y$7690,"&lt;&gt;P") + SUMIFS('2way'!$Z$3:$Z$7690,'2way'!$R$3:$R$7690,"=" &amp;B294,'2way'!$Y$3:$Y$7690,"&lt;&gt;P")</f>
        <v>1600</v>
      </c>
      <c r="J294">
        <f>SUMIFS('2way'!$AF$3:$AF$7690,'2way'!$Q$3:$Q$7690,"="&amp;B294,'2way'!$Y$3:$Y$7690,"&lt;&gt;P") + SUMIFS('2way'!$AF$3:$AF$7690,'2way'!$R$3:$R$7690,"="&amp;B294,'2way'!$Y$3:$Y$7690,"&lt;&gt;P")</f>
        <v>-317</v>
      </c>
      <c r="K294" s="76">
        <f t="shared" si="14"/>
        <v>-0.198125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6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6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6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1600</v>
      </c>
      <c r="D296">
        <f>SUMIFS('2way'!$AB$3:$AB$7690,'2way'!$Q$3:$Q$7690,"="&amp;B296,'2way'!$Z$3:$Z$7690,"&lt;&gt;P") + SUMIFS('2way'!$AB$3:$AB$7690,'2way'!$R$3:$R$7690,"="&amp;B296,'2way'!$Z$3:$Z$7690,"&lt;&gt;P")</f>
        <v>195</v>
      </c>
      <c r="E296" s="76">
        <f t="shared" si="12"/>
        <v>0.121875</v>
      </c>
      <c r="F296">
        <f>SUMIFS('2way'!$Z$3:$Z$7690,'2way'!$Q$3:$Q$7690,"=" &amp;B296,'2way'!$Y$3:$Y$7690,"&lt;&gt;P") + SUMIFS('2way'!$Z$3:$Z$7690,'2way'!$R$3:$R$7690,"=" &amp;B296,'2way'!$Y$3:$Y$7690,"&lt;&gt;P")</f>
        <v>1600</v>
      </c>
      <c r="G296">
        <f>SUMIFS('2way'!$AD$3:$AD$7690,'2way'!$Q$3:$Q$7690,"="&amp;B296,'2way'!$Y$3:$Y$7690,"&lt;&gt;P") + SUMIFS('2way'!$AD$3:$AD$7690,'2way'!$R$3:$R$7690,"="&amp;D296,'2way'!$Y$3:$Y$7690,"&lt;&gt;P")</f>
        <v>304</v>
      </c>
      <c r="H296" s="76">
        <f t="shared" si="13"/>
        <v>0.19</v>
      </c>
      <c r="I296">
        <f>SUMIFS('2way'!$Z$3:$Z$7690,'2way'!$Q$3:$Q$7690,"=" &amp;B296,'2way'!$Y$3:$Y$7690,"&lt;&gt;P") + SUMIFS('2way'!$Z$3:$Z$7690,'2way'!$R$3:$R$7690,"=" &amp;B296,'2way'!$Y$3:$Y$7690,"&lt;&gt;P")</f>
        <v>1600</v>
      </c>
      <c r="J296">
        <f>SUMIFS('2way'!$AF$3:$AF$7690,'2way'!$Q$3:$Q$7690,"="&amp;B296,'2way'!$Y$3:$Y$7690,"&lt;&gt;P") + SUMIFS('2way'!$AF$3:$AF$7690,'2way'!$R$3:$R$7690,"="&amp;B296,'2way'!$Y$3:$Y$7690,"&lt;&gt;P")</f>
        <v>-980</v>
      </c>
      <c r="K296" s="76">
        <f t="shared" si="14"/>
        <v>-0.61250000000000004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1600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6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1600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6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1600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6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1600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6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1600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6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1600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6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1600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6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1600</v>
      </c>
      <c r="G299">
        <f>SUMIFS('2way'!$AD$3:$AD$7690,'2way'!$Q$3:$Q$7690,"="&amp;B299,'2way'!$Y$3:$Y$7690,"&lt;&gt;P") + SUMIFS('2way'!$AD$3:$AD$7690,'2way'!$R$3:$R$7690,"="&amp;D299,'2way'!$Y$3:$Y$7690,"&lt;&gt;P")</f>
        <v>-314</v>
      </c>
      <c r="H299" s="76">
        <f t="shared" si="13"/>
        <v>-0.19625000000000001</v>
      </c>
      <c r="I299">
        <f>SUMIFS('2way'!$Z$3:$Z$7690,'2way'!$Q$3:$Q$7690,"=" &amp;B299,'2way'!$Y$3:$Y$7690,"&lt;&gt;P") + SUMIFS('2way'!$Z$3:$Z$7690,'2way'!$R$3:$R$7690,"=" &amp;B299,'2way'!$Y$3:$Y$7690,"&lt;&gt;P")</f>
        <v>1600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6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1600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6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1600</v>
      </c>
      <c r="G300">
        <f>SUMIFS('2way'!$AD$3:$AD$7690,'2way'!$Q$3:$Q$7690,"="&amp;B300,'2way'!$Y$3:$Y$7690,"&lt;&gt;P") + SUMIFS('2way'!$AD$3:$AD$7690,'2way'!$R$3:$R$7690,"="&amp;D300,'2way'!$Y$3:$Y$7690,"&lt;&gt;P")</f>
        <v>-800</v>
      </c>
      <c r="H300" s="76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1600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6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1600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6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1600</v>
      </c>
      <c r="G301">
        <f>SUMIFS('2way'!$AD$3:$AD$7690,'2way'!$Q$3:$Q$7690,"="&amp;B301,'2way'!$Y$3:$Y$7690,"&lt;&gt;P") + SUMIFS('2way'!$AD$3:$AD$7690,'2way'!$R$3:$R$7690,"="&amp;D301,'2way'!$Y$3:$Y$7690,"&lt;&gt;P")</f>
        <v>-282</v>
      </c>
      <c r="H301" s="76">
        <f t="shared" si="13"/>
        <v>-0.17624999999999999</v>
      </c>
      <c r="I301">
        <f>SUMIFS('2way'!$Z$3:$Z$7690,'2way'!$Q$3:$Q$7690,"=" &amp;B301,'2way'!$Y$3:$Y$7690,"&lt;&gt;P") + SUMIFS('2way'!$Z$3:$Z$7690,'2way'!$R$3:$R$7690,"=" &amp;B301,'2way'!$Y$3:$Y$7690,"&lt;&gt;P")</f>
        <v>1600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6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1600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6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1600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6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1600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6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1600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6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1600</v>
      </c>
      <c r="G303">
        <f>SUMIFS('2way'!$AD$3:$AD$7690,'2way'!$Q$3:$Q$7690,"="&amp;B303,'2way'!$Y$3:$Y$7690,"&lt;&gt;P") + SUMIFS('2way'!$AD$3:$AD$7690,'2way'!$R$3:$R$7690,"="&amp;D303,'2way'!$Y$3:$Y$7690,"&lt;&gt;P")</f>
        <v>-725</v>
      </c>
      <c r="H303" s="76">
        <f t="shared" si="13"/>
        <v>-0.453125</v>
      </c>
      <c r="I303">
        <f>SUMIFS('2way'!$Z$3:$Z$7690,'2way'!$Q$3:$Q$7690,"=" &amp;B303,'2way'!$Y$3:$Y$7690,"&lt;&gt;P") + SUMIFS('2way'!$Z$3:$Z$7690,'2way'!$R$3:$R$7690,"=" &amp;B303,'2way'!$Y$3:$Y$7690,"&lt;&gt;P")</f>
        <v>1600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6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1600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6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1600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6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1600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6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1600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6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1600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6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1600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6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1600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6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1600</v>
      </c>
      <c r="G306">
        <f>SUMIFS('2way'!$AD$3:$AD$7690,'2way'!$Q$3:$Q$7690,"="&amp;B306,'2way'!$Y$3:$Y$7690,"&lt;&gt;P") + SUMIFS('2way'!$AD$3:$AD$7690,'2way'!$R$3:$R$7690,"="&amp;D306,'2way'!$Y$3:$Y$7690,"&lt;&gt;P")</f>
        <v>-800</v>
      </c>
      <c r="H306" s="76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1600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6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1600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6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1600</v>
      </c>
      <c r="G307">
        <f>SUMIFS('2way'!$AD$3:$AD$7690,'2way'!$Q$3:$Q$7690,"="&amp;B307,'2way'!$Y$3:$Y$7690,"&lt;&gt;P") + SUMIFS('2way'!$AD$3:$AD$7690,'2way'!$R$3:$R$7690,"="&amp;D307,'2way'!$Y$3:$Y$7690,"&lt;&gt;P")</f>
        <v>-633</v>
      </c>
      <c r="H307" s="76">
        <f t="shared" si="13"/>
        <v>-0.395625</v>
      </c>
      <c r="I307">
        <f>SUMIFS('2way'!$Z$3:$Z$7690,'2way'!$Q$3:$Q$7690,"=" &amp;B307,'2way'!$Y$3:$Y$7690,"&lt;&gt;P") + SUMIFS('2way'!$Z$3:$Z$7690,'2way'!$R$3:$R$7690,"=" &amp;B307,'2way'!$Y$3:$Y$7690,"&lt;&gt;P")</f>
        <v>1600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6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6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6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6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1600</v>
      </c>
      <c r="D309">
        <f>SUMIFS('2way'!$AB$3:$AB$7690,'2way'!$Q$3:$Q$7690,"="&amp;B309,'2way'!$Z$3:$Z$7690,"&lt;&gt;P") + SUMIFS('2way'!$AB$3:$AB$7690,'2way'!$R$3:$R$7690,"="&amp;B309,'2way'!$Z$3:$Z$7690,"&lt;&gt;P")</f>
        <v>-172.00000000000003</v>
      </c>
      <c r="E309" s="76">
        <f t="shared" si="12"/>
        <v>-0.10750000000000001</v>
      </c>
      <c r="F309">
        <f>SUMIFS('2way'!$Z$3:$Z$7690,'2way'!$Q$3:$Q$7690,"=" &amp;B309,'2way'!$Y$3:$Y$7690,"&lt;&gt;P") + SUMIFS('2way'!$Z$3:$Z$7690,'2way'!$R$3:$R$7690,"=" &amp;B309,'2way'!$Y$3:$Y$7690,"&lt;&gt;P")</f>
        <v>1600</v>
      </c>
      <c r="G309">
        <f>SUMIFS('2way'!$AD$3:$AD$7690,'2way'!$Q$3:$Q$7690,"="&amp;B309,'2way'!$Y$3:$Y$7690,"&lt;&gt;P") + SUMIFS('2way'!$AD$3:$AD$7690,'2way'!$R$3:$R$7690,"="&amp;D309,'2way'!$Y$3:$Y$7690,"&lt;&gt;P")</f>
        <v>-136</v>
      </c>
      <c r="H309" s="76">
        <f t="shared" si="13"/>
        <v>-8.5000000000000006E-2</v>
      </c>
      <c r="I309">
        <f>SUMIFS('2way'!$Z$3:$Z$7690,'2way'!$Q$3:$Q$7690,"=" &amp;B309,'2way'!$Y$3:$Y$7690,"&lt;&gt;P") + SUMIFS('2way'!$Z$3:$Z$7690,'2way'!$R$3:$R$7690,"=" &amp;B309,'2way'!$Y$3:$Y$7690,"&lt;&gt;P")</f>
        <v>1600</v>
      </c>
      <c r="J309">
        <f>SUMIFS('2way'!$AF$3:$AF$7690,'2way'!$Q$3:$Q$7690,"="&amp;B309,'2way'!$Y$3:$Y$7690,"&lt;&gt;P") + SUMIFS('2way'!$AF$3:$AF$7690,'2way'!$R$3:$R$7690,"="&amp;B309,'2way'!$Y$3:$Y$7690,"&lt;&gt;P")</f>
        <v>-972</v>
      </c>
      <c r="K309" s="76">
        <f t="shared" si="14"/>
        <v>-0.60750000000000004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6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6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6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1800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6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1800</v>
      </c>
      <c r="G311">
        <f>SUMIFS('2way'!$AD$3:$AD$7690,'2way'!$Q$3:$Q$7690,"="&amp;B311,'2way'!$Y$3:$Y$7690,"&lt;&gt;P") + SUMIFS('2way'!$AD$3:$AD$7690,'2way'!$R$3:$R$7690,"="&amp;D311,'2way'!$Y$3:$Y$7690,"&lt;&gt;P")</f>
        <v>-554</v>
      </c>
      <c r="H311" s="76">
        <f t="shared" si="13"/>
        <v>-0.30777777777777776</v>
      </c>
      <c r="I311">
        <f>SUMIFS('2way'!$Z$3:$Z$7690,'2way'!$Q$3:$Q$7690,"=" &amp;B311,'2way'!$Y$3:$Y$7690,"&lt;&gt;P") + SUMIFS('2way'!$Z$3:$Z$7690,'2way'!$R$3:$R$7690,"=" &amp;B311,'2way'!$Y$3:$Y$7690,"&lt;&gt;P")</f>
        <v>1800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6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1800</v>
      </c>
      <c r="D312">
        <f>SUMIFS('2way'!$AB$3:$AB$7690,'2way'!$Q$3:$Q$7690,"="&amp;B312,'2way'!$Z$3:$Z$7690,"&lt;&gt;P") + SUMIFS('2way'!$AB$3:$AB$7690,'2way'!$R$3:$R$7690,"="&amp;B312,'2way'!$Z$3:$Z$7690,"&lt;&gt;P")</f>
        <v>-580</v>
      </c>
      <c r="E312" s="76">
        <f t="shared" si="12"/>
        <v>-0.32222222222222224</v>
      </c>
      <c r="F312">
        <f>SUMIFS('2way'!$Z$3:$Z$7690,'2way'!$Q$3:$Q$7690,"=" &amp;B312,'2way'!$Y$3:$Y$7690,"&lt;&gt;P") + SUMIFS('2way'!$Z$3:$Z$7690,'2way'!$R$3:$R$7690,"=" &amp;B312,'2way'!$Y$3:$Y$7690,"&lt;&gt;P")</f>
        <v>1800</v>
      </c>
      <c r="G312">
        <f>SUMIFS('2way'!$AD$3:$AD$7690,'2way'!$Q$3:$Q$7690,"="&amp;B312,'2way'!$Y$3:$Y$7690,"&lt;&gt;P") + SUMIFS('2way'!$AD$3:$AD$7690,'2way'!$R$3:$R$7690,"="&amp;D312,'2way'!$Y$3:$Y$7690,"&lt;&gt;P")</f>
        <v>-735</v>
      </c>
      <c r="H312" s="76">
        <f t="shared" si="13"/>
        <v>-0.40833333333333333</v>
      </c>
      <c r="I312">
        <f>SUMIFS('2way'!$Z$3:$Z$7690,'2way'!$Q$3:$Q$7690,"=" &amp;B312,'2way'!$Y$3:$Y$7690,"&lt;&gt;P") + SUMIFS('2way'!$Z$3:$Z$7690,'2way'!$R$3:$R$7690,"=" &amp;B312,'2way'!$Y$3:$Y$7690,"&lt;&gt;P")</f>
        <v>1800</v>
      </c>
      <c r="J312">
        <f>SUMIFS('2way'!$AF$3:$AF$7690,'2way'!$Q$3:$Q$7690,"="&amp;B312,'2way'!$Y$3:$Y$7690,"&lt;&gt;P") + SUMIFS('2way'!$AF$3:$AF$7690,'2way'!$R$3:$R$7690,"="&amp;B312,'2way'!$Y$3:$Y$7690,"&lt;&gt;P")</f>
        <v>-1584</v>
      </c>
      <c r="K312" s="76">
        <f t="shared" si="14"/>
        <v>-0.88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1800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6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1800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6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1800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6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1800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6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1800</v>
      </c>
      <c r="G314">
        <f>SUMIFS('2way'!$AD$3:$AD$7690,'2way'!$Q$3:$Q$7690,"="&amp;B314,'2way'!$Y$3:$Y$7690,"&lt;&gt;P") + SUMIFS('2way'!$AD$3:$AD$7690,'2way'!$R$3:$R$7690,"="&amp;D314,'2way'!$Y$3:$Y$7690,"&lt;&gt;P")</f>
        <v>-67</v>
      </c>
      <c r="H314" s="76">
        <f t="shared" si="13"/>
        <v>-3.7222222222222219E-2</v>
      </c>
      <c r="I314">
        <f>SUMIFS('2way'!$Z$3:$Z$7690,'2way'!$Q$3:$Q$7690,"=" &amp;B314,'2way'!$Y$3:$Y$7690,"&lt;&gt;P") + SUMIFS('2way'!$Z$3:$Z$7690,'2way'!$R$3:$R$7690,"=" &amp;B314,'2way'!$Y$3:$Y$7690,"&lt;&gt;P")</f>
        <v>1800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6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1800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6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1800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6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1800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6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1800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6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1800</v>
      </c>
      <c r="G316">
        <f>SUMIFS('2way'!$AD$3:$AD$7690,'2way'!$Q$3:$Q$7690,"="&amp;B316,'2way'!$Y$3:$Y$7690,"&lt;&gt;P") + SUMIFS('2way'!$AD$3:$AD$7690,'2way'!$R$3:$R$7690,"="&amp;D316,'2way'!$Y$3:$Y$7690,"&lt;&gt;P")</f>
        <v>-472</v>
      </c>
      <c r="H316" s="76">
        <f t="shared" si="13"/>
        <v>-0.26222222222222225</v>
      </c>
      <c r="I316">
        <f>SUMIFS('2way'!$Z$3:$Z$7690,'2way'!$Q$3:$Q$7690,"=" &amp;B316,'2way'!$Y$3:$Y$7690,"&lt;&gt;P") + SUMIFS('2way'!$Z$3:$Z$7690,'2way'!$R$3:$R$7690,"=" &amp;B316,'2way'!$Y$3:$Y$7690,"&lt;&gt;P")</f>
        <v>1800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6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1800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6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1800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6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1800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6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1800</v>
      </c>
      <c r="D318">
        <f>SUMIFS('2way'!$AB$3:$AB$7690,'2way'!$Q$3:$Q$7690,"="&amp;B318,'2way'!$Z$3:$Z$7690,"&lt;&gt;P") + SUMIFS('2way'!$AB$3:$AB$7690,'2way'!$R$3:$R$7690,"="&amp;B318,'2way'!$Z$3:$Z$7690,"&lt;&gt;P")</f>
        <v>363</v>
      </c>
      <c r="E318" s="76">
        <f t="shared" si="12"/>
        <v>0.20166666666666666</v>
      </c>
      <c r="F318">
        <f>SUMIFS('2way'!$Z$3:$Z$7690,'2way'!$Q$3:$Q$7690,"=" &amp;B318,'2way'!$Y$3:$Y$7690,"&lt;&gt;P") + SUMIFS('2way'!$Z$3:$Z$7690,'2way'!$R$3:$R$7690,"=" &amp;B318,'2way'!$Y$3:$Y$7690,"&lt;&gt;P")</f>
        <v>1800</v>
      </c>
      <c r="G318">
        <f>SUMIFS('2way'!$AD$3:$AD$7690,'2way'!$Q$3:$Q$7690,"="&amp;B318,'2way'!$Y$3:$Y$7690,"&lt;&gt;P") + SUMIFS('2way'!$AD$3:$AD$7690,'2way'!$R$3:$R$7690,"="&amp;D318,'2way'!$Y$3:$Y$7690,"&lt;&gt;P")</f>
        <v>-429</v>
      </c>
      <c r="H318" s="76">
        <f t="shared" si="13"/>
        <v>-0.23833333333333334</v>
      </c>
      <c r="I318">
        <f>SUMIFS('2way'!$Z$3:$Z$7690,'2way'!$Q$3:$Q$7690,"=" &amp;B318,'2way'!$Y$3:$Y$7690,"&lt;&gt;P") + SUMIFS('2way'!$Z$3:$Z$7690,'2way'!$R$3:$R$7690,"=" &amp;B318,'2way'!$Y$3:$Y$7690,"&lt;&gt;P")</f>
        <v>1800</v>
      </c>
      <c r="J318">
        <f>SUMIFS('2way'!$AF$3:$AF$7690,'2way'!$Q$3:$Q$7690,"="&amp;B318,'2way'!$Y$3:$Y$7690,"&lt;&gt;P") + SUMIFS('2way'!$AF$3:$AF$7690,'2way'!$R$3:$R$7690,"="&amp;B318,'2way'!$Y$3:$Y$7690,"&lt;&gt;P")</f>
        <v>-800</v>
      </c>
      <c r="K318" s="76">
        <f t="shared" si="14"/>
        <v>-0.44444444444444442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1800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6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1800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6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1800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6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1800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6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1800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6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1800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6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1800</v>
      </c>
      <c r="D321">
        <f>SUMIFS('2way'!$AB$3:$AB$7690,'2way'!$Q$3:$Q$7690,"="&amp;B321,'2way'!$Z$3:$Z$7690,"&lt;&gt;P") + SUMIFS('2way'!$AB$3:$AB$7690,'2way'!$R$3:$R$7690,"="&amp;B321,'2way'!$Z$3:$Z$7690,"&lt;&gt;P")</f>
        <v>576.99999999999989</v>
      </c>
      <c r="E321" s="76">
        <f t="shared" si="12"/>
        <v>0.32055555555555548</v>
      </c>
      <c r="F321">
        <f>SUMIFS('2way'!$Z$3:$Z$7690,'2way'!$Q$3:$Q$7690,"=" &amp;B321,'2way'!$Y$3:$Y$7690,"&lt;&gt;P") + SUMIFS('2way'!$Z$3:$Z$7690,'2way'!$R$3:$R$7690,"=" &amp;B321,'2way'!$Y$3:$Y$7690,"&lt;&gt;P")</f>
        <v>1800</v>
      </c>
      <c r="G321">
        <f>SUMIFS('2way'!$AD$3:$AD$7690,'2way'!$Q$3:$Q$7690,"="&amp;B321,'2way'!$Y$3:$Y$7690,"&lt;&gt;P") + SUMIFS('2way'!$AD$3:$AD$7690,'2way'!$R$3:$R$7690,"="&amp;D321,'2way'!$Y$3:$Y$7690,"&lt;&gt;P")</f>
        <v>-900</v>
      </c>
      <c r="H321" s="76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1800</v>
      </c>
      <c r="J321">
        <f>SUMIFS('2way'!$AF$3:$AF$7690,'2way'!$Q$3:$Q$7690,"="&amp;B321,'2way'!$Y$3:$Y$7690,"&lt;&gt;P") + SUMIFS('2way'!$AF$3:$AF$7690,'2way'!$R$3:$R$7690,"="&amp;B321,'2way'!$Y$3:$Y$7690,"&lt;&gt;P")</f>
        <v>-438.00000000000011</v>
      </c>
      <c r="K321" s="76">
        <f t="shared" si="14"/>
        <v>-0.2433333333333334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1800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6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1800</v>
      </c>
      <c r="G322">
        <f>SUMIFS('2way'!$AD$3:$AD$7690,'2way'!$Q$3:$Q$7690,"="&amp;B322,'2way'!$Y$3:$Y$7690,"&lt;&gt;P") + SUMIFS('2way'!$AD$3:$AD$7690,'2way'!$R$3:$R$7690,"="&amp;D322,'2way'!$Y$3:$Y$7690,"&lt;&gt;P")</f>
        <v>-701</v>
      </c>
      <c r="H322" s="76">
        <f t="shared" si="13"/>
        <v>-0.38944444444444443</v>
      </c>
      <c r="I322">
        <f>SUMIFS('2way'!$Z$3:$Z$7690,'2way'!$Q$3:$Q$7690,"=" &amp;B322,'2way'!$Y$3:$Y$7690,"&lt;&gt;P") + SUMIFS('2way'!$Z$3:$Z$7690,'2way'!$R$3:$R$7690,"=" &amp;B322,'2way'!$Y$3:$Y$7690,"&lt;&gt;P")</f>
        <v>1800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6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1800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6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1800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6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1800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6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1800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6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1800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6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1800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6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1800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6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1800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6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1800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6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1800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6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1800</v>
      </c>
      <c r="G326">
        <f>SUMIFS('2way'!$AD$3:$AD$7690,'2way'!$Q$3:$Q$7690,"="&amp;B326,'2way'!$Y$3:$Y$7690,"&lt;&gt;P") + SUMIFS('2way'!$AD$3:$AD$7690,'2way'!$R$3:$R$7690,"="&amp;D326,'2way'!$Y$3:$Y$7690,"&lt;&gt;P")</f>
        <v>39</v>
      </c>
      <c r="H326" s="76">
        <f t="shared" si="16"/>
        <v>2.1666666666666667E-2</v>
      </c>
      <c r="I326">
        <f>SUMIFS('2way'!$Z$3:$Z$7690,'2way'!$Q$3:$Q$7690,"=" &amp;B326,'2way'!$Y$3:$Y$7690,"&lt;&gt;P") + SUMIFS('2way'!$Z$3:$Z$7690,'2way'!$R$3:$R$7690,"=" &amp;B326,'2way'!$Y$3:$Y$7690,"&lt;&gt;P")</f>
        <v>1800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6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1800</v>
      </c>
      <c r="D327">
        <f>SUMIFS('2way'!$AB$3:$AB$7690,'2way'!$Q$3:$Q$7690,"="&amp;B327,'2way'!$Z$3:$Z$7690,"&lt;&gt;P") + SUMIFS('2way'!$AB$3:$AB$7690,'2way'!$R$3:$R$7690,"="&amp;B327,'2way'!$Z$3:$Z$7690,"&lt;&gt;P")</f>
        <v>46.999999999999943</v>
      </c>
      <c r="E327" s="76">
        <f t="shared" si="15"/>
        <v>2.6111111111111078E-2</v>
      </c>
      <c r="F327">
        <f>SUMIFS('2way'!$Z$3:$Z$7690,'2way'!$Q$3:$Q$7690,"=" &amp;B327,'2way'!$Y$3:$Y$7690,"&lt;&gt;P") + SUMIFS('2way'!$Z$3:$Z$7690,'2way'!$R$3:$R$7690,"=" &amp;B327,'2way'!$Y$3:$Y$7690,"&lt;&gt;P")</f>
        <v>1800</v>
      </c>
      <c r="G327">
        <f>SUMIFS('2way'!$AD$3:$AD$7690,'2way'!$Q$3:$Q$7690,"="&amp;B327,'2way'!$Y$3:$Y$7690,"&lt;&gt;P") + SUMIFS('2way'!$AD$3:$AD$7690,'2way'!$R$3:$R$7690,"="&amp;D327,'2way'!$Y$3:$Y$7690,"&lt;&gt;P")</f>
        <v>-247</v>
      </c>
      <c r="H327" s="76">
        <f t="shared" si="16"/>
        <v>-0.13722222222222222</v>
      </c>
      <c r="I327">
        <f>SUMIFS('2way'!$Z$3:$Z$7690,'2way'!$Q$3:$Q$7690,"=" &amp;B327,'2way'!$Y$3:$Y$7690,"&lt;&gt;P") + SUMIFS('2way'!$Z$3:$Z$7690,'2way'!$R$3:$R$7690,"=" &amp;B327,'2way'!$Y$3:$Y$7690,"&lt;&gt;P")</f>
        <v>1800</v>
      </c>
      <c r="J327">
        <f>SUMIFS('2way'!$AF$3:$AF$7690,'2way'!$Q$3:$Q$7690,"="&amp;B327,'2way'!$Y$3:$Y$7690,"&lt;&gt;P") + SUMIFS('2way'!$AF$3:$AF$7690,'2way'!$R$3:$R$7690,"="&amp;B327,'2way'!$Y$3:$Y$7690,"&lt;&gt;P")</f>
        <v>-910</v>
      </c>
      <c r="K327" s="76">
        <f t="shared" si="17"/>
        <v>-0.50555555555555554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1800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6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1800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6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1800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6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1600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6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1600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6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1600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6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1600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6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1600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6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1600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6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1600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6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1600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6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1600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6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1600</v>
      </c>
      <c r="D332">
        <f>SUMIFS('2way'!$AB$3:$AB$7690,'2way'!$Q$3:$Q$7690,"="&amp;B332,'2way'!$Z$3:$Z$7690,"&lt;&gt;P") + SUMIFS('2way'!$AB$3:$AB$7690,'2way'!$R$3:$R$7690,"="&amp;B332,'2way'!$Z$3:$Z$7690,"&lt;&gt;P")</f>
        <v>-589</v>
      </c>
      <c r="E332" s="76">
        <f t="shared" si="15"/>
        <v>-0.36812499999999998</v>
      </c>
      <c r="F332">
        <f>SUMIFS('2way'!$Z$3:$Z$7690,'2way'!$Q$3:$Q$7690,"=" &amp;B332,'2way'!$Y$3:$Y$7690,"&lt;&gt;P") + SUMIFS('2way'!$Z$3:$Z$7690,'2way'!$R$3:$R$7690,"=" &amp;B332,'2way'!$Y$3:$Y$7690,"&lt;&gt;P")</f>
        <v>1600</v>
      </c>
      <c r="G332">
        <f>SUMIFS('2way'!$AD$3:$AD$7690,'2way'!$Q$3:$Q$7690,"="&amp;B332,'2way'!$Y$3:$Y$7690,"&lt;&gt;P") + SUMIFS('2way'!$AD$3:$AD$7690,'2way'!$R$3:$R$7690,"="&amp;D332,'2way'!$Y$3:$Y$7690,"&lt;&gt;P")</f>
        <v>-420</v>
      </c>
      <c r="H332" s="76">
        <f t="shared" si="16"/>
        <v>-0.26250000000000001</v>
      </c>
      <c r="I332">
        <f>SUMIFS('2way'!$Z$3:$Z$7690,'2way'!$Q$3:$Q$7690,"=" &amp;B332,'2way'!$Y$3:$Y$7690,"&lt;&gt;P") + SUMIFS('2way'!$Z$3:$Z$7690,'2way'!$R$3:$R$7690,"=" &amp;B332,'2way'!$Y$3:$Y$7690,"&lt;&gt;P")</f>
        <v>1600</v>
      </c>
      <c r="J332">
        <f>SUMIFS('2way'!$AF$3:$AF$7690,'2way'!$Q$3:$Q$7690,"="&amp;B332,'2way'!$Y$3:$Y$7690,"&lt;&gt;P") + SUMIFS('2way'!$AF$3:$AF$7690,'2way'!$R$3:$R$7690,"="&amp;B332,'2way'!$Y$3:$Y$7690,"&lt;&gt;P")</f>
        <v>-948</v>
      </c>
      <c r="K332" s="76">
        <f t="shared" si="17"/>
        <v>-0.59250000000000003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1600</v>
      </c>
      <c r="D333">
        <f>SUMIFS('2way'!$AB$3:$AB$7690,'2way'!$Q$3:$Q$7690,"="&amp;B333,'2way'!$Z$3:$Z$7690,"&lt;&gt;P") + SUMIFS('2way'!$AB$3:$AB$7690,'2way'!$R$3:$R$7690,"="&amp;B333,'2way'!$Z$3:$Z$7690,"&lt;&gt;P")</f>
        <v>-70.000000000000028</v>
      </c>
      <c r="E333" s="76">
        <f t="shared" si="15"/>
        <v>-4.3750000000000018E-2</v>
      </c>
      <c r="F333">
        <f>SUMIFS('2way'!$Z$3:$Z$7690,'2way'!$Q$3:$Q$7690,"=" &amp;B333,'2way'!$Y$3:$Y$7690,"&lt;&gt;P") + SUMIFS('2way'!$Z$3:$Z$7690,'2way'!$R$3:$R$7690,"=" &amp;B333,'2way'!$Y$3:$Y$7690,"&lt;&gt;P")</f>
        <v>1600</v>
      </c>
      <c r="G333">
        <f>SUMIFS('2way'!$AD$3:$AD$7690,'2way'!$Q$3:$Q$7690,"="&amp;B333,'2way'!$Y$3:$Y$7690,"&lt;&gt;P") + SUMIFS('2way'!$AD$3:$AD$7690,'2way'!$R$3:$R$7690,"="&amp;D333,'2way'!$Y$3:$Y$7690,"&lt;&gt;P")</f>
        <v>-334</v>
      </c>
      <c r="H333" s="76">
        <f t="shared" si="16"/>
        <v>-0.20874999999999999</v>
      </c>
      <c r="I333">
        <f>SUMIFS('2way'!$Z$3:$Z$7690,'2way'!$Q$3:$Q$7690,"=" &amp;B333,'2way'!$Y$3:$Y$7690,"&lt;&gt;P") + SUMIFS('2way'!$Z$3:$Z$7690,'2way'!$R$3:$R$7690,"=" &amp;B333,'2way'!$Y$3:$Y$7690,"&lt;&gt;P")</f>
        <v>1600</v>
      </c>
      <c r="J333">
        <f>SUMIFS('2way'!$AF$3:$AF$7690,'2way'!$Q$3:$Q$7690,"="&amp;B333,'2way'!$Y$3:$Y$7690,"&lt;&gt;P") + SUMIFS('2way'!$AF$3:$AF$7690,'2way'!$R$3:$R$7690,"="&amp;B333,'2way'!$Y$3:$Y$7690,"&lt;&gt;P")</f>
        <v>-1040</v>
      </c>
      <c r="K333" s="76">
        <f t="shared" si="17"/>
        <v>-0.65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1600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6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1600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6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1600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6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1600</v>
      </c>
      <c r="D335">
        <f>SUMIFS('2way'!$AB$3:$AB$7690,'2way'!$Q$3:$Q$7690,"="&amp;B335,'2way'!$Z$3:$Z$7690,"&lt;&gt;P") + SUMIFS('2way'!$AB$3:$AB$7690,'2way'!$R$3:$R$7690,"="&amp;B335,'2way'!$Z$3:$Z$7690,"&lt;&gt;P")</f>
        <v>177.99999999999994</v>
      </c>
      <c r="E335" s="76">
        <f t="shared" si="15"/>
        <v>0.11124999999999996</v>
      </c>
      <c r="F335">
        <f>SUMIFS('2way'!$Z$3:$Z$7690,'2way'!$Q$3:$Q$7690,"=" &amp;B335,'2way'!$Y$3:$Y$7690,"&lt;&gt;P") + SUMIFS('2way'!$Z$3:$Z$7690,'2way'!$R$3:$R$7690,"=" &amp;B335,'2way'!$Y$3:$Y$7690,"&lt;&gt;P")</f>
        <v>1600</v>
      </c>
      <c r="G335">
        <f>SUMIFS('2way'!$AD$3:$AD$7690,'2way'!$Q$3:$Q$7690,"="&amp;B335,'2way'!$Y$3:$Y$7690,"&lt;&gt;P") + SUMIFS('2way'!$AD$3:$AD$7690,'2way'!$R$3:$R$7690,"="&amp;D335,'2way'!$Y$3:$Y$7690,"&lt;&gt;P")</f>
        <v>-116.00000000000003</v>
      </c>
      <c r="H335" s="76">
        <f t="shared" si="16"/>
        <v>-7.2500000000000023E-2</v>
      </c>
      <c r="I335">
        <f>SUMIFS('2way'!$Z$3:$Z$7690,'2way'!$Q$3:$Q$7690,"=" &amp;B335,'2way'!$Y$3:$Y$7690,"&lt;&gt;P") + SUMIFS('2way'!$Z$3:$Z$7690,'2way'!$R$3:$R$7690,"=" &amp;B335,'2way'!$Y$3:$Y$7690,"&lt;&gt;P")</f>
        <v>1600</v>
      </c>
      <c r="J335">
        <f>SUMIFS('2way'!$AF$3:$AF$7690,'2way'!$Q$3:$Q$7690,"="&amp;B335,'2way'!$Y$3:$Y$7690,"&lt;&gt;P") + SUMIFS('2way'!$AF$3:$AF$7690,'2way'!$R$3:$R$7690,"="&amp;B335,'2way'!$Y$3:$Y$7690,"&lt;&gt;P")</f>
        <v>-606</v>
      </c>
      <c r="K335" s="76">
        <f t="shared" si="17"/>
        <v>-0.37874999999999998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1600</v>
      </c>
      <c r="D336">
        <f>SUMIFS('2way'!$AB$3:$AB$7690,'2way'!$Q$3:$Q$7690,"="&amp;B336,'2way'!$Z$3:$Z$7690,"&lt;&gt;P") + SUMIFS('2way'!$AB$3:$AB$7690,'2way'!$R$3:$R$7690,"="&amp;B336,'2way'!$Z$3:$Z$7690,"&lt;&gt;P")</f>
        <v>-301</v>
      </c>
      <c r="E336" s="76">
        <f t="shared" si="15"/>
        <v>-0.18812499999999999</v>
      </c>
      <c r="F336">
        <f>SUMIFS('2way'!$Z$3:$Z$7690,'2way'!$Q$3:$Q$7690,"=" &amp;B336,'2way'!$Y$3:$Y$7690,"&lt;&gt;P") + SUMIFS('2way'!$Z$3:$Z$7690,'2way'!$R$3:$R$7690,"=" &amp;B336,'2way'!$Y$3:$Y$7690,"&lt;&gt;P")</f>
        <v>1600</v>
      </c>
      <c r="G336">
        <f>SUMIFS('2way'!$AD$3:$AD$7690,'2way'!$Q$3:$Q$7690,"="&amp;B336,'2way'!$Y$3:$Y$7690,"&lt;&gt;P") + SUMIFS('2way'!$AD$3:$AD$7690,'2way'!$R$3:$R$7690,"="&amp;D336,'2way'!$Y$3:$Y$7690,"&lt;&gt;P")</f>
        <v>-900</v>
      </c>
      <c r="H336" s="76">
        <f t="shared" si="16"/>
        <v>-0.5625</v>
      </c>
      <c r="I336">
        <f>SUMIFS('2way'!$Z$3:$Z$7690,'2way'!$Q$3:$Q$7690,"=" &amp;B336,'2way'!$Y$3:$Y$7690,"&lt;&gt;P") + SUMIFS('2way'!$Z$3:$Z$7690,'2way'!$R$3:$R$7690,"=" &amp;B336,'2way'!$Y$3:$Y$7690,"&lt;&gt;P")</f>
        <v>1600</v>
      </c>
      <c r="J336">
        <f>SUMIFS('2way'!$AF$3:$AF$7690,'2way'!$Q$3:$Q$7690,"="&amp;B336,'2way'!$Y$3:$Y$7690,"&lt;&gt;P") + SUMIFS('2way'!$AF$3:$AF$7690,'2way'!$R$3:$R$7690,"="&amp;B336,'2way'!$Y$3:$Y$7690,"&lt;&gt;P")</f>
        <v>-687</v>
      </c>
      <c r="K336" s="76">
        <f t="shared" si="17"/>
        <v>-0.42937500000000001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1600</v>
      </c>
      <c r="D337">
        <f>SUMIFS('2way'!$AB$3:$AB$7690,'2way'!$Q$3:$Q$7690,"="&amp;B337,'2way'!$Z$3:$Z$7690,"&lt;&gt;P") + SUMIFS('2way'!$AB$3:$AB$7690,'2way'!$R$3:$R$7690,"="&amp;B337,'2way'!$Z$3:$Z$7690,"&lt;&gt;P")</f>
        <v>324.99999999999994</v>
      </c>
      <c r="E337" s="76">
        <f t="shared" si="15"/>
        <v>0.20312499999999997</v>
      </c>
      <c r="F337">
        <f>SUMIFS('2way'!$Z$3:$Z$7690,'2way'!$Q$3:$Q$7690,"=" &amp;B337,'2way'!$Y$3:$Y$7690,"&lt;&gt;P") + SUMIFS('2way'!$Z$3:$Z$7690,'2way'!$R$3:$R$7690,"=" &amp;B337,'2way'!$Y$3:$Y$7690,"&lt;&gt;P")</f>
        <v>1600</v>
      </c>
      <c r="G337">
        <f>SUMIFS('2way'!$AD$3:$AD$7690,'2way'!$Q$3:$Q$7690,"="&amp;B337,'2way'!$Y$3:$Y$7690,"&lt;&gt;P") + SUMIFS('2way'!$AD$3:$AD$7690,'2way'!$R$3:$R$7690,"="&amp;D337,'2way'!$Y$3:$Y$7690,"&lt;&gt;P")</f>
        <v>-531</v>
      </c>
      <c r="H337" s="76">
        <f t="shared" si="16"/>
        <v>-0.33187499999999998</v>
      </c>
      <c r="I337">
        <f>SUMIFS('2way'!$Z$3:$Z$7690,'2way'!$Q$3:$Q$7690,"=" &amp;B337,'2way'!$Y$3:$Y$7690,"&lt;&gt;P") + SUMIFS('2way'!$Z$3:$Z$7690,'2way'!$R$3:$R$7690,"=" &amp;B337,'2way'!$Y$3:$Y$7690,"&lt;&gt;P")</f>
        <v>1600</v>
      </c>
      <c r="J337">
        <f>SUMIFS('2way'!$AF$3:$AF$7690,'2way'!$Q$3:$Q$7690,"="&amp;B337,'2way'!$Y$3:$Y$7690,"&lt;&gt;P") + SUMIFS('2way'!$AF$3:$AF$7690,'2way'!$R$3:$R$7690,"="&amp;B337,'2way'!$Y$3:$Y$7690,"&lt;&gt;P")</f>
        <v>-209.00000000000006</v>
      </c>
      <c r="K337" s="76">
        <f t="shared" si="17"/>
        <v>-0.13062500000000005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1600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6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1600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6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1600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6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1600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6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1600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6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1600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6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1600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6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1600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6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1600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6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1600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6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1600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6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1600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6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1600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6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1600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6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1600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6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1600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6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1600</v>
      </c>
      <c r="G343">
        <f>SUMIFS('2way'!$AD$3:$AD$7690,'2way'!$Q$3:$Q$7690,"="&amp;B343,'2way'!$Y$3:$Y$7690,"&lt;&gt;P") + SUMIFS('2way'!$AD$3:$AD$7690,'2way'!$R$3:$R$7690,"="&amp;D343,'2way'!$Y$3:$Y$7690,"&lt;&gt;P")</f>
        <v>-632</v>
      </c>
      <c r="H343" s="76">
        <f t="shared" si="16"/>
        <v>-0.39500000000000002</v>
      </c>
      <c r="I343">
        <f>SUMIFS('2way'!$Z$3:$Z$7690,'2way'!$Q$3:$Q$7690,"=" &amp;B343,'2way'!$Y$3:$Y$7690,"&lt;&gt;P") + SUMIFS('2way'!$Z$3:$Z$7690,'2way'!$R$3:$R$7690,"=" &amp;B343,'2way'!$Y$3:$Y$7690,"&lt;&gt;P")</f>
        <v>1600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6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1600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6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1600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6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1600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6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1600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6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1600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6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1600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6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1600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6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1600</v>
      </c>
      <c r="G346">
        <f>SUMIFS('2way'!$AD$3:$AD$7690,'2way'!$Q$3:$Q$7690,"="&amp;B346,'2way'!$Y$3:$Y$7690,"&lt;&gt;P") + SUMIFS('2way'!$AD$3:$AD$7690,'2way'!$R$3:$R$7690,"="&amp;D346,'2way'!$Y$3:$Y$7690,"&lt;&gt;P")</f>
        <v>-800</v>
      </c>
      <c r="H346" s="76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1600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6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1600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6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1600</v>
      </c>
      <c r="G347">
        <f>SUMIFS('2way'!$AD$3:$AD$7690,'2way'!$Q$3:$Q$7690,"="&amp;B347,'2way'!$Y$3:$Y$7690,"&lt;&gt;P") + SUMIFS('2way'!$AD$3:$AD$7690,'2way'!$R$3:$R$7690,"="&amp;D347,'2way'!$Y$3:$Y$7690,"&lt;&gt;P")</f>
        <v>203</v>
      </c>
      <c r="H347" s="76">
        <f t="shared" si="16"/>
        <v>0.12687499999999999</v>
      </c>
      <c r="I347">
        <f>SUMIFS('2way'!$Z$3:$Z$7690,'2way'!$Q$3:$Q$7690,"=" &amp;B347,'2way'!$Y$3:$Y$7690,"&lt;&gt;P") + SUMIFS('2way'!$Z$3:$Z$7690,'2way'!$R$3:$R$7690,"=" &amp;B347,'2way'!$Y$3:$Y$7690,"&lt;&gt;P")</f>
        <v>1600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6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1600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6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1600</v>
      </c>
      <c r="G348">
        <f>SUMIFS('2way'!$AD$3:$AD$7690,'2way'!$Q$3:$Q$7690,"="&amp;B348,'2way'!$Y$3:$Y$7690,"&lt;&gt;P") + SUMIFS('2way'!$AD$3:$AD$7690,'2way'!$R$3:$R$7690,"="&amp;D348,'2way'!$Y$3:$Y$7690,"&lt;&gt;P")</f>
        <v>-358</v>
      </c>
      <c r="H348" s="76">
        <f t="shared" si="16"/>
        <v>-0.22375</v>
      </c>
      <c r="I348">
        <f>SUMIFS('2way'!$Z$3:$Z$7690,'2way'!$Q$3:$Q$7690,"=" &amp;B348,'2way'!$Y$3:$Y$7690,"&lt;&gt;P") + SUMIFS('2way'!$Z$3:$Z$7690,'2way'!$R$3:$R$7690,"=" &amp;B348,'2way'!$Y$3:$Y$7690,"&lt;&gt;P")</f>
        <v>1600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6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1300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6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1300</v>
      </c>
      <c r="G349">
        <f>SUMIFS('2way'!$AD$3:$AD$7690,'2way'!$Q$3:$Q$7690,"="&amp;B349,'2way'!$Y$3:$Y$7690,"&lt;&gt;P") + SUMIFS('2way'!$AD$3:$AD$7690,'2way'!$R$3:$R$7690,"="&amp;D349,'2way'!$Y$3:$Y$7690,"&lt;&gt;P")</f>
        <v>-302</v>
      </c>
      <c r="H349" s="76">
        <f t="shared" si="16"/>
        <v>-0.2323076923076923</v>
      </c>
      <c r="I349">
        <f>SUMIFS('2way'!$Z$3:$Z$7690,'2way'!$Q$3:$Q$7690,"=" &amp;B349,'2way'!$Y$3:$Y$7690,"&lt;&gt;P") + SUMIFS('2way'!$Z$3:$Z$7690,'2way'!$R$3:$R$7690,"=" &amp;B349,'2way'!$Y$3:$Y$7690,"&lt;&gt;P")</f>
        <v>1300</v>
      </c>
      <c r="J349">
        <f>SUMIFS('2way'!$AF$3:$AF$7690,'2way'!$Q$3:$Q$7690,"="&amp;B349,'2way'!$Y$3:$Y$7690,"&lt;&gt;P") + SUMIFS('2way'!$AF$3:$AF$7690,'2way'!$R$3:$R$7690,"="&amp;B349,'2way'!$Y$3:$Y$7690,"&lt;&gt;P")</f>
        <v>-1148</v>
      </c>
      <c r="K349" s="76">
        <f t="shared" si="17"/>
        <v>-0.88307692307692309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1300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6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1300</v>
      </c>
      <c r="G350">
        <f>SUMIFS('2way'!$AD$3:$AD$7690,'2way'!$Q$3:$Q$7690,"="&amp;B350,'2way'!$Y$3:$Y$7690,"&lt;&gt;P") + SUMIFS('2way'!$AD$3:$AD$7690,'2way'!$R$3:$R$7690,"="&amp;D350,'2way'!$Y$3:$Y$7690,"&lt;&gt;P")</f>
        <v>-491</v>
      </c>
      <c r="H350" s="76">
        <f t="shared" si="16"/>
        <v>-0.37769230769230772</v>
      </c>
      <c r="I350">
        <f>SUMIFS('2way'!$Z$3:$Z$7690,'2way'!$Q$3:$Q$7690,"=" &amp;B350,'2way'!$Y$3:$Y$7690,"&lt;&gt;P") + SUMIFS('2way'!$Z$3:$Z$7690,'2way'!$R$3:$R$7690,"=" &amp;B350,'2way'!$Y$3:$Y$7690,"&lt;&gt;P")</f>
        <v>1300</v>
      </c>
      <c r="J350">
        <f>SUMIFS('2way'!$AF$3:$AF$7690,'2way'!$Q$3:$Q$7690,"="&amp;B350,'2way'!$Y$3:$Y$7690,"&lt;&gt;P") + SUMIFS('2way'!$AF$3:$AF$7690,'2way'!$R$3:$R$7690,"="&amp;B350,'2way'!$Y$3:$Y$7690,"&lt;&gt;P")</f>
        <v>-631</v>
      </c>
      <c r="K350" s="76">
        <f t="shared" si="17"/>
        <v>-0.48538461538461536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1300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6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1300</v>
      </c>
      <c r="G351">
        <f>SUMIFS('2way'!$AD$3:$AD$7690,'2way'!$Q$3:$Q$7690,"="&amp;B351,'2way'!$Y$3:$Y$7690,"&lt;&gt;P") + SUMIFS('2way'!$AD$3:$AD$7690,'2way'!$R$3:$R$7690,"="&amp;D351,'2way'!$Y$3:$Y$7690,"&lt;&gt;P")</f>
        <v>-317</v>
      </c>
      <c r="H351" s="76">
        <f t="shared" si="16"/>
        <v>-0.24384615384615385</v>
      </c>
      <c r="I351">
        <f>SUMIFS('2way'!$Z$3:$Z$7690,'2way'!$Q$3:$Q$7690,"=" &amp;B351,'2way'!$Y$3:$Y$7690,"&lt;&gt;P") + SUMIFS('2way'!$Z$3:$Z$7690,'2way'!$R$3:$R$7690,"=" &amp;B351,'2way'!$Y$3:$Y$7690,"&lt;&gt;P")</f>
        <v>1300</v>
      </c>
      <c r="J351">
        <f>SUMIFS('2way'!$AF$3:$AF$7690,'2way'!$Q$3:$Q$7690,"="&amp;B351,'2way'!$Y$3:$Y$7690,"&lt;&gt;P") + SUMIFS('2way'!$AF$3:$AF$7690,'2way'!$R$3:$R$7690,"="&amp;B351,'2way'!$Y$3:$Y$7690,"&lt;&gt;P")</f>
        <v>-959</v>
      </c>
      <c r="K351" s="76">
        <f t="shared" si="17"/>
        <v>-0.73769230769230765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1300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6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1300</v>
      </c>
      <c r="G352">
        <f>SUMIFS('2way'!$AD$3:$AD$7690,'2way'!$Q$3:$Q$7690,"="&amp;B352,'2way'!$Y$3:$Y$7690,"&lt;&gt;P") + SUMIFS('2way'!$AD$3:$AD$7690,'2way'!$R$3:$R$7690,"="&amp;D352,'2way'!$Y$3:$Y$7690,"&lt;&gt;P")</f>
        <v>-600</v>
      </c>
      <c r="H352" s="76">
        <f t="shared" si="16"/>
        <v>-0.46153846153846156</v>
      </c>
      <c r="I352">
        <f>SUMIFS('2way'!$Z$3:$Z$7690,'2way'!$Q$3:$Q$7690,"=" &amp;B352,'2way'!$Y$3:$Y$7690,"&lt;&gt;P") + SUMIFS('2way'!$Z$3:$Z$7690,'2way'!$R$3:$R$7690,"=" &amp;B352,'2way'!$Y$3:$Y$7690,"&lt;&gt;P")</f>
        <v>1300</v>
      </c>
      <c r="J352">
        <f>SUMIFS('2way'!$AF$3:$AF$7690,'2way'!$Q$3:$Q$7690,"="&amp;B352,'2way'!$Y$3:$Y$7690,"&lt;&gt;P") + SUMIFS('2way'!$AF$3:$AF$7690,'2way'!$R$3:$R$7690,"="&amp;B352,'2way'!$Y$3:$Y$7690,"&lt;&gt;P")</f>
        <v>-584</v>
      </c>
      <c r="K352" s="76">
        <f t="shared" si="17"/>
        <v>-0.44923076923076921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1300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6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1300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6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1300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6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1300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6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1300</v>
      </c>
      <c r="G354">
        <f>SUMIFS('2way'!$AD$3:$AD$7690,'2way'!$Q$3:$Q$7690,"="&amp;B354,'2way'!$Y$3:$Y$7690,"&lt;&gt;P") + SUMIFS('2way'!$AD$3:$AD$7690,'2way'!$R$3:$R$7690,"="&amp;D354,'2way'!$Y$3:$Y$7690,"&lt;&gt;P")</f>
        <v>-545</v>
      </c>
      <c r="H354" s="76">
        <f t="shared" si="16"/>
        <v>-0.41923076923076924</v>
      </c>
      <c r="I354">
        <f>SUMIFS('2way'!$Z$3:$Z$7690,'2way'!$Q$3:$Q$7690,"=" &amp;B354,'2way'!$Y$3:$Y$7690,"&lt;&gt;P") + SUMIFS('2way'!$Z$3:$Z$7690,'2way'!$R$3:$R$7690,"=" &amp;B354,'2way'!$Y$3:$Y$7690,"&lt;&gt;P")</f>
        <v>1300</v>
      </c>
      <c r="J354">
        <f>SUMIFS('2way'!$AF$3:$AF$7690,'2way'!$Q$3:$Q$7690,"="&amp;B354,'2way'!$Y$3:$Y$7690,"&lt;&gt;P") + SUMIFS('2way'!$AF$3:$AF$7690,'2way'!$R$3:$R$7690,"="&amp;B354,'2way'!$Y$3:$Y$7690,"&lt;&gt;P")</f>
        <v>-701</v>
      </c>
      <c r="K354" s="76">
        <f t="shared" si="17"/>
        <v>-0.53923076923076918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1300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6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1300</v>
      </c>
      <c r="G355">
        <f>SUMIFS('2way'!$AD$3:$AD$7690,'2way'!$Q$3:$Q$7690,"="&amp;B355,'2way'!$Y$3:$Y$7690,"&lt;&gt;P") + SUMIFS('2way'!$AD$3:$AD$7690,'2way'!$R$3:$R$7690,"="&amp;D355,'2way'!$Y$3:$Y$7690,"&lt;&gt;P")</f>
        <v>-600</v>
      </c>
      <c r="H355" s="76">
        <f t="shared" si="16"/>
        <v>-0.46153846153846156</v>
      </c>
      <c r="I355">
        <f>SUMIFS('2way'!$Z$3:$Z$7690,'2way'!$Q$3:$Q$7690,"=" &amp;B355,'2way'!$Y$3:$Y$7690,"&lt;&gt;P") + SUMIFS('2way'!$Z$3:$Z$7690,'2way'!$R$3:$R$7690,"=" &amp;B355,'2way'!$Y$3:$Y$7690,"&lt;&gt;P")</f>
        <v>1300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6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1700</v>
      </c>
      <c r="D356">
        <f>SUMIFS('2way'!$AB$3:$AB$7690,'2way'!$Q$3:$Q$7690,"="&amp;B356,'2way'!$Z$3:$Z$7690,"&lt;&gt;P") + SUMIFS('2way'!$AB$3:$AB$7690,'2way'!$R$3:$R$7690,"="&amp;B356,'2way'!$Z$3:$Z$7690,"&lt;&gt;P")</f>
        <v>-151</v>
      </c>
      <c r="E356" s="76">
        <f t="shared" si="15"/>
        <v>-8.8823529411764704E-2</v>
      </c>
      <c r="F356">
        <f>SUMIFS('2way'!$Z$3:$Z$7690,'2way'!$Q$3:$Q$7690,"=" &amp;B356,'2way'!$Y$3:$Y$7690,"&lt;&gt;P") + SUMIFS('2way'!$Z$3:$Z$7690,'2way'!$R$3:$R$7690,"=" &amp;B356,'2way'!$Y$3:$Y$7690,"&lt;&gt;P")</f>
        <v>1700</v>
      </c>
      <c r="G356">
        <f>SUMIFS('2way'!$AD$3:$AD$7690,'2way'!$Q$3:$Q$7690,"="&amp;B356,'2way'!$Y$3:$Y$7690,"&lt;&gt;P") + SUMIFS('2way'!$AD$3:$AD$7690,'2way'!$R$3:$R$7690,"="&amp;D356,'2way'!$Y$3:$Y$7690,"&lt;&gt;P")</f>
        <v>-338</v>
      </c>
      <c r="H356" s="76">
        <f t="shared" si="16"/>
        <v>-0.1988235294117647</v>
      </c>
      <c r="I356">
        <f>SUMIFS('2way'!$Z$3:$Z$7690,'2way'!$Q$3:$Q$7690,"=" &amp;B356,'2way'!$Y$3:$Y$7690,"&lt;&gt;P") + SUMIFS('2way'!$Z$3:$Z$7690,'2way'!$R$3:$R$7690,"=" &amp;B356,'2way'!$Y$3:$Y$7690,"&lt;&gt;P")</f>
        <v>1700</v>
      </c>
      <c r="J356">
        <f>SUMIFS('2way'!$AF$3:$AF$7690,'2way'!$Q$3:$Q$7690,"="&amp;B356,'2way'!$Y$3:$Y$7690,"&lt;&gt;P") + SUMIFS('2way'!$AF$3:$AF$7690,'2way'!$R$3:$R$7690,"="&amp;B356,'2way'!$Y$3:$Y$7690,"&lt;&gt;P")</f>
        <v>-635</v>
      </c>
      <c r="K356" s="76">
        <f t="shared" si="17"/>
        <v>-0.37352941176470589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1700</v>
      </c>
      <c r="D357">
        <f>SUMIFS('2way'!$AB$3:$AB$7690,'2way'!$Q$3:$Q$7690,"="&amp;B357,'2way'!$Z$3:$Z$7690,"&lt;&gt;P") + SUMIFS('2way'!$AB$3:$AB$7690,'2way'!$R$3:$R$7690,"="&amp;B357,'2way'!$Z$3:$Z$7690,"&lt;&gt;P")</f>
        <v>-347</v>
      </c>
      <c r="E357" s="76">
        <f t="shared" si="15"/>
        <v>-0.20411764705882354</v>
      </c>
      <c r="F357">
        <f>SUMIFS('2way'!$Z$3:$Z$7690,'2way'!$Q$3:$Q$7690,"=" &amp;B357,'2way'!$Y$3:$Y$7690,"&lt;&gt;P") + SUMIFS('2way'!$Z$3:$Z$7690,'2way'!$R$3:$R$7690,"=" &amp;B357,'2way'!$Y$3:$Y$7690,"&lt;&gt;P")</f>
        <v>1700</v>
      </c>
      <c r="G357">
        <f>SUMIFS('2way'!$AD$3:$AD$7690,'2way'!$Q$3:$Q$7690,"="&amp;B357,'2way'!$Y$3:$Y$7690,"&lt;&gt;P") + SUMIFS('2way'!$AD$3:$AD$7690,'2way'!$R$3:$R$7690,"="&amp;D357,'2way'!$Y$3:$Y$7690,"&lt;&gt;P")</f>
        <v>-693</v>
      </c>
      <c r="H357" s="76">
        <f t="shared" si="16"/>
        <v>-0.40764705882352942</v>
      </c>
      <c r="I357">
        <f>SUMIFS('2way'!$Z$3:$Z$7690,'2way'!$Q$3:$Q$7690,"=" &amp;B357,'2way'!$Y$3:$Y$7690,"&lt;&gt;P") + SUMIFS('2way'!$Z$3:$Z$7690,'2way'!$R$3:$R$7690,"=" &amp;B357,'2way'!$Y$3:$Y$7690,"&lt;&gt;P")</f>
        <v>1700</v>
      </c>
      <c r="J357">
        <f>SUMIFS('2way'!$AF$3:$AF$7690,'2way'!$Q$3:$Q$7690,"="&amp;B357,'2way'!$Y$3:$Y$7690,"&lt;&gt;P") + SUMIFS('2way'!$AF$3:$AF$7690,'2way'!$R$3:$R$7690,"="&amp;B357,'2way'!$Y$3:$Y$7690,"&lt;&gt;P")</f>
        <v>-1146</v>
      </c>
      <c r="K357" s="76">
        <f t="shared" si="17"/>
        <v>-0.67411764705882349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1900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6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1900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6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1900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6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1800</v>
      </c>
      <c r="D359">
        <f>SUMIFS('2way'!$AB$3:$AB$7690,'2way'!$Q$3:$Q$7690,"="&amp;B359,'2way'!$Z$3:$Z$7690,"&lt;&gt;P") + SUMIFS('2way'!$AB$3:$AB$7690,'2way'!$R$3:$R$7690,"="&amp;B359,'2way'!$Z$3:$Z$7690,"&lt;&gt;P")</f>
        <v>-389</v>
      </c>
      <c r="E359" s="76">
        <f t="shared" si="15"/>
        <v>-0.21611111111111111</v>
      </c>
      <c r="F359">
        <f>SUMIFS('2way'!$Z$3:$Z$7690,'2way'!$Q$3:$Q$7690,"=" &amp;B359,'2way'!$Y$3:$Y$7690,"&lt;&gt;P") + SUMIFS('2way'!$Z$3:$Z$7690,'2way'!$R$3:$R$7690,"=" &amp;B359,'2way'!$Y$3:$Y$7690,"&lt;&gt;P")</f>
        <v>1800</v>
      </c>
      <c r="G359">
        <f>SUMIFS('2way'!$AD$3:$AD$7690,'2way'!$Q$3:$Q$7690,"="&amp;B359,'2way'!$Y$3:$Y$7690,"&lt;&gt;P") + SUMIFS('2way'!$AD$3:$AD$7690,'2way'!$R$3:$R$7690,"="&amp;D359,'2way'!$Y$3:$Y$7690,"&lt;&gt;P")</f>
        <v>-496</v>
      </c>
      <c r="H359" s="76">
        <f t="shared" si="16"/>
        <v>-0.27555555555555555</v>
      </c>
      <c r="I359">
        <f>SUMIFS('2way'!$Z$3:$Z$7690,'2way'!$Q$3:$Q$7690,"=" &amp;B359,'2way'!$Y$3:$Y$7690,"&lt;&gt;P") + SUMIFS('2way'!$Z$3:$Z$7690,'2way'!$R$3:$R$7690,"=" &amp;B359,'2way'!$Y$3:$Y$7690,"&lt;&gt;P")</f>
        <v>1800</v>
      </c>
      <c r="J359">
        <f>SUMIFS('2way'!$AF$3:$AF$7690,'2way'!$Q$3:$Q$7690,"="&amp;B359,'2way'!$Y$3:$Y$7690,"&lt;&gt;P") + SUMIFS('2way'!$AF$3:$AF$7690,'2way'!$R$3:$R$7690,"="&amp;B359,'2way'!$Y$3:$Y$7690,"&lt;&gt;P")</f>
        <v>-864</v>
      </c>
      <c r="K359" s="76">
        <f t="shared" si="17"/>
        <v>-0.48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1800</v>
      </c>
      <c r="D360">
        <f>SUMIFS('2way'!$AB$3:$AB$7690,'2way'!$Q$3:$Q$7690,"="&amp;B360,'2way'!$Z$3:$Z$7690,"&lt;&gt;P") + SUMIFS('2way'!$AB$3:$AB$7690,'2way'!$R$3:$R$7690,"="&amp;B360,'2way'!$Z$3:$Z$7690,"&lt;&gt;P")</f>
        <v>-239</v>
      </c>
      <c r="E360" s="76">
        <f t="shared" si="15"/>
        <v>-0.13277777777777777</v>
      </c>
      <c r="F360">
        <f>SUMIFS('2way'!$Z$3:$Z$7690,'2way'!$Q$3:$Q$7690,"=" &amp;B360,'2way'!$Y$3:$Y$7690,"&lt;&gt;P") + SUMIFS('2way'!$Z$3:$Z$7690,'2way'!$R$3:$R$7690,"=" &amp;B360,'2way'!$Y$3:$Y$7690,"&lt;&gt;P")</f>
        <v>1800</v>
      </c>
      <c r="G360">
        <f>SUMIFS('2way'!$AD$3:$AD$7690,'2way'!$Q$3:$Q$7690,"="&amp;B360,'2way'!$Y$3:$Y$7690,"&lt;&gt;P") + SUMIFS('2way'!$AD$3:$AD$7690,'2way'!$R$3:$R$7690,"="&amp;D360,'2way'!$Y$3:$Y$7690,"&lt;&gt;P")</f>
        <v>-900</v>
      </c>
      <c r="H360" s="76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1800</v>
      </c>
      <c r="J360">
        <f>SUMIFS('2way'!$AF$3:$AF$7690,'2way'!$Q$3:$Q$7690,"="&amp;B360,'2way'!$Y$3:$Y$7690,"&lt;&gt;P") + SUMIFS('2way'!$AF$3:$AF$7690,'2way'!$R$3:$R$7690,"="&amp;B360,'2way'!$Y$3:$Y$7690,"&lt;&gt;P")</f>
        <v>-495</v>
      </c>
      <c r="K360" s="76">
        <f t="shared" si="17"/>
        <v>-0.27500000000000002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1800</v>
      </c>
      <c r="D361">
        <f>SUMIFS('2way'!$AB$3:$AB$7690,'2way'!$Q$3:$Q$7690,"="&amp;B361,'2way'!$Z$3:$Z$7690,"&lt;&gt;P") + SUMIFS('2way'!$AB$3:$AB$7690,'2way'!$R$3:$R$7690,"="&amp;B361,'2way'!$Z$3:$Z$7690,"&lt;&gt;P")</f>
        <v>18.999999999999972</v>
      </c>
      <c r="E361" s="76">
        <f t="shared" si="15"/>
        <v>1.055555555555554E-2</v>
      </c>
      <c r="F361">
        <f>SUMIFS('2way'!$Z$3:$Z$7690,'2way'!$Q$3:$Q$7690,"=" &amp;B361,'2way'!$Y$3:$Y$7690,"&lt;&gt;P") + SUMIFS('2way'!$Z$3:$Z$7690,'2way'!$R$3:$R$7690,"=" &amp;B361,'2way'!$Y$3:$Y$7690,"&lt;&gt;P")</f>
        <v>1800</v>
      </c>
      <c r="G361">
        <f>SUMIFS('2way'!$AD$3:$AD$7690,'2way'!$Q$3:$Q$7690,"="&amp;B361,'2way'!$Y$3:$Y$7690,"&lt;&gt;P") + SUMIFS('2way'!$AD$3:$AD$7690,'2way'!$R$3:$R$7690,"="&amp;D361,'2way'!$Y$3:$Y$7690,"&lt;&gt;P")</f>
        <v>-664</v>
      </c>
      <c r="H361" s="76">
        <f t="shared" si="16"/>
        <v>-0.36888888888888888</v>
      </c>
      <c r="I361">
        <f>SUMIFS('2way'!$Z$3:$Z$7690,'2way'!$Q$3:$Q$7690,"=" &amp;B361,'2way'!$Y$3:$Y$7690,"&lt;&gt;P") + SUMIFS('2way'!$Z$3:$Z$7690,'2way'!$R$3:$R$7690,"=" &amp;B361,'2way'!$Y$3:$Y$7690,"&lt;&gt;P")</f>
        <v>1800</v>
      </c>
      <c r="J361">
        <f>SUMIFS('2way'!$AF$3:$AF$7690,'2way'!$Q$3:$Q$7690,"="&amp;B361,'2way'!$Y$3:$Y$7690,"&lt;&gt;P") + SUMIFS('2way'!$AF$3:$AF$7690,'2way'!$R$3:$R$7690,"="&amp;B361,'2way'!$Y$3:$Y$7690,"&lt;&gt;P")</f>
        <v>-1110</v>
      </c>
      <c r="K361" s="76">
        <f t="shared" si="17"/>
        <v>-0.6166666666666667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1800</v>
      </c>
      <c r="D362">
        <f>SUMIFS('2way'!$AB$3:$AB$7690,'2way'!$Q$3:$Q$7690,"="&amp;B362,'2way'!$Z$3:$Z$7690,"&lt;&gt;P") + SUMIFS('2way'!$AB$3:$AB$7690,'2way'!$R$3:$R$7690,"="&amp;B362,'2way'!$Z$3:$Z$7690,"&lt;&gt;P")</f>
        <v>166</v>
      </c>
      <c r="E362" s="76">
        <f t="shared" si="15"/>
        <v>9.2222222222222219E-2</v>
      </c>
      <c r="F362">
        <f>SUMIFS('2way'!$Z$3:$Z$7690,'2way'!$Q$3:$Q$7690,"=" &amp;B362,'2way'!$Y$3:$Y$7690,"&lt;&gt;P") + SUMIFS('2way'!$Z$3:$Z$7690,'2way'!$R$3:$R$7690,"=" &amp;B362,'2way'!$Y$3:$Y$7690,"&lt;&gt;P")</f>
        <v>1800</v>
      </c>
      <c r="G362">
        <f>SUMIFS('2way'!$AD$3:$AD$7690,'2way'!$Q$3:$Q$7690,"="&amp;B362,'2way'!$Y$3:$Y$7690,"&lt;&gt;P") + SUMIFS('2way'!$AD$3:$AD$7690,'2way'!$R$3:$R$7690,"="&amp;D362,'2way'!$Y$3:$Y$7690,"&lt;&gt;P")</f>
        <v>-900</v>
      </c>
      <c r="H362" s="76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1800</v>
      </c>
      <c r="J362">
        <f>SUMIFS('2way'!$AF$3:$AF$7690,'2way'!$Q$3:$Q$7690,"="&amp;B362,'2way'!$Y$3:$Y$7690,"&lt;&gt;P") + SUMIFS('2way'!$AF$3:$AF$7690,'2way'!$R$3:$R$7690,"="&amp;B362,'2way'!$Y$3:$Y$7690,"&lt;&gt;P")</f>
        <v>166</v>
      </c>
      <c r="K362" s="76">
        <f t="shared" si="17"/>
        <v>9.2222222222222219E-2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1800</v>
      </c>
      <c r="D363">
        <f>SUMIFS('2way'!$AB$3:$AB$7690,'2way'!$Q$3:$Q$7690,"="&amp;B363,'2way'!$Z$3:$Z$7690,"&lt;&gt;P") + SUMIFS('2way'!$AB$3:$AB$7690,'2way'!$R$3:$R$7690,"="&amp;B363,'2way'!$Z$3:$Z$7690,"&lt;&gt;P")</f>
        <v>-42.999999999999972</v>
      </c>
      <c r="E363" s="76">
        <f t="shared" si="15"/>
        <v>-2.3888888888888873E-2</v>
      </c>
      <c r="F363">
        <f>SUMIFS('2way'!$Z$3:$Z$7690,'2way'!$Q$3:$Q$7690,"=" &amp;B363,'2way'!$Y$3:$Y$7690,"&lt;&gt;P") + SUMIFS('2way'!$Z$3:$Z$7690,'2way'!$R$3:$R$7690,"=" &amp;B363,'2way'!$Y$3:$Y$7690,"&lt;&gt;P")</f>
        <v>1800</v>
      </c>
      <c r="G363">
        <f>SUMIFS('2way'!$AD$3:$AD$7690,'2way'!$Q$3:$Q$7690,"="&amp;B363,'2way'!$Y$3:$Y$7690,"&lt;&gt;P") + SUMIFS('2way'!$AD$3:$AD$7690,'2way'!$R$3:$R$7690,"="&amp;D363,'2way'!$Y$3:$Y$7690,"&lt;&gt;P")</f>
        <v>-900</v>
      </c>
      <c r="H363" s="76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1800</v>
      </c>
      <c r="J363">
        <f>SUMIFS('2way'!$AF$3:$AF$7690,'2way'!$Q$3:$Q$7690,"="&amp;B363,'2way'!$Y$3:$Y$7690,"&lt;&gt;P") + SUMIFS('2way'!$AF$3:$AF$7690,'2way'!$R$3:$R$7690,"="&amp;B363,'2way'!$Y$3:$Y$7690,"&lt;&gt;P")</f>
        <v>-639</v>
      </c>
      <c r="K363" s="76">
        <f t="shared" si="17"/>
        <v>-0.35499999999999998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1700</v>
      </c>
      <c r="D364">
        <f>SUMIFS('2way'!$AB$3:$AB$7690,'2way'!$Q$3:$Q$7690,"="&amp;B364,'2way'!$Z$3:$Z$7690,"&lt;&gt;P") + SUMIFS('2way'!$AB$3:$AB$7690,'2way'!$R$3:$R$7690,"="&amp;B364,'2way'!$Z$3:$Z$7690,"&lt;&gt;P")</f>
        <v>-143</v>
      </c>
      <c r="E364" s="76">
        <f t="shared" si="15"/>
        <v>-8.4117647058823533E-2</v>
      </c>
      <c r="F364">
        <f>SUMIFS('2way'!$Z$3:$Z$7690,'2way'!$Q$3:$Q$7690,"=" &amp;B364,'2way'!$Y$3:$Y$7690,"&lt;&gt;P") + SUMIFS('2way'!$Z$3:$Z$7690,'2way'!$R$3:$R$7690,"=" &amp;B364,'2way'!$Y$3:$Y$7690,"&lt;&gt;P")</f>
        <v>1700</v>
      </c>
      <c r="G364">
        <f>SUMIFS('2way'!$AD$3:$AD$7690,'2way'!$Q$3:$Q$7690,"="&amp;B364,'2way'!$Y$3:$Y$7690,"&lt;&gt;P") + SUMIFS('2way'!$AD$3:$AD$7690,'2way'!$R$3:$R$7690,"="&amp;D364,'2way'!$Y$3:$Y$7690,"&lt;&gt;P")</f>
        <v>-438</v>
      </c>
      <c r="H364" s="76">
        <f t="shared" si="16"/>
        <v>-0.2576470588235294</v>
      </c>
      <c r="I364">
        <f>SUMIFS('2way'!$Z$3:$Z$7690,'2way'!$Q$3:$Q$7690,"=" &amp;B364,'2way'!$Y$3:$Y$7690,"&lt;&gt;P") + SUMIFS('2way'!$Z$3:$Z$7690,'2way'!$R$3:$R$7690,"=" &amp;B364,'2way'!$Y$3:$Y$7690,"&lt;&gt;P")</f>
        <v>1700</v>
      </c>
      <c r="J364">
        <f>SUMIFS('2way'!$AF$3:$AF$7690,'2way'!$Q$3:$Q$7690,"="&amp;B364,'2way'!$Y$3:$Y$7690,"&lt;&gt;P") + SUMIFS('2way'!$AF$3:$AF$7690,'2way'!$R$3:$R$7690,"="&amp;B364,'2way'!$Y$3:$Y$7690,"&lt;&gt;P")</f>
        <v>-997</v>
      </c>
      <c r="K364" s="76">
        <f t="shared" si="17"/>
        <v>-0.58647058823529408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1900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6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1900</v>
      </c>
      <c r="G365">
        <f>SUMIFS('2way'!$AD$3:$AD$7690,'2way'!$Q$3:$Q$7690,"="&amp;B365,'2way'!$Y$3:$Y$7690,"&lt;&gt;P") + SUMIFS('2way'!$AD$3:$AD$7690,'2way'!$R$3:$R$7690,"="&amp;D365,'2way'!$Y$3:$Y$7690,"&lt;&gt;P")</f>
        <v>-800</v>
      </c>
      <c r="H365" s="76">
        <f t="shared" si="16"/>
        <v>-0.42105263157894735</v>
      </c>
      <c r="I365">
        <f>SUMIFS('2way'!$Z$3:$Z$7690,'2way'!$Q$3:$Q$7690,"=" &amp;B365,'2way'!$Y$3:$Y$7690,"&lt;&gt;P") + SUMIFS('2way'!$Z$3:$Z$7690,'2way'!$R$3:$R$7690,"=" &amp;B365,'2way'!$Y$3:$Y$7690,"&lt;&gt;P")</f>
        <v>1900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6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1800</v>
      </c>
      <c r="D366">
        <f>SUMIFS('2way'!$AB$3:$AB$7690,'2way'!$Q$3:$Q$7690,"="&amp;B366,'2way'!$Z$3:$Z$7690,"&lt;&gt;P") + SUMIFS('2way'!$AB$3:$AB$7690,'2way'!$R$3:$R$7690,"="&amp;B366,'2way'!$Z$3:$Z$7690,"&lt;&gt;P")</f>
        <v>-41</v>
      </c>
      <c r="E366" s="76">
        <f t="shared" si="15"/>
        <v>-2.2777777777777779E-2</v>
      </c>
      <c r="F366">
        <f>SUMIFS('2way'!$Z$3:$Z$7690,'2way'!$Q$3:$Q$7690,"=" &amp;B366,'2way'!$Y$3:$Y$7690,"&lt;&gt;P") + SUMIFS('2way'!$Z$3:$Z$7690,'2way'!$R$3:$R$7690,"=" &amp;B366,'2way'!$Y$3:$Y$7690,"&lt;&gt;P")</f>
        <v>1800</v>
      </c>
      <c r="G366">
        <f>SUMIFS('2way'!$AD$3:$AD$7690,'2way'!$Q$3:$Q$7690,"="&amp;B366,'2way'!$Y$3:$Y$7690,"&lt;&gt;P") + SUMIFS('2way'!$AD$3:$AD$7690,'2way'!$R$3:$R$7690,"="&amp;D366,'2way'!$Y$3:$Y$7690,"&lt;&gt;P")</f>
        <v>-800</v>
      </c>
      <c r="H366" s="76">
        <f t="shared" si="16"/>
        <v>-0.44444444444444442</v>
      </c>
      <c r="I366">
        <f>SUMIFS('2way'!$Z$3:$Z$7690,'2way'!$Q$3:$Q$7690,"=" &amp;B366,'2way'!$Y$3:$Y$7690,"&lt;&gt;P") + SUMIFS('2way'!$Z$3:$Z$7690,'2way'!$R$3:$R$7690,"=" &amp;B366,'2way'!$Y$3:$Y$7690,"&lt;&gt;P")</f>
        <v>1800</v>
      </c>
      <c r="J366">
        <f>SUMIFS('2way'!$AF$3:$AF$7690,'2way'!$Q$3:$Q$7690,"="&amp;B366,'2way'!$Y$3:$Y$7690,"&lt;&gt;P") + SUMIFS('2way'!$AF$3:$AF$7690,'2way'!$R$3:$R$7690,"="&amp;B366,'2way'!$Y$3:$Y$7690,"&lt;&gt;P")</f>
        <v>-486</v>
      </c>
      <c r="K366" s="76">
        <f t="shared" si="17"/>
        <v>-0.27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1700</v>
      </c>
      <c r="D367">
        <f>SUMIFS('2way'!$AB$3:$AB$7690,'2way'!$Q$3:$Q$7690,"="&amp;B367,'2way'!$Z$3:$Z$7690,"&lt;&gt;P") + SUMIFS('2way'!$AB$3:$AB$7690,'2way'!$R$3:$R$7690,"="&amp;B367,'2way'!$Z$3:$Z$7690,"&lt;&gt;P")</f>
        <v>-613</v>
      </c>
      <c r="E367" s="76">
        <f t="shared" si="15"/>
        <v>-0.36058823529411765</v>
      </c>
      <c r="F367">
        <f>SUMIFS('2way'!$Z$3:$Z$7690,'2way'!$Q$3:$Q$7690,"=" &amp;B367,'2way'!$Y$3:$Y$7690,"&lt;&gt;P") + SUMIFS('2way'!$Z$3:$Z$7690,'2way'!$R$3:$R$7690,"=" &amp;B367,'2way'!$Y$3:$Y$7690,"&lt;&gt;P")</f>
        <v>1700</v>
      </c>
      <c r="G367">
        <f>SUMIFS('2way'!$AD$3:$AD$7690,'2way'!$Q$3:$Q$7690,"="&amp;B367,'2way'!$Y$3:$Y$7690,"&lt;&gt;P") + SUMIFS('2way'!$AD$3:$AD$7690,'2way'!$R$3:$R$7690,"="&amp;D367,'2way'!$Y$3:$Y$7690,"&lt;&gt;P")</f>
        <v>-1000</v>
      </c>
      <c r="H367" s="76">
        <f t="shared" si="16"/>
        <v>-0.58823529411764708</v>
      </c>
      <c r="I367">
        <f>SUMIFS('2way'!$Z$3:$Z$7690,'2way'!$Q$3:$Q$7690,"=" &amp;B367,'2way'!$Y$3:$Y$7690,"&lt;&gt;P") + SUMIFS('2way'!$Z$3:$Z$7690,'2way'!$R$3:$R$7690,"=" &amp;B367,'2way'!$Y$3:$Y$7690,"&lt;&gt;P")</f>
        <v>1700</v>
      </c>
      <c r="J367">
        <f>SUMIFS('2way'!$AF$3:$AF$7690,'2way'!$Q$3:$Q$7690,"="&amp;B367,'2way'!$Y$3:$Y$7690,"&lt;&gt;P") + SUMIFS('2way'!$AF$3:$AF$7690,'2way'!$R$3:$R$7690,"="&amp;B367,'2way'!$Y$3:$Y$7690,"&lt;&gt;P")</f>
        <v>-371</v>
      </c>
      <c r="K367" s="76">
        <f t="shared" si="17"/>
        <v>-0.21823529411764706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1700</v>
      </c>
      <c r="D368">
        <f>SUMIFS('2way'!$AB$3:$AB$7690,'2way'!$Q$3:$Q$7690,"="&amp;B368,'2way'!$Z$3:$Z$7690,"&lt;&gt;P") + SUMIFS('2way'!$AB$3:$AB$7690,'2way'!$R$3:$R$7690,"="&amp;B368,'2way'!$Z$3:$Z$7690,"&lt;&gt;P")</f>
        <v>-223</v>
      </c>
      <c r="E368" s="76">
        <f t="shared" si="15"/>
        <v>-0.13117647058823528</v>
      </c>
      <c r="F368">
        <f>SUMIFS('2way'!$Z$3:$Z$7690,'2way'!$Q$3:$Q$7690,"=" &amp;B368,'2way'!$Y$3:$Y$7690,"&lt;&gt;P") + SUMIFS('2way'!$Z$3:$Z$7690,'2way'!$R$3:$R$7690,"=" &amp;B368,'2way'!$Y$3:$Y$7690,"&lt;&gt;P")</f>
        <v>1700</v>
      </c>
      <c r="G368">
        <f>SUMIFS('2way'!$AD$3:$AD$7690,'2way'!$Q$3:$Q$7690,"="&amp;B368,'2way'!$Y$3:$Y$7690,"&lt;&gt;P") + SUMIFS('2way'!$AD$3:$AD$7690,'2way'!$R$3:$R$7690,"="&amp;D368,'2way'!$Y$3:$Y$7690,"&lt;&gt;P")</f>
        <v>-800</v>
      </c>
      <c r="H368" s="76">
        <f t="shared" si="16"/>
        <v>-0.47058823529411764</v>
      </c>
      <c r="I368">
        <f>SUMIFS('2way'!$Z$3:$Z$7690,'2way'!$Q$3:$Q$7690,"=" &amp;B368,'2way'!$Y$3:$Y$7690,"&lt;&gt;P") + SUMIFS('2way'!$Z$3:$Z$7690,'2way'!$R$3:$R$7690,"=" &amp;B368,'2way'!$Y$3:$Y$7690,"&lt;&gt;P")</f>
        <v>1700</v>
      </c>
      <c r="J368">
        <f>SUMIFS('2way'!$AF$3:$AF$7690,'2way'!$Q$3:$Q$7690,"="&amp;B368,'2way'!$Y$3:$Y$7690,"&lt;&gt;P") + SUMIFS('2way'!$AF$3:$AF$7690,'2way'!$R$3:$R$7690,"="&amp;B368,'2way'!$Y$3:$Y$7690,"&lt;&gt;P")</f>
        <v>-643</v>
      </c>
      <c r="K368" s="76">
        <f t="shared" si="17"/>
        <v>-0.37823529411764706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1700</v>
      </c>
      <c r="D369">
        <f>SUMIFS('2way'!$AB$3:$AB$7690,'2way'!$Q$3:$Q$7690,"="&amp;B369,'2way'!$Z$3:$Z$7690,"&lt;&gt;P") + SUMIFS('2way'!$AB$3:$AB$7690,'2way'!$R$3:$R$7690,"="&amp;B369,'2way'!$Z$3:$Z$7690,"&lt;&gt;P")</f>
        <v>-273</v>
      </c>
      <c r="E369" s="76">
        <f t="shared" si="15"/>
        <v>-0.16058823529411764</v>
      </c>
      <c r="F369">
        <f>SUMIFS('2way'!$Z$3:$Z$7690,'2way'!$Q$3:$Q$7690,"=" &amp;B369,'2way'!$Y$3:$Y$7690,"&lt;&gt;P") + SUMIFS('2way'!$Z$3:$Z$7690,'2way'!$R$3:$R$7690,"=" &amp;B369,'2way'!$Y$3:$Y$7690,"&lt;&gt;P")</f>
        <v>1700</v>
      </c>
      <c r="G369">
        <f>SUMIFS('2way'!$AD$3:$AD$7690,'2way'!$Q$3:$Q$7690,"="&amp;B369,'2way'!$Y$3:$Y$7690,"&lt;&gt;P") + SUMIFS('2way'!$AD$3:$AD$7690,'2way'!$R$3:$R$7690,"="&amp;D369,'2way'!$Y$3:$Y$7690,"&lt;&gt;P")</f>
        <v>-710</v>
      </c>
      <c r="H369" s="76">
        <f t="shared" si="16"/>
        <v>-0.41764705882352943</v>
      </c>
      <c r="I369">
        <f>SUMIFS('2way'!$Z$3:$Z$7690,'2way'!$Q$3:$Q$7690,"=" &amp;B369,'2way'!$Y$3:$Y$7690,"&lt;&gt;P") + SUMIFS('2way'!$Z$3:$Z$7690,'2way'!$R$3:$R$7690,"=" &amp;B369,'2way'!$Y$3:$Y$7690,"&lt;&gt;P")</f>
        <v>1700</v>
      </c>
      <c r="J369">
        <f>SUMIFS('2way'!$AF$3:$AF$7690,'2way'!$Q$3:$Q$7690,"="&amp;B369,'2way'!$Y$3:$Y$7690,"&lt;&gt;P") + SUMIFS('2way'!$AF$3:$AF$7690,'2way'!$R$3:$R$7690,"="&amp;B369,'2way'!$Y$3:$Y$7690,"&lt;&gt;P")</f>
        <v>-463</v>
      </c>
      <c r="K369" s="76">
        <f t="shared" si="17"/>
        <v>-0.27235294117647058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1700</v>
      </c>
      <c r="D370">
        <f>SUMIFS('2way'!$AB$3:$AB$7690,'2way'!$Q$3:$Q$7690,"="&amp;B370,'2way'!$Z$3:$Z$7690,"&lt;&gt;P") + SUMIFS('2way'!$AB$3:$AB$7690,'2way'!$R$3:$R$7690,"="&amp;B370,'2way'!$Z$3:$Z$7690,"&lt;&gt;P")</f>
        <v>29</v>
      </c>
      <c r="E370" s="76">
        <f t="shared" si="15"/>
        <v>1.7058823529411765E-2</v>
      </c>
      <c r="F370">
        <f>SUMIFS('2way'!$Z$3:$Z$7690,'2way'!$Q$3:$Q$7690,"=" &amp;B370,'2way'!$Y$3:$Y$7690,"&lt;&gt;P") + SUMIFS('2way'!$Z$3:$Z$7690,'2way'!$R$3:$R$7690,"=" &amp;B370,'2way'!$Y$3:$Y$7690,"&lt;&gt;P")</f>
        <v>1700</v>
      </c>
      <c r="G370">
        <f>SUMIFS('2way'!$AD$3:$AD$7690,'2way'!$Q$3:$Q$7690,"="&amp;B370,'2way'!$Y$3:$Y$7690,"&lt;&gt;P") + SUMIFS('2way'!$AD$3:$AD$7690,'2way'!$R$3:$R$7690,"="&amp;D370,'2way'!$Y$3:$Y$7690,"&lt;&gt;P")</f>
        <v>-425</v>
      </c>
      <c r="H370" s="76">
        <f t="shared" si="16"/>
        <v>-0.25</v>
      </c>
      <c r="I370">
        <f>SUMIFS('2way'!$Z$3:$Z$7690,'2way'!$Q$3:$Q$7690,"=" &amp;B370,'2way'!$Y$3:$Y$7690,"&lt;&gt;P") + SUMIFS('2way'!$Z$3:$Z$7690,'2way'!$R$3:$R$7690,"=" &amp;B370,'2way'!$Y$3:$Y$7690,"&lt;&gt;P")</f>
        <v>1700</v>
      </c>
      <c r="J370">
        <f>SUMIFS('2way'!$AF$3:$AF$7690,'2way'!$Q$3:$Q$7690,"="&amp;B370,'2way'!$Y$3:$Y$7690,"&lt;&gt;P") + SUMIFS('2way'!$AF$3:$AF$7690,'2way'!$R$3:$R$7690,"="&amp;B370,'2way'!$Y$3:$Y$7690,"&lt;&gt;P")</f>
        <v>-1154</v>
      </c>
      <c r="K370" s="76">
        <f t="shared" si="17"/>
        <v>-0.67882352941176471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1700</v>
      </c>
      <c r="D371">
        <f>SUMIFS('2way'!$AB$3:$AB$7690,'2way'!$Q$3:$Q$7690,"="&amp;B371,'2way'!$Z$3:$Z$7690,"&lt;&gt;P") + SUMIFS('2way'!$AB$3:$AB$7690,'2way'!$R$3:$R$7690,"="&amp;B371,'2way'!$Z$3:$Z$7690,"&lt;&gt;P")</f>
        <v>382</v>
      </c>
      <c r="E371" s="76">
        <f t="shared" si="15"/>
        <v>0.22470588235294117</v>
      </c>
      <c r="F371">
        <f>SUMIFS('2way'!$Z$3:$Z$7690,'2way'!$Q$3:$Q$7690,"=" &amp;B371,'2way'!$Y$3:$Y$7690,"&lt;&gt;P") + SUMIFS('2way'!$Z$3:$Z$7690,'2way'!$R$3:$R$7690,"=" &amp;B371,'2way'!$Y$3:$Y$7690,"&lt;&gt;P")</f>
        <v>1700</v>
      </c>
      <c r="G371">
        <f>SUMIFS('2way'!$AD$3:$AD$7690,'2way'!$Q$3:$Q$7690,"="&amp;B371,'2way'!$Y$3:$Y$7690,"&lt;&gt;P") + SUMIFS('2way'!$AD$3:$AD$7690,'2way'!$R$3:$R$7690,"="&amp;D371,'2way'!$Y$3:$Y$7690,"&lt;&gt;P")</f>
        <v>-179</v>
      </c>
      <c r="H371" s="76">
        <f t="shared" si="16"/>
        <v>-0.10529411764705883</v>
      </c>
      <c r="I371">
        <f>SUMIFS('2way'!$Z$3:$Z$7690,'2way'!$Q$3:$Q$7690,"=" &amp;B371,'2way'!$Y$3:$Y$7690,"&lt;&gt;P") + SUMIFS('2way'!$Z$3:$Z$7690,'2way'!$R$3:$R$7690,"=" &amp;B371,'2way'!$Y$3:$Y$7690,"&lt;&gt;P")</f>
        <v>1700</v>
      </c>
      <c r="J371">
        <f>SUMIFS('2way'!$AF$3:$AF$7690,'2way'!$Q$3:$Q$7690,"="&amp;B371,'2way'!$Y$3:$Y$7690,"&lt;&gt;P") + SUMIFS('2way'!$AF$3:$AF$7690,'2way'!$R$3:$R$7690,"="&amp;B371,'2way'!$Y$3:$Y$7690,"&lt;&gt;P")</f>
        <v>-647</v>
      </c>
      <c r="K371" s="76">
        <f t="shared" si="17"/>
        <v>-0.38058823529411767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1700</v>
      </c>
      <c r="D372">
        <f>SUMIFS('2way'!$AB$3:$AB$7690,'2way'!$Q$3:$Q$7690,"="&amp;B372,'2way'!$Z$3:$Z$7690,"&lt;&gt;P") + SUMIFS('2way'!$AB$3:$AB$7690,'2way'!$R$3:$R$7690,"="&amp;B372,'2way'!$Z$3:$Z$7690,"&lt;&gt;P")</f>
        <v>719</v>
      </c>
      <c r="E372" s="76">
        <f t="shared" si="15"/>
        <v>0.42294117647058821</v>
      </c>
      <c r="F372">
        <f>SUMIFS('2way'!$Z$3:$Z$7690,'2way'!$Q$3:$Q$7690,"=" &amp;B372,'2way'!$Y$3:$Y$7690,"&lt;&gt;P") + SUMIFS('2way'!$Z$3:$Z$7690,'2way'!$R$3:$R$7690,"=" &amp;B372,'2way'!$Y$3:$Y$7690,"&lt;&gt;P")</f>
        <v>1700</v>
      </c>
      <c r="G372">
        <f>SUMIFS('2way'!$AD$3:$AD$7690,'2way'!$Q$3:$Q$7690,"="&amp;B372,'2way'!$Y$3:$Y$7690,"&lt;&gt;P") + SUMIFS('2way'!$AD$3:$AD$7690,'2way'!$R$3:$R$7690,"="&amp;D372,'2way'!$Y$3:$Y$7690,"&lt;&gt;P")</f>
        <v>-205</v>
      </c>
      <c r="H372" s="76">
        <f t="shared" si="16"/>
        <v>-0.12058823529411765</v>
      </c>
      <c r="I372">
        <f>SUMIFS('2way'!$Z$3:$Z$7690,'2way'!$Q$3:$Q$7690,"=" &amp;B372,'2way'!$Y$3:$Y$7690,"&lt;&gt;P") + SUMIFS('2way'!$Z$3:$Z$7690,'2way'!$R$3:$R$7690,"=" &amp;B372,'2way'!$Y$3:$Y$7690,"&lt;&gt;P")</f>
        <v>1700</v>
      </c>
      <c r="J372">
        <f>SUMIFS('2way'!$AF$3:$AF$7690,'2way'!$Q$3:$Q$7690,"="&amp;B372,'2way'!$Y$3:$Y$7690,"&lt;&gt;P") + SUMIFS('2way'!$AF$3:$AF$7690,'2way'!$R$3:$R$7690,"="&amp;B372,'2way'!$Y$3:$Y$7690,"&lt;&gt;P")</f>
        <v>-95</v>
      </c>
      <c r="K372" s="76">
        <f t="shared" si="17"/>
        <v>-5.5882352941176473E-2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1600</v>
      </c>
      <c r="D373">
        <f>SUMIFS('2way'!$AB$3:$AB$7690,'2way'!$Q$3:$Q$7690,"="&amp;B373,'2way'!$Z$3:$Z$7690,"&lt;&gt;P") + SUMIFS('2way'!$AB$3:$AB$7690,'2way'!$R$3:$R$7690,"="&amp;B373,'2way'!$Z$3:$Z$7690,"&lt;&gt;P")</f>
        <v>-290</v>
      </c>
      <c r="E373" s="76">
        <f t="shared" si="15"/>
        <v>-0.18124999999999999</v>
      </c>
      <c r="F373">
        <f>SUMIFS('2way'!$Z$3:$Z$7690,'2way'!$Q$3:$Q$7690,"=" &amp;B373,'2way'!$Y$3:$Y$7690,"&lt;&gt;P") + SUMIFS('2way'!$Z$3:$Z$7690,'2way'!$R$3:$R$7690,"=" &amp;B373,'2way'!$Y$3:$Y$7690,"&lt;&gt;P")</f>
        <v>1600</v>
      </c>
      <c r="G373">
        <f>SUMIFS('2way'!$AD$3:$AD$7690,'2way'!$Q$3:$Q$7690,"="&amp;B373,'2way'!$Y$3:$Y$7690,"&lt;&gt;P") + SUMIFS('2way'!$AD$3:$AD$7690,'2way'!$R$3:$R$7690,"="&amp;D373,'2way'!$Y$3:$Y$7690,"&lt;&gt;P")</f>
        <v>-590</v>
      </c>
      <c r="H373" s="76">
        <f t="shared" si="16"/>
        <v>-0.36875000000000002</v>
      </c>
      <c r="I373">
        <f>SUMIFS('2way'!$Z$3:$Z$7690,'2way'!$Q$3:$Q$7690,"=" &amp;B373,'2way'!$Y$3:$Y$7690,"&lt;&gt;P") + SUMIFS('2way'!$Z$3:$Z$7690,'2way'!$R$3:$R$7690,"=" &amp;B373,'2way'!$Y$3:$Y$7690,"&lt;&gt;P")</f>
        <v>1600</v>
      </c>
      <c r="J373">
        <f>SUMIFS('2way'!$AF$3:$AF$7690,'2way'!$Q$3:$Q$7690,"="&amp;B373,'2way'!$Y$3:$Y$7690,"&lt;&gt;P") + SUMIFS('2way'!$AF$3:$AF$7690,'2way'!$R$3:$R$7690,"="&amp;B373,'2way'!$Y$3:$Y$7690,"&lt;&gt;P")</f>
        <v>-894</v>
      </c>
      <c r="K373" s="76">
        <f t="shared" si="17"/>
        <v>-0.55874999999999997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1800</v>
      </c>
      <c r="D374">
        <f>SUMIFS('2way'!$AB$3:$AB$7690,'2way'!$Q$3:$Q$7690,"="&amp;B374,'2way'!$Z$3:$Z$7690,"&lt;&gt;P") + SUMIFS('2way'!$AB$3:$AB$7690,'2way'!$R$3:$R$7690,"="&amp;B374,'2way'!$Z$3:$Z$7690,"&lt;&gt;P")</f>
        <v>-618</v>
      </c>
      <c r="E374" s="76">
        <f t="shared" si="15"/>
        <v>-0.34333333333333332</v>
      </c>
      <c r="F374">
        <f>SUMIFS('2way'!$Z$3:$Z$7690,'2way'!$Q$3:$Q$7690,"=" &amp;B374,'2way'!$Y$3:$Y$7690,"&lt;&gt;P") + SUMIFS('2way'!$Z$3:$Z$7690,'2way'!$R$3:$R$7690,"=" &amp;B374,'2way'!$Y$3:$Y$7690,"&lt;&gt;P")</f>
        <v>1800</v>
      </c>
      <c r="G374">
        <f>SUMIFS('2way'!$AD$3:$AD$7690,'2way'!$Q$3:$Q$7690,"="&amp;B374,'2way'!$Y$3:$Y$7690,"&lt;&gt;P") + SUMIFS('2way'!$AD$3:$AD$7690,'2way'!$R$3:$R$7690,"="&amp;D374,'2way'!$Y$3:$Y$7690,"&lt;&gt;P")</f>
        <v>-708</v>
      </c>
      <c r="H374" s="76">
        <f t="shared" si="16"/>
        <v>-0.39333333333333331</v>
      </c>
      <c r="I374">
        <f>SUMIFS('2way'!$Z$3:$Z$7690,'2way'!$Q$3:$Q$7690,"=" &amp;B374,'2way'!$Y$3:$Y$7690,"&lt;&gt;P") + SUMIFS('2way'!$Z$3:$Z$7690,'2way'!$R$3:$R$7690,"=" &amp;B374,'2way'!$Y$3:$Y$7690,"&lt;&gt;P")</f>
        <v>1800</v>
      </c>
      <c r="J374">
        <f>SUMIFS('2way'!$AF$3:$AF$7690,'2way'!$Q$3:$Q$7690,"="&amp;B374,'2way'!$Y$3:$Y$7690,"&lt;&gt;P") + SUMIFS('2way'!$AF$3:$AF$7690,'2way'!$R$3:$R$7690,"="&amp;B374,'2way'!$Y$3:$Y$7690,"&lt;&gt;P")</f>
        <v>-1237</v>
      </c>
      <c r="K374" s="76">
        <f t="shared" si="17"/>
        <v>-0.68722222222222218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1700</v>
      </c>
      <c r="D375">
        <f>SUMIFS('2way'!$AB$3:$AB$7690,'2way'!$Q$3:$Q$7690,"="&amp;B375,'2way'!$Z$3:$Z$7690,"&lt;&gt;P") + SUMIFS('2way'!$AB$3:$AB$7690,'2way'!$R$3:$R$7690,"="&amp;B375,'2way'!$Z$3:$Z$7690,"&lt;&gt;P")</f>
        <v>-132.00000000000006</v>
      </c>
      <c r="E375" s="76">
        <f t="shared" si="15"/>
        <v>-7.7647058823529444E-2</v>
      </c>
      <c r="F375">
        <f>SUMIFS('2way'!$Z$3:$Z$7690,'2way'!$Q$3:$Q$7690,"=" &amp;B375,'2way'!$Y$3:$Y$7690,"&lt;&gt;P") + SUMIFS('2way'!$Z$3:$Z$7690,'2way'!$R$3:$R$7690,"=" &amp;B375,'2way'!$Y$3:$Y$7690,"&lt;&gt;P")</f>
        <v>1700</v>
      </c>
      <c r="G375">
        <f>SUMIFS('2way'!$AD$3:$AD$7690,'2way'!$Q$3:$Q$7690,"="&amp;B375,'2way'!$Y$3:$Y$7690,"&lt;&gt;P") + SUMIFS('2way'!$AD$3:$AD$7690,'2way'!$R$3:$R$7690,"="&amp;D375,'2way'!$Y$3:$Y$7690,"&lt;&gt;P")</f>
        <v>-707</v>
      </c>
      <c r="H375" s="76">
        <f t="shared" si="16"/>
        <v>-0.41588235294117648</v>
      </c>
      <c r="I375">
        <f>SUMIFS('2way'!$Z$3:$Z$7690,'2way'!$Q$3:$Q$7690,"=" &amp;B375,'2way'!$Y$3:$Y$7690,"&lt;&gt;P") + SUMIFS('2way'!$Z$3:$Z$7690,'2way'!$R$3:$R$7690,"=" &amp;B375,'2way'!$Y$3:$Y$7690,"&lt;&gt;P")</f>
        <v>1700</v>
      </c>
      <c r="J375">
        <f>SUMIFS('2way'!$AF$3:$AF$7690,'2way'!$Q$3:$Q$7690,"="&amp;B375,'2way'!$Y$3:$Y$7690,"&lt;&gt;P") + SUMIFS('2way'!$AF$3:$AF$7690,'2way'!$R$3:$R$7690,"="&amp;B375,'2way'!$Y$3:$Y$7690,"&lt;&gt;P")</f>
        <v>-1131</v>
      </c>
      <c r="K375" s="76">
        <f t="shared" si="17"/>
        <v>-0.66529411764705881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1700</v>
      </c>
      <c r="D376">
        <f>SUMIFS('2way'!$AB$3:$AB$7690,'2way'!$Q$3:$Q$7690,"="&amp;B376,'2way'!$Z$3:$Z$7690,"&lt;&gt;P") + SUMIFS('2way'!$AB$3:$AB$7690,'2way'!$R$3:$R$7690,"="&amp;B376,'2way'!$Z$3:$Z$7690,"&lt;&gt;P")</f>
        <v>251</v>
      </c>
      <c r="E376" s="76">
        <f t="shared" si="15"/>
        <v>0.14764705882352941</v>
      </c>
      <c r="F376">
        <f>SUMIFS('2way'!$Z$3:$Z$7690,'2way'!$Q$3:$Q$7690,"=" &amp;B376,'2way'!$Y$3:$Y$7690,"&lt;&gt;P") + SUMIFS('2way'!$Z$3:$Z$7690,'2way'!$R$3:$R$7690,"=" &amp;B376,'2way'!$Y$3:$Y$7690,"&lt;&gt;P")</f>
        <v>1700</v>
      </c>
      <c r="G376">
        <f>SUMIFS('2way'!$AD$3:$AD$7690,'2way'!$Q$3:$Q$7690,"="&amp;B376,'2way'!$Y$3:$Y$7690,"&lt;&gt;P") + SUMIFS('2way'!$AD$3:$AD$7690,'2way'!$R$3:$R$7690,"="&amp;D376,'2way'!$Y$3:$Y$7690,"&lt;&gt;P")</f>
        <v>-613</v>
      </c>
      <c r="H376" s="76">
        <f t="shared" si="16"/>
        <v>-0.36058823529411765</v>
      </c>
      <c r="I376">
        <f>SUMIFS('2way'!$Z$3:$Z$7690,'2way'!$Q$3:$Q$7690,"=" &amp;B376,'2way'!$Y$3:$Y$7690,"&lt;&gt;P") + SUMIFS('2way'!$Z$3:$Z$7690,'2way'!$R$3:$R$7690,"=" &amp;B376,'2way'!$Y$3:$Y$7690,"&lt;&gt;P")</f>
        <v>1700</v>
      </c>
      <c r="J376">
        <f>SUMIFS('2way'!$AF$3:$AF$7690,'2way'!$Q$3:$Q$7690,"="&amp;B376,'2way'!$Y$3:$Y$7690,"&lt;&gt;P") + SUMIFS('2way'!$AF$3:$AF$7690,'2way'!$R$3:$R$7690,"="&amp;B376,'2way'!$Y$3:$Y$7690,"&lt;&gt;P")</f>
        <v>-141</v>
      </c>
      <c r="K376" s="76">
        <f t="shared" si="17"/>
        <v>-8.294117647058824E-2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1700</v>
      </c>
      <c r="D377">
        <f>SUMIFS('2way'!$AB$3:$AB$7690,'2way'!$Q$3:$Q$7690,"="&amp;B377,'2way'!$Z$3:$Z$7690,"&lt;&gt;P") + SUMIFS('2way'!$AB$3:$AB$7690,'2way'!$R$3:$R$7690,"="&amp;B377,'2way'!$Z$3:$Z$7690,"&lt;&gt;P")</f>
        <v>381</v>
      </c>
      <c r="E377" s="76">
        <f t="shared" si="15"/>
        <v>0.22411764705882353</v>
      </c>
      <c r="F377">
        <f>SUMIFS('2way'!$Z$3:$Z$7690,'2way'!$Q$3:$Q$7690,"=" &amp;B377,'2way'!$Y$3:$Y$7690,"&lt;&gt;P") + SUMIFS('2way'!$Z$3:$Z$7690,'2way'!$R$3:$R$7690,"=" &amp;B377,'2way'!$Y$3:$Y$7690,"&lt;&gt;P")</f>
        <v>1700</v>
      </c>
      <c r="G377">
        <f>SUMIFS('2way'!$AD$3:$AD$7690,'2way'!$Q$3:$Q$7690,"="&amp;B377,'2way'!$Y$3:$Y$7690,"&lt;&gt;P") + SUMIFS('2way'!$AD$3:$AD$7690,'2way'!$R$3:$R$7690,"="&amp;D377,'2way'!$Y$3:$Y$7690,"&lt;&gt;P")</f>
        <v>-608</v>
      </c>
      <c r="H377" s="76">
        <f t="shared" si="16"/>
        <v>-0.35764705882352943</v>
      </c>
      <c r="I377">
        <f>SUMIFS('2way'!$Z$3:$Z$7690,'2way'!$Q$3:$Q$7690,"=" &amp;B377,'2way'!$Y$3:$Y$7690,"&lt;&gt;P") + SUMIFS('2way'!$Z$3:$Z$7690,'2way'!$R$3:$R$7690,"=" &amp;B377,'2way'!$Y$3:$Y$7690,"&lt;&gt;P")</f>
        <v>1700</v>
      </c>
      <c r="J377">
        <f>SUMIFS('2way'!$AF$3:$AF$7690,'2way'!$Q$3:$Q$7690,"="&amp;B377,'2way'!$Y$3:$Y$7690,"&lt;&gt;P") + SUMIFS('2way'!$AF$3:$AF$7690,'2way'!$R$3:$R$7690,"="&amp;B377,'2way'!$Y$3:$Y$7690,"&lt;&gt;P")</f>
        <v>-965</v>
      </c>
      <c r="K377" s="76">
        <f t="shared" si="17"/>
        <v>-0.56764705882352939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1700</v>
      </c>
      <c r="D378">
        <f>SUMIFS('2way'!$AB$3:$AB$7690,'2way'!$Q$3:$Q$7690,"="&amp;B378,'2way'!$Z$3:$Z$7690,"&lt;&gt;P") + SUMIFS('2way'!$AB$3:$AB$7690,'2way'!$R$3:$R$7690,"="&amp;B378,'2way'!$Z$3:$Z$7690,"&lt;&gt;P")</f>
        <v>176</v>
      </c>
      <c r="E378" s="76">
        <f t="shared" si="15"/>
        <v>0.10352941176470588</v>
      </c>
      <c r="F378">
        <f>SUMIFS('2way'!$Z$3:$Z$7690,'2way'!$Q$3:$Q$7690,"=" &amp;B378,'2way'!$Y$3:$Y$7690,"&lt;&gt;P") + SUMIFS('2way'!$Z$3:$Z$7690,'2way'!$R$3:$R$7690,"=" &amp;B378,'2way'!$Y$3:$Y$7690,"&lt;&gt;P")</f>
        <v>1700</v>
      </c>
      <c r="G378">
        <f>SUMIFS('2way'!$AD$3:$AD$7690,'2way'!$Q$3:$Q$7690,"="&amp;B378,'2way'!$Y$3:$Y$7690,"&lt;&gt;P") + SUMIFS('2way'!$AD$3:$AD$7690,'2way'!$R$3:$R$7690,"="&amp;D378,'2way'!$Y$3:$Y$7690,"&lt;&gt;P")</f>
        <v>374</v>
      </c>
      <c r="H378" s="76">
        <f t="shared" si="16"/>
        <v>0.22</v>
      </c>
      <c r="I378">
        <f>SUMIFS('2way'!$Z$3:$Z$7690,'2way'!$Q$3:$Q$7690,"=" &amp;B378,'2way'!$Y$3:$Y$7690,"&lt;&gt;P") + SUMIFS('2way'!$Z$3:$Z$7690,'2way'!$R$3:$R$7690,"=" &amp;B378,'2way'!$Y$3:$Y$7690,"&lt;&gt;P")</f>
        <v>1700</v>
      </c>
      <c r="J378">
        <f>SUMIFS('2way'!$AF$3:$AF$7690,'2way'!$Q$3:$Q$7690,"="&amp;B378,'2way'!$Y$3:$Y$7690,"&lt;&gt;P") + SUMIFS('2way'!$AF$3:$AF$7690,'2way'!$R$3:$R$7690,"="&amp;B378,'2way'!$Y$3:$Y$7690,"&lt;&gt;P")</f>
        <v>-1098</v>
      </c>
      <c r="K378" s="76">
        <f t="shared" si="17"/>
        <v>-0.64588235294117646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1700</v>
      </c>
      <c r="D379">
        <f>SUMIFS('2way'!$AB$3:$AB$7690,'2way'!$Q$3:$Q$7690,"="&amp;B379,'2way'!$Z$3:$Z$7690,"&lt;&gt;P") + SUMIFS('2way'!$AB$3:$AB$7690,'2way'!$R$3:$R$7690,"="&amp;B379,'2way'!$Z$3:$Z$7690,"&lt;&gt;P")</f>
        <v>161.99999999999997</v>
      </c>
      <c r="E379" s="76">
        <f t="shared" si="15"/>
        <v>9.5294117647058807E-2</v>
      </c>
      <c r="F379">
        <f>SUMIFS('2way'!$Z$3:$Z$7690,'2way'!$Q$3:$Q$7690,"=" &amp;B379,'2way'!$Y$3:$Y$7690,"&lt;&gt;P") + SUMIFS('2way'!$Z$3:$Z$7690,'2way'!$R$3:$R$7690,"=" &amp;B379,'2way'!$Y$3:$Y$7690,"&lt;&gt;P")</f>
        <v>1700</v>
      </c>
      <c r="G379">
        <f>SUMIFS('2way'!$AD$3:$AD$7690,'2way'!$Q$3:$Q$7690,"="&amp;B379,'2way'!$Y$3:$Y$7690,"&lt;&gt;P") + SUMIFS('2way'!$AD$3:$AD$7690,'2way'!$R$3:$R$7690,"="&amp;D379,'2way'!$Y$3:$Y$7690,"&lt;&gt;P")</f>
        <v>106</v>
      </c>
      <c r="H379" s="76">
        <f t="shared" si="16"/>
        <v>6.235294117647059E-2</v>
      </c>
      <c r="I379">
        <f>SUMIFS('2way'!$Z$3:$Z$7690,'2way'!$Q$3:$Q$7690,"=" &amp;B379,'2way'!$Y$3:$Y$7690,"&lt;&gt;P") + SUMIFS('2way'!$Z$3:$Z$7690,'2way'!$R$3:$R$7690,"=" &amp;B379,'2way'!$Y$3:$Y$7690,"&lt;&gt;P")</f>
        <v>1700</v>
      </c>
      <c r="J379">
        <f>SUMIFS('2way'!$AF$3:$AF$7690,'2way'!$Q$3:$Q$7690,"="&amp;B379,'2way'!$Y$3:$Y$7690,"&lt;&gt;P") + SUMIFS('2way'!$AF$3:$AF$7690,'2way'!$R$3:$R$7690,"="&amp;B379,'2way'!$Y$3:$Y$7690,"&lt;&gt;P")</f>
        <v>-1700</v>
      </c>
      <c r="K379" s="76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1700</v>
      </c>
      <c r="D380">
        <f>SUMIFS('2way'!$AB$3:$AB$7690,'2way'!$Q$3:$Q$7690,"="&amp;B380,'2way'!$Z$3:$Z$7690,"&lt;&gt;P") + SUMIFS('2way'!$AB$3:$AB$7690,'2way'!$R$3:$R$7690,"="&amp;B380,'2way'!$Z$3:$Z$7690,"&lt;&gt;P")</f>
        <v>-605</v>
      </c>
      <c r="E380" s="76">
        <f t="shared" si="15"/>
        <v>-0.35588235294117648</v>
      </c>
      <c r="F380">
        <f>SUMIFS('2way'!$Z$3:$Z$7690,'2way'!$Q$3:$Q$7690,"=" &amp;B380,'2way'!$Y$3:$Y$7690,"&lt;&gt;P") + SUMIFS('2way'!$Z$3:$Z$7690,'2way'!$R$3:$R$7690,"=" &amp;B380,'2way'!$Y$3:$Y$7690,"&lt;&gt;P")</f>
        <v>1700</v>
      </c>
      <c r="G380">
        <f>SUMIFS('2way'!$AD$3:$AD$7690,'2way'!$Q$3:$Q$7690,"="&amp;B380,'2way'!$Y$3:$Y$7690,"&lt;&gt;P") + SUMIFS('2way'!$AD$3:$AD$7690,'2way'!$R$3:$R$7690,"="&amp;D380,'2way'!$Y$3:$Y$7690,"&lt;&gt;P")</f>
        <v>-286</v>
      </c>
      <c r="H380" s="76">
        <f t="shared" si="16"/>
        <v>-0.16823529411764707</v>
      </c>
      <c r="I380">
        <f>SUMIFS('2way'!$Z$3:$Z$7690,'2way'!$Q$3:$Q$7690,"=" &amp;B380,'2way'!$Y$3:$Y$7690,"&lt;&gt;P") + SUMIFS('2way'!$Z$3:$Z$7690,'2way'!$R$3:$R$7690,"=" &amp;B380,'2way'!$Y$3:$Y$7690,"&lt;&gt;P")</f>
        <v>1700</v>
      </c>
      <c r="J380">
        <f>SUMIFS('2way'!$AF$3:$AF$7690,'2way'!$Q$3:$Q$7690,"="&amp;B380,'2way'!$Y$3:$Y$7690,"&lt;&gt;P") + SUMIFS('2way'!$AF$3:$AF$7690,'2way'!$R$3:$R$7690,"="&amp;B380,'2way'!$Y$3:$Y$7690,"&lt;&gt;P")</f>
        <v>-1119</v>
      </c>
      <c r="K380" s="76">
        <f t="shared" si="17"/>
        <v>-0.65823529411764703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1700</v>
      </c>
      <c r="D381">
        <f>SUMIFS('2way'!$AB$3:$AB$7690,'2way'!$Q$3:$Q$7690,"="&amp;B381,'2way'!$Z$3:$Z$7690,"&lt;&gt;P") + SUMIFS('2way'!$AB$3:$AB$7690,'2way'!$R$3:$R$7690,"="&amp;B381,'2way'!$Z$3:$Z$7690,"&lt;&gt;P")</f>
        <v>329</v>
      </c>
      <c r="E381" s="76">
        <f t="shared" si="15"/>
        <v>0.19352941176470589</v>
      </c>
      <c r="F381">
        <f>SUMIFS('2way'!$Z$3:$Z$7690,'2way'!$Q$3:$Q$7690,"=" &amp;B381,'2way'!$Y$3:$Y$7690,"&lt;&gt;P") + SUMIFS('2way'!$Z$3:$Z$7690,'2way'!$R$3:$R$7690,"=" &amp;B381,'2way'!$Y$3:$Y$7690,"&lt;&gt;P")</f>
        <v>1700</v>
      </c>
      <c r="G381">
        <f>SUMIFS('2way'!$AD$3:$AD$7690,'2way'!$Q$3:$Q$7690,"="&amp;B381,'2way'!$Y$3:$Y$7690,"&lt;&gt;P") + SUMIFS('2way'!$AD$3:$AD$7690,'2way'!$R$3:$R$7690,"="&amp;D381,'2way'!$Y$3:$Y$7690,"&lt;&gt;P")</f>
        <v>-267</v>
      </c>
      <c r="H381" s="76">
        <f t="shared" si="16"/>
        <v>-0.15705882352941178</v>
      </c>
      <c r="I381">
        <f>SUMIFS('2way'!$Z$3:$Z$7690,'2way'!$Q$3:$Q$7690,"=" &amp;B381,'2way'!$Y$3:$Y$7690,"&lt;&gt;P") + SUMIFS('2way'!$Z$3:$Z$7690,'2way'!$R$3:$R$7690,"=" &amp;B381,'2way'!$Y$3:$Y$7690,"&lt;&gt;P")</f>
        <v>1700</v>
      </c>
      <c r="J381">
        <f>SUMIFS('2way'!$AF$3:$AF$7690,'2way'!$Q$3:$Q$7690,"="&amp;B381,'2way'!$Y$3:$Y$7690,"&lt;&gt;P") + SUMIFS('2way'!$AF$3:$AF$7690,'2way'!$R$3:$R$7690,"="&amp;B381,'2way'!$Y$3:$Y$7690,"&lt;&gt;P")</f>
        <v>-1096</v>
      </c>
      <c r="K381" s="76">
        <f t="shared" si="17"/>
        <v>-0.64470588235294113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1700</v>
      </c>
      <c r="D382">
        <f>SUMIFS('2way'!$AB$3:$AB$7690,'2way'!$Q$3:$Q$7690,"="&amp;B382,'2way'!$Z$3:$Z$7690,"&lt;&gt;P") + SUMIFS('2way'!$AB$3:$AB$7690,'2way'!$R$3:$R$7690,"="&amp;B382,'2way'!$Z$3:$Z$7690,"&lt;&gt;P")</f>
        <v>-243</v>
      </c>
      <c r="E382" s="76">
        <f t="shared" si="15"/>
        <v>-0.14294117647058824</v>
      </c>
      <c r="F382">
        <f>SUMIFS('2way'!$Z$3:$Z$7690,'2way'!$Q$3:$Q$7690,"=" &amp;B382,'2way'!$Y$3:$Y$7690,"&lt;&gt;P") + SUMIFS('2way'!$Z$3:$Z$7690,'2way'!$R$3:$R$7690,"=" &amp;B382,'2way'!$Y$3:$Y$7690,"&lt;&gt;P")</f>
        <v>1700</v>
      </c>
      <c r="G382">
        <f>SUMIFS('2way'!$AD$3:$AD$7690,'2way'!$Q$3:$Q$7690,"="&amp;B382,'2way'!$Y$3:$Y$7690,"&lt;&gt;P") + SUMIFS('2way'!$AD$3:$AD$7690,'2way'!$R$3:$R$7690,"="&amp;D382,'2way'!$Y$3:$Y$7690,"&lt;&gt;P")</f>
        <v>-900</v>
      </c>
      <c r="H382" s="76">
        <f t="shared" si="16"/>
        <v>-0.52941176470588236</v>
      </c>
      <c r="I382">
        <f>SUMIFS('2way'!$Z$3:$Z$7690,'2way'!$Q$3:$Q$7690,"=" &amp;B382,'2way'!$Y$3:$Y$7690,"&lt;&gt;P") + SUMIFS('2way'!$Z$3:$Z$7690,'2way'!$R$3:$R$7690,"=" &amp;B382,'2way'!$Y$3:$Y$7690,"&lt;&gt;P")</f>
        <v>1700</v>
      </c>
      <c r="J382">
        <f>SUMIFS('2way'!$AF$3:$AF$7690,'2way'!$Q$3:$Q$7690,"="&amp;B382,'2way'!$Y$3:$Y$7690,"&lt;&gt;P") + SUMIFS('2way'!$AF$3:$AF$7690,'2way'!$R$3:$R$7690,"="&amp;B382,'2way'!$Y$3:$Y$7690,"&lt;&gt;P")</f>
        <v>-1133</v>
      </c>
      <c r="K382" s="76">
        <f t="shared" si="17"/>
        <v>-0.66647058823529415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1700</v>
      </c>
      <c r="D383">
        <f>SUMIFS('2way'!$AB$3:$AB$7690,'2way'!$Q$3:$Q$7690,"="&amp;B383,'2way'!$Z$3:$Z$7690,"&lt;&gt;P") + SUMIFS('2way'!$AB$3:$AB$7690,'2way'!$R$3:$R$7690,"="&amp;B383,'2way'!$Z$3:$Z$7690,"&lt;&gt;P")</f>
        <v>405</v>
      </c>
      <c r="E383" s="76">
        <f t="shared" si="15"/>
        <v>0.23823529411764705</v>
      </c>
      <c r="F383">
        <f>SUMIFS('2way'!$Z$3:$Z$7690,'2way'!$Q$3:$Q$7690,"=" &amp;B383,'2way'!$Y$3:$Y$7690,"&lt;&gt;P") + SUMIFS('2way'!$Z$3:$Z$7690,'2way'!$R$3:$R$7690,"=" &amp;B383,'2way'!$Y$3:$Y$7690,"&lt;&gt;P")</f>
        <v>1700</v>
      </c>
      <c r="G383">
        <f>SUMIFS('2way'!$AD$3:$AD$7690,'2way'!$Q$3:$Q$7690,"="&amp;B383,'2way'!$Y$3:$Y$7690,"&lt;&gt;P") + SUMIFS('2way'!$AD$3:$AD$7690,'2way'!$R$3:$R$7690,"="&amp;D383,'2way'!$Y$3:$Y$7690,"&lt;&gt;P")</f>
        <v>28</v>
      </c>
      <c r="H383" s="76">
        <f t="shared" si="16"/>
        <v>1.6470588235294119E-2</v>
      </c>
      <c r="I383">
        <f>SUMIFS('2way'!$Z$3:$Z$7690,'2way'!$Q$3:$Q$7690,"=" &amp;B383,'2way'!$Y$3:$Y$7690,"&lt;&gt;P") + SUMIFS('2way'!$Z$3:$Z$7690,'2way'!$R$3:$R$7690,"=" &amp;B383,'2way'!$Y$3:$Y$7690,"&lt;&gt;P")</f>
        <v>1700</v>
      </c>
      <c r="J383">
        <f>SUMIFS('2way'!$AF$3:$AF$7690,'2way'!$Q$3:$Q$7690,"="&amp;B383,'2way'!$Y$3:$Y$7690,"&lt;&gt;P") + SUMIFS('2way'!$AF$3:$AF$7690,'2way'!$R$3:$R$7690,"="&amp;B383,'2way'!$Y$3:$Y$7690,"&lt;&gt;P")</f>
        <v>-935</v>
      </c>
      <c r="K383" s="76">
        <f t="shared" si="17"/>
        <v>-0.55000000000000004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1700</v>
      </c>
      <c r="D384">
        <f>SUMIFS('2way'!$AB$3:$AB$7690,'2way'!$Q$3:$Q$7690,"="&amp;B384,'2way'!$Z$3:$Z$7690,"&lt;&gt;P") + SUMIFS('2way'!$AB$3:$AB$7690,'2way'!$R$3:$R$7690,"="&amp;B384,'2way'!$Z$3:$Z$7690,"&lt;&gt;P")</f>
        <v>-1000</v>
      </c>
      <c r="E384" s="76">
        <f t="shared" si="15"/>
        <v>-0.58823529411764708</v>
      </c>
      <c r="F384">
        <f>SUMIFS('2way'!$Z$3:$Z$7690,'2way'!$Q$3:$Q$7690,"=" &amp;B384,'2way'!$Y$3:$Y$7690,"&lt;&gt;P") + SUMIFS('2way'!$Z$3:$Z$7690,'2way'!$R$3:$R$7690,"=" &amp;B384,'2way'!$Y$3:$Y$7690,"&lt;&gt;P")</f>
        <v>1700</v>
      </c>
      <c r="G384">
        <f>SUMIFS('2way'!$AD$3:$AD$7690,'2way'!$Q$3:$Q$7690,"="&amp;B384,'2way'!$Y$3:$Y$7690,"&lt;&gt;P") + SUMIFS('2way'!$AD$3:$AD$7690,'2way'!$R$3:$R$7690,"="&amp;D384,'2way'!$Y$3:$Y$7690,"&lt;&gt;P")</f>
        <v>-800</v>
      </c>
      <c r="H384" s="76">
        <f t="shared" si="16"/>
        <v>-0.47058823529411764</v>
      </c>
      <c r="I384">
        <f>SUMIFS('2way'!$Z$3:$Z$7690,'2way'!$Q$3:$Q$7690,"=" &amp;B384,'2way'!$Y$3:$Y$7690,"&lt;&gt;P") + SUMIFS('2way'!$Z$3:$Z$7690,'2way'!$R$3:$R$7690,"=" &amp;B384,'2way'!$Y$3:$Y$7690,"&lt;&gt;P")</f>
        <v>1700</v>
      </c>
      <c r="J384">
        <f>SUMIFS('2way'!$AF$3:$AF$7690,'2way'!$Q$3:$Q$7690,"="&amp;B384,'2way'!$Y$3:$Y$7690,"&lt;&gt;P") + SUMIFS('2way'!$AF$3:$AF$7690,'2way'!$R$3:$R$7690,"="&amp;B384,'2way'!$Y$3:$Y$7690,"&lt;&gt;P")</f>
        <v>-1517</v>
      </c>
      <c r="K384" s="76">
        <f t="shared" si="17"/>
        <v>-0.89235294117647057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1700</v>
      </c>
      <c r="D385">
        <f>SUMIFS('2way'!$AB$3:$AB$7690,'2way'!$Q$3:$Q$7690,"="&amp;B385,'2way'!$Z$3:$Z$7690,"&lt;&gt;P") + SUMIFS('2way'!$AB$3:$AB$7690,'2way'!$R$3:$R$7690,"="&amp;B385,'2way'!$Z$3:$Z$7690,"&lt;&gt;P")</f>
        <v>-741</v>
      </c>
      <c r="E385" s="76">
        <f t="shared" si="15"/>
        <v>-0.43588235294117644</v>
      </c>
      <c r="F385">
        <f>SUMIFS('2way'!$Z$3:$Z$7690,'2way'!$Q$3:$Q$7690,"=" &amp;B385,'2way'!$Y$3:$Y$7690,"&lt;&gt;P") + SUMIFS('2way'!$Z$3:$Z$7690,'2way'!$R$3:$R$7690,"=" &amp;B385,'2way'!$Y$3:$Y$7690,"&lt;&gt;P")</f>
        <v>1700</v>
      </c>
      <c r="G385">
        <f>SUMIFS('2way'!$AD$3:$AD$7690,'2way'!$Q$3:$Q$7690,"="&amp;B385,'2way'!$Y$3:$Y$7690,"&lt;&gt;P") + SUMIFS('2way'!$AD$3:$AD$7690,'2way'!$R$3:$R$7690,"="&amp;D385,'2way'!$Y$3:$Y$7690,"&lt;&gt;P")</f>
        <v>-900</v>
      </c>
      <c r="H385" s="76">
        <f t="shared" si="16"/>
        <v>-0.52941176470588236</v>
      </c>
      <c r="I385">
        <f>SUMIFS('2way'!$Z$3:$Z$7690,'2way'!$Q$3:$Q$7690,"=" &amp;B385,'2way'!$Y$3:$Y$7690,"&lt;&gt;P") + SUMIFS('2way'!$Z$3:$Z$7690,'2way'!$R$3:$R$7690,"=" &amp;B385,'2way'!$Y$3:$Y$7690,"&lt;&gt;P")</f>
        <v>1700</v>
      </c>
      <c r="J385">
        <f>SUMIFS('2way'!$AF$3:$AF$7690,'2way'!$Q$3:$Q$7690,"="&amp;B385,'2way'!$Y$3:$Y$7690,"&lt;&gt;P") + SUMIFS('2way'!$AF$3:$AF$7690,'2way'!$R$3:$R$7690,"="&amp;B385,'2way'!$Y$3:$Y$7690,"&lt;&gt;P")</f>
        <v>-1115</v>
      </c>
      <c r="K385" s="76">
        <f t="shared" si="17"/>
        <v>-0.65588235294117647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1700</v>
      </c>
      <c r="D386">
        <f>SUMIFS('2way'!$AB$3:$AB$7690,'2way'!$Q$3:$Q$7690,"="&amp;B386,'2way'!$Z$3:$Z$7690,"&lt;&gt;P") + SUMIFS('2way'!$AB$3:$AB$7690,'2way'!$R$3:$R$7690,"="&amp;B386,'2way'!$Z$3:$Z$7690,"&lt;&gt;P")</f>
        <v>-232.00000000000003</v>
      </c>
      <c r="E386" s="76">
        <f t="shared" si="15"/>
        <v>-0.13647058823529412</v>
      </c>
      <c r="F386">
        <f>SUMIFS('2way'!$Z$3:$Z$7690,'2way'!$Q$3:$Q$7690,"=" &amp;B386,'2way'!$Y$3:$Y$7690,"&lt;&gt;P") + SUMIFS('2way'!$Z$3:$Z$7690,'2way'!$R$3:$R$7690,"=" &amp;B386,'2way'!$Y$3:$Y$7690,"&lt;&gt;P")</f>
        <v>1700</v>
      </c>
      <c r="G386">
        <f>SUMIFS('2way'!$AD$3:$AD$7690,'2way'!$Q$3:$Q$7690,"="&amp;B386,'2way'!$Y$3:$Y$7690,"&lt;&gt;P") + SUMIFS('2way'!$AD$3:$AD$7690,'2way'!$R$3:$R$7690,"="&amp;D386,'2way'!$Y$3:$Y$7690,"&lt;&gt;P")</f>
        <v>-275</v>
      </c>
      <c r="H386" s="76">
        <f t="shared" si="16"/>
        <v>-0.16176470588235295</v>
      </c>
      <c r="I386">
        <f>SUMIFS('2way'!$Z$3:$Z$7690,'2way'!$Q$3:$Q$7690,"=" &amp;B386,'2way'!$Y$3:$Y$7690,"&lt;&gt;P") + SUMIFS('2way'!$Z$3:$Z$7690,'2way'!$R$3:$R$7690,"=" &amp;B386,'2way'!$Y$3:$Y$7690,"&lt;&gt;P")</f>
        <v>1700</v>
      </c>
      <c r="J386">
        <f>SUMIFS('2way'!$AF$3:$AF$7690,'2way'!$Q$3:$Q$7690,"="&amp;B386,'2way'!$Y$3:$Y$7690,"&lt;&gt;P") + SUMIFS('2way'!$AF$3:$AF$7690,'2way'!$R$3:$R$7690,"="&amp;B386,'2way'!$Y$3:$Y$7690,"&lt;&gt;P")</f>
        <v>-1302</v>
      </c>
      <c r="K386" s="76">
        <f t="shared" si="17"/>
        <v>-0.76588235294117646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1700</v>
      </c>
      <c r="D387">
        <f>SUMIFS('2way'!$AB$3:$AB$7690,'2way'!$Q$3:$Q$7690,"="&amp;B387,'2way'!$Z$3:$Z$7690,"&lt;&gt;P") + SUMIFS('2way'!$AB$3:$AB$7690,'2way'!$R$3:$R$7690,"="&amp;B387,'2way'!$Z$3:$Z$7690,"&lt;&gt;P")</f>
        <v>-353</v>
      </c>
      <c r="E387" s="76">
        <f t="shared" si="15"/>
        <v>-0.20764705882352941</v>
      </c>
      <c r="F387">
        <f>SUMIFS('2way'!$Z$3:$Z$7690,'2way'!$Q$3:$Q$7690,"=" &amp;B387,'2way'!$Y$3:$Y$7690,"&lt;&gt;P") + SUMIFS('2way'!$Z$3:$Z$7690,'2way'!$R$3:$R$7690,"=" &amp;B387,'2way'!$Y$3:$Y$7690,"&lt;&gt;P")</f>
        <v>1700</v>
      </c>
      <c r="G387">
        <f>SUMIFS('2way'!$AD$3:$AD$7690,'2way'!$Q$3:$Q$7690,"="&amp;B387,'2way'!$Y$3:$Y$7690,"&lt;&gt;P") + SUMIFS('2way'!$AD$3:$AD$7690,'2way'!$R$3:$R$7690,"="&amp;D387,'2way'!$Y$3:$Y$7690,"&lt;&gt;P")</f>
        <v>-900</v>
      </c>
      <c r="H387" s="76">
        <f t="shared" si="16"/>
        <v>-0.52941176470588236</v>
      </c>
      <c r="I387">
        <f>SUMIFS('2way'!$Z$3:$Z$7690,'2way'!$Q$3:$Q$7690,"=" &amp;B387,'2way'!$Y$3:$Y$7690,"&lt;&gt;P") + SUMIFS('2way'!$Z$3:$Z$7690,'2way'!$R$3:$R$7690,"=" &amp;B387,'2way'!$Y$3:$Y$7690,"&lt;&gt;P")</f>
        <v>1700</v>
      </c>
      <c r="J387">
        <f>SUMIFS('2way'!$AF$3:$AF$7690,'2way'!$Q$3:$Q$7690,"="&amp;B387,'2way'!$Y$3:$Y$7690,"&lt;&gt;P") + SUMIFS('2way'!$AF$3:$AF$7690,'2way'!$R$3:$R$7690,"="&amp;B387,'2way'!$Y$3:$Y$7690,"&lt;&gt;P")</f>
        <v>-945</v>
      </c>
      <c r="K387" s="76">
        <f t="shared" si="17"/>
        <v>-0.55588235294117649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1500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6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1500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6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1500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6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1600</v>
      </c>
      <c r="D389">
        <f>SUMIFS('2way'!$AB$3:$AB$7690,'2way'!$Q$3:$Q$7690,"="&amp;B389,'2way'!$Z$3:$Z$7690,"&lt;&gt;P") + SUMIFS('2way'!$AB$3:$AB$7690,'2way'!$R$3:$R$7690,"="&amp;B389,'2way'!$Z$3:$Z$7690,"&lt;&gt;P")</f>
        <v>-46.000000000000028</v>
      </c>
      <c r="E389" s="76">
        <f t="shared" si="18"/>
        <v>-2.8750000000000019E-2</v>
      </c>
      <c r="F389">
        <f>SUMIFS('2way'!$Z$3:$Z$7690,'2way'!$Q$3:$Q$7690,"=" &amp;B389,'2way'!$Y$3:$Y$7690,"&lt;&gt;P") + SUMIFS('2way'!$Z$3:$Z$7690,'2way'!$R$3:$R$7690,"=" &amp;B389,'2way'!$Y$3:$Y$7690,"&lt;&gt;P")</f>
        <v>1600</v>
      </c>
      <c r="G389">
        <f>SUMIFS('2way'!$AD$3:$AD$7690,'2way'!$Q$3:$Q$7690,"="&amp;B389,'2way'!$Y$3:$Y$7690,"&lt;&gt;P") + SUMIFS('2way'!$AD$3:$AD$7690,'2way'!$R$3:$R$7690,"="&amp;D389,'2way'!$Y$3:$Y$7690,"&lt;&gt;P")</f>
        <v>-258</v>
      </c>
      <c r="H389" s="76">
        <f t="shared" si="19"/>
        <v>-0.16125</v>
      </c>
      <c r="I389">
        <f>SUMIFS('2way'!$Z$3:$Z$7690,'2way'!$Q$3:$Q$7690,"=" &amp;B389,'2way'!$Y$3:$Y$7690,"&lt;&gt;P") + SUMIFS('2way'!$Z$3:$Z$7690,'2way'!$R$3:$R$7690,"=" &amp;B389,'2way'!$Y$3:$Y$7690,"&lt;&gt;P")</f>
        <v>1600</v>
      </c>
      <c r="J389">
        <f>SUMIFS('2way'!$AF$3:$AF$7690,'2way'!$Q$3:$Q$7690,"="&amp;B389,'2way'!$Y$3:$Y$7690,"&lt;&gt;P") + SUMIFS('2way'!$AF$3:$AF$7690,'2way'!$R$3:$R$7690,"="&amp;B389,'2way'!$Y$3:$Y$7690,"&lt;&gt;P")</f>
        <v>-588</v>
      </c>
      <c r="K389" s="76">
        <f t="shared" si="20"/>
        <v>-0.36749999999999999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1600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6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1600</v>
      </c>
      <c r="G390">
        <f>SUMIFS('2way'!$AD$3:$AD$7690,'2way'!$Q$3:$Q$7690,"="&amp;B390,'2way'!$Y$3:$Y$7690,"&lt;&gt;P") + SUMIFS('2way'!$AD$3:$AD$7690,'2way'!$R$3:$R$7690,"="&amp;D390,'2way'!$Y$3:$Y$7690,"&lt;&gt;P")</f>
        <v>-465</v>
      </c>
      <c r="H390" s="76">
        <f t="shared" si="19"/>
        <v>-0.29062500000000002</v>
      </c>
      <c r="I390">
        <f>SUMIFS('2way'!$Z$3:$Z$7690,'2way'!$Q$3:$Q$7690,"=" &amp;B390,'2way'!$Y$3:$Y$7690,"&lt;&gt;P") + SUMIFS('2way'!$Z$3:$Z$7690,'2way'!$R$3:$R$7690,"=" &amp;B390,'2way'!$Y$3:$Y$7690,"&lt;&gt;P")</f>
        <v>1600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6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1600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6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1600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6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1600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6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1500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6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1500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6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1500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6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1600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6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1600</v>
      </c>
      <c r="G393">
        <f>SUMIFS('2way'!$AD$3:$AD$7690,'2way'!$Q$3:$Q$7690,"="&amp;B393,'2way'!$Y$3:$Y$7690,"&lt;&gt;P") + SUMIFS('2way'!$AD$3:$AD$7690,'2way'!$R$3:$R$7690,"="&amp;D393,'2way'!$Y$3:$Y$7690,"&lt;&gt;P")</f>
        <v>-700</v>
      </c>
      <c r="H393" s="76">
        <f t="shared" si="19"/>
        <v>-0.4375</v>
      </c>
      <c r="I393">
        <f>SUMIFS('2way'!$Z$3:$Z$7690,'2way'!$Q$3:$Q$7690,"=" &amp;B393,'2way'!$Y$3:$Y$7690,"&lt;&gt;P") + SUMIFS('2way'!$Z$3:$Z$7690,'2way'!$R$3:$R$7690,"=" &amp;B393,'2way'!$Y$3:$Y$7690,"&lt;&gt;P")</f>
        <v>1600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6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1600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6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1600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6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1600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6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1600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6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1600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6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1600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6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1600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6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1600</v>
      </c>
      <c r="G396">
        <f>SUMIFS('2way'!$AD$3:$AD$7690,'2way'!$Q$3:$Q$7690,"="&amp;B396,'2way'!$Y$3:$Y$7690,"&lt;&gt;P") + SUMIFS('2way'!$AD$3:$AD$7690,'2way'!$R$3:$R$7690,"="&amp;D396,'2way'!$Y$3:$Y$7690,"&lt;&gt;P")</f>
        <v>-613</v>
      </c>
      <c r="H396" s="76">
        <f t="shared" si="19"/>
        <v>-0.38312499999999999</v>
      </c>
      <c r="I396">
        <f>SUMIFS('2way'!$Z$3:$Z$7690,'2way'!$Q$3:$Q$7690,"=" &amp;B396,'2way'!$Y$3:$Y$7690,"&lt;&gt;P") + SUMIFS('2way'!$Z$3:$Z$7690,'2way'!$R$3:$R$7690,"=" &amp;B396,'2way'!$Y$3:$Y$7690,"&lt;&gt;P")</f>
        <v>1600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6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1600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6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1600</v>
      </c>
      <c r="G397">
        <f>SUMIFS('2way'!$AD$3:$AD$7690,'2way'!$Q$3:$Q$7690,"="&amp;B397,'2way'!$Y$3:$Y$7690,"&lt;&gt;P") + SUMIFS('2way'!$AD$3:$AD$7690,'2way'!$R$3:$R$7690,"="&amp;D397,'2way'!$Y$3:$Y$7690,"&lt;&gt;P")</f>
        <v>-84</v>
      </c>
      <c r="H397" s="76">
        <f t="shared" si="19"/>
        <v>-5.2499999999999998E-2</v>
      </c>
      <c r="I397">
        <f>SUMIFS('2way'!$Z$3:$Z$7690,'2way'!$Q$3:$Q$7690,"=" &amp;B397,'2way'!$Y$3:$Y$7690,"&lt;&gt;P") + SUMIFS('2way'!$Z$3:$Z$7690,'2way'!$R$3:$R$7690,"=" &amp;B397,'2way'!$Y$3:$Y$7690,"&lt;&gt;P")</f>
        <v>1600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6" t="e">
        <f t="shared" si="20"/>
        <v>#N/A</v>
      </c>
    </row>
    <row r="398" spans="1:11" hidden="1" x14ac:dyDescent="0.25">
      <c r="E398" s="76"/>
      <c r="H398" s="76"/>
      <c r="K398" s="76"/>
    </row>
    <row r="399" spans="1:11" hidden="1" x14ac:dyDescent="0.25">
      <c r="E399" s="76"/>
      <c r="H399" s="76"/>
      <c r="K399" s="76"/>
    </row>
    <row r="400" spans="1:11" hidden="1" x14ac:dyDescent="0.25">
      <c r="E400" s="76"/>
      <c r="H400" s="76"/>
      <c r="K400" s="76"/>
    </row>
    <row r="401" spans="5:11" hidden="1" x14ac:dyDescent="0.25">
      <c r="E401" s="76"/>
      <c r="H401" s="76"/>
      <c r="K401" s="76"/>
    </row>
    <row r="402" spans="5:11" hidden="1" x14ac:dyDescent="0.25">
      <c r="E402" s="76"/>
      <c r="H402" s="76"/>
      <c r="K402" s="76"/>
    </row>
    <row r="403" spans="5:11" hidden="1" x14ac:dyDescent="0.25">
      <c r="E403" s="76"/>
      <c r="H403" s="76"/>
      <c r="K403" s="76"/>
    </row>
    <row r="404" spans="5:11" hidden="1" x14ac:dyDescent="0.25">
      <c r="E404" s="76"/>
      <c r="H404" s="76"/>
      <c r="K404" s="76"/>
    </row>
    <row r="405" spans="5:11" hidden="1" x14ac:dyDescent="0.25">
      <c r="E405" s="76"/>
      <c r="H405" s="76"/>
      <c r="K405" s="76"/>
    </row>
    <row r="406" spans="5:11" hidden="1" x14ac:dyDescent="0.25">
      <c r="E406" s="76"/>
      <c r="H406" s="76"/>
      <c r="K406" s="76"/>
    </row>
  </sheetData>
  <autoFilter ref="A1:N406" xr:uid="{00000000-0009-0000-0000-000009000000}">
    <filterColumn colId="0">
      <filters>
        <filter val="D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2021-12-29T09:49:19Z</dcterms:modified>
</cp:coreProperties>
</file>